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95" firstSheet="1" activeTab="1"/>
  </bookViews>
  <sheets>
    <sheet name="cat_fam" sheetId="1" r:id="rId1"/>
    <sheet name="ABC PRODOTTI Gen giu 2016" sheetId="2" r:id="rId2"/>
  </sheets>
  <definedNames>
    <definedName name="CLIENTE_RIP." localSheetId="1">'ABC PRODOTTI Gen giu 2016'!#REF!</definedName>
    <definedName name="CLIENTE_RIP.">#REF!</definedName>
    <definedName name="Excel_BuiltIn__FilterDatabase_1" localSheetId="1">'ABC PRODOTTI Gen giu 2016'!#REF!</definedName>
    <definedName name="Excel_BuiltIn__FilterDatabase_1">#REF!</definedName>
    <definedName name="Excel_BuiltIn__FilterDatabase_1_1" localSheetId="1">'ABC PRODOTTI Gen giu 2016'!#REF!</definedName>
    <definedName name="Excel_BuiltIn__FilterDatabase_1_1">#REF!</definedName>
    <definedName name="Excel_BuiltIn__FilterDatabase_10">#REF!</definedName>
    <definedName name="Excel_BuiltIn__FilterDatabase_19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5">#REF!</definedName>
    <definedName name="Excel_BuiltIn__FilterDatabase_7">#REF!</definedName>
    <definedName name="Excel_BuiltIn_Print_Titles_11" localSheetId="1">'ABC PRODOTTI Gen giu 2016'!$1:$4</definedName>
    <definedName name="Excel_BuiltIn_Print_Titles_11">#REF!</definedName>
    <definedName name="Excel_BuiltIn_Print_Titles_1_1" localSheetId="1">'ABC PRODOTTI Gen giu 2016'!$4:$4</definedName>
    <definedName name="Excel_BuiltIn_Print_Titles_1_1">#REF!</definedName>
    <definedName name="Excel_BuiltIn_Print_Titles_2_1">#REF!</definedName>
    <definedName name="Excel_BuiltIn_Print_Titles_3_1">#REF!</definedName>
    <definedName name="_xlnm.Print_Titles" localSheetId="1">'ABC PRODOTTI Gen giu 2016'!$1:$4</definedName>
  </definedNames>
  <calcPr fullCalcOnLoad="1"/>
</workbook>
</file>

<file path=xl/sharedStrings.xml><?xml version="1.0" encoding="utf-8"?>
<sst xmlns="http://schemas.openxmlformats.org/spreadsheetml/2006/main" count="1287" uniqueCount="376">
  <si>
    <t xml:space="preserve">NR° </t>
  </si>
  <si>
    <t>% FATT. sul TOT</t>
  </si>
  <si>
    <t>SOMMA PROGRESS.</t>
  </si>
  <si>
    <t>SOMMA % PROGRESS.</t>
  </si>
  <si>
    <t>% PROGR. Su NR</t>
  </si>
  <si>
    <t>Prezzo Medio</t>
  </si>
  <si>
    <t>ARTICOLI  FINITI</t>
  </si>
  <si>
    <t>PERIODO</t>
  </si>
  <si>
    <t>A</t>
  </si>
  <si>
    <t>B</t>
  </si>
  <si>
    <t>C</t>
  </si>
  <si>
    <t>ANALISI   A B C  PRODOTTI</t>
  </si>
  <si>
    <t>TOTALI</t>
  </si>
  <si>
    <t>Categoria</t>
  </si>
  <si>
    <t>Punto di rottura (€)</t>
  </si>
  <si>
    <t xml:space="preserve">Marginalità articolo </t>
  </si>
  <si>
    <t>Codice</t>
  </si>
  <si>
    <t>Descrizione</t>
  </si>
  <si>
    <t>Desc. fam</t>
  </si>
  <si>
    <t>Spessore</t>
  </si>
  <si>
    <t>Media PQ</t>
  </si>
  <si>
    <t>1010001001</t>
  </si>
  <si>
    <t>A3</t>
  </si>
  <si>
    <t>Pieno Fiore</t>
  </si>
  <si>
    <t>1,2-1,4</t>
  </si>
  <si>
    <t>1010002201</t>
  </si>
  <si>
    <t>B1</t>
  </si>
  <si>
    <t>1,0-1,1</t>
  </si>
  <si>
    <t>1010003701</t>
  </si>
  <si>
    <t>1010005101</t>
  </si>
  <si>
    <t>A4</t>
  </si>
  <si>
    <t>1010006601</t>
  </si>
  <si>
    <t>0,9-1,1</t>
  </si>
  <si>
    <t>1010007501</t>
  </si>
  <si>
    <t>1010007502</t>
  </si>
  <si>
    <t>1010007601</t>
  </si>
  <si>
    <t>1010008801</t>
  </si>
  <si>
    <t>A2</t>
  </si>
  <si>
    <t>1,3-1,5</t>
  </si>
  <si>
    <t>1010009201</t>
  </si>
  <si>
    <t>1,1-1,2</t>
  </si>
  <si>
    <t>1010010301</t>
  </si>
  <si>
    <t>1,0-1,2</t>
  </si>
  <si>
    <t>1010010401</t>
  </si>
  <si>
    <t>A1</t>
  </si>
  <si>
    <t>1,4-1,6</t>
  </si>
  <si>
    <t>1010010801</t>
  </si>
  <si>
    <t>1,0-1,0</t>
  </si>
  <si>
    <t>1010011101</t>
  </si>
  <si>
    <t>1010011201</t>
  </si>
  <si>
    <t>B2</t>
  </si>
  <si>
    <t>1010011601</t>
  </si>
  <si>
    <t>D4</t>
  </si>
  <si>
    <t>1010012201</t>
  </si>
  <si>
    <t>1010012301</t>
  </si>
  <si>
    <t>1010012401</t>
  </si>
  <si>
    <t>1010012701</t>
  </si>
  <si>
    <t>1010013101</t>
  </si>
  <si>
    <t>C1</t>
  </si>
  <si>
    <t>1010013301</t>
  </si>
  <si>
    <t>2,0-2,1</t>
  </si>
  <si>
    <t>1010013401</t>
  </si>
  <si>
    <t>1,6-1,8</t>
  </si>
  <si>
    <t>1010014001</t>
  </si>
  <si>
    <t>1,2-1,3</t>
  </si>
  <si>
    <t>1010014101</t>
  </si>
  <si>
    <t>3,0-3,2</t>
  </si>
  <si>
    <t>1010014102</t>
  </si>
  <si>
    <t>2,6-2,8</t>
  </si>
  <si>
    <t>1010014103</t>
  </si>
  <si>
    <t>3,0-3,0</t>
  </si>
  <si>
    <t>1010014301</t>
  </si>
  <si>
    <t>1010014601</t>
  </si>
  <si>
    <t>1010014801</t>
  </si>
  <si>
    <t>1010015001</t>
  </si>
  <si>
    <t>1010015601</t>
  </si>
  <si>
    <t>1010016001</t>
  </si>
  <si>
    <t>1010099902</t>
  </si>
  <si>
    <t>1020000701</t>
  </si>
  <si>
    <t>Mezzo Fiore</t>
  </si>
  <si>
    <t>1020002501</t>
  </si>
  <si>
    <t>1020006101</t>
  </si>
  <si>
    <t>1020007501</t>
  </si>
  <si>
    <t>1020007502</t>
  </si>
  <si>
    <t>1020007503</t>
  </si>
  <si>
    <t>1020010101</t>
  </si>
  <si>
    <t>C2</t>
  </si>
  <si>
    <t>1020011901</t>
  </si>
  <si>
    <t>D1</t>
  </si>
  <si>
    <t>Smerigliato</t>
  </si>
  <si>
    <t>1020012001</t>
  </si>
  <si>
    <t>1020012002</t>
  </si>
  <si>
    <t>1,1-1,3</t>
  </si>
  <si>
    <t>1020015301</t>
  </si>
  <si>
    <t>1020016601</t>
  </si>
  <si>
    <t>1020016701</t>
  </si>
  <si>
    <t>1030000101</t>
  </si>
  <si>
    <t>0,9-1,0</t>
  </si>
  <si>
    <t>1030000102</t>
  </si>
  <si>
    <t>1030000103</t>
  </si>
  <si>
    <t>1030000104</t>
  </si>
  <si>
    <t>1030000601</t>
  </si>
  <si>
    <t>D2</t>
  </si>
  <si>
    <t>1030001001</t>
  </si>
  <si>
    <t>1030001201</t>
  </si>
  <si>
    <t>1030001202</t>
  </si>
  <si>
    <t>1030001301</t>
  </si>
  <si>
    <t>1030001302</t>
  </si>
  <si>
    <t>1030001303</t>
  </si>
  <si>
    <t>1030001304</t>
  </si>
  <si>
    <t>1030001305</t>
  </si>
  <si>
    <t>1030001306</t>
  </si>
  <si>
    <t>1030001307</t>
  </si>
  <si>
    <t>1030001401</t>
  </si>
  <si>
    <t>1030001901</t>
  </si>
  <si>
    <t>1,6-1,7</t>
  </si>
  <si>
    <t>1030002101</t>
  </si>
  <si>
    <t>1030002501</t>
  </si>
  <si>
    <t>1030002601</t>
  </si>
  <si>
    <t>1030002602</t>
  </si>
  <si>
    <t>S2</t>
  </si>
  <si>
    <t>1030002901</t>
  </si>
  <si>
    <t>1,5-1,7</t>
  </si>
  <si>
    <t>1030002902</t>
  </si>
  <si>
    <t>1030003001</t>
  </si>
  <si>
    <t>E1</t>
  </si>
  <si>
    <t>1030003002</t>
  </si>
  <si>
    <t>1030003301</t>
  </si>
  <si>
    <t>1030003303</t>
  </si>
  <si>
    <t>1030003304</t>
  </si>
  <si>
    <t>1030004701</t>
  </si>
  <si>
    <t>**</t>
  </si>
  <si>
    <t>1030004702</t>
  </si>
  <si>
    <t>1030004703</t>
  </si>
  <si>
    <t>1030004704</t>
  </si>
  <si>
    <t>1030004705</t>
  </si>
  <si>
    <t>1030004706</t>
  </si>
  <si>
    <t>1030004801</t>
  </si>
  <si>
    <t>1030004802</t>
  </si>
  <si>
    <t>1030004803</t>
  </si>
  <si>
    <t>1030004804</t>
  </si>
  <si>
    <t>D3</t>
  </si>
  <si>
    <t>1030004805</t>
  </si>
  <si>
    <t>1030004806</t>
  </si>
  <si>
    <t>1030005301</t>
  </si>
  <si>
    <t>1030006101</t>
  </si>
  <si>
    <t>1030006102</t>
  </si>
  <si>
    <t>1030006501</t>
  </si>
  <si>
    <t>1030006701</t>
  </si>
  <si>
    <t>1030006801</t>
  </si>
  <si>
    <t>1030007301</t>
  </si>
  <si>
    <t>1030007302</t>
  </si>
  <si>
    <t>1030007303</t>
  </si>
  <si>
    <t>1030007304</t>
  </si>
  <si>
    <t>1030007305</t>
  </si>
  <si>
    <t>1030007401</t>
  </si>
  <si>
    <t>1030008301</t>
  </si>
  <si>
    <t>1030008302</t>
  </si>
  <si>
    <t>1030008303</t>
  </si>
  <si>
    <t>1030008304</t>
  </si>
  <si>
    <t>1030008305</t>
  </si>
  <si>
    <t>1030008306</t>
  </si>
  <si>
    <t>1030008307</t>
  </si>
  <si>
    <t>1030008308</t>
  </si>
  <si>
    <t>1030008309</t>
  </si>
  <si>
    <t>1030008310</t>
  </si>
  <si>
    <t>1030008311</t>
  </si>
  <si>
    <t>1030008312</t>
  </si>
  <si>
    <t>1030008313</t>
  </si>
  <si>
    <t>1030008901</t>
  </si>
  <si>
    <t>1030008902</t>
  </si>
  <si>
    <t>1030009301</t>
  </si>
  <si>
    <t>1030009302</t>
  </si>
  <si>
    <t>1030009303</t>
  </si>
  <si>
    <t>1030009304</t>
  </si>
  <si>
    <t>1030009305</t>
  </si>
  <si>
    <t>1030009701</t>
  </si>
  <si>
    <t>1030009702</t>
  </si>
  <si>
    <t>1030009703</t>
  </si>
  <si>
    <t>1030009801</t>
  </si>
  <si>
    <t>1030010701</t>
  </si>
  <si>
    <t>1030011301</t>
  </si>
  <si>
    <t>1030011501</t>
  </si>
  <si>
    <t>1,8-2,0</t>
  </si>
  <si>
    <t>1030011601</t>
  </si>
  <si>
    <t>1030011701</t>
  </si>
  <si>
    <t>1030011702</t>
  </si>
  <si>
    <t>1030011703</t>
  </si>
  <si>
    <t>1030012101</t>
  </si>
  <si>
    <t>1030012501</t>
  </si>
  <si>
    <t>1030012601</t>
  </si>
  <si>
    <t>B3</t>
  </si>
  <si>
    <t>1030012602</t>
  </si>
  <si>
    <t>1030012801</t>
  </si>
  <si>
    <t>1030012901</t>
  </si>
  <si>
    <t>1030013001</t>
  </si>
  <si>
    <t>1030013201</t>
  </si>
  <si>
    <t>1030013701</t>
  </si>
  <si>
    <t>1030013901</t>
  </si>
  <si>
    <t>1030014101</t>
  </si>
  <si>
    <t>2,8-3,0</t>
  </si>
  <si>
    <t>1030014201</t>
  </si>
  <si>
    <t>1030014401</t>
  </si>
  <si>
    <t>1030014501</t>
  </si>
  <si>
    <t>1030014701</t>
  </si>
  <si>
    <t>1030014901</t>
  </si>
  <si>
    <t>1030015001</t>
  </si>
  <si>
    <t>1030015002</t>
  </si>
  <si>
    <t>1030015003</t>
  </si>
  <si>
    <t>1030015101</t>
  </si>
  <si>
    <t>1030015201</t>
  </si>
  <si>
    <t>1030015501</t>
  </si>
  <si>
    <t>1030016101</t>
  </si>
  <si>
    <t>1030016201</t>
  </si>
  <si>
    <t>1,3-1,3</t>
  </si>
  <si>
    <t>1030016301</t>
  </si>
  <si>
    <t>1030016401</t>
  </si>
  <si>
    <t>1030016801</t>
  </si>
  <si>
    <t>1030016901</t>
  </si>
  <si>
    <t>1030999701</t>
  </si>
  <si>
    <t>E2</t>
  </si>
  <si>
    <t>0,9-1,2</t>
  </si>
  <si>
    <t>1040000101</t>
  </si>
  <si>
    <t>Croste</t>
  </si>
  <si>
    <t>1040000102</t>
  </si>
  <si>
    <t>1040000103</t>
  </si>
  <si>
    <t>1040000104</t>
  </si>
  <si>
    <t>1040000601</t>
  </si>
  <si>
    <t>S1</t>
  </si>
  <si>
    <t>1040001001</t>
  </si>
  <si>
    <t>1040001201</t>
  </si>
  <si>
    <t>1040001301</t>
  </si>
  <si>
    <t>1040002901</t>
  </si>
  <si>
    <t>1040003301</t>
  </si>
  <si>
    <t>1040004701</t>
  </si>
  <si>
    <t>1040004702</t>
  </si>
  <si>
    <t>1040004703</t>
  </si>
  <si>
    <t>1040004801</t>
  </si>
  <si>
    <t>1040004802</t>
  </si>
  <si>
    <t>1040004803</t>
  </si>
  <si>
    <t>1040004804</t>
  </si>
  <si>
    <t>1040005301</t>
  </si>
  <si>
    <t>1040006501</t>
  </si>
  <si>
    <t>1040006801</t>
  </si>
  <si>
    <t>1040007301</t>
  </si>
  <si>
    <t>1040007302</t>
  </si>
  <si>
    <t>1040007303</t>
  </si>
  <si>
    <t>1040007304</t>
  </si>
  <si>
    <t>1040007305</t>
  </si>
  <si>
    <t>1040008301</t>
  </si>
  <si>
    <t>1040008302</t>
  </si>
  <si>
    <t>1040008303</t>
  </si>
  <si>
    <t>1040008304</t>
  </si>
  <si>
    <t>1040008305</t>
  </si>
  <si>
    <t>1040008306</t>
  </si>
  <si>
    <t>1040008307</t>
  </si>
  <si>
    <t>1040008308</t>
  </si>
  <si>
    <t>1040008901</t>
  </si>
  <si>
    <t>1040009301</t>
  </si>
  <si>
    <t>1040009302</t>
  </si>
  <si>
    <t>1040009801</t>
  </si>
  <si>
    <t>1040011701</t>
  </si>
  <si>
    <t>1040012801</t>
  </si>
  <si>
    <t>1040013701</t>
  </si>
  <si>
    <t>1040015801</t>
  </si>
  <si>
    <t>1050000601</t>
  </si>
  <si>
    <t>G1</t>
  </si>
  <si>
    <t>Gropponi</t>
  </si>
  <si>
    <t>1050002601</t>
  </si>
  <si>
    <t>G2</t>
  </si>
  <si>
    <t>1050004701</t>
  </si>
  <si>
    <t>1050006101</t>
  </si>
  <si>
    <t>1050006801</t>
  </si>
  <si>
    <t>1050007301</t>
  </si>
  <si>
    <t>1050007501</t>
  </si>
  <si>
    <t>1050008301</t>
  </si>
  <si>
    <t>1050016601</t>
  </si>
  <si>
    <t>1050016701</t>
  </si>
  <si>
    <t>1096999601</t>
  </si>
  <si>
    <t>0,8-2,2</t>
  </si>
  <si>
    <t>1098999801</t>
  </si>
  <si>
    <t>Stock</t>
  </si>
  <si>
    <t>0,5-2,5</t>
  </si>
  <si>
    <t>1099999901</t>
  </si>
  <si>
    <t>Ritagli Pelletteria</t>
  </si>
  <si>
    <t>0,8-2,0</t>
  </si>
  <si>
    <t>LEGENDA</t>
  </si>
  <si>
    <t>BOV. AGADIR</t>
  </si>
  <si>
    <t>BOV. ARIETE L</t>
  </si>
  <si>
    <t>BOV. ASTRO</t>
  </si>
  <si>
    <t>BOV. ASTRO K</t>
  </si>
  <si>
    <t>BOV. ATLANTICO</t>
  </si>
  <si>
    <t>BOV. ATLANTICO K</t>
  </si>
  <si>
    <t>BOV. BERKSHIRE</t>
  </si>
  <si>
    <t>BOV. BERKSHIRE STAMPATO</t>
  </si>
  <si>
    <t>BOV. BOEING</t>
  </si>
  <si>
    <t>BOV. BRETAGNA</t>
  </si>
  <si>
    <t>BOV. BRISTOL</t>
  </si>
  <si>
    <t>BOV. CABRERA</t>
  </si>
  <si>
    <t>BOV. DAKOTA</t>
  </si>
  <si>
    <t>BOV. ARNO</t>
  </si>
  <si>
    <t>BOV. DRAGO</t>
  </si>
  <si>
    <t>BOV. ELEGANCE</t>
  </si>
  <si>
    <t>BOV. ELITE</t>
  </si>
  <si>
    <t>BOV. EXPORT</t>
  </si>
  <si>
    <t>BOV. GEORGIA SUPER</t>
  </si>
  <si>
    <t>BOV. GIUBILEO</t>
  </si>
  <si>
    <t>BOV. IMOLA</t>
  </si>
  <si>
    <t>BOV. LABRADOR N</t>
  </si>
  <si>
    <t>BOV. LAGUNA ST</t>
  </si>
  <si>
    <t>BOV. MADRAS B</t>
  </si>
  <si>
    <t>BOV. MADRAS K</t>
  </si>
  <si>
    <t>BOV. MURANO</t>
  </si>
  <si>
    <t>BOV. PORTOFINO</t>
  </si>
  <si>
    <t>BOV. PRESCOTT 12-14 IC000211 SEPPIA</t>
  </si>
  <si>
    <t>BOV. PRESCOTT 12-14 IC000242 VINACCIA</t>
  </si>
  <si>
    <t>BOV. PRESCOTT 12-14 IC000251 CARIOCA</t>
  </si>
  <si>
    <t>BOV. SETA PERLATO</t>
  </si>
  <si>
    <t>BOV. EXPORT K</t>
  </si>
  <si>
    <t>BOV. SETANIL</t>
  </si>
  <si>
    <t>BOV. SHEFFIELD K</t>
  </si>
  <si>
    <t>BOV. SPECTRUM</t>
  </si>
  <si>
    <t>BOV. TARA</t>
  </si>
  <si>
    <t>BOV. GINEVRA K</t>
  </si>
  <si>
    <t>BOV. TORELLO ECO</t>
  </si>
  <si>
    <t>BOV. TRYTON</t>
  </si>
  <si>
    <t>CAMPIONI ARREDO</t>
  </si>
  <si>
    <t>CAMPIONI CROSTE</t>
  </si>
  <si>
    <t>BOV. HALLE</t>
  </si>
  <si>
    <t>CR. CALIFORNIA K</t>
  </si>
  <si>
    <t>BOV. ALPINO</t>
  </si>
  <si>
    <t>BOV. IMPERIAL</t>
  </si>
  <si>
    <t>BOV. CISCO N</t>
  </si>
  <si>
    <t>BOV. LABRADOR</t>
  </si>
  <si>
    <t>BOV. ECONUBUK</t>
  </si>
  <si>
    <t>BOV. ELBA</t>
  </si>
  <si>
    <t>BOV. MADRAS PERLATO</t>
  </si>
  <si>
    <t>BOV. MADRID</t>
  </si>
  <si>
    <t>BOV. MADRID K</t>
  </si>
  <si>
    <t>BOV. MANERBA</t>
  </si>
  <si>
    <t>BOV. MESSICO</t>
  </si>
  <si>
    <t>BOV. MESSICO B</t>
  </si>
  <si>
    <t>BOV. LABRADOR PLUS</t>
  </si>
  <si>
    <t>BOV. LAGUNA</t>
  </si>
  <si>
    <t>BOV. MESSICO SUPER K</t>
  </si>
  <si>
    <t>BOV. MICHELANGELO K</t>
  </si>
  <si>
    <t>BOV. MONACO</t>
  </si>
  <si>
    <t>BOV. MONTANA</t>
  </si>
  <si>
    <t>BOV. NANCHINO K</t>
  </si>
  <si>
    <t>BOV. NIAS</t>
  </si>
  <si>
    <t>BOV. MADRAS</t>
  </si>
  <si>
    <t>BOV. NUBUCK ARREDO</t>
  </si>
  <si>
    <t>BOV. OMEGA</t>
  </si>
  <si>
    <t>BOV. PARK AVENUE</t>
  </si>
  <si>
    <t>BOV. POLAR</t>
  </si>
  <si>
    <t>BOV. PREMIER EXTRA SISSY</t>
  </si>
  <si>
    <t>BOV. PREMIER SISSY</t>
  </si>
  <si>
    <t>BOV. PREMIER SISSY PERLATO</t>
  </si>
  <si>
    <t>BOV. PRESCOTT 12-14 IC000207 NERO INCHIO</t>
  </si>
  <si>
    <t>BOV. PRESCOTT 12-14 IC000253 PENICILLINA</t>
  </si>
  <si>
    <t>BOV. PRESCOTT 12-14 IC000264 ACQUAMARINA</t>
  </si>
  <si>
    <t>BOV. TORELLO PERLATO</t>
  </si>
  <si>
    <t>CR. ALPINO</t>
  </si>
  <si>
    <t>CR. CALIFORNIA</t>
  </si>
  <si>
    <t>Kg</t>
  </si>
  <si>
    <t>% KG</t>
  </si>
  <si>
    <t>gen - giu 2016</t>
  </si>
  <si>
    <t>Codice Articolo</t>
  </si>
  <si>
    <t xml:space="preserve">Categoria </t>
  </si>
  <si>
    <t>Famiglia Prodotto</t>
  </si>
  <si>
    <t>ARTICOLO / PRODOTTO</t>
  </si>
  <si>
    <t>Costo Industriale</t>
  </si>
  <si>
    <t>Margine di contribuzione complessivo</t>
  </si>
  <si>
    <t>FATTURATO IMPONIBILE</t>
  </si>
  <si>
    <r>
      <t xml:space="preserve">CLASSE B: </t>
    </r>
    <r>
      <rPr>
        <sz val="10"/>
        <rFont val="Arial"/>
        <family val="2"/>
      </rPr>
      <t>Fatturato da € 40.000 a € 200.000/anno (da € 20.000 a € 100.000/semestre; da € 3.500 a € 16.500/mese)</t>
    </r>
  </si>
  <si>
    <r>
      <t xml:space="preserve">CLASSE A: </t>
    </r>
    <r>
      <rPr>
        <sz val="10"/>
        <rFont val="Arial"/>
        <family val="2"/>
      </rPr>
      <t>Fatturato maggiore di €200.000/anno (€100.000/semestre ;€16.500/mese )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</si>
</sst>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.000%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_-* #,##0_-;\-* #,##0_-;_-* &quot;-&quot;??_-;_-@_-"/>
    <numFmt numFmtId="174" formatCode="0.0000%"/>
    <numFmt numFmtId="175" formatCode="0.00000%"/>
    <numFmt numFmtId="176" formatCode="0.000000%"/>
    <numFmt numFmtId="177" formatCode="0.0000000%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_-* #,##0.00000000_-;\-* #,##0.00000000_-;_-* &quot;-&quot;??_-;_-@_-"/>
  </numFmts>
  <fonts count="4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0"/>
    </font>
    <font>
      <b/>
      <i/>
      <sz val="20"/>
      <name val="Arial"/>
      <family val="2"/>
    </font>
    <font>
      <b/>
      <sz val="9"/>
      <color indexed="8"/>
      <name val="Arial"/>
      <family val="2"/>
    </font>
    <font>
      <b/>
      <i/>
      <sz val="16"/>
      <color indexed="10"/>
      <name val="Arial"/>
      <family val="2"/>
    </font>
    <font>
      <strike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9">
    <xf numFmtId="0" fontId="0" fillId="0" borderId="0" xfId="0" applyAlignment="1">
      <alignment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1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64" fontId="2" fillId="33" borderId="12" xfId="42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43" fontId="0" fillId="0" borderId="0" xfId="44" applyBorder="1" applyAlignment="1">
      <alignment horizontal="center" vertical="center"/>
    </xf>
    <xf numFmtId="43" fontId="0" fillId="0" borderId="0" xfId="44" applyFill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43" fontId="0" fillId="0" borderId="0" xfId="44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9" fontId="2" fillId="33" borderId="12" xfId="0" applyNumberFormat="1" applyFont="1" applyFill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43" fontId="0" fillId="35" borderId="18" xfId="0" applyNumberFormat="1" applyFill="1" applyBorder="1" applyAlignment="1">
      <alignment horizontal="center" vertical="center" wrapText="1"/>
    </xf>
    <xf numFmtId="43" fontId="0" fillId="35" borderId="19" xfId="0" applyNumberFormat="1" applyFill="1" applyBorder="1" applyAlignment="1">
      <alignment horizontal="center" vertical="center" wrapText="1"/>
    </xf>
    <xf numFmtId="43" fontId="0" fillId="33" borderId="14" xfId="44" applyFont="1" applyFill="1" applyBorder="1" applyAlignment="1">
      <alignment horizontal="center" vertical="center" wrapText="1"/>
    </xf>
    <xf numFmtId="169" fontId="0" fillId="35" borderId="20" xfId="0" applyNumberFormat="1" applyFill="1" applyBorder="1" applyAlignment="1">
      <alignment horizontal="center" vertical="center" wrapText="1"/>
    </xf>
    <xf numFmtId="169" fontId="0" fillId="35" borderId="21" xfId="0" applyNumberFormat="1" applyFill="1" applyBorder="1" applyAlignment="1">
      <alignment horizontal="center" vertical="center" wrapText="1"/>
    </xf>
    <xf numFmtId="2" fontId="0" fillId="36" borderId="22" xfId="0" applyNumberFormat="1" applyFill="1" applyBorder="1" applyAlignment="1">
      <alignment horizontal="center" vertical="center" wrapText="1"/>
    </xf>
    <xf numFmtId="2" fontId="0" fillId="36" borderId="23" xfId="0" applyNumberFormat="1" applyFill="1" applyBorder="1" applyAlignment="1">
      <alignment horizontal="center" vertical="center" wrapText="1"/>
    </xf>
    <xf numFmtId="43" fontId="0" fillId="0" borderId="24" xfId="44" applyFill="1" applyBorder="1" applyAlignment="1">
      <alignment/>
    </xf>
    <xf numFmtId="43" fontId="0" fillId="0" borderId="25" xfId="44" applyFill="1" applyBorder="1" applyAlignment="1">
      <alignment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26" xfId="0" applyNumberFormat="1" applyFill="1" applyBorder="1" applyAlignment="1">
      <alignment vertical="center" wrapText="1"/>
    </xf>
    <xf numFmtId="49" fontId="0" fillId="0" borderId="27" xfId="0" applyNumberFormat="1" applyFill="1" applyBorder="1" applyAlignment="1">
      <alignment vertical="center" wrapText="1"/>
    </xf>
    <xf numFmtId="0" fontId="4" fillId="0" borderId="27" xfId="0" applyFont="1" applyFill="1" applyBorder="1" applyAlignment="1">
      <alignment wrapText="1"/>
    </xf>
    <xf numFmtId="49" fontId="0" fillId="0" borderId="27" xfId="0" applyNumberFormat="1" applyFont="1" applyFill="1" applyBorder="1" applyAlignment="1">
      <alignment vertical="center" wrapText="1"/>
    </xf>
    <xf numFmtId="0" fontId="6" fillId="0" borderId="27" xfId="0" applyFont="1" applyFill="1" applyBorder="1" applyAlignment="1">
      <alignment wrapText="1"/>
    </xf>
    <xf numFmtId="0" fontId="2" fillId="0" borderId="27" xfId="0" applyFont="1" applyBorder="1" applyAlignment="1">
      <alignment vertical="center" wrapText="1"/>
    </xf>
    <xf numFmtId="0" fontId="4" fillId="0" borderId="25" xfId="0" applyFont="1" applyFill="1" applyBorder="1" applyAlignment="1">
      <alignment wrapText="1"/>
    </xf>
    <xf numFmtId="43" fontId="0" fillId="0" borderId="25" xfId="44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2" fillId="0" borderId="25" xfId="0" applyFont="1" applyBorder="1" applyAlignment="1">
      <alignment vertical="center" wrapText="1"/>
    </xf>
    <xf numFmtId="164" fontId="2" fillId="37" borderId="28" xfId="42" applyFont="1" applyFill="1" applyBorder="1" applyAlignment="1" applyProtection="1">
      <alignment horizontal="right" vertical="center" wrapText="1"/>
      <protection/>
    </xf>
    <xf numFmtId="10" fontId="2" fillId="37" borderId="2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43" fontId="0" fillId="0" borderId="25" xfId="44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29" xfId="0" applyFont="1" applyFill="1" applyBorder="1" applyAlignment="1">
      <alignment wrapText="1"/>
    </xf>
    <xf numFmtId="43" fontId="0" fillId="35" borderId="30" xfId="0" applyNumberFormat="1" applyFill="1" applyBorder="1" applyAlignment="1">
      <alignment horizontal="center" vertical="center" wrapText="1"/>
    </xf>
    <xf numFmtId="169" fontId="0" fillId="35" borderId="31" xfId="0" applyNumberFormat="1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 vertical="center" wrapText="1"/>
    </xf>
    <xf numFmtId="0" fontId="9" fillId="37" borderId="33" xfId="0" applyFont="1" applyFill="1" applyBorder="1" applyAlignment="1">
      <alignment wrapText="1"/>
    </xf>
    <xf numFmtId="0" fontId="4" fillId="37" borderId="34" xfId="0" applyFont="1" applyFill="1" applyBorder="1" applyAlignment="1">
      <alignment wrapText="1"/>
    </xf>
    <xf numFmtId="49" fontId="0" fillId="37" borderId="34" xfId="0" applyNumberFormat="1" applyFill="1" applyBorder="1" applyAlignment="1">
      <alignment vertical="center" wrapText="1"/>
    </xf>
    <xf numFmtId="169" fontId="2" fillId="37" borderId="34" xfId="49" applyNumberFormat="1" applyFont="1" applyFill="1" applyBorder="1" applyAlignment="1" applyProtection="1">
      <alignment horizontal="center" vertical="center"/>
      <protection/>
    </xf>
    <xf numFmtId="4" fontId="2" fillId="37" borderId="28" xfId="0" applyNumberFormat="1" applyFont="1" applyFill="1" applyBorder="1" applyAlignment="1">
      <alignment horizontal="center" vertical="center"/>
    </xf>
    <xf numFmtId="4" fontId="2" fillId="37" borderId="28" xfId="49" applyNumberFormat="1" applyFont="1" applyFill="1" applyBorder="1" applyAlignment="1" applyProtection="1">
      <alignment horizontal="center" vertical="center"/>
      <protection/>
    </xf>
    <xf numFmtId="0" fontId="9" fillId="37" borderId="34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vertical="center"/>
    </xf>
    <xf numFmtId="4" fontId="2" fillId="0" borderId="25" xfId="0" applyNumberFormat="1" applyFont="1" applyFill="1" applyBorder="1" applyAlignment="1">
      <alignment horizontal="center" vertical="center" wrapText="1"/>
    </xf>
    <xf numFmtId="43" fontId="2" fillId="33" borderId="12" xfId="44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Alignment="1" quotePrefix="1">
      <alignment/>
    </xf>
    <xf numFmtId="0" fontId="0" fillId="33" borderId="35" xfId="0" applyFill="1" applyBorder="1" applyAlignment="1" quotePrefix="1">
      <alignment/>
    </xf>
    <xf numFmtId="0" fontId="0" fillId="39" borderId="35" xfId="0" applyFill="1" applyBorder="1" applyAlignment="1" quotePrefix="1">
      <alignment/>
    </xf>
    <xf numFmtId="4" fontId="0" fillId="35" borderId="35" xfId="0" applyNumberFormat="1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ill="1" applyBorder="1" applyAlignment="1">
      <alignment/>
    </xf>
    <xf numFmtId="10" fontId="0" fillId="33" borderId="0" xfId="0" applyNumberForma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0" fontId="0" fillId="33" borderId="0" xfId="0" applyNumberFormat="1" applyFill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49" fontId="0" fillId="33" borderId="0" xfId="0" applyNumberFormat="1" applyFill="1" applyBorder="1" applyAlignment="1">
      <alignment vertical="center" wrapText="1"/>
    </xf>
    <xf numFmtId="49" fontId="0" fillId="33" borderId="0" xfId="0" applyNumberForma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vertical="center" wrapText="1"/>
    </xf>
    <xf numFmtId="169" fontId="0" fillId="33" borderId="0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vertical="center"/>
    </xf>
    <xf numFmtId="0" fontId="0" fillId="0" borderId="27" xfId="0" applyBorder="1" applyAlignment="1">
      <alignment vertical="center"/>
    </xf>
    <xf numFmtId="10" fontId="0" fillId="0" borderId="36" xfId="49" applyNumberFormat="1" applyFont="1" applyFill="1" applyBorder="1" applyAlignment="1" applyProtection="1">
      <alignment horizontal="center" vertical="center"/>
      <protection/>
    </xf>
    <xf numFmtId="169" fontId="0" fillId="40" borderId="19" xfId="49" applyNumberFormat="1" applyFont="1" applyFill="1" applyBorder="1" applyAlignment="1" applyProtection="1">
      <alignment horizontal="center" vertical="center"/>
      <protection/>
    </xf>
    <xf numFmtId="169" fontId="0" fillId="40" borderId="30" xfId="49" applyNumberFormat="1" applyFont="1" applyFill="1" applyBorder="1" applyAlignment="1" applyProtection="1">
      <alignment horizontal="center" vertical="center"/>
      <protection/>
    </xf>
    <xf numFmtId="164" fontId="0" fillId="0" borderId="0" xfId="42" applyFont="1" applyFill="1" applyBorder="1" applyAlignment="1" applyProtection="1">
      <alignment horizontal="right" vertical="center" wrapText="1"/>
      <protection/>
    </xf>
    <xf numFmtId="1" fontId="0" fillId="33" borderId="14" xfId="44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44" applyNumberFormat="1" applyFill="1" applyBorder="1" applyAlignment="1">
      <alignment horizontal="center" vertical="center"/>
    </xf>
    <xf numFmtId="1" fontId="0" fillId="0" borderId="0" xfId="44" applyNumberFormat="1" applyBorder="1" applyAlignment="1">
      <alignment horizontal="center" vertical="center"/>
    </xf>
    <xf numFmtId="173" fontId="2" fillId="37" borderId="34" xfId="44" applyNumberFormat="1" applyFont="1" applyFill="1" applyBorder="1" applyAlignment="1" applyProtection="1">
      <alignment horizontal="center" vertical="center"/>
      <protection/>
    </xf>
    <xf numFmtId="169" fontId="0" fillId="41" borderId="37" xfId="49" applyNumberFormat="1" applyFont="1" applyFill="1" applyBorder="1" applyAlignment="1" applyProtection="1">
      <alignment horizontal="center" vertical="center"/>
      <protection/>
    </xf>
    <xf numFmtId="169" fontId="0" fillId="41" borderId="38" xfId="49" applyNumberFormat="1" applyFont="1" applyFill="1" applyBorder="1" applyAlignment="1" applyProtection="1">
      <alignment horizontal="center" vertical="center"/>
      <protection/>
    </xf>
    <xf numFmtId="169" fontId="0" fillId="41" borderId="39" xfId="49" applyNumberFormat="1" applyFont="1" applyFill="1" applyBorder="1" applyAlignment="1" applyProtection="1">
      <alignment horizontal="center" vertical="center"/>
      <protection/>
    </xf>
    <xf numFmtId="173" fontId="0" fillId="0" borderId="24" xfId="44" applyNumberFormat="1" applyBorder="1" applyAlignment="1">
      <alignment/>
    </xf>
    <xf numFmtId="173" fontId="0" fillId="0" borderId="25" xfId="44" applyNumberFormat="1" applyBorder="1" applyAlignment="1">
      <alignment/>
    </xf>
    <xf numFmtId="10" fontId="0" fillId="0" borderId="40" xfId="49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10" fontId="9" fillId="37" borderId="33" xfId="0" applyNumberFormat="1" applyFont="1" applyFill="1" applyBorder="1" applyAlignment="1">
      <alignment wrapText="1"/>
    </xf>
    <xf numFmtId="0" fontId="3" fillId="34" borderId="17" xfId="0" applyNumberFormat="1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 wrapText="1"/>
    </xf>
    <xf numFmtId="49" fontId="2" fillId="42" borderId="28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0" fontId="4" fillId="0" borderId="38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wrapText="1"/>
    </xf>
    <xf numFmtId="0" fontId="2" fillId="0" borderId="38" xfId="0" applyFont="1" applyBorder="1" applyAlignment="1">
      <alignment vertical="center" wrapText="1"/>
    </xf>
    <xf numFmtId="0" fontId="8" fillId="0" borderId="38" xfId="0" applyFont="1" applyFill="1" applyBorder="1" applyAlignment="1">
      <alignment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wrapText="1"/>
    </xf>
    <xf numFmtId="43" fontId="0" fillId="0" borderId="46" xfId="44" applyFill="1" applyBorder="1" applyAlignment="1">
      <alignment wrapText="1"/>
    </xf>
    <xf numFmtId="0" fontId="2" fillId="0" borderId="46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49" fontId="0" fillId="0" borderId="47" xfId="0" applyNumberFormat="1" applyFill="1" applyBorder="1" applyAlignment="1">
      <alignment vertical="center" wrapText="1"/>
    </xf>
    <xf numFmtId="49" fontId="0" fillId="0" borderId="47" xfId="0" applyNumberFormat="1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44" xfId="0" applyFont="1" applyFill="1" applyBorder="1" applyAlignment="1">
      <alignment wrapText="1"/>
    </xf>
    <xf numFmtId="0" fontId="4" fillId="0" borderId="48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1" xfId="0" applyFont="1" applyFill="1" applyBorder="1" applyAlignment="1" quotePrefix="1">
      <alignment wrapText="1"/>
    </xf>
    <xf numFmtId="0" fontId="6" fillId="0" borderId="21" xfId="0" applyFont="1" applyFill="1" applyBorder="1" applyAlignment="1">
      <alignment wrapText="1"/>
    </xf>
    <xf numFmtId="0" fontId="2" fillId="0" borderId="21" xfId="0" applyFont="1" applyBorder="1" applyAlignment="1">
      <alignment vertical="center" wrapText="1"/>
    </xf>
    <xf numFmtId="0" fontId="4" fillId="0" borderId="31" xfId="0" applyFont="1" applyFill="1" applyBorder="1" applyAlignment="1">
      <alignment wrapText="1"/>
    </xf>
    <xf numFmtId="49" fontId="0" fillId="0" borderId="49" xfId="0" applyNumberFormat="1" applyFill="1" applyBorder="1" applyAlignment="1">
      <alignment vertical="center" wrapText="1"/>
    </xf>
    <xf numFmtId="49" fontId="0" fillId="0" borderId="22" xfId="0" applyNumberFormat="1" applyFill="1" applyBorder="1" applyAlignment="1">
      <alignment vertical="center" wrapText="1"/>
    </xf>
    <xf numFmtId="49" fontId="0" fillId="0" borderId="23" xfId="0" applyNumberFormat="1" applyFill="1" applyBorder="1" applyAlignment="1">
      <alignment vertical="center" wrapText="1"/>
    </xf>
    <xf numFmtId="49" fontId="0" fillId="0" borderId="32" xfId="0" applyNumberFormat="1" applyFill="1" applyBorder="1" applyAlignment="1">
      <alignment vertical="center" wrapText="1"/>
    </xf>
    <xf numFmtId="49" fontId="0" fillId="0" borderId="44" xfId="0" applyNumberFormat="1" applyFill="1" applyBorder="1" applyAlignment="1">
      <alignment vertical="center" wrapText="1"/>
    </xf>
    <xf numFmtId="2" fontId="0" fillId="36" borderId="50" xfId="0" applyNumberFormat="1" applyFill="1" applyBorder="1" applyAlignment="1">
      <alignment horizontal="center" vertical="center" wrapText="1"/>
    </xf>
    <xf numFmtId="2" fontId="0" fillId="36" borderId="46" xfId="0" applyNumberFormat="1" applyFill="1" applyBorder="1" applyAlignment="1">
      <alignment horizontal="center" vertical="center" wrapText="1"/>
    </xf>
    <xf numFmtId="2" fontId="0" fillId="36" borderId="51" xfId="0" applyNumberFormat="1" applyFill="1" applyBorder="1" applyAlignment="1">
      <alignment horizontal="center" vertical="center" wrapText="1"/>
    </xf>
    <xf numFmtId="4" fontId="2" fillId="42" borderId="14" xfId="0" applyNumberFormat="1" applyFont="1" applyFill="1" applyBorder="1" applyAlignment="1">
      <alignment horizontal="center" vertical="center" wrapText="1"/>
    </xf>
    <xf numFmtId="17" fontId="5" fillId="34" borderId="52" xfId="0" applyNumberFormat="1" applyFont="1" applyFill="1" applyBorder="1" applyAlignment="1">
      <alignment horizontal="center" vertical="center"/>
    </xf>
    <xf numFmtId="17" fontId="5" fillId="34" borderId="17" xfId="0" applyNumberFormat="1" applyFont="1" applyFill="1" applyBorder="1" applyAlignment="1">
      <alignment horizontal="center" vertical="center"/>
    </xf>
    <xf numFmtId="10" fontId="7" fillId="0" borderId="53" xfId="0" applyNumberFormat="1" applyFont="1" applyFill="1" applyBorder="1" applyAlignment="1">
      <alignment horizontal="center" vertical="top"/>
    </xf>
    <xf numFmtId="10" fontId="7" fillId="0" borderId="54" xfId="0" applyNumberFormat="1" applyFont="1" applyFill="1" applyBorder="1" applyAlignment="1">
      <alignment horizontal="center" vertical="top"/>
    </xf>
    <xf numFmtId="10" fontId="1" fillId="0" borderId="55" xfId="0" applyNumberFormat="1" applyFont="1" applyFill="1" applyBorder="1" applyAlignment="1">
      <alignment horizontal="center" vertical="center"/>
    </xf>
    <xf numFmtId="10" fontId="1" fillId="0" borderId="56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1.00390625" style="0" customWidth="1"/>
    <col min="2" max="2" width="43.7109375" style="0" bestFit="1" customWidth="1"/>
    <col min="3" max="3" width="12.00390625" style="0" customWidth="1"/>
    <col min="4" max="4" width="15.140625" style="0" customWidth="1"/>
    <col min="5" max="5" width="11.421875" style="0" customWidth="1"/>
    <col min="6" max="6" width="12.00390625" style="0" customWidth="1"/>
  </cols>
  <sheetData>
    <row r="1" spans="1:6" ht="12.75">
      <c r="A1" s="71" t="s">
        <v>16</v>
      </c>
      <c r="B1" s="71" t="s">
        <v>17</v>
      </c>
      <c r="C1" s="71" t="s">
        <v>13</v>
      </c>
      <c r="D1" s="71" t="s">
        <v>18</v>
      </c>
      <c r="E1" s="71" t="s">
        <v>19</v>
      </c>
      <c r="F1" s="71" t="s">
        <v>20</v>
      </c>
    </row>
    <row r="2" spans="1:6" ht="12.75">
      <c r="A2" s="72" t="s">
        <v>72</v>
      </c>
      <c r="B2" s="75" t="s">
        <v>287</v>
      </c>
      <c r="C2" s="72" t="s">
        <v>37</v>
      </c>
      <c r="D2" s="72" t="s">
        <v>23</v>
      </c>
      <c r="E2" s="73" t="s">
        <v>32</v>
      </c>
      <c r="F2" s="74">
        <v>55</v>
      </c>
    </row>
    <row r="3" spans="1:6" ht="12.75">
      <c r="A3" s="72" t="s">
        <v>94</v>
      </c>
      <c r="B3" s="75" t="s">
        <v>288</v>
      </c>
      <c r="C3" s="72" t="s">
        <v>58</v>
      </c>
      <c r="D3" s="72" t="s">
        <v>79</v>
      </c>
      <c r="E3" s="73" t="s">
        <v>32</v>
      </c>
      <c r="F3" s="74">
        <v>48</v>
      </c>
    </row>
    <row r="4" spans="1:6" ht="12.75">
      <c r="A4" s="72" t="s">
        <v>276</v>
      </c>
      <c r="B4" s="75" t="s">
        <v>289</v>
      </c>
      <c r="C4" s="72" t="s">
        <v>266</v>
      </c>
      <c r="D4" s="72" t="s">
        <v>267</v>
      </c>
      <c r="E4" s="73" t="s">
        <v>97</v>
      </c>
      <c r="F4" s="74">
        <v>20</v>
      </c>
    </row>
    <row r="5" spans="1:6" ht="12.75">
      <c r="A5" s="72" t="s">
        <v>98</v>
      </c>
      <c r="B5" s="75" t="s">
        <v>289</v>
      </c>
      <c r="C5" s="72" t="s">
        <v>52</v>
      </c>
      <c r="D5" s="72" t="s">
        <v>89</v>
      </c>
      <c r="E5" s="73" t="s">
        <v>97</v>
      </c>
      <c r="F5" s="74">
        <v>50</v>
      </c>
    </row>
    <row r="6" spans="1:6" ht="12.75">
      <c r="A6" s="72" t="s">
        <v>99</v>
      </c>
      <c r="B6" s="75" t="s">
        <v>289</v>
      </c>
      <c r="C6" s="72" t="s">
        <v>52</v>
      </c>
      <c r="D6" s="72" t="s">
        <v>89</v>
      </c>
      <c r="E6" s="73" t="s">
        <v>97</v>
      </c>
      <c r="F6" s="74">
        <v>51</v>
      </c>
    </row>
    <row r="7" spans="1:6" ht="12.75">
      <c r="A7" s="72" t="s">
        <v>222</v>
      </c>
      <c r="B7" s="75" t="s">
        <v>289</v>
      </c>
      <c r="C7" s="72" t="s">
        <v>120</v>
      </c>
      <c r="D7" s="72" t="s">
        <v>223</v>
      </c>
      <c r="E7" s="73" t="s">
        <v>47</v>
      </c>
      <c r="F7" s="74">
        <v>36</v>
      </c>
    </row>
    <row r="8" spans="1:6" ht="12.75">
      <c r="A8" s="72" t="s">
        <v>224</v>
      </c>
      <c r="B8" s="75" t="s">
        <v>289</v>
      </c>
      <c r="C8" s="72" t="s">
        <v>120</v>
      </c>
      <c r="D8" s="72" t="s">
        <v>223</v>
      </c>
      <c r="E8" s="73" t="s">
        <v>27</v>
      </c>
      <c r="F8" s="74">
        <v>40</v>
      </c>
    </row>
    <row r="9" spans="1:6" ht="12.75">
      <c r="A9" s="72" t="s">
        <v>100</v>
      </c>
      <c r="B9" s="75" t="s">
        <v>290</v>
      </c>
      <c r="C9" s="72" t="s">
        <v>52</v>
      </c>
      <c r="D9" s="72" t="s">
        <v>89</v>
      </c>
      <c r="E9" s="73" t="s">
        <v>97</v>
      </c>
      <c r="F9" s="74">
        <v>53</v>
      </c>
    </row>
    <row r="10" spans="1:6" ht="12.75">
      <c r="A10" s="72" t="s">
        <v>226</v>
      </c>
      <c r="B10" s="75" t="s">
        <v>291</v>
      </c>
      <c r="C10" s="72" t="s">
        <v>120</v>
      </c>
      <c r="D10" s="72" t="s">
        <v>223</v>
      </c>
      <c r="E10" s="73" t="s">
        <v>27</v>
      </c>
      <c r="F10" s="74">
        <v>35</v>
      </c>
    </row>
    <row r="11" spans="1:6" ht="12.75">
      <c r="A11" s="72" t="s">
        <v>96</v>
      </c>
      <c r="B11" s="75" t="s">
        <v>292</v>
      </c>
      <c r="C11" s="72" t="s">
        <v>52</v>
      </c>
      <c r="D11" s="72" t="s">
        <v>89</v>
      </c>
      <c r="E11" s="73" t="s">
        <v>97</v>
      </c>
      <c r="F11" s="74">
        <v>48</v>
      </c>
    </row>
    <row r="12" spans="1:6" ht="12.75">
      <c r="A12" s="72" t="s">
        <v>225</v>
      </c>
      <c r="B12" s="75" t="s">
        <v>293</v>
      </c>
      <c r="C12" s="72" t="s">
        <v>120</v>
      </c>
      <c r="D12" s="72" t="s">
        <v>223</v>
      </c>
      <c r="E12" s="73" t="s">
        <v>27</v>
      </c>
      <c r="F12" s="74">
        <v>37</v>
      </c>
    </row>
    <row r="13" spans="1:6" ht="12.75">
      <c r="A13" s="72" t="s">
        <v>101</v>
      </c>
      <c r="B13" s="75" t="s">
        <v>294</v>
      </c>
      <c r="C13" s="72" t="s">
        <v>102</v>
      </c>
      <c r="D13" s="72" t="s">
        <v>89</v>
      </c>
      <c r="E13" s="73" t="s">
        <v>97</v>
      </c>
      <c r="F13" s="74">
        <v>51</v>
      </c>
    </row>
    <row r="14" spans="1:6" ht="12.75">
      <c r="A14" s="72" t="s">
        <v>265</v>
      </c>
      <c r="B14" s="75" t="s">
        <v>295</v>
      </c>
      <c r="C14" s="72" t="s">
        <v>266</v>
      </c>
      <c r="D14" s="72" t="s">
        <v>267</v>
      </c>
      <c r="E14" s="73" t="s">
        <v>32</v>
      </c>
      <c r="F14" s="74"/>
    </row>
    <row r="15" spans="1:6" ht="12.75">
      <c r="A15" s="72" t="s">
        <v>227</v>
      </c>
      <c r="B15" s="75" t="s">
        <v>295</v>
      </c>
      <c r="C15" s="72" t="s">
        <v>228</v>
      </c>
      <c r="D15" s="72" t="s">
        <v>223</v>
      </c>
      <c r="E15" s="73" t="s">
        <v>27</v>
      </c>
      <c r="F15" s="74">
        <v>35</v>
      </c>
    </row>
    <row r="16" spans="1:6" ht="12.75">
      <c r="A16" s="72" t="s">
        <v>209</v>
      </c>
      <c r="B16" s="72" t="s">
        <v>295</v>
      </c>
      <c r="C16" s="72" t="s">
        <v>52</v>
      </c>
      <c r="D16" s="72" t="s">
        <v>89</v>
      </c>
      <c r="E16" s="73" t="s">
        <v>32</v>
      </c>
      <c r="F16" s="74">
        <v>46</v>
      </c>
    </row>
    <row r="17" spans="1:6" ht="12.75">
      <c r="A17" s="72" t="s">
        <v>264</v>
      </c>
      <c r="B17" s="75" t="s">
        <v>296</v>
      </c>
      <c r="C17" s="72" t="s">
        <v>228</v>
      </c>
      <c r="D17" s="72" t="s">
        <v>223</v>
      </c>
      <c r="E17" s="73" t="s">
        <v>47</v>
      </c>
      <c r="F17" s="74">
        <v>22</v>
      </c>
    </row>
    <row r="18" spans="1:6" ht="12.75">
      <c r="A18" s="72" t="s">
        <v>48</v>
      </c>
      <c r="B18" s="75" t="s">
        <v>296</v>
      </c>
      <c r="C18" s="72" t="s">
        <v>26</v>
      </c>
      <c r="D18" s="72" t="s">
        <v>23</v>
      </c>
      <c r="E18" s="73" t="s">
        <v>32</v>
      </c>
      <c r="F18" s="74">
        <v>49</v>
      </c>
    </row>
    <row r="19" spans="1:6" ht="12.75">
      <c r="A19" s="72" t="s">
        <v>61</v>
      </c>
      <c r="B19" s="75" t="s">
        <v>297</v>
      </c>
      <c r="C19" s="72" t="s">
        <v>30</v>
      </c>
      <c r="D19" s="72" t="s">
        <v>23</v>
      </c>
      <c r="E19" s="73" t="s">
        <v>62</v>
      </c>
      <c r="F19" s="74">
        <v>55</v>
      </c>
    </row>
    <row r="20" spans="1:6" ht="12.75">
      <c r="A20" s="72" t="s">
        <v>198</v>
      </c>
      <c r="B20" s="75" t="s">
        <v>297</v>
      </c>
      <c r="C20" s="72" t="s">
        <v>26</v>
      </c>
      <c r="D20" s="72" t="s">
        <v>89</v>
      </c>
      <c r="E20" s="73" t="s">
        <v>183</v>
      </c>
      <c r="F20" s="74">
        <v>56</v>
      </c>
    </row>
    <row r="21" spans="1:6" ht="12.75">
      <c r="A21" s="72" t="s">
        <v>194</v>
      </c>
      <c r="B21" s="75" t="s">
        <v>298</v>
      </c>
      <c r="C21" s="72" t="s">
        <v>30</v>
      </c>
      <c r="D21" s="72" t="s">
        <v>89</v>
      </c>
      <c r="E21" s="73" t="s">
        <v>183</v>
      </c>
      <c r="F21" s="74">
        <v>48</v>
      </c>
    </row>
    <row r="22" spans="1:6" ht="12.75">
      <c r="A22" s="72" t="s">
        <v>195</v>
      </c>
      <c r="B22" s="75" t="s">
        <v>298</v>
      </c>
      <c r="C22" s="72" t="s">
        <v>50</v>
      </c>
      <c r="D22" s="72" t="s">
        <v>89</v>
      </c>
      <c r="E22" s="73" t="s">
        <v>27</v>
      </c>
      <c r="F22" s="74">
        <v>52</v>
      </c>
    </row>
    <row r="23" spans="1:6" ht="12.75">
      <c r="A23" s="72" t="s">
        <v>181</v>
      </c>
      <c r="B23" s="75" t="s">
        <v>299</v>
      </c>
      <c r="C23" s="72" t="s">
        <v>88</v>
      </c>
      <c r="D23" s="72" t="s">
        <v>89</v>
      </c>
      <c r="E23" s="73" t="s">
        <v>62</v>
      </c>
      <c r="F23" s="74">
        <v>56</v>
      </c>
    </row>
    <row r="24" spans="1:6" ht="12.75">
      <c r="A24" s="72" t="s">
        <v>218</v>
      </c>
      <c r="B24" s="75" t="s">
        <v>287</v>
      </c>
      <c r="C24" s="72" t="s">
        <v>52</v>
      </c>
      <c r="D24" s="72" t="s">
        <v>89</v>
      </c>
      <c r="E24" s="73" t="s">
        <v>32</v>
      </c>
      <c r="F24" s="74">
        <v>48</v>
      </c>
    </row>
    <row r="25" spans="1:6" ht="12.75">
      <c r="A25" s="72" t="s">
        <v>213</v>
      </c>
      <c r="B25" s="75" t="s">
        <v>299</v>
      </c>
      <c r="C25" s="72" t="s">
        <v>102</v>
      </c>
      <c r="D25" s="72" t="s">
        <v>89</v>
      </c>
      <c r="E25" s="73" t="s">
        <v>214</v>
      </c>
      <c r="F25" s="74">
        <v>49</v>
      </c>
    </row>
    <row r="26" spans="1:6" ht="12.75">
      <c r="A26" s="72" t="s">
        <v>59</v>
      </c>
      <c r="B26" s="75" t="s">
        <v>300</v>
      </c>
      <c r="C26" s="72" t="s">
        <v>37</v>
      </c>
      <c r="D26" s="72" t="s">
        <v>23</v>
      </c>
      <c r="E26" s="73" t="s">
        <v>60</v>
      </c>
      <c r="F26" s="74">
        <v>54</v>
      </c>
    </row>
    <row r="27" spans="1:6" ht="12.75">
      <c r="A27" s="72" t="s">
        <v>21</v>
      </c>
      <c r="B27" s="75" t="s">
        <v>299</v>
      </c>
      <c r="C27" s="72" t="s">
        <v>22</v>
      </c>
      <c r="D27" s="72" t="s">
        <v>23</v>
      </c>
      <c r="E27" s="73" t="s">
        <v>24</v>
      </c>
      <c r="F27" s="74">
        <v>50</v>
      </c>
    </row>
    <row r="28" spans="1:6" ht="12.75">
      <c r="A28" s="72" t="s">
        <v>103</v>
      </c>
      <c r="B28" s="75" t="s">
        <v>300</v>
      </c>
      <c r="C28" s="72" t="s">
        <v>22</v>
      </c>
      <c r="D28" s="72" t="s">
        <v>23</v>
      </c>
      <c r="E28" s="73" t="s">
        <v>92</v>
      </c>
      <c r="F28" s="74">
        <v>50</v>
      </c>
    </row>
    <row r="29" spans="1:6" ht="12.75">
      <c r="A29" s="72" t="s">
        <v>229</v>
      </c>
      <c r="B29" s="75" t="s">
        <v>291</v>
      </c>
      <c r="C29" s="72" t="s">
        <v>228</v>
      </c>
      <c r="D29" s="72" t="s">
        <v>223</v>
      </c>
      <c r="E29" s="73" t="s">
        <v>27</v>
      </c>
      <c r="F29" s="74">
        <v>41</v>
      </c>
    </row>
    <row r="30" spans="1:6" ht="12.75">
      <c r="A30" s="72" t="s">
        <v>208</v>
      </c>
      <c r="B30" s="75" t="s">
        <v>291</v>
      </c>
      <c r="C30" s="72" t="s">
        <v>50</v>
      </c>
      <c r="D30" s="72" t="s">
        <v>89</v>
      </c>
      <c r="E30" s="73" t="s">
        <v>32</v>
      </c>
      <c r="F30" s="74">
        <v>50</v>
      </c>
    </row>
    <row r="31" spans="1:6" ht="12.75">
      <c r="A31" s="72" t="s">
        <v>49</v>
      </c>
      <c r="B31" s="75" t="s">
        <v>292</v>
      </c>
      <c r="C31" s="72" t="s">
        <v>50</v>
      </c>
      <c r="D31" s="72" t="s">
        <v>23</v>
      </c>
      <c r="E31" s="73" t="s">
        <v>32</v>
      </c>
      <c r="F31" s="74">
        <v>52</v>
      </c>
    </row>
    <row r="32" spans="1:6" ht="12.75">
      <c r="A32" s="72" t="s">
        <v>105</v>
      </c>
      <c r="B32" s="75" t="s">
        <v>293</v>
      </c>
      <c r="C32" s="72" t="s">
        <v>52</v>
      </c>
      <c r="D32" s="72" t="s">
        <v>89</v>
      </c>
      <c r="E32" s="73" t="s">
        <v>97</v>
      </c>
      <c r="F32" s="74">
        <v>49</v>
      </c>
    </row>
    <row r="33" spans="1:6" ht="12.75">
      <c r="A33" s="72" t="s">
        <v>104</v>
      </c>
      <c r="B33" s="75" t="s">
        <v>293</v>
      </c>
      <c r="C33" s="72" t="s">
        <v>52</v>
      </c>
      <c r="D33" s="72" t="s">
        <v>89</v>
      </c>
      <c r="E33" s="73" t="s">
        <v>97</v>
      </c>
      <c r="F33" s="74">
        <v>48</v>
      </c>
    </row>
    <row r="34" spans="1:6" ht="12.75">
      <c r="A34" s="72" t="s">
        <v>230</v>
      </c>
      <c r="B34" s="75" t="s">
        <v>301</v>
      </c>
      <c r="C34" s="72" t="s">
        <v>228</v>
      </c>
      <c r="D34" s="72" t="s">
        <v>223</v>
      </c>
      <c r="E34" s="73" t="s">
        <v>27</v>
      </c>
      <c r="F34" s="74">
        <v>36</v>
      </c>
    </row>
    <row r="35" spans="1:6" ht="12.75">
      <c r="A35" s="72" t="s">
        <v>278</v>
      </c>
      <c r="B35" s="75" t="s">
        <v>293</v>
      </c>
      <c r="C35" s="72" t="s">
        <v>220</v>
      </c>
      <c r="D35" s="75"/>
      <c r="E35" s="73" t="s">
        <v>279</v>
      </c>
      <c r="F35" s="74"/>
    </row>
    <row r="36" spans="1:6" ht="12.75">
      <c r="A36" s="72" t="s">
        <v>106</v>
      </c>
      <c r="B36" s="75" t="s">
        <v>302</v>
      </c>
      <c r="C36" s="72" t="s">
        <v>102</v>
      </c>
      <c r="D36" s="72" t="s">
        <v>89</v>
      </c>
      <c r="E36" s="73" t="s">
        <v>38</v>
      </c>
      <c r="F36" s="74">
        <v>52</v>
      </c>
    </row>
    <row r="37" spans="1:6" ht="12.75">
      <c r="A37" s="72" t="s">
        <v>109</v>
      </c>
      <c r="B37" s="75" t="s">
        <v>294</v>
      </c>
      <c r="C37" s="72" t="s">
        <v>88</v>
      </c>
      <c r="D37" s="72" t="s">
        <v>89</v>
      </c>
      <c r="E37" s="73" t="s">
        <v>38</v>
      </c>
      <c r="F37" s="74">
        <v>48</v>
      </c>
    </row>
    <row r="38" spans="1:6" ht="12.75">
      <c r="A38" s="72" t="s">
        <v>112</v>
      </c>
      <c r="B38" s="75" t="s">
        <v>295</v>
      </c>
      <c r="C38" s="72" t="s">
        <v>102</v>
      </c>
      <c r="D38" s="72" t="s">
        <v>89</v>
      </c>
      <c r="E38" s="73" t="s">
        <v>92</v>
      </c>
      <c r="F38" s="74">
        <v>48</v>
      </c>
    </row>
    <row r="39" spans="1:6" ht="12.75">
      <c r="A39" s="72" t="s">
        <v>231</v>
      </c>
      <c r="B39" s="75" t="s">
        <v>295</v>
      </c>
      <c r="C39" s="72" t="s">
        <v>120</v>
      </c>
      <c r="D39" s="72" t="s">
        <v>223</v>
      </c>
      <c r="E39" s="73" t="s">
        <v>27</v>
      </c>
      <c r="F39" s="74">
        <v>36</v>
      </c>
    </row>
    <row r="40" spans="1:6" ht="12.75">
      <c r="A40" s="72" t="s">
        <v>110</v>
      </c>
      <c r="B40" s="75" t="s">
        <v>299</v>
      </c>
      <c r="C40" s="72" t="s">
        <v>88</v>
      </c>
      <c r="D40" s="72" t="s">
        <v>89</v>
      </c>
      <c r="E40" s="73" t="s">
        <v>38</v>
      </c>
      <c r="F40" s="74">
        <v>56</v>
      </c>
    </row>
    <row r="41" spans="1:6" ht="12.75">
      <c r="A41" s="72" t="s">
        <v>107</v>
      </c>
      <c r="B41" s="75" t="s">
        <v>303</v>
      </c>
      <c r="C41" s="72" t="s">
        <v>88</v>
      </c>
      <c r="D41" s="72" t="s">
        <v>89</v>
      </c>
      <c r="E41" s="73" t="s">
        <v>38</v>
      </c>
      <c r="F41" s="74">
        <v>51</v>
      </c>
    </row>
    <row r="42" spans="1:6" ht="12.75">
      <c r="A42" s="72" t="s">
        <v>108</v>
      </c>
      <c r="B42" s="75" t="s">
        <v>304</v>
      </c>
      <c r="C42" s="72" t="s">
        <v>88</v>
      </c>
      <c r="D42" s="72" t="s">
        <v>89</v>
      </c>
      <c r="E42" s="73" t="s">
        <v>38</v>
      </c>
      <c r="F42" s="74">
        <v>47</v>
      </c>
    </row>
    <row r="43" spans="1:6" ht="12.75">
      <c r="A43" s="72" t="s">
        <v>111</v>
      </c>
      <c r="B43" s="75" t="s">
        <v>305</v>
      </c>
      <c r="C43" s="72" t="s">
        <v>88</v>
      </c>
      <c r="D43" s="72" t="s">
        <v>89</v>
      </c>
      <c r="E43" s="73" t="s">
        <v>38</v>
      </c>
      <c r="F43" s="74">
        <v>53</v>
      </c>
    </row>
    <row r="44" spans="1:6" ht="12.75">
      <c r="A44" s="72" t="s">
        <v>113</v>
      </c>
      <c r="B44" s="75" t="s">
        <v>306</v>
      </c>
      <c r="C44" s="72" t="s">
        <v>86</v>
      </c>
      <c r="D44" s="72" t="s">
        <v>89</v>
      </c>
      <c r="E44" s="73" t="s">
        <v>97</v>
      </c>
      <c r="F44" s="74">
        <v>49</v>
      </c>
    </row>
    <row r="45" spans="1:6" ht="12.75">
      <c r="A45" s="72" t="s">
        <v>51</v>
      </c>
      <c r="B45" s="75" t="s">
        <v>306</v>
      </c>
      <c r="C45" s="72" t="s">
        <v>52</v>
      </c>
      <c r="D45" s="72" t="s">
        <v>23</v>
      </c>
      <c r="E45" s="73" t="s">
        <v>32</v>
      </c>
      <c r="F45" s="74">
        <v>51</v>
      </c>
    </row>
    <row r="46" spans="1:6" ht="12.75">
      <c r="A46" s="72" t="s">
        <v>184</v>
      </c>
      <c r="B46" s="75" t="s">
        <v>307</v>
      </c>
      <c r="C46" s="72" t="s">
        <v>52</v>
      </c>
      <c r="D46" s="72" t="s">
        <v>89</v>
      </c>
      <c r="E46" s="73" t="s">
        <v>32</v>
      </c>
      <c r="F46" s="74">
        <v>49</v>
      </c>
    </row>
    <row r="47" spans="1:6" ht="12.75">
      <c r="A47" s="72" t="s">
        <v>182</v>
      </c>
      <c r="B47" s="75" t="s">
        <v>307</v>
      </c>
      <c r="C47" s="72" t="s">
        <v>88</v>
      </c>
      <c r="D47" s="72" t="s">
        <v>89</v>
      </c>
      <c r="E47" s="73" t="s">
        <v>183</v>
      </c>
      <c r="F47" s="74">
        <v>53</v>
      </c>
    </row>
    <row r="48" spans="1:6" ht="12.75">
      <c r="A48" s="72" t="s">
        <v>78</v>
      </c>
      <c r="B48" s="75" t="s">
        <v>307</v>
      </c>
      <c r="C48" s="72" t="s">
        <v>30</v>
      </c>
      <c r="D48" s="72" t="s">
        <v>79</v>
      </c>
      <c r="E48" s="73" t="s">
        <v>40</v>
      </c>
      <c r="F48" s="74">
        <v>48</v>
      </c>
    </row>
    <row r="49" spans="1:6" ht="12.75">
      <c r="A49" s="72" t="s">
        <v>83</v>
      </c>
      <c r="B49" s="75" t="s">
        <v>308</v>
      </c>
      <c r="C49" s="72" t="s">
        <v>26</v>
      </c>
      <c r="D49" s="72" t="s">
        <v>79</v>
      </c>
      <c r="E49" s="73" t="s">
        <v>32</v>
      </c>
      <c r="F49" s="74">
        <v>48</v>
      </c>
    </row>
    <row r="50" spans="1:6" ht="12.75">
      <c r="A50" s="72" t="s">
        <v>201</v>
      </c>
      <c r="B50" s="75" t="s">
        <v>303</v>
      </c>
      <c r="C50" s="72" t="s">
        <v>191</v>
      </c>
      <c r="D50" s="72" t="s">
        <v>89</v>
      </c>
      <c r="E50" s="73" t="s">
        <v>27</v>
      </c>
      <c r="F50" s="74">
        <v>49</v>
      </c>
    </row>
    <row r="51" spans="1:6" ht="12.75">
      <c r="A51" s="72" t="s">
        <v>114</v>
      </c>
      <c r="B51" s="75" t="s">
        <v>309</v>
      </c>
      <c r="C51" s="72" t="s">
        <v>37</v>
      </c>
      <c r="D51" s="72" t="s">
        <v>23</v>
      </c>
      <c r="E51" s="73" t="s">
        <v>115</v>
      </c>
      <c r="F51" s="74">
        <v>52</v>
      </c>
    </row>
    <row r="52" spans="1:6" ht="12.75">
      <c r="A52" s="72" t="s">
        <v>179</v>
      </c>
      <c r="B52" s="75" t="s">
        <v>303</v>
      </c>
      <c r="C52" s="72" t="s">
        <v>50</v>
      </c>
      <c r="D52" s="72" t="s">
        <v>89</v>
      </c>
      <c r="E52" s="73" t="s">
        <v>24</v>
      </c>
      <c r="F52" s="74">
        <v>52</v>
      </c>
    </row>
    <row r="53" spans="1:6" ht="12.75">
      <c r="A53" s="72" t="s">
        <v>260</v>
      </c>
      <c r="B53" s="75" t="s">
        <v>303</v>
      </c>
      <c r="C53" s="72" t="s">
        <v>120</v>
      </c>
      <c r="D53" s="72" t="s">
        <v>223</v>
      </c>
      <c r="E53" s="73" t="s">
        <v>47</v>
      </c>
      <c r="F53" s="74">
        <v>35</v>
      </c>
    </row>
    <row r="54" spans="1:6" ht="12.75">
      <c r="A54" s="72" t="s">
        <v>216</v>
      </c>
      <c r="B54" s="75" t="s">
        <v>303</v>
      </c>
      <c r="C54" s="72" t="s">
        <v>50</v>
      </c>
      <c r="D54" s="72" t="s">
        <v>89</v>
      </c>
      <c r="E54" s="73" t="s">
        <v>32</v>
      </c>
      <c r="F54" s="74">
        <v>50</v>
      </c>
    </row>
    <row r="55" spans="1:6" ht="12.75">
      <c r="A55" s="72" t="s">
        <v>206</v>
      </c>
      <c r="B55" s="75" t="s">
        <v>303</v>
      </c>
      <c r="C55" s="72" t="s">
        <v>86</v>
      </c>
      <c r="D55" s="72" t="s">
        <v>89</v>
      </c>
      <c r="E55" s="73" t="s">
        <v>38</v>
      </c>
      <c r="F55" s="74">
        <v>51</v>
      </c>
    </row>
    <row r="56" spans="1:6" ht="12.75">
      <c r="A56" s="72" t="s">
        <v>207</v>
      </c>
      <c r="B56" s="75" t="s">
        <v>309</v>
      </c>
      <c r="C56" s="72" t="s">
        <v>88</v>
      </c>
      <c r="D56" s="72" t="s">
        <v>89</v>
      </c>
      <c r="E56" s="73" t="s">
        <v>92</v>
      </c>
      <c r="F56" s="74">
        <v>48</v>
      </c>
    </row>
    <row r="57" spans="1:6" ht="12.75">
      <c r="A57" s="72" t="s">
        <v>116</v>
      </c>
      <c r="B57" s="75" t="s">
        <v>309</v>
      </c>
      <c r="C57" s="72" t="s">
        <v>50</v>
      </c>
      <c r="D57" s="72" t="s">
        <v>89</v>
      </c>
      <c r="E57" s="73" t="s">
        <v>27</v>
      </c>
      <c r="F57" s="74">
        <v>51</v>
      </c>
    </row>
    <row r="58" spans="1:6" ht="12.75">
      <c r="A58" s="72" t="s">
        <v>25</v>
      </c>
      <c r="B58" s="75" t="s">
        <v>310</v>
      </c>
      <c r="C58" s="72" t="s">
        <v>26</v>
      </c>
      <c r="D58" s="72" t="s">
        <v>23</v>
      </c>
      <c r="E58" s="73" t="s">
        <v>27</v>
      </c>
      <c r="F58" s="74">
        <v>46</v>
      </c>
    </row>
    <row r="59" spans="1:6" ht="12.75">
      <c r="A59" s="72" t="s">
        <v>75</v>
      </c>
      <c r="B59" s="75" t="s">
        <v>310</v>
      </c>
      <c r="C59" s="72" t="s">
        <v>22</v>
      </c>
      <c r="D59" s="72" t="s">
        <v>23</v>
      </c>
      <c r="E59" s="73" t="s">
        <v>32</v>
      </c>
      <c r="F59" s="74">
        <v>56</v>
      </c>
    </row>
    <row r="60" spans="1:6" ht="12.75">
      <c r="A60" s="72" t="s">
        <v>80</v>
      </c>
      <c r="B60" s="75" t="s">
        <v>303</v>
      </c>
      <c r="C60" s="72" t="s">
        <v>50</v>
      </c>
      <c r="D60" s="72" t="s">
        <v>79</v>
      </c>
      <c r="E60" s="73" t="s">
        <v>27</v>
      </c>
      <c r="F60" s="74">
        <v>48</v>
      </c>
    </row>
    <row r="61" spans="1:6" ht="12.75">
      <c r="A61" s="72" t="s">
        <v>117</v>
      </c>
      <c r="B61" s="75" t="s">
        <v>311</v>
      </c>
      <c r="C61" s="72" t="s">
        <v>50</v>
      </c>
      <c r="D61" s="72" t="s">
        <v>89</v>
      </c>
      <c r="E61" s="73" t="s">
        <v>27</v>
      </c>
      <c r="F61" s="74">
        <v>48</v>
      </c>
    </row>
    <row r="62" spans="1:6" ht="12.75">
      <c r="A62" s="72" t="s">
        <v>185</v>
      </c>
      <c r="B62" s="75" t="s">
        <v>303</v>
      </c>
      <c r="C62" s="72" t="s">
        <v>88</v>
      </c>
      <c r="D62" s="72" t="s">
        <v>89</v>
      </c>
      <c r="E62" s="73" t="s">
        <v>32</v>
      </c>
      <c r="F62" s="74">
        <v>51</v>
      </c>
    </row>
    <row r="63" spans="1:6" ht="12.75">
      <c r="A63" s="72" t="s">
        <v>261</v>
      </c>
      <c r="B63" s="75" t="s">
        <v>311</v>
      </c>
      <c r="C63" s="72" t="s">
        <v>120</v>
      </c>
      <c r="D63" s="72" t="s">
        <v>223</v>
      </c>
      <c r="E63" s="73" t="s">
        <v>27</v>
      </c>
      <c r="F63" s="74">
        <v>41</v>
      </c>
    </row>
    <row r="64" spans="1:6" ht="12.75">
      <c r="A64" s="72" t="s">
        <v>187</v>
      </c>
      <c r="B64" s="75" t="s">
        <v>311</v>
      </c>
      <c r="C64" s="72" t="s">
        <v>88</v>
      </c>
      <c r="D64" s="72" t="s">
        <v>89</v>
      </c>
      <c r="E64" s="73" t="s">
        <v>32</v>
      </c>
      <c r="F64" s="74">
        <v>48</v>
      </c>
    </row>
    <row r="65" spans="1:6" ht="12.75">
      <c r="A65" s="72" t="s">
        <v>186</v>
      </c>
      <c r="B65" s="75" t="s">
        <v>303</v>
      </c>
      <c r="C65" s="72" t="s">
        <v>88</v>
      </c>
      <c r="D65" s="72" t="s">
        <v>89</v>
      </c>
      <c r="E65" s="73" t="s">
        <v>32</v>
      </c>
      <c r="F65" s="74">
        <v>48</v>
      </c>
    </row>
    <row r="66" spans="1:6" ht="12.75">
      <c r="A66" s="72" t="s">
        <v>204</v>
      </c>
      <c r="B66" s="75" t="s">
        <v>311</v>
      </c>
      <c r="C66" s="72" t="s">
        <v>102</v>
      </c>
      <c r="D66" s="72" t="s">
        <v>89</v>
      </c>
      <c r="E66" s="73" t="s">
        <v>32</v>
      </c>
      <c r="F66" s="74">
        <v>25</v>
      </c>
    </row>
    <row r="67" spans="1:6" ht="12.75">
      <c r="A67" s="72" t="s">
        <v>118</v>
      </c>
      <c r="B67" s="75" t="s">
        <v>303</v>
      </c>
      <c r="C67" s="72" t="s">
        <v>88</v>
      </c>
      <c r="D67" s="72" t="s">
        <v>89</v>
      </c>
      <c r="E67" s="73" t="s">
        <v>45</v>
      </c>
      <c r="F67" s="74">
        <v>51</v>
      </c>
    </row>
    <row r="68" spans="1:6" ht="12.75">
      <c r="A68" s="72" t="s">
        <v>268</v>
      </c>
      <c r="B68" s="75" t="s">
        <v>312</v>
      </c>
      <c r="C68" s="72" t="s">
        <v>269</v>
      </c>
      <c r="D68" s="72" t="s">
        <v>267</v>
      </c>
      <c r="E68" s="73" t="s">
        <v>47</v>
      </c>
      <c r="F68" s="74">
        <v>22</v>
      </c>
    </row>
    <row r="69" spans="1:6" ht="12.75">
      <c r="A69" s="72" t="s">
        <v>119</v>
      </c>
      <c r="B69" s="75" t="s">
        <v>313</v>
      </c>
      <c r="C69" s="72" t="s">
        <v>120</v>
      </c>
      <c r="D69" s="72" t="s">
        <v>89</v>
      </c>
      <c r="E69" s="73" t="s">
        <v>45</v>
      </c>
      <c r="F69" s="74">
        <v>32</v>
      </c>
    </row>
    <row r="70" spans="1:6" ht="12.75">
      <c r="A70" s="72" t="s">
        <v>67</v>
      </c>
      <c r="B70" s="75" t="s">
        <v>314</v>
      </c>
      <c r="C70" s="72" t="s">
        <v>37</v>
      </c>
      <c r="D70" s="72" t="s">
        <v>23</v>
      </c>
      <c r="E70" s="73" t="s">
        <v>68</v>
      </c>
      <c r="F70" s="74">
        <v>58</v>
      </c>
    </row>
    <row r="71" spans="1:6" ht="12.75">
      <c r="A71" s="72" t="s">
        <v>65</v>
      </c>
      <c r="B71" s="75" t="s">
        <v>315</v>
      </c>
      <c r="C71" s="72" t="s">
        <v>44</v>
      </c>
      <c r="D71" s="72" t="s">
        <v>23</v>
      </c>
      <c r="E71" s="73" t="s">
        <v>66</v>
      </c>
      <c r="F71" s="74">
        <v>59</v>
      </c>
    </row>
    <row r="72" spans="1:6" ht="12.75">
      <c r="A72" s="72" t="s">
        <v>69</v>
      </c>
      <c r="B72" s="75" t="s">
        <v>316</v>
      </c>
      <c r="C72" s="72" t="s">
        <v>37</v>
      </c>
      <c r="D72" s="72" t="s">
        <v>23</v>
      </c>
      <c r="E72" s="73" t="s">
        <v>70</v>
      </c>
      <c r="F72" s="74">
        <v>48</v>
      </c>
    </row>
    <row r="73" spans="1:6" ht="12.75">
      <c r="A73" s="72" t="s">
        <v>199</v>
      </c>
      <c r="B73" s="75" t="s">
        <v>317</v>
      </c>
      <c r="C73" s="72" t="s">
        <v>26</v>
      </c>
      <c r="D73" s="72" t="s">
        <v>89</v>
      </c>
      <c r="E73" s="73" t="s">
        <v>200</v>
      </c>
      <c r="F73" s="74">
        <v>62</v>
      </c>
    </row>
    <row r="74" spans="1:6" ht="12.75">
      <c r="A74" s="72" t="s">
        <v>215</v>
      </c>
      <c r="B74" s="75" t="s">
        <v>304</v>
      </c>
      <c r="C74" s="72" t="s">
        <v>26</v>
      </c>
      <c r="D74" s="72" t="s">
        <v>89</v>
      </c>
      <c r="E74" s="73" t="s">
        <v>32</v>
      </c>
      <c r="F74" s="74">
        <v>48</v>
      </c>
    </row>
    <row r="75" spans="1:6" ht="12.75">
      <c r="A75" s="72" t="s">
        <v>121</v>
      </c>
      <c r="B75" s="75" t="s">
        <v>304</v>
      </c>
      <c r="C75" s="72" t="s">
        <v>88</v>
      </c>
      <c r="D75" s="72" t="s">
        <v>89</v>
      </c>
      <c r="E75" s="73" t="s">
        <v>122</v>
      </c>
      <c r="F75" s="74">
        <v>53</v>
      </c>
    </row>
    <row r="76" spans="1:6" ht="12.75">
      <c r="A76" s="72" t="s">
        <v>232</v>
      </c>
      <c r="B76" s="75" t="s">
        <v>318</v>
      </c>
      <c r="C76" s="72" t="s">
        <v>120</v>
      </c>
      <c r="D76" s="72" t="s">
        <v>223</v>
      </c>
      <c r="E76" s="73" t="s">
        <v>32</v>
      </c>
      <c r="F76" s="74">
        <v>38</v>
      </c>
    </row>
    <row r="77" spans="1:6" ht="12.75">
      <c r="A77" s="72" t="s">
        <v>123</v>
      </c>
      <c r="B77" s="75" t="s">
        <v>317</v>
      </c>
      <c r="C77" s="72" t="s">
        <v>88</v>
      </c>
      <c r="D77" s="72" t="s">
        <v>89</v>
      </c>
      <c r="E77" s="73" t="s">
        <v>122</v>
      </c>
      <c r="F77" s="74">
        <v>53</v>
      </c>
    </row>
    <row r="78" spans="1:6" ht="12.75">
      <c r="A78" s="72" t="s">
        <v>74</v>
      </c>
      <c r="B78" s="75" t="s">
        <v>317</v>
      </c>
      <c r="C78" s="72" t="s">
        <v>37</v>
      </c>
      <c r="D78" s="72" t="s">
        <v>23</v>
      </c>
      <c r="E78" s="73" t="s">
        <v>45</v>
      </c>
      <c r="F78" s="74">
        <v>55</v>
      </c>
    </row>
    <row r="79" spans="1:6" ht="12.75">
      <c r="A79" s="72" t="s">
        <v>90</v>
      </c>
      <c r="B79" s="75" t="s">
        <v>319</v>
      </c>
      <c r="C79" s="72" t="s">
        <v>50</v>
      </c>
      <c r="D79" s="72" t="s">
        <v>79</v>
      </c>
      <c r="E79" s="73" t="s">
        <v>32</v>
      </c>
      <c r="F79" s="74">
        <v>48</v>
      </c>
    </row>
    <row r="80" spans="1:6" ht="12.75">
      <c r="A80" s="72" t="s">
        <v>91</v>
      </c>
      <c r="B80" s="75" t="s">
        <v>320</v>
      </c>
      <c r="C80" s="72" t="s">
        <v>86</v>
      </c>
      <c r="D80" s="72" t="s">
        <v>79</v>
      </c>
      <c r="E80" s="73" t="s">
        <v>92</v>
      </c>
      <c r="F80" s="74">
        <v>52</v>
      </c>
    </row>
    <row r="81" spans="1:6" ht="12.75">
      <c r="A81" s="72" t="s">
        <v>126</v>
      </c>
      <c r="B81" s="75" t="s">
        <v>321</v>
      </c>
      <c r="C81" s="72" t="s">
        <v>125</v>
      </c>
      <c r="D81" s="72" t="s">
        <v>89</v>
      </c>
      <c r="E81" s="73" t="s">
        <v>32</v>
      </c>
      <c r="F81" s="74">
        <v>44</v>
      </c>
    </row>
    <row r="82" spans="1:6" ht="12.75">
      <c r="A82" s="72" t="s">
        <v>124</v>
      </c>
      <c r="B82" s="75" t="s">
        <v>322</v>
      </c>
      <c r="C82" s="72" t="s">
        <v>125</v>
      </c>
      <c r="D82" s="72" t="s">
        <v>89</v>
      </c>
      <c r="E82" s="73" t="s">
        <v>32</v>
      </c>
      <c r="F82" s="74">
        <v>47</v>
      </c>
    </row>
    <row r="83" spans="1:6" ht="12.75">
      <c r="A83" s="72" t="s">
        <v>127</v>
      </c>
      <c r="B83" s="75" t="s">
        <v>323</v>
      </c>
      <c r="C83" s="72" t="s">
        <v>102</v>
      </c>
      <c r="D83" s="72" t="s">
        <v>89</v>
      </c>
      <c r="E83" s="73" t="s">
        <v>38</v>
      </c>
      <c r="F83" s="74">
        <v>52</v>
      </c>
    </row>
    <row r="84" spans="1:6" ht="12.75">
      <c r="A84" s="72" t="s">
        <v>233</v>
      </c>
      <c r="B84" s="75" t="s">
        <v>323</v>
      </c>
      <c r="C84" s="72" t="s">
        <v>120</v>
      </c>
      <c r="D84" s="72" t="s">
        <v>223</v>
      </c>
      <c r="E84" s="73" t="s">
        <v>27</v>
      </c>
      <c r="F84" s="74">
        <v>35</v>
      </c>
    </row>
    <row r="85" spans="1:6" ht="12.75">
      <c r="A85" s="72" t="s">
        <v>129</v>
      </c>
      <c r="B85" s="75" t="s">
        <v>324</v>
      </c>
      <c r="C85" s="72" t="s">
        <v>102</v>
      </c>
      <c r="D85" s="72" t="s">
        <v>89</v>
      </c>
      <c r="E85" s="73" t="s">
        <v>38</v>
      </c>
      <c r="F85" s="74">
        <v>52</v>
      </c>
    </row>
    <row r="86" spans="1:6" ht="12.75">
      <c r="A86" s="72" t="s">
        <v>128</v>
      </c>
      <c r="B86" s="75" t="s">
        <v>325</v>
      </c>
      <c r="C86" s="72" t="s">
        <v>102</v>
      </c>
      <c r="D86" s="72" t="s">
        <v>89</v>
      </c>
      <c r="E86" s="73" t="s">
        <v>38</v>
      </c>
      <c r="F86" s="74">
        <v>48</v>
      </c>
    </row>
    <row r="87" spans="1:6" ht="12.75">
      <c r="A87" s="72" t="s">
        <v>193</v>
      </c>
      <c r="B87" s="75" t="s">
        <v>326</v>
      </c>
      <c r="C87" s="72" t="s">
        <v>88</v>
      </c>
      <c r="D87" s="72" t="s">
        <v>89</v>
      </c>
      <c r="E87" s="73" t="s">
        <v>183</v>
      </c>
      <c r="F87" s="74">
        <v>48</v>
      </c>
    </row>
    <row r="88" spans="1:6" ht="12.75">
      <c r="A88" s="72" t="s">
        <v>262</v>
      </c>
      <c r="B88" s="75" t="s">
        <v>327</v>
      </c>
      <c r="C88" s="72" t="s">
        <v>120</v>
      </c>
      <c r="D88" s="72" t="s">
        <v>223</v>
      </c>
      <c r="E88" s="73" t="s">
        <v>47</v>
      </c>
      <c r="F88" s="74">
        <v>36</v>
      </c>
    </row>
    <row r="89" spans="1:6" ht="12.75">
      <c r="A89" s="72" t="s">
        <v>28</v>
      </c>
      <c r="B89" s="75" t="s">
        <v>327</v>
      </c>
      <c r="C89" s="75"/>
      <c r="D89" s="72" t="s">
        <v>23</v>
      </c>
      <c r="E89" s="73" t="s">
        <v>24</v>
      </c>
      <c r="F89" s="74">
        <v>51</v>
      </c>
    </row>
    <row r="90" spans="1:6" ht="12.75">
      <c r="A90" s="72" t="s">
        <v>197</v>
      </c>
      <c r="B90" s="75" t="s">
        <v>327</v>
      </c>
      <c r="C90" s="72" t="s">
        <v>102</v>
      </c>
      <c r="D90" s="72" t="s">
        <v>89</v>
      </c>
      <c r="E90" s="73" t="s">
        <v>97</v>
      </c>
      <c r="F90" s="74">
        <v>48</v>
      </c>
    </row>
    <row r="91" spans="1:6" ht="12.75">
      <c r="A91" s="72" t="s">
        <v>263</v>
      </c>
      <c r="B91" s="75" t="s">
        <v>328</v>
      </c>
      <c r="C91" s="72" t="s">
        <v>228</v>
      </c>
      <c r="D91" s="72" t="s">
        <v>223</v>
      </c>
      <c r="E91" s="73" t="s">
        <v>47</v>
      </c>
      <c r="F91" s="74">
        <v>32</v>
      </c>
    </row>
    <row r="92" spans="1:6" ht="12.75">
      <c r="A92" s="72" t="s">
        <v>210</v>
      </c>
      <c r="B92" s="72" t="s">
        <v>328</v>
      </c>
      <c r="C92" s="72" t="s">
        <v>52</v>
      </c>
      <c r="D92" s="72" t="s">
        <v>89</v>
      </c>
      <c r="E92" s="73" t="s">
        <v>32</v>
      </c>
      <c r="F92" s="74">
        <v>48</v>
      </c>
    </row>
    <row r="93" spans="1:6" ht="12.75">
      <c r="A93" s="72" t="s">
        <v>212</v>
      </c>
      <c r="B93" s="72" t="s">
        <v>328</v>
      </c>
      <c r="C93" s="72" t="s">
        <v>102</v>
      </c>
      <c r="D93" s="72" t="s">
        <v>89</v>
      </c>
      <c r="E93" s="73" t="s">
        <v>92</v>
      </c>
      <c r="F93" s="74">
        <v>48</v>
      </c>
    </row>
    <row r="94" spans="1:6" ht="12.75">
      <c r="A94" s="72" t="s">
        <v>77</v>
      </c>
      <c r="B94" s="75" t="s">
        <v>328</v>
      </c>
      <c r="C94" s="72" t="s">
        <v>22</v>
      </c>
      <c r="D94" s="72" t="s">
        <v>23</v>
      </c>
      <c r="E94" s="73" t="s">
        <v>45</v>
      </c>
      <c r="F94" s="74">
        <v>48</v>
      </c>
    </row>
    <row r="95" spans="1:6" ht="12.75">
      <c r="A95" s="72" t="s">
        <v>46</v>
      </c>
      <c r="B95" s="75" t="s">
        <v>328</v>
      </c>
      <c r="C95" s="72" t="s">
        <v>22</v>
      </c>
      <c r="D95" s="72" t="s">
        <v>23</v>
      </c>
      <c r="E95" s="73" t="s">
        <v>47</v>
      </c>
      <c r="F95" s="74">
        <v>50</v>
      </c>
    </row>
    <row r="96" spans="1:6" ht="12.75">
      <c r="A96" s="72" t="s">
        <v>203</v>
      </c>
      <c r="B96" s="75" t="s">
        <v>328</v>
      </c>
      <c r="C96" s="72" t="s">
        <v>37</v>
      </c>
      <c r="D96" s="72" t="s">
        <v>89</v>
      </c>
      <c r="E96" s="73" t="s">
        <v>45</v>
      </c>
      <c r="F96" s="74">
        <v>61</v>
      </c>
    </row>
    <row r="97" spans="1:6" ht="12.75">
      <c r="A97" s="72" t="s">
        <v>188</v>
      </c>
      <c r="B97" s="75" t="s">
        <v>328</v>
      </c>
      <c r="C97" s="72" t="s">
        <v>86</v>
      </c>
      <c r="D97" s="72" t="s">
        <v>89</v>
      </c>
      <c r="E97" s="73" t="s">
        <v>92</v>
      </c>
      <c r="F97" s="74">
        <v>54</v>
      </c>
    </row>
    <row r="98" spans="1:6" ht="12.75">
      <c r="A98" s="72" t="s">
        <v>41</v>
      </c>
      <c r="B98" s="75" t="s">
        <v>328</v>
      </c>
      <c r="C98" s="72" t="s">
        <v>37</v>
      </c>
      <c r="D98" s="72" t="s">
        <v>23</v>
      </c>
      <c r="E98" s="73" t="s">
        <v>42</v>
      </c>
      <c r="F98" s="74">
        <v>48</v>
      </c>
    </row>
    <row r="99" spans="1:6" ht="12.75">
      <c r="A99" s="72" t="s">
        <v>55</v>
      </c>
      <c r="B99" s="75" t="s">
        <v>327</v>
      </c>
      <c r="C99" s="72" t="s">
        <v>44</v>
      </c>
      <c r="D99" s="72" t="s">
        <v>23</v>
      </c>
      <c r="E99" s="73" t="s">
        <v>27</v>
      </c>
      <c r="F99" s="74">
        <v>48</v>
      </c>
    </row>
    <row r="100" spans="1:6" ht="12.75">
      <c r="A100" s="72" t="s">
        <v>53</v>
      </c>
      <c r="B100" s="75" t="s">
        <v>327</v>
      </c>
      <c r="C100" s="72" t="s">
        <v>37</v>
      </c>
      <c r="D100" s="72" t="s">
        <v>23</v>
      </c>
      <c r="E100" s="73" t="s">
        <v>45</v>
      </c>
      <c r="F100" s="74">
        <v>54</v>
      </c>
    </row>
    <row r="101" spans="1:6" ht="12.75">
      <c r="A101" s="72" t="s">
        <v>63</v>
      </c>
      <c r="B101" s="75" t="s">
        <v>307</v>
      </c>
      <c r="C101" s="72" t="s">
        <v>37</v>
      </c>
      <c r="D101" s="72" t="s">
        <v>23</v>
      </c>
      <c r="E101" s="73" t="s">
        <v>64</v>
      </c>
      <c r="F101" s="74">
        <v>55</v>
      </c>
    </row>
    <row r="102" spans="1:6" ht="12.75">
      <c r="A102" s="72" t="s">
        <v>132</v>
      </c>
      <c r="B102" s="75" t="s">
        <v>307</v>
      </c>
      <c r="C102" s="72" t="s">
        <v>125</v>
      </c>
      <c r="D102" s="72" t="s">
        <v>89</v>
      </c>
      <c r="E102" s="73" t="s">
        <v>32</v>
      </c>
      <c r="F102" s="74">
        <v>48</v>
      </c>
    </row>
    <row r="103" spans="1:6" ht="12.75">
      <c r="A103" s="72" t="s">
        <v>270</v>
      </c>
      <c r="B103" s="75" t="s">
        <v>327</v>
      </c>
      <c r="C103" s="72" t="s">
        <v>269</v>
      </c>
      <c r="D103" s="72" t="s">
        <v>267</v>
      </c>
      <c r="E103" s="73" t="s">
        <v>47</v>
      </c>
      <c r="F103" s="74">
        <v>20</v>
      </c>
    </row>
    <row r="104" spans="1:6" ht="12.75">
      <c r="A104" s="72" t="s">
        <v>130</v>
      </c>
      <c r="B104" s="75" t="s">
        <v>329</v>
      </c>
      <c r="C104" s="72" t="s">
        <v>131</v>
      </c>
      <c r="D104" s="72" t="s">
        <v>89</v>
      </c>
      <c r="E104" s="73" t="s">
        <v>32</v>
      </c>
      <c r="F104" s="74">
        <v>49</v>
      </c>
    </row>
    <row r="105" spans="1:6" ht="12.75">
      <c r="A105" s="72" t="s">
        <v>234</v>
      </c>
      <c r="B105" s="75" t="s">
        <v>330</v>
      </c>
      <c r="C105" s="72" t="s">
        <v>120</v>
      </c>
      <c r="D105" s="72" t="s">
        <v>223</v>
      </c>
      <c r="E105" s="73" t="s">
        <v>32</v>
      </c>
      <c r="F105" s="74">
        <v>35</v>
      </c>
    </row>
    <row r="106" spans="1:6" ht="12.75">
      <c r="A106" s="72" t="s">
        <v>236</v>
      </c>
      <c r="B106" s="75" t="s">
        <v>330</v>
      </c>
      <c r="C106" s="72" t="s">
        <v>120</v>
      </c>
      <c r="D106" s="72" t="s">
        <v>223</v>
      </c>
      <c r="E106" s="73" t="s">
        <v>27</v>
      </c>
      <c r="F106" s="74">
        <v>35</v>
      </c>
    </row>
    <row r="107" spans="1:6" ht="12.75">
      <c r="A107" s="72" t="s">
        <v>134</v>
      </c>
      <c r="B107" s="75" t="s">
        <v>330</v>
      </c>
      <c r="C107" s="72" t="s">
        <v>125</v>
      </c>
      <c r="D107" s="72" t="s">
        <v>89</v>
      </c>
      <c r="E107" s="73" t="s">
        <v>32</v>
      </c>
      <c r="F107" s="74">
        <v>48</v>
      </c>
    </row>
    <row r="108" spans="1:6" ht="12.75">
      <c r="A108" s="72" t="s">
        <v>133</v>
      </c>
      <c r="B108" s="75" t="s">
        <v>330</v>
      </c>
      <c r="C108" s="72" t="s">
        <v>125</v>
      </c>
      <c r="D108" s="72" t="s">
        <v>89</v>
      </c>
      <c r="E108" s="73" t="s">
        <v>32</v>
      </c>
      <c r="F108" s="74">
        <v>52</v>
      </c>
    </row>
    <row r="109" spans="1:6" ht="12.75">
      <c r="A109" s="72" t="s">
        <v>136</v>
      </c>
      <c r="B109" s="75" t="s">
        <v>288</v>
      </c>
      <c r="C109" s="72" t="s">
        <v>125</v>
      </c>
      <c r="D109" s="72" t="s">
        <v>89</v>
      </c>
      <c r="E109" s="73" t="s">
        <v>32</v>
      </c>
      <c r="F109" s="74">
        <v>47</v>
      </c>
    </row>
    <row r="110" spans="1:6" ht="12.75">
      <c r="A110" s="72" t="s">
        <v>235</v>
      </c>
      <c r="B110" s="75" t="s">
        <v>289</v>
      </c>
      <c r="C110" s="72" t="s">
        <v>120</v>
      </c>
      <c r="D110" s="72" t="s">
        <v>223</v>
      </c>
      <c r="E110" s="73" t="s">
        <v>27</v>
      </c>
      <c r="F110" s="74">
        <v>40</v>
      </c>
    </row>
    <row r="111" spans="1:6" ht="12.75">
      <c r="A111" s="72" t="s">
        <v>135</v>
      </c>
      <c r="B111" s="75" t="s">
        <v>289</v>
      </c>
      <c r="C111" s="72" t="s">
        <v>125</v>
      </c>
      <c r="D111" s="72" t="s">
        <v>89</v>
      </c>
      <c r="E111" s="73" t="s">
        <v>32</v>
      </c>
      <c r="F111" s="74">
        <v>49</v>
      </c>
    </row>
    <row r="112" spans="1:6" ht="12.75">
      <c r="A112" s="72" t="s">
        <v>54</v>
      </c>
      <c r="B112" s="75" t="s">
        <v>289</v>
      </c>
      <c r="C112" s="72" t="s">
        <v>37</v>
      </c>
      <c r="D112" s="72" t="s">
        <v>23</v>
      </c>
      <c r="E112" s="73" t="s">
        <v>38</v>
      </c>
      <c r="F112" s="74">
        <v>54</v>
      </c>
    </row>
    <row r="113" spans="1:6" ht="12.75">
      <c r="A113" s="72" t="s">
        <v>137</v>
      </c>
      <c r="B113" s="75" t="s">
        <v>289</v>
      </c>
      <c r="C113" s="72" t="s">
        <v>52</v>
      </c>
      <c r="D113" s="72" t="s">
        <v>89</v>
      </c>
      <c r="E113" s="73" t="s">
        <v>32</v>
      </c>
      <c r="F113" s="74">
        <v>48</v>
      </c>
    </row>
    <row r="114" spans="1:6" ht="12.75">
      <c r="A114" s="72" t="s">
        <v>140</v>
      </c>
      <c r="B114" s="75" t="s">
        <v>290</v>
      </c>
      <c r="C114" s="72" t="s">
        <v>141</v>
      </c>
      <c r="D114" s="72" t="s">
        <v>89</v>
      </c>
      <c r="E114" s="73" t="s">
        <v>32</v>
      </c>
      <c r="F114" s="74">
        <v>51</v>
      </c>
    </row>
    <row r="115" spans="1:6" ht="12.75">
      <c r="A115" s="72" t="s">
        <v>237</v>
      </c>
      <c r="B115" s="75" t="s">
        <v>307</v>
      </c>
      <c r="C115" s="72" t="s">
        <v>120</v>
      </c>
      <c r="D115" s="72" t="s">
        <v>223</v>
      </c>
      <c r="E115" s="73" t="s">
        <v>32</v>
      </c>
      <c r="F115" s="74">
        <v>36</v>
      </c>
    </row>
    <row r="116" spans="1:6" ht="12.75">
      <c r="A116" s="72" t="s">
        <v>138</v>
      </c>
      <c r="B116" s="75" t="s">
        <v>295</v>
      </c>
      <c r="C116" s="72" t="s">
        <v>52</v>
      </c>
      <c r="D116" s="72" t="s">
        <v>89</v>
      </c>
      <c r="E116" s="73" t="s">
        <v>32</v>
      </c>
      <c r="F116" s="74">
        <v>48</v>
      </c>
    </row>
    <row r="117" spans="1:6" ht="12.75">
      <c r="A117" s="72" t="s">
        <v>238</v>
      </c>
      <c r="B117" s="75" t="s">
        <v>331</v>
      </c>
      <c r="C117" s="72" t="s">
        <v>120</v>
      </c>
      <c r="D117" s="72" t="s">
        <v>223</v>
      </c>
      <c r="E117" s="73" t="s">
        <v>32</v>
      </c>
      <c r="F117" s="74">
        <v>39</v>
      </c>
    </row>
    <row r="118" spans="1:6" ht="12.75">
      <c r="A118" s="72" t="s">
        <v>139</v>
      </c>
      <c r="B118" s="75" t="s">
        <v>331</v>
      </c>
      <c r="C118" s="72" t="s">
        <v>52</v>
      </c>
      <c r="D118" s="72" t="s">
        <v>89</v>
      </c>
      <c r="E118" s="73" t="s">
        <v>32</v>
      </c>
      <c r="F118" s="74">
        <v>50</v>
      </c>
    </row>
    <row r="119" spans="1:6" ht="12.75">
      <c r="A119" s="72" t="s">
        <v>239</v>
      </c>
      <c r="B119" s="75" t="s">
        <v>295</v>
      </c>
      <c r="C119" s="72" t="s">
        <v>120</v>
      </c>
      <c r="D119" s="72" t="s">
        <v>223</v>
      </c>
      <c r="E119" s="73" t="s">
        <v>27</v>
      </c>
      <c r="F119" s="74">
        <v>38</v>
      </c>
    </row>
    <row r="120" spans="1:6" ht="12.75">
      <c r="A120" s="72" t="s">
        <v>143</v>
      </c>
      <c r="B120" s="75" t="s">
        <v>331</v>
      </c>
      <c r="C120" s="72" t="s">
        <v>52</v>
      </c>
      <c r="D120" s="72" t="s">
        <v>89</v>
      </c>
      <c r="E120" s="73" t="s">
        <v>32</v>
      </c>
      <c r="F120" s="74">
        <v>44</v>
      </c>
    </row>
    <row r="121" spans="1:6" ht="12.75">
      <c r="A121" s="72" t="s">
        <v>240</v>
      </c>
      <c r="B121" s="75" t="s">
        <v>331</v>
      </c>
      <c r="C121" s="72" t="s">
        <v>120</v>
      </c>
      <c r="D121" s="72" t="s">
        <v>223</v>
      </c>
      <c r="E121" s="73" t="s">
        <v>27</v>
      </c>
      <c r="F121" s="74">
        <v>36</v>
      </c>
    </row>
    <row r="122" spans="1:6" ht="12.75">
      <c r="A122" s="72" t="s">
        <v>142</v>
      </c>
      <c r="B122" s="75" t="s">
        <v>331</v>
      </c>
      <c r="C122" s="72" t="s">
        <v>125</v>
      </c>
      <c r="D122" s="72" t="s">
        <v>89</v>
      </c>
      <c r="E122" s="73" t="s">
        <v>32</v>
      </c>
      <c r="F122" s="74">
        <v>48</v>
      </c>
    </row>
    <row r="123" spans="1:6" ht="12.75">
      <c r="A123" s="72" t="s">
        <v>202</v>
      </c>
      <c r="B123" s="75" t="s">
        <v>332</v>
      </c>
      <c r="C123" s="72" t="s">
        <v>86</v>
      </c>
      <c r="D123" s="72" t="s">
        <v>89</v>
      </c>
      <c r="E123" s="73" t="s">
        <v>97</v>
      </c>
      <c r="F123" s="74">
        <v>48</v>
      </c>
    </row>
    <row r="124" spans="1:6" ht="12.75">
      <c r="A124" s="72" t="s">
        <v>95</v>
      </c>
      <c r="B124" s="75" t="s">
        <v>333</v>
      </c>
      <c r="C124" s="72" t="s">
        <v>58</v>
      </c>
      <c r="D124" s="72" t="s">
        <v>79</v>
      </c>
      <c r="E124" s="73" t="s">
        <v>32</v>
      </c>
      <c r="F124" s="74">
        <v>48</v>
      </c>
    </row>
    <row r="125" spans="1:6" ht="12.75">
      <c r="A125" s="72" t="s">
        <v>277</v>
      </c>
      <c r="B125" s="75" t="s">
        <v>332</v>
      </c>
      <c r="C125" s="72" t="s">
        <v>266</v>
      </c>
      <c r="D125" s="72" t="s">
        <v>267</v>
      </c>
      <c r="E125" s="73" t="s">
        <v>47</v>
      </c>
      <c r="F125" s="74">
        <v>20</v>
      </c>
    </row>
    <row r="126" spans="1:6" ht="12.75">
      <c r="A126" s="72" t="s">
        <v>87</v>
      </c>
      <c r="B126" s="75" t="s">
        <v>333</v>
      </c>
      <c r="C126" s="72" t="s">
        <v>88</v>
      </c>
      <c r="D126" s="72" t="s">
        <v>89</v>
      </c>
      <c r="E126" s="73" t="s">
        <v>42</v>
      </c>
      <c r="F126" s="74">
        <v>54</v>
      </c>
    </row>
    <row r="127" spans="1:6" ht="12.75">
      <c r="A127" s="72" t="s">
        <v>29</v>
      </c>
      <c r="B127" s="75" t="s">
        <v>299</v>
      </c>
      <c r="C127" s="72" t="s">
        <v>30</v>
      </c>
      <c r="D127" s="72" t="s">
        <v>23</v>
      </c>
      <c r="E127" s="73" t="s">
        <v>24</v>
      </c>
      <c r="F127" s="74">
        <v>51</v>
      </c>
    </row>
    <row r="128" spans="1:6" ht="12.75">
      <c r="A128" s="72" t="s">
        <v>144</v>
      </c>
      <c r="B128" s="75" t="s">
        <v>299</v>
      </c>
      <c r="C128" s="72" t="s">
        <v>141</v>
      </c>
      <c r="D128" s="72" t="s">
        <v>89</v>
      </c>
      <c r="E128" s="73" t="s">
        <v>32</v>
      </c>
      <c r="F128" s="74">
        <v>49</v>
      </c>
    </row>
    <row r="129" spans="1:6" ht="12.75">
      <c r="A129" s="72" t="s">
        <v>241</v>
      </c>
      <c r="B129" s="75" t="s">
        <v>334</v>
      </c>
      <c r="C129" s="72" t="s">
        <v>228</v>
      </c>
      <c r="D129" s="72" t="s">
        <v>223</v>
      </c>
      <c r="E129" s="73" t="s">
        <v>27</v>
      </c>
      <c r="F129" s="74">
        <v>37</v>
      </c>
    </row>
    <row r="130" spans="1:6" ht="12.75">
      <c r="A130" s="72" t="s">
        <v>190</v>
      </c>
      <c r="B130" s="75" t="s">
        <v>334</v>
      </c>
      <c r="C130" s="72" t="s">
        <v>191</v>
      </c>
      <c r="D130" s="72" t="s">
        <v>89</v>
      </c>
      <c r="E130" s="73" t="s">
        <v>38</v>
      </c>
      <c r="F130" s="74">
        <v>48</v>
      </c>
    </row>
    <row r="131" spans="1:6" ht="12.75">
      <c r="A131" s="72" t="s">
        <v>192</v>
      </c>
      <c r="B131" s="75" t="s">
        <v>333</v>
      </c>
      <c r="C131" s="72" t="s">
        <v>191</v>
      </c>
      <c r="D131" s="72" t="s">
        <v>89</v>
      </c>
      <c r="E131" s="73" t="s">
        <v>38</v>
      </c>
      <c r="F131" s="74">
        <v>48</v>
      </c>
    </row>
    <row r="132" spans="1:6" ht="12.75">
      <c r="A132" s="72" t="s">
        <v>76</v>
      </c>
      <c r="B132" s="75" t="s">
        <v>333</v>
      </c>
      <c r="C132" s="72" t="s">
        <v>37</v>
      </c>
      <c r="D132" s="72" t="s">
        <v>23</v>
      </c>
      <c r="E132" s="73" t="s">
        <v>45</v>
      </c>
      <c r="F132" s="74">
        <v>55</v>
      </c>
    </row>
    <row r="133" spans="1:6" ht="12.75">
      <c r="A133" s="72" t="s">
        <v>81</v>
      </c>
      <c r="B133" s="75" t="s">
        <v>335</v>
      </c>
      <c r="C133" s="72" t="s">
        <v>50</v>
      </c>
      <c r="D133" s="72" t="s">
        <v>79</v>
      </c>
      <c r="E133" s="73" t="s">
        <v>32</v>
      </c>
      <c r="F133" s="74">
        <v>47</v>
      </c>
    </row>
    <row r="134" spans="1:6" ht="12.75">
      <c r="A134" s="72" t="s">
        <v>145</v>
      </c>
      <c r="B134" s="75" t="s">
        <v>302</v>
      </c>
      <c r="C134" s="72" t="s">
        <v>86</v>
      </c>
      <c r="D134" s="72" t="s">
        <v>89</v>
      </c>
      <c r="E134" s="73" t="s">
        <v>42</v>
      </c>
      <c r="F134" s="74">
        <v>51</v>
      </c>
    </row>
    <row r="135" spans="1:6" ht="12.75">
      <c r="A135" s="72" t="s">
        <v>271</v>
      </c>
      <c r="B135" s="75" t="s">
        <v>333</v>
      </c>
      <c r="C135" s="72" t="s">
        <v>266</v>
      </c>
      <c r="D135" s="72" t="s">
        <v>267</v>
      </c>
      <c r="E135" s="73" t="s">
        <v>27</v>
      </c>
      <c r="F135" s="74">
        <v>21</v>
      </c>
    </row>
    <row r="136" spans="1:6" ht="12.75">
      <c r="A136" s="72" t="s">
        <v>146</v>
      </c>
      <c r="B136" s="75" t="s">
        <v>333</v>
      </c>
      <c r="C136" s="72" t="s">
        <v>86</v>
      </c>
      <c r="D136" s="72" t="s">
        <v>89</v>
      </c>
      <c r="E136" s="73" t="s">
        <v>42</v>
      </c>
      <c r="F136" s="74">
        <v>48</v>
      </c>
    </row>
    <row r="137" spans="1:6" ht="12.75">
      <c r="A137" s="72" t="s">
        <v>196</v>
      </c>
      <c r="B137" s="75" t="s">
        <v>336</v>
      </c>
      <c r="C137" s="72" t="s">
        <v>88</v>
      </c>
      <c r="D137" s="72" t="s">
        <v>89</v>
      </c>
      <c r="E137" s="73" t="s">
        <v>60</v>
      </c>
      <c r="F137" s="74">
        <v>56</v>
      </c>
    </row>
    <row r="138" spans="1:6" ht="12.75">
      <c r="A138" s="72" t="s">
        <v>85</v>
      </c>
      <c r="B138" s="75" t="s">
        <v>336</v>
      </c>
      <c r="C138" s="72" t="s">
        <v>86</v>
      </c>
      <c r="D138" s="72" t="s">
        <v>79</v>
      </c>
      <c r="E138" s="73" t="s">
        <v>32</v>
      </c>
      <c r="F138" s="74">
        <v>52</v>
      </c>
    </row>
    <row r="139" spans="1:6" ht="12.75">
      <c r="A139" s="72" t="s">
        <v>147</v>
      </c>
      <c r="B139" s="75" t="s">
        <v>308</v>
      </c>
      <c r="C139" s="72" t="s">
        <v>86</v>
      </c>
      <c r="D139" s="72" t="s">
        <v>89</v>
      </c>
      <c r="E139" s="73" t="s">
        <v>38</v>
      </c>
      <c r="F139" s="74">
        <v>49.73</v>
      </c>
    </row>
    <row r="140" spans="1:6" ht="12.75">
      <c r="A140" s="72" t="s">
        <v>242</v>
      </c>
      <c r="B140" s="75" t="s">
        <v>337</v>
      </c>
      <c r="C140" s="72" t="s">
        <v>228</v>
      </c>
      <c r="D140" s="72" t="s">
        <v>223</v>
      </c>
      <c r="E140" s="73" t="s">
        <v>27</v>
      </c>
      <c r="F140" s="74">
        <v>35</v>
      </c>
    </row>
    <row r="141" spans="1:6" ht="12.75">
      <c r="A141" s="72" t="s">
        <v>31</v>
      </c>
      <c r="B141" s="75" t="s">
        <v>338</v>
      </c>
      <c r="C141" s="72" t="s">
        <v>22</v>
      </c>
      <c r="D141" s="72" t="s">
        <v>23</v>
      </c>
      <c r="E141" s="73" t="s">
        <v>32</v>
      </c>
      <c r="F141" s="74">
        <v>51</v>
      </c>
    </row>
    <row r="142" spans="1:6" ht="12.75">
      <c r="A142" s="72" t="s">
        <v>148</v>
      </c>
      <c r="B142" s="75" t="s">
        <v>308</v>
      </c>
      <c r="C142" s="72" t="s">
        <v>86</v>
      </c>
      <c r="D142" s="72" t="s">
        <v>89</v>
      </c>
      <c r="E142" s="73" t="s">
        <v>92</v>
      </c>
      <c r="F142" s="74">
        <v>51</v>
      </c>
    </row>
    <row r="143" spans="1:6" ht="12.75">
      <c r="A143" s="72" t="s">
        <v>149</v>
      </c>
      <c r="B143" s="75" t="s">
        <v>338</v>
      </c>
      <c r="C143" s="72" t="s">
        <v>86</v>
      </c>
      <c r="D143" s="72" t="s">
        <v>89</v>
      </c>
      <c r="E143" s="73" t="s">
        <v>32</v>
      </c>
      <c r="F143" s="74">
        <v>49</v>
      </c>
    </row>
    <row r="144" spans="1:6" ht="12.75">
      <c r="A144" s="72" t="s">
        <v>272</v>
      </c>
      <c r="B144" s="75" t="s">
        <v>339</v>
      </c>
      <c r="C144" s="72" t="s">
        <v>228</v>
      </c>
      <c r="D144" s="72" t="s">
        <v>267</v>
      </c>
      <c r="E144" s="73" t="s">
        <v>47</v>
      </c>
      <c r="F144" s="74">
        <v>21</v>
      </c>
    </row>
    <row r="145" spans="1:6" ht="12.75">
      <c r="A145" s="72" t="s">
        <v>243</v>
      </c>
      <c r="B145" s="75" t="s">
        <v>340</v>
      </c>
      <c r="C145" s="72" t="s">
        <v>228</v>
      </c>
      <c r="D145" s="72" t="s">
        <v>223</v>
      </c>
      <c r="E145" s="73" t="s">
        <v>27</v>
      </c>
      <c r="F145" s="74">
        <v>35</v>
      </c>
    </row>
    <row r="146" spans="1:6" ht="12.75">
      <c r="A146" s="72" t="s">
        <v>150</v>
      </c>
      <c r="B146" s="75" t="s">
        <v>308</v>
      </c>
      <c r="C146" s="72" t="s">
        <v>102</v>
      </c>
      <c r="D146" s="72" t="s">
        <v>89</v>
      </c>
      <c r="E146" s="73" t="s">
        <v>32</v>
      </c>
      <c r="F146" s="74">
        <v>48</v>
      </c>
    </row>
    <row r="147" spans="1:6" ht="12.75">
      <c r="A147" s="72" t="s">
        <v>244</v>
      </c>
      <c r="B147" s="75" t="s">
        <v>340</v>
      </c>
      <c r="C147" s="72" t="s">
        <v>228</v>
      </c>
      <c r="D147" s="72" t="s">
        <v>223</v>
      </c>
      <c r="E147" s="73" t="s">
        <v>32</v>
      </c>
      <c r="F147" s="74">
        <v>35</v>
      </c>
    </row>
    <row r="148" spans="1:6" ht="12.75">
      <c r="A148" s="72" t="s">
        <v>154</v>
      </c>
      <c r="B148" s="75" t="s">
        <v>341</v>
      </c>
      <c r="C148" s="72" t="s">
        <v>102</v>
      </c>
      <c r="D148" s="72" t="s">
        <v>89</v>
      </c>
      <c r="E148" s="73" t="s">
        <v>32</v>
      </c>
      <c r="F148" s="74">
        <v>47</v>
      </c>
    </row>
    <row r="149" spans="1:6" ht="12.75">
      <c r="A149" s="72" t="s">
        <v>153</v>
      </c>
      <c r="B149" s="75" t="s">
        <v>308</v>
      </c>
      <c r="C149" s="72" t="s">
        <v>102</v>
      </c>
      <c r="D149" s="72" t="s">
        <v>89</v>
      </c>
      <c r="E149" s="73" t="s">
        <v>32</v>
      </c>
      <c r="F149" s="74">
        <v>48</v>
      </c>
    </row>
    <row r="150" spans="1:6" ht="12.75">
      <c r="A150" s="72" t="s">
        <v>151</v>
      </c>
      <c r="B150" s="75" t="s">
        <v>341</v>
      </c>
      <c r="C150" s="72" t="s">
        <v>102</v>
      </c>
      <c r="D150" s="72" t="s">
        <v>89</v>
      </c>
      <c r="E150" s="73" t="s">
        <v>32</v>
      </c>
      <c r="F150" s="74">
        <v>48</v>
      </c>
    </row>
    <row r="151" spans="1:6" ht="12.75">
      <c r="A151" s="72" t="s">
        <v>248</v>
      </c>
      <c r="B151" s="75" t="s">
        <v>308</v>
      </c>
      <c r="C151" s="72" t="s">
        <v>228</v>
      </c>
      <c r="D151" s="72" t="s">
        <v>223</v>
      </c>
      <c r="E151" s="73" t="s">
        <v>27</v>
      </c>
      <c r="F151" s="74">
        <v>35</v>
      </c>
    </row>
    <row r="152" spans="1:6" ht="12.75">
      <c r="A152" s="72" t="s">
        <v>152</v>
      </c>
      <c r="B152" s="75" t="s">
        <v>308</v>
      </c>
      <c r="C152" s="72" t="s">
        <v>102</v>
      </c>
      <c r="D152" s="72" t="s">
        <v>89</v>
      </c>
      <c r="E152" s="73" t="s">
        <v>32</v>
      </c>
      <c r="F152" s="74">
        <v>48</v>
      </c>
    </row>
    <row r="153" spans="1:6" ht="12.75">
      <c r="A153" s="72" t="s">
        <v>273</v>
      </c>
      <c r="B153" s="75" t="s">
        <v>308</v>
      </c>
      <c r="C153" s="72" t="s">
        <v>266</v>
      </c>
      <c r="D153" s="72" t="s">
        <v>267</v>
      </c>
      <c r="E153" s="73" t="s">
        <v>47</v>
      </c>
      <c r="F153" s="74">
        <v>19</v>
      </c>
    </row>
    <row r="154" spans="1:6" ht="12.75">
      <c r="A154" s="72" t="s">
        <v>245</v>
      </c>
      <c r="B154" s="75" t="s">
        <v>341</v>
      </c>
      <c r="C154" s="72" t="s">
        <v>228</v>
      </c>
      <c r="D154" s="72" t="s">
        <v>223</v>
      </c>
      <c r="E154" s="73" t="s">
        <v>27</v>
      </c>
      <c r="F154" s="74">
        <v>34</v>
      </c>
    </row>
    <row r="155" spans="1:6" ht="12.75">
      <c r="A155" s="72" t="s">
        <v>246</v>
      </c>
      <c r="B155" s="75" t="s">
        <v>342</v>
      </c>
      <c r="C155" s="72" t="s">
        <v>228</v>
      </c>
      <c r="D155" s="72" t="s">
        <v>223</v>
      </c>
      <c r="E155" s="73" t="s">
        <v>27</v>
      </c>
      <c r="F155" s="74">
        <v>35</v>
      </c>
    </row>
    <row r="156" spans="1:6" ht="12.75">
      <c r="A156" s="72" t="s">
        <v>247</v>
      </c>
      <c r="B156" s="75" t="s">
        <v>343</v>
      </c>
      <c r="C156" s="72" t="s">
        <v>228</v>
      </c>
      <c r="D156" s="72" t="s">
        <v>223</v>
      </c>
      <c r="E156" s="73" t="s">
        <v>27</v>
      </c>
      <c r="F156" s="74">
        <v>36</v>
      </c>
    </row>
    <row r="157" spans="1:6" ht="12.75">
      <c r="A157" s="72" t="s">
        <v>155</v>
      </c>
      <c r="B157" s="75" t="s">
        <v>343</v>
      </c>
      <c r="C157" s="75"/>
      <c r="D157" s="72" t="s">
        <v>89</v>
      </c>
      <c r="E157" s="73" t="s">
        <v>24</v>
      </c>
      <c r="F157" s="74">
        <v>55</v>
      </c>
    </row>
    <row r="158" spans="1:6" ht="12.75">
      <c r="A158" s="72" t="s">
        <v>82</v>
      </c>
      <c r="B158" s="75" t="s">
        <v>341</v>
      </c>
      <c r="C158" s="72" t="s">
        <v>26</v>
      </c>
      <c r="D158" s="72" t="s">
        <v>79</v>
      </c>
      <c r="E158" s="73" t="s">
        <v>32</v>
      </c>
      <c r="F158" s="74">
        <v>47</v>
      </c>
    </row>
    <row r="159" spans="1:6" ht="12.75">
      <c r="A159" s="72" t="s">
        <v>274</v>
      </c>
      <c r="B159" s="75" t="s">
        <v>341</v>
      </c>
      <c r="C159" s="72" t="s">
        <v>266</v>
      </c>
      <c r="D159" s="72" t="s">
        <v>267</v>
      </c>
      <c r="E159" s="73" t="s">
        <v>27</v>
      </c>
      <c r="F159" s="74">
        <v>20</v>
      </c>
    </row>
    <row r="160" spans="1:6" ht="12.75">
      <c r="A160" s="72" t="s">
        <v>84</v>
      </c>
      <c r="B160" s="75" t="s">
        <v>341</v>
      </c>
      <c r="C160" s="72" t="s">
        <v>30</v>
      </c>
      <c r="D160" s="72" t="s">
        <v>79</v>
      </c>
      <c r="E160" s="73" t="s">
        <v>24</v>
      </c>
      <c r="F160" s="74">
        <v>47</v>
      </c>
    </row>
    <row r="161" spans="1:6" ht="12.75">
      <c r="A161" s="72" t="s">
        <v>33</v>
      </c>
      <c r="B161" s="75" t="s">
        <v>341</v>
      </c>
      <c r="C161" s="72" t="s">
        <v>26</v>
      </c>
      <c r="D161" s="72" t="s">
        <v>23</v>
      </c>
      <c r="E161" s="73" t="s">
        <v>32</v>
      </c>
      <c r="F161" s="74">
        <v>47</v>
      </c>
    </row>
    <row r="162" spans="1:6" ht="12.75">
      <c r="A162" s="72" t="s">
        <v>34</v>
      </c>
      <c r="B162" s="75" t="s">
        <v>341</v>
      </c>
      <c r="C162" s="72" t="s">
        <v>26</v>
      </c>
      <c r="D162" s="72" t="s">
        <v>23</v>
      </c>
      <c r="E162" s="73" t="s">
        <v>32</v>
      </c>
      <c r="F162" s="74">
        <v>43</v>
      </c>
    </row>
    <row r="163" spans="1:6" ht="12.75">
      <c r="A163" s="72" t="s">
        <v>35</v>
      </c>
      <c r="B163" s="75" t="s">
        <v>341</v>
      </c>
      <c r="C163" s="72" t="s">
        <v>30</v>
      </c>
      <c r="D163" s="72" t="s">
        <v>23</v>
      </c>
      <c r="E163" s="73" t="s">
        <v>24</v>
      </c>
      <c r="F163" s="74">
        <v>53</v>
      </c>
    </row>
    <row r="164" spans="1:6" ht="12.75">
      <c r="A164" s="72" t="s">
        <v>283</v>
      </c>
      <c r="B164" s="75" t="s">
        <v>341</v>
      </c>
      <c r="C164" s="75"/>
      <c r="D164" s="72" t="s">
        <v>284</v>
      </c>
      <c r="E164" s="73" t="s">
        <v>285</v>
      </c>
      <c r="F164" s="74">
        <v>0.5</v>
      </c>
    </row>
    <row r="165" spans="1:6" ht="12.75">
      <c r="A165" s="72" t="s">
        <v>189</v>
      </c>
      <c r="B165" s="75" t="s">
        <v>344</v>
      </c>
      <c r="C165" s="72" t="s">
        <v>88</v>
      </c>
      <c r="D165" s="72" t="s">
        <v>89</v>
      </c>
      <c r="E165" s="73" t="s">
        <v>60</v>
      </c>
      <c r="F165" s="74">
        <v>58</v>
      </c>
    </row>
    <row r="166" spans="1:6" ht="12.75">
      <c r="A166" s="72" t="s">
        <v>43</v>
      </c>
      <c r="B166" s="75" t="s">
        <v>345</v>
      </c>
      <c r="C166" s="72" t="s">
        <v>44</v>
      </c>
      <c r="D166" s="72" t="s">
        <v>23</v>
      </c>
      <c r="E166" s="73" t="s">
        <v>45</v>
      </c>
      <c r="F166" s="74">
        <v>48</v>
      </c>
    </row>
    <row r="167" spans="1:6" ht="12.75">
      <c r="A167" s="72" t="s">
        <v>205</v>
      </c>
      <c r="B167" s="75" t="s">
        <v>346</v>
      </c>
      <c r="C167" s="72" t="s">
        <v>125</v>
      </c>
      <c r="D167" s="72" t="s">
        <v>89</v>
      </c>
      <c r="E167" s="73" t="s">
        <v>32</v>
      </c>
      <c r="F167" s="74">
        <v>48</v>
      </c>
    </row>
    <row r="168" spans="1:6" ht="12.75">
      <c r="A168" s="72" t="s">
        <v>176</v>
      </c>
      <c r="B168" s="75" t="s">
        <v>347</v>
      </c>
      <c r="C168" s="72" t="s">
        <v>52</v>
      </c>
      <c r="D168" s="72" t="s">
        <v>89</v>
      </c>
      <c r="E168" s="73" t="s">
        <v>92</v>
      </c>
      <c r="F168" s="74">
        <v>46</v>
      </c>
    </row>
    <row r="169" spans="1:6" ht="12.75">
      <c r="A169" s="72" t="s">
        <v>178</v>
      </c>
      <c r="B169" s="75" t="s">
        <v>312</v>
      </c>
      <c r="C169" s="72" t="s">
        <v>52</v>
      </c>
      <c r="D169" s="72" t="s">
        <v>89</v>
      </c>
      <c r="E169" s="73" t="s">
        <v>92</v>
      </c>
      <c r="F169" s="74">
        <v>45</v>
      </c>
    </row>
    <row r="170" spans="1:6" ht="12.75">
      <c r="A170" s="72" t="s">
        <v>177</v>
      </c>
      <c r="B170" s="75" t="s">
        <v>312</v>
      </c>
      <c r="C170" s="72" t="s">
        <v>52</v>
      </c>
      <c r="D170" s="72" t="s">
        <v>89</v>
      </c>
      <c r="E170" s="73" t="s">
        <v>27</v>
      </c>
      <c r="F170" s="74">
        <v>47</v>
      </c>
    </row>
    <row r="171" spans="1:6" ht="12.75">
      <c r="A171" s="72" t="s">
        <v>217</v>
      </c>
      <c r="B171" s="75" t="s">
        <v>312</v>
      </c>
      <c r="C171" s="72" t="s">
        <v>58</v>
      </c>
      <c r="D171" s="72" t="s">
        <v>89</v>
      </c>
      <c r="E171" s="73" t="s">
        <v>64</v>
      </c>
      <c r="F171" s="74">
        <v>48</v>
      </c>
    </row>
    <row r="172" spans="1:6" ht="12.75">
      <c r="A172" s="72" t="s">
        <v>93</v>
      </c>
      <c r="B172" s="75" t="s">
        <v>348</v>
      </c>
      <c r="C172" s="72" t="s">
        <v>58</v>
      </c>
      <c r="D172" s="72" t="s">
        <v>79</v>
      </c>
      <c r="E172" s="73" t="s">
        <v>32</v>
      </c>
      <c r="F172" s="74">
        <v>48</v>
      </c>
    </row>
    <row r="173" spans="1:6" ht="12.75">
      <c r="A173" s="72" t="s">
        <v>57</v>
      </c>
      <c r="B173" s="75" t="s">
        <v>348</v>
      </c>
      <c r="C173" s="72" t="s">
        <v>58</v>
      </c>
      <c r="D173" s="72" t="s">
        <v>23</v>
      </c>
      <c r="E173" s="73" t="s">
        <v>38</v>
      </c>
      <c r="F173" s="74">
        <v>54</v>
      </c>
    </row>
    <row r="174" spans="1:6" ht="12.75">
      <c r="A174" s="72" t="s">
        <v>158</v>
      </c>
      <c r="B174" s="75" t="s">
        <v>349</v>
      </c>
      <c r="C174" s="72" t="s">
        <v>102</v>
      </c>
      <c r="D174" s="72" t="s">
        <v>89</v>
      </c>
      <c r="E174" s="73" t="s">
        <v>32</v>
      </c>
      <c r="F174" s="74">
        <v>49</v>
      </c>
    </row>
    <row r="175" spans="1:6" ht="12.75">
      <c r="A175" s="72" t="s">
        <v>159</v>
      </c>
      <c r="B175" s="75" t="s">
        <v>350</v>
      </c>
      <c r="C175" s="72" t="s">
        <v>141</v>
      </c>
      <c r="D175" s="72" t="s">
        <v>89</v>
      </c>
      <c r="E175" s="73" t="s">
        <v>32</v>
      </c>
      <c r="F175" s="74">
        <v>50</v>
      </c>
    </row>
    <row r="176" spans="1:6" ht="12.75">
      <c r="A176" s="72" t="s">
        <v>251</v>
      </c>
      <c r="B176" s="75" t="s">
        <v>350</v>
      </c>
      <c r="C176" s="72" t="s">
        <v>228</v>
      </c>
      <c r="D176" s="72" t="s">
        <v>223</v>
      </c>
      <c r="E176" s="73" t="s">
        <v>47</v>
      </c>
      <c r="F176" s="74">
        <v>35</v>
      </c>
    </row>
    <row r="177" spans="1:6" ht="12.75">
      <c r="A177" s="72" t="s">
        <v>249</v>
      </c>
      <c r="B177" s="75" t="s">
        <v>350</v>
      </c>
      <c r="C177" s="72" t="s">
        <v>228</v>
      </c>
      <c r="D177" s="72" t="s">
        <v>223</v>
      </c>
      <c r="E177" s="73" t="s">
        <v>47</v>
      </c>
      <c r="F177" s="74">
        <v>32</v>
      </c>
    </row>
    <row r="178" spans="1:6" ht="12.75">
      <c r="A178" s="72" t="s">
        <v>160</v>
      </c>
      <c r="B178" s="75" t="s">
        <v>351</v>
      </c>
      <c r="C178" s="72" t="s">
        <v>102</v>
      </c>
      <c r="D178" s="72" t="s">
        <v>89</v>
      </c>
      <c r="E178" s="73" t="s">
        <v>32</v>
      </c>
      <c r="F178" s="74">
        <v>49</v>
      </c>
    </row>
    <row r="179" spans="1:6" ht="12.75">
      <c r="A179" s="72" t="s">
        <v>163</v>
      </c>
      <c r="B179" s="75" t="s">
        <v>351</v>
      </c>
      <c r="C179" s="72" t="s">
        <v>86</v>
      </c>
      <c r="D179" s="72" t="s">
        <v>89</v>
      </c>
      <c r="E179" s="73" t="s">
        <v>92</v>
      </c>
      <c r="F179" s="74">
        <v>50</v>
      </c>
    </row>
    <row r="180" spans="1:6" ht="12.75">
      <c r="A180" s="72" t="s">
        <v>254</v>
      </c>
      <c r="B180" s="75" t="s">
        <v>351</v>
      </c>
      <c r="C180" s="72" t="s">
        <v>228</v>
      </c>
      <c r="D180" s="72" t="s">
        <v>223</v>
      </c>
      <c r="E180" s="73" t="s">
        <v>27</v>
      </c>
      <c r="F180" s="74">
        <v>35</v>
      </c>
    </row>
    <row r="181" spans="1:6" ht="12.75">
      <c r="A181" s="72" t="s">
        <v>165</v>
      </c>
      <c r="B181" s="75" t="s">
        <v>352</v>
      </c>
      <c r="C181" s="72" t="s">
        <v>86</v>
      </c>
      <c r="D181" s="72" t="s">
        <v>89</v>
      </c>
      <c r="E181" s="73" t="s">
        <v>92</v>
      </c>
      <c r="F181" s="74">
        <v>48</v>
      </c>
    </row>
    <row r="182" spans="1:6" ht="12.75">
      <c r="A182" s="72" t="s">
        <v>166</v>
      </c>
      <c r="B182" s="75" t="s">
        <v>350</v>
      </c>
      <c r="C182" s="72" t="s">
        <v>86</v>
      </c>
      <c r="D182" s="72" t="s">
        <v>89</v>
      </c>
      <c r="E182" s="73" t="s">
        <v>92</v>
      </c>
      <c r="F182" s="74">
        <v>51</v>
      </c>
    </row>
    <row r="183" spans="1:6" ht="12.75">
      <c r="A183" s="72" t="s">
        <v>164</v>
      </c>
      <c r="B183" s="75" t="s">
        <v>353</v>
      </c>
      <c r="C183" s="72" t="s">
        <v>86</v>
      </c>
      <c r="D183" s="72" t="s">
        <v>89</v>
      </c>
      <c r="E183" s="73" t="s">
        <v>92</v>
      </c>
      <c r="F183" s="74">
        <v>51</v>
      </c>
    </row>
    <row r="184" spans="1:6" ht="12.75">
      <c r="A184" s="72" t="s">
        <v>168</v>
      </c>
      <c r="B184" s="75" t="s">
        <v>350</v>
      </c>
      <c r="C184" s="72" t="s">
        <v>86</v>
      </c>
      <c r="D184" s="72" t="s">
        <v>89</v>
      </c>
      <c r="E184" s="73" t="s">
        <v>92</v>
      </c>
      <c r="F184" s="74">
        <v>50</v>
      </c>
    </row>
    <row r="185" spans="1:6" ht="12.75">
      <c r="A185" s="72" t="s">
        <v>255</v>
      </c>
      <c r="B185" s="75" t="s">
        <v>353</v>
      </c>
      <c r="C185" s="72" t="s">
        <v>228</v>
      </c>
      <c r="D185" s="72" t="s">
        <v>223</v>
      </c>
      <c r="E185" s="73" t="s">
        <v>27</v>
      </c>
      <c r="F185" s="74">
        <v>36</v>
      </c>
    </row>
    <row r="186" spans="1:6" ht="12.75">
      <c r="A186" s="72" t="s">
        <v>161</v>
      </c>
      <c r="B186" s="75" t="s">
        <v>354</v>
      </c>
      <c r="C186" s="72" t="s">
        <v>102</v>
      </c>
      <c r="D186" s="72" t="s">
        <v>89</v>
      </c>
      <c r="E186" s="73" t="s">
        <v>32</v>
      </c>
      <c r="F186" s="74">
        <v>52</v>
      </c>
    </row>
    <row r="187" spans="1:6" ht="12.75">
      <c r="A187" s="72" t="s">
        <v>167</v>
      </c>
      <c r="B187" s="75" t="s">
        <v>354</v>
      </c>
      <c r="C187" s="72" t="s">
        <v>102</v>
      </c>
      <c r="D187" s="72" t="s">
        <v>89</v>
      </c>
      <c r="E187" s="73" t="s">
        <v>32</v>
      </c>
      <c r="F187" s="74">
        <v>50</v>
      </c>
    </row>
    <row r="188" spans="1:6" ht="12.75">
      <c r="A188" s="72" t="s">
        <v>256</v>
      </c>
      <c r="B188" s="75" t="s">
        <v>355</v>
      </c>
      <c r="C188" s="72" t="s">
        <v>228</v>
      </c>
      <c r="D188" s="72" t="s">
        <v>223</v>
      </c>
      <c r="E188" s="73" t="s">
        <v>47</v>
      </c>
      <c r="F188" s="74">
        <v>35</v>
      </c>
    </row>
    <row r="189" spans="1:6" ht="12.75">
      <c r="A189" s="72" t="s">
        <v>157</v>
      </c>
      <c r="B189" s="75" t="s">
        <v>350</v>
      </c>
      <c r="C189" s="72" t="s">
        <v>102</v>
      </c>
      <c r="D189" s="72" t="s">
        <v>89</v>
      </c>
      <c r="E189" s="73" t="s">
        <v>32</v>
      </c>
      <c r="F189" s="74">
        <v>49</v>
      </c>
    </row>
    <row r="190" spans="1:6" ht="12.75">
      <c r="A190" s="72" t="s">
        <v>275</v>
      </c>
      <c r="B190" s="75" t="s">
        <v>356</v>
      </c>
      <c r="C190" s="72" t="s">
        <v>266</v>
      </c>
      <c r="D190" s="72" t="s">
        <v>267</v>
      </c>
      <c r="E190" s="73" t="s">
        <v>27</v>
      </c>
      <c r="F190" s="74">
        <v>21</v>
      </c>
    </row>
    <row r="191" spans="1:6" ht="12.75">
      <c r="A191" s="72" t="s">
        <v>250</v>
      </c>
      <c r="B191" s="75" t="s">
        <v>356</v>
      </c>
      <c r="C191" s="72" t="s">
        <v>228</v>
      </c>
      <c r="D191" s="72" t="s">
        <v>223</v>
      </c>
      <c r="E191" s="73" t="s">
        <v>47</v>
      </c>
      <c r="F191" s="74">
        <v>34</v>
      </c>
    </row>
    <row r="192" spans="1:6" ht="12.75">
      <c r="A192" s="72" t="s">
        <v>162</v>
      </c>
      <c r="B192" s="75" t="s">
        <v>350</v>
      </c>
      <c r="C192" s="72" t="s">
        <v>141</v>
      </c>
      <c r="D192" s="72" t="s">
        <v>89</v>
      </c>
      <c r="E192" s="73" t="s">
        <v>32</v>
      </c>
      <c r="F192" s="74">
        <v>47</v>
      </c>
    </row>
    <row r="193" spans="1:6" ht="12.75">
      <c r="A193" s="72" t="s">
        <v>156</v>
      </c>
      <c r="B193" s="75" t="s">
        <v>350</v>
      </c>
      <c r="C193" s="72" t="s">
        <v>102</v>
      </c>
      <c r="D193" s="72" t="s">
        <v>89</v>
      </c>
      <c r="E193" s="73" t="s">
        <v>32</v>
      </c>
      <c r="F193" s="74">
        <v>57</v>
      </c>
    </row>
    <row r="194" spans="1:6" ht="12.75">
      <c r="A194" s="72" t="s">
        <v>253</v>
      </c>
      <c r="B194" s="75" t="s">
        <v>356</v>
      </c>
      <c r="C194" s="72" t="s">
        <v>228</v>
      </c>
      <c r="D194" s="72" t="s">
        <v>223</v>
      </c>
      <c r="E194" s="73" t="s">
        <v>32</v>
      </c>
      <c r="F194" s="74">
        <v>34</v>
      </c>
    </row>
    <row r="195" spans="1:6" ht="12.75">
      <c r="A195" s="72" t="s">
        <v>252</v>
      </c>
      <c r="B195" s="75" t="s">
        <v>356</v>
      </c>
      <c r="C195" s="72" t="s">
        <v>228</v>
      </c>
      <c r="D195" s="72" t="s">
        <v>223</v>
      </c>
      <c r="E195" s="73" t="s">
        <v>47</v>
      </c>
      <c r="F195" s="74">
        <v>35</v>
      </c>
    </row>
    <row r="196" spans="1:6" ht="12.75">
      <c r="A196" s="72" t="s">
        <v>280</v>
      </c>
      <c r="B196" s="75" t="s">
        <v>357</v>
      </c>
      <c r="C196" s="72" t="s">
        <v>220</v>
      </c>
      <c r="D196" s="72" t="s">
        <v>281</v>
      </c>
      <c r="E196" s="73" t="s">
        <v>282</v>
      </c>
      <c r="F196" s="74">
        <v>48</v>
      </c>
    </row>
    <row r="197" spans="1:6" ht="12.75">
      <c r="A197" s="72" t="s">
        <v>36</v>
      </c>
      <c r="B197" s="75" t="s">
        <v>357</v>
      </c>
      <c r="C197" s="72" t="s">
        <v>37</v>
      </c>
      <c r="D197" s="72" t="s">
        <v>23</v>
      </c>
      <c r="E197" s="73" t="s">
        <v>38</v>
      </c>
      <c r="F197" s="74">
        <v>52</v>
      </c>
    </row>
    <row r="198" spans="1:6" ht="12.75">
      <c r="A198" s="72" t="s">
        <v>56</v>
      </c>
      <c r="B198" s="75" t="s">
        <v>357</v>
      </c>
      <c r="C198" s="72" t="s">
        <v>37</v>
      </c>
      <c r="D198" s="72" t="s">
        <v>23</v>
      </c>
      <c r="E198" s="73" t="s">
        <v>38</v>
      </c>
      <c r="F198" s="74">
        <v>48</v>
      </c>
    </row>
    <row r="199" spans="1:6" ht="12.75">
      <c r="A199" s="72" t="s">
        <v>169</v>
      </c>
      <c r="B199" s="75" t="s">
        <v>358</v>
      </c>
      <c r="C199" s="72" t="s">
        <v>102</v>
      </c>
      <c r="D199" s="72" t="s">
        <v>89</v>
      </c>
      <c r="E199" s="73" t="s">
        <v>32</v>
      </c>
      <c r="F199" s="74">
        <v>48</v>
      </c>
    </row>
    <row r="200" spans="1:6" ht="12.75">
      <c r="A200" s="72" t="s">
        <v>170</v>
      </c>
      <c r="B200" s="75" t="s">
        <v>350</v>
      </c>
      <c r="C200" s="72" t="s">
        <v>102</v>
      </c>
      <c r="D200" s="72" t="s">
        <v>89</v>
      </c>
      <c r="E200" s="73" t="s">
        <v>32</v>
      </c>
      <c r="F200" s="74">
        <v>48</v>
      </c>
    </row>
    <row r="201" spans="1:6" ht="12.75">
      <c r="A201" s="72" t="s">
        <v>257</v>
      </c>
      <c r="B201" s="75" t="s">
        <v>350</v>
      </c>
      <c r="C201" s="72" t="s">
        <v>228</v>
      </c>
      <c r="D201" s="72" t="s">
        <v>223</v>
      </c>
      <c r="E201" s="73" t="s">
        <v>27</v>
      </c>
      <c r="F201" s="74">
        <v>36</v>
      </c>
    </row>
    <row r="202" spans="1:6" ht="12.75">
      <c r="A202" s="72" t="s">
        <v>211</v>
      </c>
      <c r="B202" s="72" t="s">
        <v>359</v>
      </c>
      <c r="C202" s="72" t="s">
        <v>191</v>
      </c>
      <c r="D202" s="72" t="s">
        <v>89</v>
      </c>
      <c r="E202" s="73" t="s">
        <v>45</v>
      </c>
      <c r="F202" s="74">
        <v>56</v>
      </c>
    </row>
    <row r="203" spans="1:6" ht="12.75">
      <c r="A203" s="72" t="s">
        <v>39</v>
      </c>
      <c r="B203" s="75" t="s">
        <v>360</v>
      </c>
      <c r="C203" s="72" t="s">
        <v>37</v>
      </c>
      <c r="D203" s="72" t="s">
        <v>23</v>
      </c>
      <c r="E203" s="73" t="s">
        <v>40</v>
      </c>
      <c r="F203" s="74">
        <v>53</v>
      </c>
    </row>
    <row r="204" spans="1:6" ht="12.75">
      <c r="A204" s="72" t="s">
        <v>180</v>
      </c>
      <c r="B204" s="75" t="s">
        <v>361</v>
      </c>
      <c r="C204" s="72" t="s">
        <v>52</v>
      </c>
      <c r="D204" s="72" t="s">
        <v>89</v>
      </c>
      <c r="E204" s="73" t="s">
        <v>47</v>
      </c>
      <c r="F204" s="74">
        <v>48</v>
      </c>
    </row>
    <row r="205" spans="1:6" ht="12.75">
      <c r="A205" s="72" t="s">
        <v>171</v>
      </c>
      <c r="B205" s="75" t="s">
        <v>326</v>
      </c>
      <c r="C205" s="72" t="s">
        <v>125</v>
      </c>
      <c r="D205" s="72" t="s">
        <v>89</v>
      </c>
      <c r="E205" s="73" t="s">
        <v>32</v>
      </c>
      <c r="F205" s="74">
        <v>51</v>
      </c>
    </row>
    <row r="206" spans="1:6" ht="12.75">
      <c r="A206" s="72" t="s">
        <v>173</v>
      </c>
      <c r="B206" s="75" t="s">
        <v>350</v>
      </c>
      <c r="C206" s="72" t="s">
        <v>52</v>
      </c>
      <c r="D206" s="72" t="s">
        <v>89</v>
      </c>
      <c r="E206" s="73" t="s">
        <v>32</v>
      </c>
      <c r="F206" s="74">
        <v>50</v>
      </c>
    </row>
    <row r="207" spans="1:6" ht="12.75">
      <c r="A207" s="72" t="s">
        <v>259</v>
      </c>
      <c r="B207" s="75" t="s">
        <v>327</v>
      </c>
      <c r="C207" s="72" t="s">
        <v>120</v>
      </c>
      <c r="D207" s="72" t="s">
        <v>223</v>
      </c>
      <c r="E207" s="73" t="s">
        <v>27</v>
      </c>
      <c r="F207" s="74">
        <v>32</v>
      </c>
    </row>
    <row r="208" spans="1:6" ht="12.75">
      <c r="A208" s="72" t="s">
        <v>174</v>
      </c>
      <c r="B208" s="75" t="s">
        <v>327</v>
      </c>
      <c r="C208" s="72" t="s">
        <v>52</v>
      </c>
      <c r="D208" s="72" t="s">
        <v>89</v>
      </c>
      <c r="E208" s="73" t="s">
        <v>32</v>
      </c>
      <c r="F208" s="74">
        <v>50</v>
      </c>
    </row>
    <row r="209" spans="1:6" ht="12.75">
      <c r="A209" s="72" t="s">
        <v>172</v>
      </c>
      <c r="B209" s="75" t="s">
        <v>362</v>
      </c>
      <c r="C209" s="72" t="s">
        <v>52</v>
      </c>
      <c r="D209" s="72" t="s">
        <v>89</v>
      </c>
      <c r="E209" s="73" t="s">
        <v>32</v>
      </c>
      <c r="F209" s="74">
        <v>48</v>
      </c>
    </row>
    <row r="210" spans="1:6" ht="12.75">
      <c r="A210" s="72" t="s">
        <v>258</v>
      </c>
      <c r="B210" s="75" t="s">
        <v>362</v>
      </c>
      <c r="C210" s="72" t="s">
        <v>120</v>
      </c>
      <c r="D210" s="72" t="s">
        <v>223</v>
      </c>
      <c r="E210" s="73" t="s">
        <v>47</v>
      </c>
      <c r="F210" s="74">
        <v>35</v>
      </c>
    </row>
    <row r="211" spans="1:6" ht="12.75">
      <c r="A211" s="72" t="s">
        <v>175</v>
      </c>
      <c r="B211" s="75" t="s">
        <v>362</v>
      </c>
      <c r="C211" s="72" t="s">
        <v>125</v>
      </c>
      <c r="D211" s="72" t="s">
        <v>89</v>
      </c>
      <c r="E211" s="73" t="s">
        <v>32</v>
      </c>
      <c r="F211" s="74">
        <v>53</v>
      </c>
    </row>
    <row r="212" spans="1:6" ht="12.75">
      <c r="A212" s="72" t="s">
        <v>219</v>
      </c>
      <c r="B212" s="75" t="s">
        <v>363</v>
      </c>
      <c r="C212" s="72" t="s">
        <v>220</v>
      </c>
      <c r="D212" s="72" t="s">
        <v>89</v>
      </c>
      <c r="E212" s="73" t="s">
        <v>221</v>
      </c>
      <c r="F212" s="74"/>
    </row>
    <row r="213" spans="1:6" ht="12.75">
      <c r="A213" s="72" t="s">
        <v>71</v>
      </c>
      <c r="B213" s="75" t="s">
        <v>363</v>
      </c>
      <c r="C213" s="72" t="s">
        <v>37</v>
      </c>
      <c r="D213" s="72" t="s">
        <v>23</v>
      </c>
      <c r="E213" s="73" t="s">
        <v>60</v>
      </c>
      <c r="F213" s="74">
        <v>50</v>
      </c>
    </row>
    <row r="214" spans="1:6" ht="12.75">
      <c r="A214" s="72" t="s">
        <v>73</v>
      </c>
      <c r="B214" s="75" t="s">
        <v>363</v>
      </c>
      <c r="C214" s="72" t="s">
        <v>37</v>
      </c>
      <c r="D214" s="72" t="s">
        <v>23</v>
      </c>
      <c r="E214" s="73" t="s">
        <v>27</v>
      </c>
      <c r="F214" s="74">
        <v>52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2" sqref="T12"/>
    </sheetView>
  </sheetViews>
  <sheetFormatPr defaultColWidth="9.140625" defaultRowHeight="12.75"/>
  <cols>
    <col min="1" max="1" width="4.28125" style="0" customWidth="1"/>
    <col min="2" max="2" width="8.00390625" style="1" customWidth="1"/>
    <col min="3" max="3" width="4.28125" style="2" customWidth="1"/>
    <col min="4" max="4" width="9.7109375" style="2" customWidth="1"/>
    <col min="5" max="5" width="26.28125" style="10" customWidth="1"/>
    <col min="6" max="6" width="9.57421875" style="10" customWidth="1"/>
    <col min="7" max="7" width="12.28125" style="10" customWidth="1"/>
    <col min="8" max="10" width="2.7109375" style="10" customWidth="1"/>
    <col min="11" max="11" width="14.00390625" style="17" bestFit="1" customWidth="1"/>
    <col min="12" max="12" width="12.28125" style="28" bestFit="1" customWidth="1"/>
    <col min="13" max="13" width="16.8515625" style="97" bestFit="1" customWidth="1"/>
    <col min="14" max="14" width="12.140625" style="2" customWidth="1"/>
    <col min="15" max="15" width="11.57421875" style="101" customWidth="1"/>
    <col min="16" max="16" width="13.00390625" style="16" customWidth="1"/>
    <col min="17" max="17" width="8.7109375" style="12" customWidth="1"/>
    <col min="18" max="18" width="11.00390625" style="12" customWidth="1"/>
    <col min="19" max="19" width="10.421875" style="0" customWidth="1"/>
    <col min="20" max="20" width="11.140625" style="0" customWidth="1"/>
    <col min="21" max="21" width="13.8515625" style="0" customWidth="1"/>
  </cols>
  <sheetData>
    <row r="1" spans="2:21" s="4" customFormat="1" ht="30.75" customHeight="1">
      <c r="B1" s="20" t="s">
        <v>7</v>
      </c>
      <c r="C1" s="18"/>
      <c r="D1" s="111"/>
      <c r="E1" s="153" t="s">
        <v>366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2:21" s="4" customFormat="1" ht="12.75">
      <c r="B2" s="157" t="s">
        <v>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2:21" ht="30.75" customHeight="1">
      <c r="B3" s="155" t="s">
        <v>11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2:21" ht="38.25">
      <c r="B4" s="5" t="s">
        <v>4</v>
      </c>
      <c r="C4" s="6" t="s">
        <v>0</v>
      </c>
      <c r="D4" s="6" t="s">
        <v>367</v>
      </c>
      <c r="E4" s="7" t="s">
        <v>370</v>
      </c>
      <c r="F4" s="7" t="s">
        <v>368</v>
      </c>
      <c r="G4" s="112" t="s">
        <v>369</v>
      </c>
      <c r="H4" s="113" t="s">
        <v>8</v>
      </c>
      <c r="I4" s="113" t="s">
        <v>9</v>
      </c>
      <c r="J4" s="113" t="s">
        <v>10</v>
      </c>
      <c r="K4" s="70" t="s">
        <v>373</v>
      </c>
      <c r="L4" s="26" t="s">
        <v>1</v>
      </c>
      <c r="M4" s="8" t="s">
        <v>2</v>
      </c>
      <c r="N4" s="9" t="s">
        <v>3</v>
      </c>
      <c r="O4" s="98" t="s">
        <v>364</v>
      </c>
      <c r="P4" s="31" t="s">
        <v>365</v>
      </c>
      <c r="Q4" s="11" t="s">
        <v>5</v>
      </c>
      <c r="R4" s="11" t="s">
        <v>371</v>
      </c>
      <c r="S4" s="11" t="s">
        <v>14</v>
      </c>
      <c r="T4" s="152" t="s">
        <v>15</v>
      </c>
      <c r="U4" s="152" t="s">
        <v>372</v>
      </c>
    </row>
    <row r="5" spans="2:21" ht="12.75" customHeight="1">
      <c r="B5" s="94">
        <f>C5/$C$197</f>
        <v>0.005208333333333333</v>
      </c>
      <c r="C5" s="19">
        <v>1</v>
      </c>
      <c r="D5" s="76"/>
      <c r="E5" s="77"/>
      <c r="F5" s="76"/>
      <c r="G5" s="77"/>
      <c r="H5" s="120" t="s">
        <v>8</v>
      </c>
      <c r="I5" s="114"/>
      <c r="J5" s="40"/>
      <c r="K5" s="36">
        <v>2135838.35</v>
      </c>
      <c r="L5" s="95">
        <f aca="true" t="shared" si="0" ref="L5:L36">K5/$K$197</f>
        <v>0.135061971115927</v>
      </c>
      <c r="M5" s="29">
        <f>K5</f>
        <v>2135838.35</v>
      </c>
      <c r="N5" s="32">
        <f>L5</f>
        <v>0.135061971115927</v>
      </c>
      <c r="O5" s="106">
        <v>196302.47</v>
      </c>
      <c r="P5" s="103">
        <f aca="true" t="shared" si="1" ref="P5:P36">O5/$O$197</f>
        <v>0.16881073815414782</v>
      </c>
      <c r="Q5" s="34">
        <f aca="true" t="shared" si="2" ref="Q5:Q36">K5/O5</f>
        <v>10.880343736887264</v>
      </c>
      <c r="R5" s="149"/>
      <c r="S5" s="66">
        <v>0</v>
      </c>
      <c r="T5" s="90">
        <f>S5-Q5</f>
        <v>-10.880343736887264</v>
      </c>
      <c r="U5" s="80">
        <f>T5*O5</f>
        <v>-2135838.35</v>
      </c>
    </row>
    <row r="6" spans="2:21" ht="12.75" customHeight="1">
      <c r="B6" s="94">
        <f aca="true" t="shared" si="3" ref="B6:B69">C6/192</f>
        <v>0.010416666666666666</v>
      </c>
      <c r="C6" s="3">
        <f>1+C5</f>
        <v>2</v>
      </c>
      <c r="D6" s="78"/>
      <c r="E6" s="79"/>
      <c r="F6" s="78"/>
      <c r="G6" s="79"/>
      <c r="H6" s="121" t="s">
        <v>8</v>
      </c>
      <c r="I6" s="115"/>
      <c r="J6" s="41"/>
      <c r="K6" s="37">
        <v>1028427.1</v>
      </c>
      <c r="L6" s="95">
        <f t="shared" si="0"/>
        <v>0.0650336629057328</v>
      </c>
      <c r="M6" s="30">
        <f aca="true" t="shared" si="4" ref="M6:M37">K6+M5</f>
        <v>3164265.45</v>
      </c>
      <c r="N6" s="33">
        <f aca="true" t="shared" si="5" ref="N6:N37">N5+L6</f>
        <v>0.2000956340216598</v>
      </c>
      <c r="O6" s="107">
        <v>80367.97</v>
      </c>
      <c r="P6" s="103">
        <f t="shared" si="1"/>
        <v>0.06911261146968964</v>
      </c>
      <c r="Q6" s="35">
        <f t="shared" si="2"/>
        <v>12.796479741867314</v>
      </c>
      <c r="R6" s="150"/>
      <c r="S6" s="67"/>
      <c r="T6" s="91"/>
      <c r="U6" s="79"/>
    </row>
    <row r="7" spans="2:21" s="54" customFormat="1" ht="12.75" customHeight="1">
      <c r="B7" s="94">
        <f t="shared" si="3"/>
        <v>0.015625</v>
      </c>
      <c r="C7" s="3">
        <f aca="true" t="shared" si="6" ref="C7:C70">1+C6</f>
        <v>3</v>
      </c>
      <c r="D7" s="78"/>
      <c r="E7" s="79"/>
      <c r="F7" s="78"/>
      <c r="G7" s="79"/>
      <c r="H7" s="122" t="s">
        <v>8</v>
      </c>
      <c r="I7" s="116"/>
      <c r="J7" s="52"/>
      <c r="K7" s="53">
        <v>918511.24</v>
      </c>
      <c r="L7" s="95">
        <f t="shared" si="0"/>
        <v>0.05808301857981635</v>
      </c>
      <c r="M7" s="30">
        <f t="shared" si="4"/>
        <v>4082776.6900000004</v>
      </c>
      <c r="N7" s="33">
        <f t="shared" si="5"/>
        <v>0.25817865260147616</v>
      </c>
      <c r="O7" s="107">
        <v>60379.2</v>
      </c>
      <c r="P7" s="103">
        <f t="shared" si="1"/>
        <v>0.051923225016765814</v>
      </c>
      <c r="Q7" s="35">
        <f t="shared" si="2"/>
        <v>15.212378434957735</v>
      </c>
      <c r="R7" s="150"/>
      <c r="S7" s="68"/>
      <c r="T7" s="92"/>
      <c r="U7" s="93"/>
    </row>
    <row r="8" spans="2:21" ht="12.75" customHeight="1">
      <c r="B8" s="94">
        <f t="shared" si="3"/>
        <v>0.020833333333333332</v>
      </c>
      <c r="C8" s="3">
        <f t="shared" si="6"/>
        <v>4</v>
      </c>
      <c r="D8" s="78"/>
      <c r="E8" s="79"/>
      <c r="F8" s="78"/>
      <c r="G8" s="79"/>
      <c r="H8" s="121" t="s">
        <v>8</v>
      </c>
      <c r="I8" s="115"/>
      <c r="J8" s="43"/>
      <c r="K8" s="37">
        <v>738697.6</v>
      </c>
      <c r="L8" s="95">
        <f t="shared" si="0"/>
        <v>0.046712315056335885</v>
      </c>
      <c r="M8" s="30">
        <f t="shared" si="4"/>
        <v>4821474.29</v>
      </c>
      <c r="N8" s="33">
        <f t="shared" si="5"/>
        <v>0.30489096765781204</v>
      </c>
      <c r="O8" s="107">
        <v>46168.6</v>
      </c>
      <c r="P8" s="103">
        <f t="shared" si="1"/>
        <v>0.03970278848525741</v>
      </c>
      <c r="Q8" s="35">
        <f t="shared" si="2"/>
        <v>16</v>
      </c>
      <c r="R8" s="150"/>
      <c r="S8" s="67"/>
      <c r="T8" s="91"/>
      <c r="U8" s="79"/>
    </row>
    <row r="9" spans="2:21" ht="12.75" customHeight="1">
      <c r="B9" s="94">
        <f t="shared" si="3"/>
        <v>0.026041666666666668</v>
      </c>
      <c r="C9" s="3">
        <f t="shared" si="6"/>
        <v>5</v>
      </c>
      <c r="D9" s="78"/>
      <c r="E9" s="79"/>
      <c r="F9" s="78"/>
      <c r="G9" s="79"/>
      <c r="H9" s="121" t="s">
        <v>8</v>
      </c>
      <c r="I9" s="115"/>
      <c r="J9" s="43"/>
      <c r="K9" s="37">
        <v>674974.15</v>
      </c>
      <c r="L9" s="95">
        <f t="shared" si="0"/>
        <v>0.04268269607168416</v>
      </c>
      <c r="M9" s="30">
        <f t="shared" si="4"/>
        <v>5496448.44</v>
      </c>
      <c r="N9" s="33">
        <f t="shared" si="5"/>
        <v>0.3475736637294962</v>
      </c>
      <c r="O9" s="107">
        <v>52108.48</v>
      </c>
      <c r="P9" s="103">
        <f t="shared" si="1"/>
        <v>0.04481080127463831</v>
      </c>
      <c r="Q9" s="35">
        <f t="shared" si="2"/>
        <v>12.95324964381997</v>
      </c>
      <c r="R9" s="150"/>
      <c r="S9" s="67"/>
      <c r="T9" s="91"/>
      <c r="U9" s="79"/>
    </row>
    <row r="10" spans="2:21" ht="12.75" customHeight="1">
      <c r="B10" s="94">
        <f t="shared" si="3"/>
        <v>0.03125</v>
      </c>
      <c r="C10" s="3">
        <f t="shared" si="6"/>
        <v>6</v>
      </c>
      <c r="D10" s="78"/>
      <c r="E10" s="79"/>
      <c r="F10" s="78"/>
      <c r="G10" s="79"/>
      <c r="H10" s="121" t="s">
        <v>8</v>
      </c>
      <c r="I10" s="115"/>
      <c r="J10" s="42"/>
      <c r="K10" s="37">
        <v>653965.5</v>
      </c>
      <c r="L10" s="95">
        <f t="shared" si="0"/>
        <v>0.04135419212404944</v>
      </c>
      <c r="M10" s="30">
        <f t="shared" si="4"/>
        <v>6150413.94</v>
      </c>
      <c r="N10" s="33">
        <f t="shared" si="5"/>
        <v>0.38892785585354567</v>
      </c>
      <c r="O10" s="107">
        <v>59009.31</v>
      </c>
      <c r="P10" s="103">
        <f t="shared" si="1"/>
        <v>0.050745185116962285</v>
      </c>
      <c r="Q10" s="35">
        <f t="shared" si="2"/>
        <v>11.082412249863623</v>
      </c>
      <c r="R10" s="150"/>
      <c r="S10" s="67"/>
      <c r="T10" s="91"/>
      <c r="U10" s="79"/>
    </row>
    <row r="11" spans="2:21" ht="12.75" customHeight="1">
      <c r="B11" s="94">
        <f t="shared" si="3"/>
        <v>0.036458333333333336</v>
      </c>
      <c r="C11" s="3">
        <f t="shared" si="6"/>
        <v>7</v>
      </c>
      <c r="D11" s="78"/>
      <c r="E11" s="79"/>
      <c r="F11" s="78"/>
      <c r="G11" s="79"/>
      <c r="H11" s="121" t="s">
        <v>8</v>
      </c>
      <c r="I11" s="115"/>
      <c r="J11" s="41"/>
      <c r="K11" s="37">
        <v>634321.21</v>
      </c>
      <c r="L11" s="95">
        <f t="shared" si="0"/>
        <v>0.040111964907475255</v>
      </c>
      <c r="M11" s="30">
        <f t="shared" si="4"/>
        <v>6784735.15</v>
      </c>
      <c r="N11" s="33">
        <f t="shared" si="5"/>
        <v>0.42903982076102093</v>
      </c>
      <c r="O11" s="107">
        <v>50561.53</v>
      </c>
      <c r="P11" s="103">
        <f t="shared" si="1"/>
        <v>0.04348049824081729</v>
      </c>
      <c r="Q11" s="35">
        <f t="shared" si="2"/>
        <v>12.545530366664142</v>
      </c>
      <c r="R11" s="150"/>
      <c r="S11" s="67"/>
      <c r="T11" s="91"/>
      <c r="U11" s="79"/>
    </row>
    <row r="12" spans="2:21" ht="12.75" customHeight="1">
      <c r="B12" s="94">
        <f t="shared" si="3"/>
        <v>0.041666666666666664</v>
      </c>
      <c r="C12" s="3">
        <f t="shared" si="6"/>
        <v>8</v>
      </c>
      <c r="D12" s="78"/>
      <c r="E12" s="79"/>
      <c r="F12" s="78"/>
      <c r="G12" s="79"/>
      <c r="H12" s="121" t="s">
        <v>8</v>
      </c>
      <c r="I12" s="115"/>
      <c r="J12" s="43"/>
      <c r="K12" s="37">
        <v>595730.08</v>
      </c>
      <c r="L12" s="95">
        <f t="shared" si="0"/>
        <v>0.037671614454272195</v>
      </c>
      <c r="M12" s="30">
        <f t="shared" si="4"/>
        <v>7380465.23</v>
      </c>
      <c r="N12" s="33">
        <f t="shared" si="5"/>
        <v>0.4667114352152931</v>
      </c>
      <c r="O12" s="107">
        <v>30294.05</v>
      </c>
      <c r="P12" s="103">
        <f t="shared" si="1"/>
        <v>0.026051434514189564</v>
      </c>
      <c r="Q12" s="35">
        <f t="shared" si="2"/>
        <v>19.664920339142505</v>
      </c>
      <c r="R12" s="150"/>
      <c r="S12" s="69"/>
      <c r="T12" s="91"/>
      <c r="U12" s="79"/>
    </row>
    <row r="13" spans="2:21" ht="12.75" customHeight="1">
      <c r="B13" s="94">
        <f t="shared" si="3"/>
        <v>0.046875</v>
      </c>
      <c r="C13" s="3">
        <f t="shared" si="6"/>
        <v>9</v>
      </c>
      <c r="D13" s="78"/>
      <c r="E13" s="79"/>
      <c r="F13" s="78"/>
      <c r="G13" s="79"/>
      <c r="H13" s="121" t="s">
        <v>8</v>
      </c>
      <c r="I13" s="115"/>
      <c r="J13" s="42"/>
      <c r="K13" s="37">
        <v>407384.63</v>
      </c>
      <c r="L13" s="95">
        <f t="shared" si="0"/>
        <v>0.02576139300529584</v>
      </c>
      <c r="M13" s="30">
        <f t="shared" si="4"/>
        <v>7787849.86</v>
      </c>
      <c r="N13" s="33">
        <f t="shared" si="5"/>
        <v>0.49247282822058897</v>
      </c>
      <c r="O13" s="107">
        <v>14973.71</v>
      </c>
      <c r="P13" s="103">
        <f t="shared" si="1"/>
        <v>0.012876674644013111</v>
      </c>
      <c r="Q13" s="35">
        <f t="shared" si="2"/>
        <v>27.20665953861802</v>
      </c>
      <c r="R13" s="150"/>
      <c r="S13" s="67"/>
      <c r="T13" s="91"/>
      <c r="U13" s="79"/>
    </row>
    <row r="14" spans="2:21" ht="12.75" customHeight="1">
      <c r="B14" s="94">
        <f t="shared" si="3"/>
        <v>0.052083333333333336</v>
      </c>
      <c r="C14" s="3">
        <f t="shared" si="6"/>
        <v>10</v>
      </c>
      <c r="D14" s="78"/>
      <c r="E14" s="79"/>
      <c r="F14" s="78"/>
      <c r="G14" s="79"/>
      <c r="H14" s="121" t="s">
        <v>8</v>
      </c>
      <c r="I14" s="115"/>
      <c r="J14" s="41"/>
      <c r="K14" s="37">
        <v>400080.3</v>
      </c>
      <c r="L14" s="95">
        <f t="shared" si="0"/>
        <v>0.025299496060950215</v>
      </c>
      <c r="M14" s="30">
        <f t="shared" si="4"/>
        <v>8187930.16</v>
      </c>
      <c r="N14" s="33">
        <f t="shared" si="5"/>
        <v>0.5177723242815392</v>
      </c>
      <c r="O14" s="107">
        <v>15654.43</v>
      </c>
      <c r="P14" s="103">
        <f t="shared" si="1"/>
        <v>0.013462061295929879</v>
      </c>
      <c r="Q14" s="35">
        <f t="shared" si="2"/>
        <v>25.557002075450846</v>
      </c>
      <c r="R14" s="150"/>
      <c r="S14" s="67"/>
      <c r="T14" s="91"/>
      <c r="U14" s="79"/>
    </row>
    <row r="15" spans="2:21" ht="12.75" customHeight="1">
      <c r="B15" s="94">
        <f t="shared" si="3"/>
        <v>0.057291666666666664</v>
      </c>
      <c r="C15" s="3">
        <f t="shared" si="6"/>
        <v>11</v>
      </c>
      <c r="D15" s="78"/>
      <c r="E15" s="79"/>
      <c r="F15" s="78"/>
      <c r="G15" s="79"/>
      <c r="H15" s="121" t="s">
        <v>8</v>
      </c>
      <c r="I15" s="115"/>
      <c r="J15" s="43"/>
      <c r="K15" s="37">
        <v>396356.01</v>
      </c>
      <c r="L15" s="95">
        <f t="shared" si="0"/>
        <v>0.025063986688994545</v>
      </c>
      <c r="M15" s="30">
        <f t="shared" si="4"/>
        <v>8584286.17</v>
      </c>
      <c r="N15" s="33">
        <f t="shared" si="5"/>
        <v>0.5428363109705338</v>
      </c>
      <c r="O15" s="107">
        <v>16639.85</v>
      </c>
      <c r="P15" s="103">
        <f t="shared" si="1"/>
        <v>0.014309475378859451</v>
      </c>
      <c r="Q15" s="35">
        <f t="shared" si="2"/>
        <v>23.819686475539147</v>
      </c>
      <c r="R15" s="150"/>
      <c r="S15" s="67"/>
      <c r="T15" s="91"/>
      <c r="U15" s="79"/>
    </row>
    <row r="16" spans="2:21" ht="12.75" customHeight="1">
      <c r="B16" s="94">
        <f t="shared" si="3"/>
        <v>0.0625</v>
      </c>
      <c r="C16" s="3">
        <f t="shared" si="6"/>
        <v>12</v>
      </c>
      <c r="D16" s="78"/>
      <c r="E16" s="79"/>
      <c r="F16" s="78"/>
      <c r="G16" s="79"/>
      <c r="H16" s="121" t="s">
        <v>8</v>
      </c>
      <c r="I16" s="115"/>
      <c r="J16" s="41"/>
      <c r="K16" s="37">
        <v>355518.6</v>
      </c>
      <c r="L16" s="95">
        <f t="shared" si="0"/>
        <v>0.022481590371469264</v>
      </c>
      <c r="M16" s="30">
        <f t="shared" si="4"/>
        <v>8939804.77</v>
      </c>
      <c r="N16" s="33">
        <f t="shared" si="5"/>
        <v>0.565317901342003</v>
      </c>
      <c r="O16" s="107">
        <v>7567</v>
      </c>
      <c r="P16" s="103">
        <f t="shared" si="1"/>
        <v>0.0065072581899373785</v>
      </c>
      <c r="Q16" s="35">
        <f t="shared" si="2"/>
        <v>46.98276727897449</v>
      </c>
      <c r="R16" s="150"/>
      <c r="S16" s="67"/>
      <c r="T16" s="91"/>
      <c r="U16" s="79"/>
    </row>
    <row r="17" spans="2:21" ht="12.75" customHeight="1">
      <c r="B17" s="94">
        <f t="shared" si="3"/>
        <v>0.06770833333333333</v>
      </c>
      <c r="C17" s="3">
        <f t="shared" si="6"/>
        <v>13</v>
      </c>
      <c r="D17" s="78"/>
      <c r="E17" s="79"/>
      <c r="F17" s="78"/>
      <c r="G17" s="79"/>
      <c r="H17" s="121" t="s">
        <v>8</v>
      </c>
      <c r="I17" s="115"/>
      <c r="J17" s="41"/>
      <c r="K17" s="37">
        <v>339002.32</v>
      </c>
      <c r="L17" s="95">
        <f t="shared" si="0"/>
        <v>0.02143716613763033</v>
      </c>
      <c r="M17" s="30">
        <f t="shared" si="4"/>
        <v>9278807.09</v>
      </c>
      <c r="N17" s="33">
        <f t="shared" si="5"/>
        <v>0.5867550674796334</v>
      </c>
      <c r="O17" s="107">
        <v>26709.87</v>
      </c>
      <c r="P17" s="103">
        <f t="shared" si="1"/>
        <v>0.022969211088894236</v>
      </c>
      <c r="Q17" s="35">
        <f t="shared" si="2"/>
        <v>12.692024334075755</v>
      </c>
      <c r="R17" s="150"/>
      <c r="S17" s="67"/>
      <c r="T17" s="91"/>
      <c r="U17" s="79"/>
    </row>
    <row r="18" spans="2:21" ht="12.75" customHeight="1">
      <c r="B18" s="94">
        <f t="shared" si="3"/>
        <v>0.07291666666666667</v>
      </c>
      <c r="C18" s="3">
        <f t="shared" si="6"/>
        <v>14</v>
      </c>
      <c r="D18" s="78"/>
      <c r="E18" s="79"/>
      <c r="F18" s="78"/>
      <c r="G18" s="79"/>
      <c r="H18" s="121" t="s">
        <v>8</v>
      </c>
      <c r="I18" s="115"/>
      <c r="J18" s="43"/>
      <c r="K18" s="37">
        <v>303348.82</v>
      </c>
      <c r="L18" s="95">
        <f t="shared" si="0"/>
        <v>0.019182579788817135</v>
      </c>
      <c r="M18" s="30">
        <f t="shared" si="4"/>
        <v>9582155.91</v>
      </c>
      <c r="N18" s="33">
        <f t="shared" si="5"/>
        <v>0.6059376472684505</v>
      </c>
      <c r="O18" s="107">
        <v>16571.84</v>
      </c>
      <c r="P18" s="103">
        <f t="shared" si="1"/>
        <v>0.014250990030703296</v>
      </c>
      <c r="Q18" s="35">
        <f t="shared" si="2"/>
        <v>18.30507777048294</v>
      </c>
      <c r="R18" s="150"/>
      <c r="S18" s="67"/>
      <c r="T18" s="91"/>
      <c r="U18" s="79"/>
    </row>
    <row r="19" spans="2:21" ht="12.75" customHeight="1">
      <c r="B19" s="94">
        <f t="shared" si="3"/>
        <v>0.078125</v>
      </c>
      <c r="C19" s="3">
        <f t="shared" si="6"/>
        <v>15</v>
      </c>
      <c r="D19" s="78"/>
      <c r="E19" s="79"/>
      <c r="F19" s="78"/>
      <c r="G19" s="79"/>
      <c r="H19" s="121" t="s">
        <v>8</v>
      </c>
      <c r="I19" s="115"/>
      <c r="J19" s="41"/>
      <c r="K19" s="37">
        <v>302775.07</v>
      </c>
      <c r="L19" s="95">
        <f t="shared" si="0"/>
        <v>0.019146298107702193</v>
      </c>
      <c r="M19" s="30">
        <f t="shared" si="4"/>
        <v>9884930.98</v>
      </c>
      <c r="N19" s="33">
        <f t="shared" si="5"/>
        <v>0.6250839453761526</v>
      </c>
      <c r="O19" s="107">
        <v>23523.9</v>
      </c>
      <c r="P19" s="103">
        <f t="shared" si="1"/>
        <v>0.020229429223505735</v>
      </c>
      <c r="Q19" s="35">
        <f t="shared" si="2"/>
        <v>12.870955496325013</v>
      </c>
      <c r="R19" s="150"/>
      <c r="S19" s="67"/>
      <c r="T19" s="91"/>
      <c r="U19" s="79"/>
    </row>
    <row r="20" spans="2:21" ht="12.75" customHeight="1">
      <c r="B20" s="94">
        <f t="shared" si="3"/>
        <v>0.08333333333333333</v>
      </c>
      <c r="C20" s="3">
        <f t="shared" si="6"/>
        <v>16</v>
      </c>
      <c r="D20" s="78"/>
      <c r="E20" s="79"/>
      <c r="F20" s="78"/>
      <c r="G20" s="79"/>
      <c r="H20" s="121" t="s">
        <v>8</v>
      </c>
      <c r="I20" s="115"/>
      <c r="J20" s="43"/>
      <c r="K20" s="37">
        <v>250489.43</v>
      </c>
      <c r="L20" s="95">
        <f t="shared" si="0"/>
        <v>0.01583996099681655</v>
      </c>
      <c r="M20" s="30">
        <f t="shared" si="4"/>
        <v>10135420.41</v>
      </c>
      <c r="N20" s="33">
        <f t="shared" si="5"/>
        <v>0.6409239063729691</v>
      </c>
      <c r="O20" s="107">
        <v>19067.02</v>
      </c>
      <c r="P20" s="103">
        <f t="shared" si="1"/>
        <v>0.01639672552566404</v>
      </c>
      <c r="Q20" s="35">
        <f t="shared" si="2"/>
        <v>13.137314063760357</v>
      </c>
      <c r="R20" s="150"/>
      <c r="S20" s="67"/>
      <c r="T20" s="91"/>
      <c r="U20" s="79"/>
    </row>
    <row r="21" spans="2:21" ht="12.75" customHeight="1">
      <c r="B21" s="94">
        <f t="shared" si="3"/>
        <v>0.08854166666666667</v>
      </c>
      <c r="C21" s="3">
        <f t="shared" si="6"/>
        <v>17</v>
      </c>
      <c r="D21" s="78"/>
      <c r="E21" s="79"/>
      <c r="F21" s="78"/>
      <c r="G21" s="79"/>
      <c r="H21" s="121" t="s">
        <v>8</v>
      </c>
      <c r="I21" s="115"/>
      <c r="J21" s="41"/>
      <c r="K21" s="37">
        <v>235394.3</v>
      </c>
      <c r="L21" s="95">
        <f t="shared" si="0"/>
        <v>0.014885404669063018</v>
      </c>
      <c r="M21" s="30">
        <f t="shared" si="4"/>
        <v>10370814.71</v>
      </c>
      <c r="N21" s="33">
        <f t="shared" si="5"/>
        <v>0.6558093110420322</v>
      </c>
      <c r="O21" s="107">
        <v>16632.55</v>
      </c>
      <c r="P21" s="103">
        <f t="shared" si="1"/>
        <v>0.014303197727903123</v>
      </c>
      <c r="Q21" s="35">
        <f t="shared" si="2"/>
        <v>14.152628430397023</v>
      </c>
      <c r="R21" s="150"/>
      <c r="S21" s="67"/>
      <c r="T21" s="91"/>
      <c r="U21" s="79"/>
    </row>
    <row r="22" spans="2:21" ht="12.75" customHeight="1">
      <c r="B22" s="94">
        <f t="shared" si="3"/>
        <v>0.09375</v>
      </c>
      <c r="C22" s="3">
        <f t="shared" si="6"/>
        <v>18</v>
      </c>
      <c r="D22" s="78"/>
      <c r="E22" s="79"/>
      <c r="F22" s="78"/>
      <c r="G22" s="79"/>
      <c r="H22" s="121" t="s">
        <v>8</v>
      </c>
      <c r="I22" s="117"/>
      <c r="J22" s="44"/>
      <c r="K22" s="37">
        <v>235128.88</v>
      </c>
      <c r="L22" s="95">
        <f t="shared" si="0"/>
        <v>0.0148686205578621</v>
      </c>
      <c r="M22" s="30">
        <f t="shared" si="4"/>
        <v>10605943.590000002</v>
      </c>
      <c r="N22" s="33">
        <f t="shared" si="5"/>
        <v>0.6706779315998943</v>
      </c>
      <c r="O22" s="107">
        <v>21909.53</v>
      </c>
      <c r="P22" s="103">
        <f t="shared" si="1"/>
        <v>0.01884114821331818</v>
      </c>
      <c r="Q22" s="35">
        <f t="shared" si="2"/>
        <v>10.731808486991735</v>
      </c>
      <c r="R22" s="150"/>
      <c r="S22" s="67"/>
      <c r="T22" s="91"/>
      <c r="U22" s="79"/>
    </row>
    <row r="23" spans="2:21" ht="12.75" customHeight="1">
      <c r="B23" s="94">
        <f t="shared" si="3"/>
        <v>0.09895833333333333</v>
      </c>
      <c r="C23" s="3">
        <f t="shared" si="6"/>
        <v>19</v>
      </c>
      <c r="D23" s="78"/>
      <c r="E23" s="79"/>
      <c r="F23" s="78"/>
      <c r="G23" s="79"/>
      <c r="H23" s="121" t="s">
        <v>8</v>
      </c>
      <c r="I23" s="115"/>
      <c r="J23" s="41"/>
      <c r="K23" s="37">
        <v>234218.72</v>
      </c>
      <c r="L23" s="95">
        <f t="shared" si="0"/>
        <v>0.01481106563867504</v>
      </c>
      <c r="M23" s="30">
        <f t="shared" si="4"/>
        <v>10840162.310000002</v>
      </c>
      <c r="N23" s="33">
        <f t="shared" si="5"/>
        <v>0.6854889972385694</v>
      </c>
      <c r="O23" s="107">
        <v>14453.1</v>
      </c>
      <c r="P23" s="103">
        <f t="shared" si="1"/>
        <v>0.012428974936564547</v>
      </c>
      <c r="Q23" s="35">
        <f t="shared" si="2"/>
        <v>16.205431360746136</v>
      </c>
      <c r="R23" s="150"/>
      <c r="S23" s="67"/>
      <c r="T23" s="91"/>
      <c r="U23" s="79"/>
    </row>
    <row r="24" spans="2:21" ht="12.75" customHeight="1">
      <c r="B24" s="94">
        <f t="shared" si="3"/>
        <v>0.10416666666666667</v>
      </c>
      <c r="C24" s="3">
        <f t="shared" si="6"/>
        <v>20</v>
      </c>
      <c r="D24" s="78"/>
      <c r="E24" s="79"/>
      <c r="F24" s="78"/>
      <c r="G24" s="79"/>
      <c r="H24" s="121" t="s">
        <v>8</v>
      </c>
      <c r="I24" s="115"/>
      <c r="J24" s="42"/>
      <c r="K24" s="37">
        <v>206937.28</v>
      </c>
      <c r="L24" s="95">
        <f t="shared" si="0"/>
        <v>0.013085895257086519</v>
      </c>
      <c r="M24" s="30">
        <f t="shared" si="4"/>
        <v>11047099.590000002</v>
      </c>
      <c r="N24" s="33">
        <f t="shared" si="5"/>
        <v>0.6985748924956559</v>
      </c>
      <c r="O24" s="107">
        <v>23975.63</v>
      </c>
      <c r="P24" s="103">
        <f t="shared" si="1"/>
        <v>0.020617895424396498</v>
      </c>
      <c r="Q24" s="35">
        <f t="shared" si="2"/>
        <v>8.631150881123874</v>
      </c>
      <c r="R24" s="150"/>
      <c r="S24" s="67"/>
      <c r="T24" s="91"/>
      <c r="U24" s="79"/>
    </row>
    <row r="25" spans="2:21" ht="12.75" customHeight="1">
      <c r="B25" s="94">
        <f t="shared" si="3"/>
        <v>0.109375</v>
      </c>
      <c r="C25" s="3">
        <f t="shared" si="6"/>
        <v>21</v>
      </c>
      <c r="D25" s="78"/>
      <c r="E25" s="79"/>
      <c r="F25" s="78"/>
      <c r="G25" s="79"/>
      <c r="H25" s="121" t="s">
        <v>8</v>
      </c>
      <c r="I25" s="115"/>
      <c r="J25" s="43"/>
      <c r="K25" s="37">
        <v>192558.86</v>
      </c>
      <c r="L25" s="95">
        <f t="shared" si="0"/>
        <v>0.012176660835514929</v>
      </c>
      <c r="M25" s="30">
        <f t="shared" si="4"/>
        <v>11239658.450000001</v>
      </c>
      <c r="N25" s="33">
        <f t="shared" si="5"/>
        <v>0.7107515533311708</v>
      </c>
      <c r="O25" s="107">
        <v>23663.91</v>
      </c>
      <c r="P25" s="103">
        <f t="shared" si="1"/>
        <v>0.020349831129039386</v>
      </c>
      <c r="Q25" s="35">
        <f t="shared" si="2"/>
        <v>8.137237675430645</v>
      </c>
      <c r="R25" s="150"/>
      <c r="S25" s="67"/>
      <c r="T25" s="91"/>
      <c r="U25" s="79"/>
    </row>
    <row r="26" spans="2:21" ht="12.75" customHeight="1">
      <c r="B26" s="94">
        <f t="shared" si="3"/>
        <v>0.11458333333333333</v>
      </c>
      <c r="C26" s="3">
        <f t="shared" si="6"/>
        <v>22</v>
      </c>
      <c r="D26" s="78"/>
      <c r="E26" s="79"/>
      <c r="F26" s="78"/>
      <c r="G26" s="79"/>
      <c r="H26" s="121" t="s">
        <v>8</v>
      </c>
      <c r="I26" s="118"/>
      <c r="J26" s="45"/>
      <c r="K26" s="37">
        <v>159199.05</v>
      </c>
      <c r="L26" s="95">
        <f t="shared" si="0"/>
        <v>0.010067118371941873</v>
      </c>
      <c r="M26" s="30">
        <f t="shared" si="4"/>
        <v>11398857.500000002</v>
      </c>
      <c r="N26" s="33">
        <f t="shared" si="5"/>
        <v>0.7208186717031126</v>
      </c>
      <c r="O26" s="107">
        <v>12221.09</v>
      </c>
      <c r="P26" s="103">
        <f t="shared" si="1"/>
        <v>0.010509553058340398</v>
      </c>
      <c r="Q26" s="35">
        <f t="shared" si="2"/>
        <v>13.02658355351282</v>
      </c>
      <c r="R26" s="150"/>
      <c r="S26" s="67"/>
      <c r="T26" s="91"/>
      <c r="U26" s="79"/>
    </row>
    <row r="27" spans="2:21" ht="12.75" customHeight="1">
      <c r="B27" s="94">
        <f t="shared" si="3"/>
        <v>0.11979166666666667</v>
      </c>
      <c r="C27" s="3">
        <f t="shared" si="6"/>
        <v>23</v>
      </c>
      <c r="D27" s="78"/>
      <c r="E27" s="79"/>
      <c r="F27" s="78"/>
      <c r="G27" s="79"/>
      <c r="H27" s="121" t="s">
        <v>8</v>
      </c>
      <c r="I27" s="115"/>
      <c r="J27" s="42"/>
      <c r="K27" s="37">
        <v>158502.84</v>
      </c>
      <c r="L27" s="95">
        <f t="shared" si="0"/>
        <v>0.010023092804693013</v>
      </c>
      <c r="M27" s="30">
        <f t="shared" si="4"/>
        <v>11557360.340000002</v>
      </c>
      <c r="N27" s="33">
        <f t="shared" si="5"/>
        <v>0.7308417645078057</v>
      </c>
      <c r="O27" s="107">
        <v>9739.29</v>
      </c>
      <c r="P27" s="103">
        <f t="shared" si="1"/>
        <v>0.008375323723625639</v>
      </c>
      <c r="Q27" s="35">
        <f t="shared" si="2"/>
        <v>16.274578537039147</v>
      </c>
      <c r="R27" s="150"/>
      <c r="S27" s="67"/>
      <c r="T27" s="91"/>
      <c r="U27" s="79"/>
    </row>
    <row r="28" spans="2:21" ht="12.75" customHeight="1">
      <c r="B28" s="94">
        <f t="shared" si="3"/>
        <v>0.125</v>
      </c>
      <c r="C28" s="3">
        <f t="shared" si="6"/>
        <v>24</v>
      </c>
      <c r="D28" s="78"/>
      <c r="E28" s="79"/>
      <c r="F28" s="78"/>
      <c r="G28" s="79"/>
      <c r="H28" s="121" t="s">
        <v>8</v>
      </c>
      <c r="I28" s="115"/>
      <c r="J28" s="41"/>
      <c r="K28" s="37">
        <v>155481.01</v>
      </c>
      <c r="L28" s="95">
        <f t="shared" si="0"/>
        <v>0.00983200422527068</v>
      </c>
      <c r="M28" s="30">
        <f t="shared" si="4"/>
        <v>11712841.350000001</v>
      </c>
      <c r="N28" s="33">
        <f t="shared" si="5"/>
        <v>0.7406737687330763</v>
      </c>
      <c r="O28" s="107">
        <v>19091.92</v>
      </c>
      <c r="P28" s="103">
        <f t="shared" si="1"/>
        <v>0.016418138335090423</v>
      </c>
      <c r="Q28" s="35">
        <f t="shared" si="2"/>
        <v>8.143812146709186</v>
      </c>
      <c r="R28" s="150"/>
      <c r="S28" s="67"/>
      <c r="T28" s="91"/>
      <c r="U28" s="79"/>
    </row>
    <row r="29" spans="2:21" ht="12.75" customHeight="1">
      <c r="B29" s="94">
        <f t="shared" si="3"/>
        <v>0.13020833333333334</v>
      </c>
      <c r="C29" s="3">
        <f t="shared" si="6"/>
        <v>25</v>
      </c>
      <c r="D29" s="78"/>
      <c r="E29" s="79"/>
      <c r="F29" s="78"/>
      <c r="G29" s="79"/>
      <c r="H29" s="121" t="s">
        <v>8</v>
      </c>
      <c r="I29" s="115"/>
      <c r="J29" s="42"/>
      <c r="K29" s="37">
        <v>150079.27</v>
      </c>
      <c r="L29" s="95">
        <f t="shared" si="0"/>
        <v>0.009490419548763795</v>
      </c>
      <c r="M29" s="30">
        <f t="shared" si="4"/>
        <v>11862920.620000001</v>
      </c>
      <c r="N29" s="33">
        <f t="shared" si="5"/>
        <v>0.7501641882818402</v>
      </c>
      <c r="O29" s="107">
        <v>11159.06</v>
      </c>
      <c r="P29" s="103">
        <f t="shared" si="1"/>
        <v>0.009596258038456798</v>
      </c>
      <c r="Q29" s="35">
        <f t="shared" si="2"/>
        <v>13.449096070816001</v>
      </c>
      <c r="R29" s="150"/>
      <c r="S29" s="67"/>
      <c r="T29" s="91"/>
      <c r="U29" s="79"/>
    </row>
    <row r="30" spans="2:21" ht="12.75" customHeight="1">
      <c r="B30" s="94">
        <f t="shared" si="3"/>
        <v>0.13541666666666666</v>
      </c>
      <c r="C30" s="3">
        <f t="shared" si="6"/>
        <v>26</v>
      </c>
      <c r="D30" s="78"/>
      <c r="E30" s="79"/>
      <c r="F30" s="78"/>
      <c r="G30" s="79"/>
      <c r="H30" s="121" t="s">
        <v>8</v>
      </c>
      <c r="I30" s="119"/>
      <c r="J30" s="43"/>
      <c r="K30" s="37">
        <v>122582.33</v>
      </c>
      <c r="L30" s="95">
        <f t="shared" si="0"/>
        <v>0.0077516217993665254</v>
      </c>
      <c r="M30" s="30">
        <f t="shared" si="4"/>
        <v>11985502.950000001</v>
      </c>
      <c r="N30" s="33">
        <f t="shared" si="5"/>
        <v>0.7579158100812067</v>
      </c>
      <c r="O30" s="107">
        <v>9007.47</v>
      </c>
      <c r="P30" s="103">
        <f t="shared" si="1"/>
        <v>0.007745993515014567</v>
      </c>
      <c r="Q30" s="35">
        <f t="shared" si="2"/>
        <v>13.608963449226032</v>
      </c>
      <c r="R30" s="150"/>
      <c r="S30" s="67"/>
      <c r="T30" s="91"/>
      <c r="U30" s="79"/>
    </row>
    <row r="31" spans="2:21" ht="12.75" customHeight="1">
      <c r="B31" s="94">
        <f t="shared" si="3"/>
        <v>0.140625</v>
      </c>
      <c r="C31" s="3">
        <f t="shared" si="6"/>
        <v>27</v>
      </c>
      <c r="D31" s="78"/>
      <c r="E31" s="79"/>
      <c r="F31" s="78"/>
      <c r="G31" s="79"/>
      <c r="H31" s="121" t="s">
        <v>8</v>
      </c>
      <c r="I31" s="115"/>
      <c r="J31" s="41"/>
      <c r="K31" s="37">
        <v>119331.68</v>
      </c>
      <c r="L31" s="95">
        <f t="shared" si="0"/>
        <v>0.007546063548009165</v>
      </c>
      <c r="M31" s="30">
        <f t="shared" si="4"/>
        <v>12104834.63</v>
      </c>
      <c r="N31" s="33">
        <f t="shared" si="5"/>
        <v>0.7654618736292158</v>
      </c>
      <c r="O31" s="107">
        <v>5410.16</v>
      </c>
      <c r="P31" s="103">
        <f t="shared" si="1"/>
        <v>0.004652478917519705</v>
      </c>
      <c r="Q31" s="35">
        <f t="shared" si="2"/>
        <v>22.056959498425183</v>
      </c>
      <c r="R31" s="150"/>
      <c r="S31" s="67"/>
      <c r="T31" s="91"/>
      <c r="U31" s="79"/>
    </row>
    <row r="32" spans="2:21" ht="12.75" customHeight="1">
      <c r="B32" s="94">
        <f t="shared" si="3"/>
        <v>0.14583333333333334</v>
      </c>
      <c r="C32" s="3">
        <f t="shared" si="6"/>
        <v>28</v>
      </c>
      <c r="D32" s="78"/>
      <c r="E32" s="79"/>
      <c r="F32" s="78"/>
      <c r="G32" s="79"/>
      <c r="H32" s="121" t="s">
        <v>8</v>
      </c>
      <c r="I32" s="115"/>
      <c r="J32" s="42"/>
      <c r="K32" s="37">
        <v>115041.43</v>
      </c>
      <c r="L32" s="95">
        <f t="shared" si="0"/>
        <v>0.007274765103733125</v>
      </c>
      <c r="M32" s="30">
        <f t="shared" si="4"/>
        <v>12219876.06</v>
      </c>
      <c r="N32" s="33">
        <f t="shared" si="5"/>
        <v>0.772736638732949</v>
      </c>
      <c r="O32" s="107">
        <v>14152.22</v>
      </c>
      <c r="P32" s="104">
        <f t="shared" si="1"/>
        <v>0.012170232522901487</v>
      </c>
      <c r="Q32" s="35">
        <f t="shared" si="2"/>
        <v>8.12886105501469</v>
      </c>
      <c r="R32" s="150"/>
      <c r="S32" s="67"/>
      <c r="T32" s="91"/>
      <c r="U32" s="79"/>
    </row>
    <row r="33" spans="2:21" ht="12.75" customHeight="1">
      <c r="B33" s="94">
        <f t="shared" si="3"/>
        <v>0.15104166666666666</v>
      </c>
      <c r="C33" s="3">
        <f t="shared" si="6"/>
        <v>29</v>
      </c>
      <c r="D33" s="78"/>
      <c r="E33" s="79"/>
      <c r="F33" s="78"/>
      <c r="G33" s="79"/>
      <c r="H33" s="121" t="s">
        <v>8</v>
      </c>
      <c r="I33" s="115"/>
      <c r="J33" s="41"/>
      <c r="K33" s="37">
        <v>111956.35</v>
      </c>
      <c r="L33" s="95">
        <f t="shared" si="0"/>
        <v>0.00707967684443189</v>
      </c>
      <c r="M33" s="30">
        <f t="shared" si="4"/>
        <v>12331832.41</v>
      </c>
      <c r="N33" s="33">
        <f t="shared" si="5"/>
        <v>0.7798163155773808</v>
      </c>
      <c r="O33" s="107">
        <v>5165.68</v>
      </c>
      <c r="P33" s="104">
        <f t="shared" si="1"/>
        <v>0.004442237807135684</v>
      </c>
      <c r="Q33" s="35">
        <f t="shared" si="2"/>
        <v>21.673109832587386</v>
      </c>
      <c r="R33" s="150"/>
      <c r="S33" s="67"/>
      <c r="T33" s="91"/>
      <c r="U33" s="79"/>
    </row>
    <row r="34" spans="2:21" ht="12.75" customHeight="1">
      <c r="B34" s="94">
        <f t="shared" si="3"/>
        <v>0.15625</v>
      </c>
      <c r="C34" s="3">
        <f t="shared" si="6"/>
        <v>30</v>
      </c>
      <c r="D34" s="78"/>
      <c r="E34" s="79"/>
      <c r="F34" s="78"/>
      <c r="G34" s="79"/>
      <c r="H34" s="121" t="s">
        <v>8</v>
      </c>
      <c r="I34" s="115"/>
      <c r="J34" s="42"/>
      <c r="K34" s="37">
        <v>110338.23</v>
      </c>
      <c r="L34" s="95">
        <f t="shared" si="0"/>
        <v>0.006977353334461154</v>
      </c>
      <c r="M34" s="30">
        <f t="shared" si="4"/>
        <v>12442170.64</v>
      </c>
      <c r="N34" s="33">
        <f t="shared" si="5"/>
        <v>0.786793668911842</v>
      </c>
      <c r="O34" s="107">
        <v>7685.98</v>
      </c>
      <c r="P34" s="104">
        <f t="shared" si="1"/>
        <v>0.006609575301003685</v>
      </c>
      <c r="Q34" s="35">
        <f t="shared" si="2"/>
        <v>14.355778963775602</v>
      </c>
      <c r="R34" s="150"/>
      <c r="S34" s="67"/>
      <c r="T34" s="91"/>
      <c r="U34" s="79"/>
    </row>
    <row r="35" spans="2:21" ht="12.75" customHeight="1">
      <c r="B35" s="94">
        <f t="shared" si="3"/>
        <v>0.16145833333333334</v>
      </c>
      <c r="C35" s="3">
        <f t="shared" si="6"/>
        <v>31</v>
      </c>
      <c r="D35" s="78"/>
      <c r="E35" s="79"/>
      <c r="F35" s="78"/>
      <c r="G35" s="79"/>
      <c r="H35" s="121" t="s">
        <v>8</v>
      </c>
      <c r="I35" s="115"/>
      <c r="J35" s="42"/>
      <c r="K35" s="37">
        <v>104670.44</v>
      </c>
      <c r="L35" s="95">
        <f t="shared" si="0"/>
        <v>0.006618944708044675</v>
      </c>
      <c r="M35" s="30">
        <f t="shared" si="4"/>
        <v>12546841.08</v>
      </c>
      <c r="N35" s="33">
        <f t="shared" si="5"/>
        <v>0.7934126136198867</v>
      </c>
      <c r="O35" s="107">
        <v>7298.27</v>
      </c>
      <c r="P35" s="104">
        <f t="shared" si="1"/>
        <v>0.006276163239047743</v>
      </c>
      <c r="Q35" s="35">
        <f t="shared" si="2"/>
        <v>14.341815252107692</v>
      </c>
      <c r="R35" s="150"/>
      <c r="S35" s="67"/>
      <c r="T35" s="91"/>
      <c r="U35" s="79"/>
    </row>
    <row r="36" spans="2:21" ht="12.75" customHeight="1">
      <c r="B36" s="94">
        <f t="shared" si="3"/>
        <v>0.16666666666666666</v>
      </c>
      <c r="C36" s="3">
        <f t="shared" si="6"/>
        <v>32</v>
      </c>
      <c r="D36" s="78"/>
      <c r="E36" s="79"/>
      <c r="F36" s="78"/>
      <c r="G36" s="79"/>
      <c r="H36" s="121" t="s">
        <v>8</v>
      </c>
      <c r="I36" s="115"/>
      <c r="J36" s="42"/>
      <c r="K36" s="37">
        <v>103488.06</v>
      </c>
      <c r="L36" s="95">
        <f t="shared" si="0"/>
        <v>0.006544175672547185</v>
      </c>
      <c r="M36" s="30">
        <f t="shared" si="4"/>
        <v>12650329.14</v>
      </c>
      <c r="N36" s="33">
        <f t="shared" si="5"/>
        <v>0.7999567892924339</v>
      </c>
      <c r="O36" s="107">
        <v>7315.32</v>
      </c>
      <c r="P36" s="104">
        <f t="shared" si="1"/>
        <v>0.0062908254238156075</v>
      </c>
      <c r="Q36" s="35">
        <f t="shared" si="2"/>
        <v>14.146757763160053</v>
      </c>
      <c r="R36" s="150"/>
      <c r="S36" s="67"/>
      <c r="T36" s="91"/>
      <c r="U36" s="79"/>
    </row>
    <row r="37" spans="2:21" ht="12.75" customHeight="1">
      <c r="B37" s="94">
        <f t="shared" si="3"/>
        <v>0.171875</v>
      </c>
      <c r="C37" s="3">
        <f t="shared" si="6"/>
        <v>33</v>
      </c>
      <c r="D37" s="78"/>
      <c r="E37" s="79"/>
      <c r="F37" s="78"/>
      <c r="G37" s="79"/>
      <c r="H37" s="121" t="s">
        <v>8</v>
      </c>
      <c r="I37" s="115"/>
      <c r="J37" s="41"/>
      <c r="K37" s="37">
        <v>99944.16</v>
      </c>
      <c r="L37" s="95">
        <f aca="true" t="shared" si="7" ref="L37:L68">K37/$K$197</f>
        <v>0.006320073450842189</v>
      </c>
      <c r="M37" s="30">
        <f t="shared" si="4"/>
        <v>12750273.3</v>
      </c>
      <c r="N37" s="33">
        <f t="shared" si="5"/>
        <v>0.806276862743276</v>
      </c>
      <c r="O37" s="107">
        <v>11311.69</v>
      </c>
      <c r="P37" s="104">
        <f aca="true" t="shared" si="8" ref="P37:P68">O37/$O$197</f>
        <v>0.009727512540575228</v>
      </c>
      <c r="Q37" s="35">
        <f aca="true" t="shared" si="9" ref="Q37:Q68">K37/O37</f>
        <v>8.835475512500784</v>
      </c>
      <c r="R37" s="150"/>
      <c r="S37" s="67"/>
      <c r="T37" s="91"/>
      <c r="U37" s="79"/>
    </row>
    <row r="38" spans="2:21" ht="12.75" customHeight="1">
      <c r="B38" s="94">
        <f t="shared" si="3"/>
        <v>0.17708333333333334</v>
      </c>
      <c r="C38" s="3">
        <f t="shared" si="6"/>
        <v>34</v>
      </c>
      <c r="D38" s="78"/>
      <c r="E38" s="79"/>
      <c r="F38" s="78"/>
      <c r="G38" s="79"/>
      <c r="H38" s="121" t="s">
        <v>8</v>
      </c>
      <c r="I38" s="115"/>
      <c r="J38" s="42"/>
      <c r="K38" s="37">
        <v>98646.49</v>
      </c>
      <c r="L38" s="95">
        <f t="shared" si="7"/>
        <v>0.006238013931657132</v>
      </c>
      <c r="M38" s="30">
        <f aca="true" t="shared" si="10" ref="M38:M69">K38+M37</f>
        <v>12848919.790000001</v>
      </c>
      <c r="N38" s="33">
        <f aca="true" t="shared" si="11" ref="N38:N69">N37+L38</f>
        <v>0.8125148766749332</v>
      </c>
      <c r="O38" s="107">
        <v>6226.91</v>
      </c>
      <c r="P38" s="104">
        <f t="shared" si="8"/>
        <v>0.005354844865270643</v>
      </c>
      <c r="Q38" s="35">
        <f t="shared" si="9"/>
        <v>15.841964955330976</v>
      </c>
      <c r="R38" s="150"/>
      <c r="S38" s="67"/>
      <c r="T38" s="91"/>
      <c r="U38" s="79"/>
    </row>
    <row r="39" spans="2:21" ht="12.75" customHeight="1">
      <c r="B39" s="94">
        <f t="shared" si="3"/>
        <v>0.18229166666666666</v>
      </c>
      <c r="C39" s="3">
        <f t="shared" si="6"/>
        <v>35</v>
      </c>
      <c r="D39" s="78"/>
      <c r="E39" s="79"/>
      <c r="F39" s="78"/>
      <c r="G39" s="79"/>
      <c r="H39" s="123" t="s">
        <v>8</v>
      </c>
      <c r="I39" s="134"/>
      <c r="J39" s="43"/>
      <c r="K39" s="37">
        <v>96741.56</v>
      </c>
      <c r="L39" s="95">
        <f t="shared" si="7"/>
        <v>0.0061175536914718845</v>
      </c>
      <c r="M39" s="30">
        <f t="shared" si="10"/>
        <v>12945661.350000001</v>
      </c>
      <c r="N39" s="33">
        <f t="shared" si="11"/>
        <v>0.8186324303664051</v>
      </c>
      <c r="O39" s="107">
        <v>6120.38</v>
      </c>
      <c r="P39" s="104">
        <f t="shared" si="8"/>
        <v>0.005263234158917528</v>
      </c>
      <c r="Q39" s="35">
        <f t="shared" si="9"/>
        <v>15.806462997395586</v>
      </c>
      <c r="R39" s="150"/>
      <c r="S39" s="67"/>
      <c r="T39" s="91"/>
      <c r="U39" s="79"/>
    </row>
    <row r="40" spans="2:21" ht="12.75" customHeight="1">
      <c r="B40" s="94">
        <f t="shared" si="3"/>
        <v>0.1875</v>
      </c>
      <c r="C40" s="3">
        <f t="shared" si="6"/>
        <v>36</v>
      </c>
      <c r="D40" s="78"/>
      <c r="E40" s="79"/>
      <c r="F40" s="78"/>
      <c r="G40" s="79"/>
      <c r="H40" s="124"/>
      <c r="I40" s="135" t="s">
        <v>9</v>
      </c>
      <c r="J40" s="129"/>
      <c r="K40" s="37">
        <v>90829.97</v>
      </c>
      <c r="L40" s="95">
        <f t="shared" si="7"/>
        <v>0.005743728117158546</v>
      </c>
      <c r="M40" s="30">
        <f t="shared" si="10"/>
        <v>13036491.320000002</v>
      </c>
      <c r="N40" s="33">
        <f t="shared" si="11"/>
        <v>0.8243761584835636</v>
      </c>
      <c r="O40" s="107">
        <v>6103.39</v>
      </c>
      <c r="P40" s="104">
        <f t="shared" si="8"/>
        <v>0.005248623571280811</v>
      </c>
      <c r="Q40" s="35">
        <f t="shared" si="9"/>
        <v>14.88188858978371</v>
      </c>
      <c r="R40" s="150"/>
      <c r="S40" s="67"/>
      <c r="T40" s="91"/>
      <c r="U40" s="79"/>
    </row>
    <row r="41" spans="2:21" ht="12.75" customHeight="1">
      <c r="B41" s="94">
        <f t="shared" si="3"/>
        <v>0.19270833333333334</v>
      </c>
      <c r="C41" s="3">
        <f t="shared" si="6"/>
        <v>37</v>
      </c>
      <c r="D41" s="78"/>
      <c r="E41" s="79"/>
      <c r="F41" s="78"/>
      <c r="G41" s="79"/>
      <c r="H41" s="125"/>
      <c r="I41" s="136" t="s">
        <v>9</v>
      </c>
      <c r="J41" s="130"/>
      <c r="K41" s="37">
        <v>83284.8</v>
      </c>
      <c r="L41" s="95">
        <f t="shared" si="7"/>
        <v>0.005266601403610792</v>
      </c>
      <c r="M41" s="30">
        <f t="shared" si="10"/>
        <v>13119776.120000003</v>
      </c>
      <c r="N41" s="33">
        <f t="shared" si="11"/>
        <v>0.8296427598871744</v>
      </c>
      <c r="O41" s="107">
        <v>6175.84</v>
      </c>
      <c r="P41" s="104">
        <f t="shared" si="8"/>
        <v>0.005310927107141913</v>
      </c>
      <c r="Q41" s="35">
        <f t="shared" si="9"/>
        <v>13.485582528044768</v>
      </c>
      <c r="R41" s="150"/>
      <c r="S41" s="67"/>
      <c r="T41" s="91"/>
      <c r="U41" s="79"/>
    </row>
    <row r="42" spans="2:21" ht="12.75" customHeight="1">
      <c r="B42" s="94">
        <f t="shared" si="3"/>
        <v>0.19791666666666666</v>
      </c>
      <c r="C42" s="3">
        <f t="shared" si="6"/>
        <v>38</v>
      </c>
      <c r="D42" s="78"/>
      <c r="E42" s="79"/>
      <c r="F42" s="78"/>
      <c r="G42" s="79"/>
      <c r="H42" s="125"/>
      <c r="I42" s="136" t="s">
        <v>9</v>
      </c>
      <c r="J42" s="131"/>
      <c r="K42" s="37">
        <v>81658.06</v>
      </c>
      <c r="L42" s="95">
        <f t="shared" si="7"/>
        <v>0.005163732798927706</v>
      </c>
      <c r="M42" s="30">
        <f t="shared" si="10"/>
        <v>13201434.180000003</v>
      </c>
      <c r="N42" s="33">
        <f t="shared" si="11"/>
        <v>0.8348064926861021</v>
      </c>
      <c r="O42" s="107">
        <v>2895.15</v>
      </c>
      <c r="P42" s="104">
        <f t="shared" si="8"/>
        <v>0.0024896905707145764</v>
      </c>
      <c r="Q42" s="35">
        <f t="shared" si="9"/>
        <v>28.205122359808644</v>
      </c>
      <c r="R42" s="150"/>
      <c r="S42" s="67"/>
      <c r="T42" s="91"/>
      <c r="U42" s="79"/>
    </row>
    <row r="43" spans="2:21" ht="12.75" customHeight="1">
      <c r="B43" s="94">
        <f t="shared" si="3"/>
        <v>0.203125</v>
      </c>
      <c r="C43" s="3">
        <f t="shared" si="6"/>
        <v>39</v>
      </c>
      <c r="D43" s="78"/>
      <c r="E43" s="79"/>
      <c r="F43" s="78"/>
      <c r="G43" s="79"/>
      <c r="H43" s="125"/>
      <c r="I43" s="136" t="s">
        <v>9</v>
      </c>
      <c r="J43" s="130"/>
      <c r="K43" s="37">
        <v>78018.34</v>
      </c>
      <c r="L43" s="95">
        <f t="shared" si="7"/>
        <v>0.004933571299341344</v>
      </c>
      <c r="M43" s="30">
        <f t="shared" si="10"/>
        <v>13279452.520000003</v>
      </c>
      <c r="N43" s="33">
        <f t="shared" si="11"/>
        <v>0.8397400639854434</v>
      </c>
      <c r="O43" s="107">
        <v>6709.15</v>
      </c>
      <c r="P43" s="104">
        <f t="shared" si="8"/>
        <v>0.00576954820735012</v>
      </c>
      <c r="Q43" s="35">
        <f t="shared" si="9"/>
        <v>11.628647444162077</v>
      </c>
      <c r="R43" s="150"/>
      <c r="S43" s="67"/>
      <c r="T43" s="91"/>
      <c r="U43" s="79"/>
    </row>
    <row r="44" spans="2:21" ht="12.75" customHeight="1">
      <c r="B44" s="94">
        <f t="shared" si="3"/>
        <v>0.20833333333333334</v>
      </c>
      <c r="C44" s="3">
        <f t="shared" si="6"/>
        <v>40</v>
      </c>
      <c r="D44" s="78"/>
      <c r="E44" s="79"/>
      <c r="F44" s="78"/>
      <c r="G44" s="79"/>
      <c r="H44" s="126"/>
      <c r="I44" s="136" t="s">
        <v>9</v>
      </c>
      <c r="J44" s="129"/>
      <c r="K44" s="37">
        <v>76947.24</v>
      </c>
      <c r="L44" s="95">
        <f t="shared" si="7"/>
        <v>0.004865839170988901</v>
      </c>
      <c r="M44" s="30">
        <f t="shared" si="10"/>
        <v>13356399.760000004</v>
      </c>
      <c r="N44" s="33">
        <f t="shared" si="11"/>
        <v>0.8446059031564324</v>
      </c>
      <c r="O44" s="107">
        <v>5559.4</v>
      </c>
      <c r="P44" s="104">
        <f t="shared" si="8"/>
        <v>0.004780818181728275</v>
      </c>
      <c r="Q44" s="35">
        <f t="shared" si="9"/>
        <v>13.840925279706445</v>
      </c>
      <c r="R44" s="150"/>
      <c r="S44" s="67"/>
      <c r="T44" s="91"/>
      <c r="U44" s="79"/>
    </row>
    <row r="45" spans="2:21" ht="12.75" customHeight="1">
      <c r="B45" s="94">
        <f t="shared" si="3"/>
        <v>0.21354166666666666</v>
      </c>
      <c r="C45" s="3">
        <f t="shared" si="6"/>
        <v>41</v>
      </c>
      <c r="D45" s="78"/>
      <c r="E45" s="79"/>
      <c r="F45" s="78"/>
      <c r="G45" s="79"/>
      <c r="H45" s="126"/>
      <c r="I45" s="136" t="s">
        <v>9</v>
      </c>
      <c r="J45" s="129"/>
      <c r="K45" s="37">
        <v>74538.7</v>
      </c>
      <c r="L45" s="95">
        <f t="shared" si="7"/>
        <v>0.0047135326259212205</v>
      </c>
      <c r="M45" s="30">
        <f t="shared" si="10"/>
        <v>13430938.460000003</v>
      </c>
      <c r="N45" s="33">
        <f t="shared" si="11"/>
        <v>0.8493194357823536</v>
      </c>
      <c r="O45" s="107">
        <v>4825.71</v>
      </c>
      <c r="P45" s="104">
        <f t="shared" si="8"/>
        <v>0.004149879862529762</v>
      </c>
      <c r="Q45" s="35">
        <f t="shared" si="9"/>
        <v>15.446162326372699</v>
      </c>
      <c r="R45" s="150"/>
      <c r="S45" s="67"/>
      <c r="T45" s="91"/>
      <c r="U45" s="79"/>
    </row>
    <row r="46" spans="2:21" ht="12.75" customHeight="1">
      <c r="B46" s="94">
        <f t="shared" si="3"/>
        <v>0.21875</v>
      </c>
      <c r="C46" s="3">
        <f t="shared" si="6"/>
        <v>42</v>
      </c>
      <c r="D46" s="78"/>
      <c r="E46" s="79"/>
      <c r="F46" s="78"/>
      <c r="G46" s="79"/>
      <c r="H46" s="125"/>
      <c r="I46" s="136" t="s">
        <v>9</v>
      </c>
      <c r="J46" s="130"/>
      <c r="K46" s="37">
        <v>73936.04</v>
      </c>
      <c r="L46" s="95">
        <f t="shared" si="7"/>
        <v>0.004675422790730404</v>
      </c>
      <c r="M46" s="30">
        <f t="shared" si="10"/>
        <v>13504874.500000002</v>
      </c>
      <c r="N46" s="33">
        <f t="shared" si="11"/>
        <v>0.853994858573084</v>
      </c>
      <c r="O46" s="107">
        <v>6480.39</v>
      </c>
      <c r="P46" s="104">
        <f t="shared" si="8"/>
        <v>0.005572825545326852</v>
      </c>
      <c r="Q46" s="35">
        <f t="shared" si="9"/>
        <v>11.40919605147221</v>
      </c>
      <c r="R46" s="150"/>
      <c r="S46" s="67"/>
      <c r="T46" s="91"/>
      <c r="U46" s="79"/>
    </row>
    <row r="47" spans="2:21" ht="12.75" customHeight="1">
      <c r="B47" s="94">
        <f t="shared" si="3"/>
        <v>0.22395833333333334</v>
      </c>
      <c r="C47" s="3">
        <f t="shared" si="6"/>
        <v>43</v>
      </c>
      <c r="D47" s="78"/>
      <c r="E47" s="79"/>
      <c r="F47" s="78"/>
      <c r="G47" s="79"/>
      <c r="H47" s="125"/>
      <c r="I47" s="136" t="s">
        <v>9</v>
      </c>
      <c r="J47" s="131"/>
      <c r="K47" s="37">
        <v>73909.95</v>
      </c>
      <c r="L47" s="95">
        <f t="shared" si="7"/>
        <v>0.0046737729623028855</v>
      </c>
      <c r="M47" s="30">
        <f t="shared" si="10"/>
        <v>13578784.450000001</v>
      </c>
      <c r="N47" s="33">
        <f t="shared" si="11"/>
        <v>0.8586686315353869</v>
      </c>
      <c r="O47" s="107">
        <v>6386.71</v>
      </c>
      <c r="P47" s="104">
        <f t="shared" si="8"/>
        <v>0.005492265224561247</v>
      </c>
      <c r="Q47" s="35">
        <f t="shared" si="9"/>
        <v>11.572460625267157</v>
      </c>
      <c r="R47" s="150"/>
      <c r="S47" s="67"/>
      <c r="T47" s="91"/>
      <c r="U47" s="79"/>
    </row>
    <row r="48" spans="2:21" ht="12.75" customHeight="1">
      <c r="B48" s="94">
        <f t="shared" si="3"/>
        <v>0.22916666666666666</v>
      </c>
      <c r="C48" s="3">
        <f t="shared" si="6"/>
        <v>44</v>
      </c>
      <c r="D48" s="78"/>
      <c r="E48" s="79"/>
      <c r="F48" s="78"/>
      <c r="G48" s="79"/>
      <c r="H48" s="125"/>
      <c r="I48" s="136" t="s">
        <v>9</v>
      </c>
      <c r="J48" s="130"/>
      <c r="K48" s="37">
        <v>73678.67</v>
      </c>
      <c r="L48" s="95">
        <f t="shared" si="7"/>
        <v>0.00465914772969589</v>
      </c>
      <c r="M48" s="30">
        <f t="shared" si="10"/>
        <v>13652463.120000001</v>
      </c>
      <c r="N48" s="33">
        <f t="shared" si="11"/>
        <v>0.8633277792650828</v>
      </c>
      <c r="O48" s="107">
        <v>4434.88</v>
      </c>
      <c r="P48" s="104">
        <f t="shared" si="8"/>
        <v>0.003813784749754127</v>
      </c>
      <c r="Q48" s="35">
        <f t="shared" si="9"/>
        <v>16.61345290064218</v>
      </c>
      <c r="R48" s="150"/>
      <c r="S48" s="67"/>
      <c r="T48" s="91"/>
      <c r="U48" s="79"/>
    </row>
    <row r="49" spans="2:21" ht="12.75" customHeight="1">
      <c r="B49" s="94">
        <f t="shared" si="3"/>
        <v>0.234375</v>
      </c>
      <c r="C49" s="3">
        <f t="shared" si="6"/>
        <v>45</v>
      </c>
      <c r="D49" s="78"/>
      <c r="E49" s="79"/>
      <c r="F49" s="78"/>
      <c r="G49" s="79"/>
      <c r="H49" s="125"/>
      <c r="I49" s="136" t="s">
        <v>9</v>
      </c>
      <c r="J49" s="131"/>
      <c r="K49" s="37">
        <v>69983.45</v>
      </c>
      <c r="L49" s="95">
        <f t="shared" si="7"/>
        <v>0.004425476629583377</v>
      </c>
      <c r="M49" s="30">
        <f t="shared" si="10"/>
        <v>13722446.57</v>
      </c>
      <c r="N49" s="33">
        <f t="shared" si="11"/>
        <v>0.8677532558946661</v>
      </c>
      <c r="O49" s="107">
        <v>4515.06</v>
      </c>
      <c r="P49" s="104">
        <f t="shared" si="8"/>
        <v>0.0038827357160114524</v>
      </c>
      <c r="Q49" s="35">
        <f t="shared" si="9"/>
        <v>15.500004429619981</v>
      </c>
      <c r="R49" s="150"/>
      <c r="S49" s="67"/>
      <c r="T49" s="91"/>
      <c r="U49" s="79"/>
    </row>
    <row r="50" spans="2:21" ht="12.75" customHeight="1">
      <c r="B50" s="94">
        <f t="shared" si="3"/>
        <v>0.23958333333333334</v>
      </c>
      <c r="C50" s="3">
        <f t="shared" si="6"/>
        <v>46</v>
      </c>
      <c r="D50" s="78"/>
      <c r="E50" s="79"/>
      <c r="F50" s="78"/>
      <c r="G50" s="79"/>
      <c r="H50" s="126"/>
      <c r="I50" s="136" t="s">
        <v>9</v>
      </c>
      <c r="J50" s="129"/>
      <c r="K50" s="37">
        <v>63521.11</v>
      </c>
      <c r="L50" s="95">
        <f t="shared" si="7"/>
        <v>0.00401682380320197</v>
      </c>
      <c r="M50" s="30">
        <f t="shared" si="10"/>
        <v>13785967.68</v>
      </c>
      <c r="N50" s="33">
        <f t="shared" si="11"/>
        <v>0.8717700796978681</v>
      </c>
      <c r="O50" s="107">
        <v>4312.98</v>
      </c>
      <c r="P50" s="104">
        <f t="shared" si="8"/>
        <v>0.0037089565783052876</v>
      </c>
      <c r="Q50" s="35">
        <f t="shared" si="9"/>
        <v>14.727893475045098</v>
      </c>
      <c r="R50" s="150"/>
      <c r="S50" s="67"/>
      <c r="T50" s="91"/>
      <c r="U50" s="79"/>
    </row>
    <row r="51" spans="2:21" ht="12.75" customHeight="1">
      <c r="B51" s="94">
        <f t="shared" si="3"/>
        <v>0.24479166666666666</v>
      </c>
      <c r="C51" s="3">
        <f t="shared" si="6"/>
        <v>47</v>
      </c>
      <c r="D51" s="78"/>
      <c r="E51" s="79"/>
      <c r="F51" s="78"/>
      <c r="G51" s="79"/>
      <c r="H51" s="126"/>
      <c r="I51" s="136" t="s">
        <v>9</v>
      </c>
      <c r="J51" s="129"/>
      <c r="K51" s="37">
        <v>63433.14</v>
      </c>
      <c r="L51" s="95">
        <f t="shared" si="7"/>
        <v>0.004011260928277907</v>
      </c>
      <c r="M51" s="30">
        <f t="shared" si="10"/>
        <v>13849400.82</v>
      </c>
      <c r="N51" s="33">
        <f t="shared" si="11"/>
        <v>0.875781340626146</v>
      </c>
      <c r="O51" s="107">
        <v>5566.41</v>
      </c>
      <c r="P51" s="104">
        <f t="shared" si="8"/>
        <v>0.004786846446550723</v>
      </c>
      <c r="Q51" s="35">
        <f t="shared" si="9"/>
        <v>11.39570028079139</v>
      </c>
      <c r="R51" s="150"/>
      <c r="S51" s="67"/>
      <c r="T51" s="91"/>
      <c r="U51" s="79"/>
    </row>
    <row r="52" spans="2:21" ht="12.75" customHeight="1">
      <c r="B52" s="94">
        <f t="shared" si="3"/>
        <v>0.25</v>
      </c>
      <c r="C52" s="3">
        <f t="shared" si="6"/>
        <v>48</v>
      </c>
      <c r="D52" s="78"/>
      <c r="E52" s="79"/>
      <c r="F52" s="78"/>
      <c r="G52" s="79"/>
      <c r="H52" s="125"/>
      <c r="I52" s="136" t="s">
        <v>9</v>
      </c>
      <c r="J52" s="131"/>
      <c r="K52" s="37">
        <v>62744.56</v>
      </c>
      <c r="L52" s="95">
        <f t="shared" si="7"/>
        <v>0.003967717852056336</v>
      </c>
      <c r="M52" s="30">
        <f t="shared" si="10"/>
        <v>13912145.38</v>
      </c>
      <c r="N52" s="33">
        <f t="shared" si="11"/>
        <v>0.8797490584782023</v>
      </c>
      <c r="O52" s="107">
        <v>7303.86</v>
      </c>
      <c r="P52" s="104">
        <f t="shared" si="8"/>
        <v>0.006280970371766356</v>
      </c>
      <c r="Q52" s="35">
        <f t="shared" si="9"/>
        <v>8.590602777161665</v>
      </c>
      <c r="R52" s="150"/>
      <c r="S52" s="67"/>
      <c r="T52" s="91"/>
      <c r="U52" s="79"/>
    </row>
    <row r="53" spans="2:21" ht="12.75" customHeight="1">
      <c r="B53" s="94">
        <f t="shared" si="3"/>
        <v>0.2552083333333333</v>
      </c>
      <c r="C53" s="3">
        <f t="shared" si="6"/>
        <v>49</v>
      </c>
      <c r="D53" s="78"/>
      <c r="E53" s="79"/>
      <c r="F53" s="78"/>
      <c r="G53" s="79"/>
      <c r="H53" s="126"/>
      <c r="I53" s="136" t="s">
        <v>9</v>
      </c>
      <c r="J53" s="129"/>
      <c r="K53" s="37">
        <v>60374.99</v>
      </c>
      <c r="L53" s="95">
        <f t="shared" si="7"/>
        <v>0.003817875615682423</v>
      </c>
      <c r="M53" s="30">
        <f t="shared" si="10"/>
        <v>13972520.370000001</v>
      </c>
      <c r="N53" s="33">
        <f t="shared" si="11"/>
        <v>0.8835669340938848</v>
      </c>
      <c r="O53" s="107">
        <v>2154.48</v>
      </c>
      <c r="P53" s="104">
        <f t="shared" si="8"/>
        <v>0.001852749785259189</v>
      </c>
      <c r="Q53" s="35">
        <f t="shared" si="9"/>
        <v>28.022998588986667</v>
      </c>
      <c r="R53" s="150"/>
      <c r="S53" s="67"/>
      <c r="T53" s="91"/>
      <c r="U53" s="79"/>
    </row>
    <row r="54" spans="2:21" ht="12.75" customHeight="1">
      <c r="B54" s="94">
        <f t="shared" si="3"/>
        <v>0.2604166666666667</v>
      </c>
      <c r="C54" s="3">
        <f t="shared" si="6"/>
        <v>50</v>
      </c>
      <c r="D54" s="78"/>
      <c r="E54" s="79"/>
      <c r="F54" s="78"/>
      <c r="G54" s="79"/>
      <c r="H54" s="126"/>
      <c r="I54" s="136" t="s">
        <v>9</v>
      </c>
      <c r="J54" s="129"/>
      <c r="K54" s="37">
        <v>57932.6</v>
      </c>
      <c r="L54" s="95">
        <f t="shared" si="7"/>
        <v>0.0036634285304740183</v>
      </c>
      <c r="M54" s="30">
        <f t="shared" si="10"/>
        <v>14030452.97</v>
      </c>
      <c r="N54" s="33">
        <f t="shared" si="11"/>
        <v>0.8872303626243587</v>
      </c>
      <c r="O54" s="107">
        <v>3704.96</v>
      </c>
      <c r="P54" s="104">
        <f t="shared" si="8"/>
        <v>0.0031860884502960735</v>
      </c>
      <c r="Q54" s="35">
        <f t="shared" si="9"/>
        <v>15.636498099844532</v>
      </c>
      <c r="R54" s="150"/>
      <c r="S54" s="67"/>
      <c r="T54" s="91"/>
      <c r="U54" s="79"/>
    </row>
    <row r="55" spans="2:21" ht="12.75" customHeight="1">
      <c r="B55" s="94">
        <f t="shared" si="3"/>
        <v>0.265625</v>
      </c>
      <c r="C55" s="3">
        <f t="shared" si="6"/>
        <v>51</v>
      </c>
      <c r="D55" s="78"/>
      <c r="E55" s="79"/>
      <c r="F55" s="78"/>
      <c r="G55" s="79"/>
      <c r="H55" s="125"/>
      <c r="I55" s="136" t="s">
        <v>9</v>
      </c>
      <c r="J55" s="130"/>
      <c r="K55" s="37">
        <v>57859.89</v>
      </c>
      <c r="L55" s="95">
        <f t="shared" si="7"/>
        <v>0.0036588306376045326</v>
      </c>
      <c r="M55" s="30">
        <f t="shared" si="10"/>
        <v>14088312.860000001</v>
      </c>
      <c r="N55" s="33">
        <f t="shared" si="11"/>
        <v>0.8908891932619633</v>
      </c>
      <c r="O55" s="107">
        <v>2571.55</v>
      </c>
      <c r="P55" s="104">
        <f t="shared" si="8"/>
        <v>0.0022114100433901765</v>
      </c>
      <c r="Q55" s="35">
        <f t="shared" si="9"/>
        <v>22.50000583305788</v>
      </c>
      <c r="R55" s="150"/>
      <c r="S55" s="67"/>
      <c r="T55" s="91"/>
      <c r="U55" s="79"/>
    </row>
    <row r="56" spans="2:21" ht="12.75" customHeight="1">
      <c r="B56" s="94">
        <f t="shared" si="3"/>
        <v>0.2708333333333333</v>
      </c>
      <c r="C56" s="3">
        <f t="shared" si="6"/>
        <v>52</v>
      </c>
      <c r="D56" s="78"/>
      <c r="E56" s="79"/>
      <c r="F56" s="78"/>
      <c r="G56" s="79"/>
      <c r="H56" s="127"/>
      <c r="I56" s="136" t="s">
        <v>9</v>
      </c>
      <c r="J56" s="132"/>
      <c r="K56" s="37">
        <v>57053.33</v>
      </c>
      <c r="L56" s="95">
        <f t="shared" si="7"/>
        <v>0.003607826972732956</v>
      </c>
      <c r="M56" s="30">
        <f t="shared" si="10"/>
        <v>14145366.190000001</v>
      </c>
      <c r="N56" s="33">
        <f t="shared" si="11"/>
        <v>0.8944970202346962</v>
      </c>
      <c r="O56" s="107">
        <v>2643.28</v>
      </c>
      <c r="P56" s="104">
        <f t="shared" si="8"/>
        <v>0.0022730944136775044</v>
      </c>
      <c r="Q56" s="35">
        <f t="shared" si="9"/>
        <v>21.58429299960655</v>
      </c>
      <c r="R56" s="150"/>
      <c r="S56" s="67"/>
      <c r="T56" s="91"/>
      <c r="U56" s="79"/>
    </row>
    <row r="57" spans="2:21" ht="12.75" customHeight="1">
      <c r="B57" s="94">
        <f t="shared" si="3"/>
        <v>0.2760416666666667</v>
      </c>
      <c r="C57" s="3">
        <f t="shared" si="6"/>
        <v>53</v>
      </c>
      <c r="D57" s="78"/>
      <c r="E57" s="79"/>
      <c r="F57" s="78"/>
      <c r="G57" s="79"/>
      <c r="H57" s="125"/>
      <c r="I57" s="136" t="s">
        <v>9</v>
      </c>
      <c r="J57" s="130"/>
      <c r="K57" s="37">
        <v>53934.77</v>
      </c>
      <c r="L57" s="95">
        <f t="shared" si="7"/>
        <v>0.0034106215706278357</v>
      </c>
      <c r="M57" s="30">
        <f t="shared" si="10"/>
        <v>14199300.96</v>
      </c>
      <c r="N57" s="33">
        <f t="shared" si="11"/>
        <v>0.8979076418053241</v>
      </c>
      <c r="O57" s="107">
        <v>2807.64</v>
      </c>
      <c r="P57" s="104">
        <f t="shared" si="8"/>
        <v>0.0024144361549353482</v>
      </c>
      <c r="Q57" s="35">
        <f t="shared" si="9"/>
        <v>19.210001994557707</v>
      </c>
      <c r="R57" s="150"/>
      <c r="S57" s="67"/>
      <c r="T57" s="91"/>
      <c r="U57" s="79"/>
    </row>
    <row r="58" spans="2:21" ht="12.75" customHeight="1">
      <c r="B58" s="94">
        <f t="shared" si="3"/>
        <v>0.28125</v>
      </c>
      <c r="C58" s="3">
        <f t="shared" si="6"/>
        <v>54</v>
      </c>
      <c r="D58" s="78"/>
      <c r="E58" s="79"/>
      <c r="F58" s="78"/>
      <c r="G58" s="79"/>
      <c r="H58" s="125"/>
      <c r="I58" s="136" t="s">
        <v>9</v>
      </c>
      <c r="J58" s="130"/>
      <c r="K58" s="37">
        <v>48356.61</v>
      </c>
      <c r="L58" s="95">
        <f t="shared" si="7"/>
        <v>0.003057880790970977</v>
      </c>
      <c r="M58" s="30">
        <f t="shared" si="10"/>
        <v>14247657.57</v>
      </c>
      <c r="N58" s="33">
        <f t="shared" si="11"/>
        <v>0.9009655225962951</v>
      </c>
      <c r="O58" s="107">
        <v>2181.04</v>
      </c>
      <c r="P58" s="104">
        <f t="shared" si="8"/>
        <v>0.0018755901153139974</v>
      </c>
      <c r="Q58" s="35">
        <f t="shared" si="9"/>
        <v>22.171354032938414</v>
      </c>
      <c r="R58" s="150"/>
      <c r="S58" s="67"/>
      <c r="T58" s="91"/>
      <c r="U58" s="79"/>
    </row>
    <row r="59" spans="2:21" ht="12.75" customHeight="1">
      <c r="B59" s="94">
        <f t="shared" si="3"/>
        <v>0.2864583333333333</v>
      </c>
      <c r="C59" s="3">
        <f t="shared" si="6"/>
        <v>55</v>
      </c>
      <c r="D59" s="78"/>
      <c r="E59" s="79"/>
      <c r="F59" s="78"/>
      <c r="G59" s="79"/>
      <c r="H59" s="126"/>
      <c r="I59" s="136" t="s">
        <v>9</v>
      </c>
      <c r="J59" s="129"/>
      <c r="K59" s="37">
        <v>46935.4</v>
      </c>
      <c r="L59" s="95">
        <f t="shared" si="7"/>
        <v>0.0029680090907228444</v>
      </c>
      <c r="M59" s="30">
        <f t="shared" si="10"/>
        <v>14294592.97</v>
      </c>
      <c r="N59" s="33">
        <f t="shared" si="11"/>
        <v>0.903933531687018</v>
      </c>
      <c r="O59" s="107">
        <v>2731.58</v>
      </c>
      <c r="P59" s="104">
        <f t="shared" si="8"/>
        <v>0.002349028191683513</v>
      </c>
      <c r="Q59" s="35">
        <f t="shared" si="9"/>
        <v>17.182509756258284</v>
      </c>
      <c r="R59" s="150"/>
      <c r="S59" s="67"/>
      <c r="T59" s="91"/>
      <c r="U59" s="79"/>
    </row>
    <row r="60" spans="2:21" ht="12.75" customHeight="1">
      <c r="B60" s="94">
        <f t="shared" si="3"/>
        <v>0.2916666666666667</v>
      </c>
      <c r="C60" s="3">
        <f t="shared" si="6"/>
        <v>56</v>
      </c>
      <c r="D60" s="78"/>
      <c r="E60" s="79"/>
      <c r="F60" s="78"/>
      <c r="G60" s="79"/>
      <c r="H60" s="125"/>
      <c r="I60" s="136" t="s">
        <v>9</v>
      </c>
      <c r="J60" s="131"/>
      <c r="K60" s="37">
        <v>46771.65</v>
      </c>
      <c r="L60" s="95">
        <f t="shared" si="7"/>
        <v>0.00295765418826956</v>
      </c>
      <c r="M60" s="30">
        <f t="shared" si="10"/>
        <v>14341364.620000001</v>
      </c>
      <c r="N60" s="33">
        <f t="shared" si="11"/>
        <v>0.9068911858752875</v>
      </c>
      <c r="O60" s="107">
        <v>1020</v>
      </c>
      <c r="P60" s="104">
        <f t="shared" si="8"/>
        <v>0.0008771512295144873</v>
      </c>
      <c r="Q60" s="35">
        <f t="shared" si="9"/>
        <v>45.854558823529416</v>
      </c>
      <c r="R60" s="150"/>
      <c r="S60" s="67"/>
      <c r="T60" s="91"/>
      <c r="U60" s="79"/>
    </row>
    <row r="61" spans="2:21" ht="12.75">
      <c r="B61" s="94">
        <f t="shared" si="3"/>
        <v>0.296875</v>
      </c>
      <c r="C61" s="3">
        <f t="shared" si="6"/>
        <v>57</v>
      </c>
      <c r="D61" s="78"/>
      <c r="E61" s="79"/>
      <c r="F61" s="78"/>
      <c r="G61" s="79"/>
      <c r="H61" s="128"/>
      <c r="I61" s="136" t="s">
        <v>9</v>
      </c>
      <c r="J61" s="133"/>
      <c r="K61" s="37">
        <v>46077.69</v>
      </c>
      <c r="L61" s="95">
        <f t="shared" si="7"/>
        <v>0.002913770902123112</v>
      </c>
      <c r="M61" s="30">
        <f t="shared" si="10"/>
        <v>14387442.31</v>
      </c>
      <c r="N61" s="33">
        <f t="shared" si="11"/>
        <v>0.9098049567774106</v>
      </c>
      <c r="O61" s="107">
        <v>3177.77</v>
      </c>
      <c r="P61" s="104">
        <f t="shared" si="8"/>
        <v>0.0027327302574649535</v>
      </c>
      <c r="Q61" s="35">
        <f t="shared" si="9"/>
        <v>14.500007867152123</v>
      </c>
      <c r="R61" s="150"/>
      <c r="S61" s="67"/>
      <c r="T61" s="91"/>
      <c r="U61" s="79"/>
    </row>
    <row r="62" spans="2:21" s="15" customFormat="1" ht="12.75">
      <c r="B62" s="94">
        <f t="shared" si="3"/>
        <v>0.3020833333333333</v>
      </c>
      <c r="C62" s="3">
        <f t="shared" si="6"/>
        <v>58</v>
      </c>
      <c r="D62" s="78"/>
      <c r="E62" s="79"/>
      <c r="F62" s="78"/>
      <c r="G62" s="79"/>
      <c r="H62" s="125"/>
      <c r="I62" s="136" t="s">
        <v>9</v>
      </c>
      <c r="J62" s="130"/>
      <c r="K62" s="37">
        <v>45985.78</v>
      </c>
      <c r="L62" s="95">
        <f t="shared" si="7"/>
        <v>0.002907958877179714</v>
      </c>
      <c r="M62" s="30">
        <f t="shared" si="10"/>
        <v>14433428.09</v>
      </c>
      <c r="N62" s="33">
        <f t="shared" si="11"/>
        <v>0.9127129156545903</v>
      </c>
      <c r="O62" s="107">
        <v>5808.61</v>
      </c>
      <c r="P62" s="104">
        <f t="shared" si="8"/>
        <v>0.004995126865951123</v>
      </c>
      <c r="Q62" s="35">
        <f t="shared" si="9"/>
        <v>7.916830360447681</v>
      </c>
      <c r="R62" s="150"/>
      <c r="S62" s="67"/>
      <c r="T62" s="91"/>
      <c r="U62" s="79"/>
    </row>
    <row r="63" spans="2:21" s="15" customFormat="1" ht="12.75">
      <c r="B63" s="94">
        <f t="shared" si="3"/>
        <v>0.3072916666666667</v>
      </c>
      <c r="C63" s="3">
        <f t="shared" si="6"/>
        <v>59</v>
      </c>
      <c r="D63" s="78"/>
      <c r="E63" s="79"/>
      <c r="F63" s="78"/>
      <c r="G63" s="79"/>
      <c r="H63" s="125"/>
      <c r="I63" s="136" t="s">
        <v>9</v>
      </c>
      <c r="J63" s="131"/>
      <c r="K63" s="37">
        <v>43964.91</v>
      </c>
      <c r="L63" s="95">
        <f t="shared" si="7"/>
        <v>0.002780167049877314</v>
      </c>
      <c r="M63" s="30">
        <f t="shared" si="10"/>
        <v>14477393</v>
      </c>
      <c r="N63" s="33">
        <f t="shared" si="11"/>
        <v>0.9154930827044676</v>
      </c>
      <c r="O63" s="107">
        <v>5567.75</v>
      </c>
      <c r="P63" s="104">
        <f t="shared" si="8"/>
        <v>0.004787998782479693</v>
      </c>
      <c r="Q63" s="35">
        <f t="shared" si="9"/>
        <v>7.896351308877016</v>
      </c>
      <c r="R63" s="150"/>
      <c r="S63" s="67"/>
      <c r="T63" s="91"/>
      <c r="U63" s="79"/>
    </row>
    <row r="64" spans="2:21" s="15" customFormat="1" ht="12.75">
      <c r="B64" s="94">
        <f t="shared" si="3"/>
        <v>0.3125</v>
      </c>
      <c r="C64" s="3">
        <f t="shared" si="6"/>
        <v>60</v>
      </c>
      <c r="D64" s="78"/>
      <c r="E64" s="79"/>
      <c r="F64" s="78"/>
      <c r="G64" s="79"/>
      <c r="H64" s="125"/>
      <c r="I64" s="136" t="s">
        <v>9</v>
      </c>
      <c r="J64" s="131"/>
      <c r="K64" s="37">
        <v>43279.72</v>
      </c>
      <c r="L64" s="95">
        <f t="shared" si="7"/>
        <v>0.0027368383438500427</v>
      </c>
      <c r="M64" s="30">
        <f t="shared" si="10"/>
        <v>14520672.72</v>
      </c>
      <c r="N64" s="33">
        <f t="shared" si="11"/>
        <v>0.9182299210483177</v>
      </c>
      <c r="O64" s="107">
        <v>2852.44</v>
      </c>
      <c r="P64" s="104">
        <f t="shared" si="8"/>
        <v>0.0024529620128591217</v>
      </c>
      <c r="Q64" s="35">
        <f t="shared" si="9"/>
        <v>15.172876554809216</v>
      </c>
      <c r="R64" s="150"/>
      <c r="S64" s="67"/>
      <c r="T64" s="91"/>
      <c r="U64" s="79"/>
    </row>
    <row r="65" spans="2:21" ht="12.75">
      <c r="B65" s="94">
        <f t="shared" si="3"/>
        <v>0.3177083333333333</v>
      </c>
      <c r="C65" s="3">
        <f t="shared" si="6"/>
        <v>61</v>
      </c>
      <c r="D65" s="78"/>
      <c r="E65" s="79"/>
      <c r="F65" s="78"/>
      <c r="G65" s="79"/>
      <c r="H65" s="125"/>
      <c r="I65" s="136" t="s">
        <v>9</v>
      </c>
      <c r="J65" s="130"/>
      <c r="K65" s="37">
        <v>43243.42</v>
      </c>
      <c r="L65" s="95">
        <f t="shared" si="7"/>
        <v>0.0027345428753978033</v>
      </c>
      <c r="M65" s="30">
        <f t="shared" si="10"/>
        <v>14563916.14</v>
      </c>
      <c r="N65" s="33">
        <f t="shared" si="11"/>
        <v>0.9209644639237154</v>
      </c>
      <c r="O65" s="107">
        <v>5762.1</v>
      </c>
      <c r="P65" s="104">
        <f t="shared" si="8"/>
        <v>0.004955130489789635</v>
      </c>
      <c r="Q65" s="35">
        <f t="shared" si="9"/>
        <v>7.504802068690234</v>
      </c>
      <c r="R65" s="150"/>
      <c r="S65" s="67"/>
      <c r="T65" s="91"/>
      <c r="U65" s="79"/>
    </row>
    <row r="66" spans="2:21" ht="12.75">
      <c r="B66" s="94">
        <f t="shared" si="3"/>
        <v>0.3229166666666667</v>
      </c>
      <c r="C66" s="3">
        <f t="shared" si="6"/>
        <v>62</v>
      </c>
      <c r="D66" s="78"/>
      <c r="E66" s="79"/>
      <c r="F66" s="78"/>
      <c r="G66" s="79"/>
      <c r="H66" s="128"/>
      <c r="I66" s="136" t="s">
        <v>9</v>
      </c>
      <c r="J66" s="133"/>
      <c r="K66" s="37">
        <v>42222.87</v>
      </c>
      <c r="L66" s="95">
        <f t="shared" si="7"/>
        <v>0.0026700073291462067</v>
      </c>
      <c r="M66" s="30">
        <f t="shared" si="10"/>
        <v>14606139.01</v>
      </c>
      <c r="N66" s="33">
        <f t="shared" si="11"/>
        <v>0.9236344712528617</v>
      </c>
      <c r="O66" s="107">
        <v>1008.93</v>
      </c>
      <c r="P66" s="104">
        <f t="shared" si="8"/>
        <v>0.0008676315588176977</v>
      </c>
      <c r="Q66" s="35">
        <f t="shared" si="9"/>
        <v>41.849157027742265</v>
      </c>
      <c r="R66" s="150"/>
      <c r="S66" s="67"/>
      <c r="T66" s="91"/>
      <c r="U66" s="79"/>
    </row>
    <row r="67" spans="2:21" ht="12.75">
      <c r="B67" s="94">
        <f t="shared" si="3"/>
        <v>0.328125</v>
      </c>
      <c r="C67" s="3">
        <f t="shared" si="6"/>
        <v>63</v>
      </c>
      <c r="D67" s="78"/>
      <c r="E67" s="79"/>
      <c r="F67" s="78"/>
      <c r="G67" s="79"/>
      <c r="H67" s="126"/>
      <c r="I67" s="136" t="s">
        <v>9</v>
      </c>
      <c r="J67" s="129"/>
      <c r="K67" s="37">
        <v>40387.41</v>
      </c>
      <c r="L67" s="95">
        <f t="shared" si="7"/>
        <v>0.002553940097042972</v>
      </c>
      <c r="M67" s="30">
        <f t="shared" si="10"/>
        <v>14646526.42</v>
      </c>
      <c r="N67" s="33">
        <f t="shared" si="11"/>
        <v>0.9261884113499047</v>
      </c>
      <c r="O67" s="107">
        <v>3230.99</v>
      </c>
      <c r="P67" s="104">
        <f t="shared" si="8"/>
        <v>0.00277849691279315</v>
      </c>
      <c r="Q67" s="35">
        <f t="shared" si="9"/>
        <v>12.500010832593109</v>
      </c>
      <c r="R67" s="150"/>
      <c r="S67" s="67"/>
      <c r="T67" s="91"/>
      <c r="U67" s="79"/>
    </row>
    <row r="68" spans="2:21" ht="12.75">
      <c r="B68" s="94">
        <f t="shared" si="3"/>
        <v>0.3333333333333333</v>
      </c>
      <c r="C68" s="3">
        <f t="shared" si="6"/>
        <v>64</v>
      </c>
      <c r="D68" s="78"/>
      <c r="E68" s="79"/>
      <c r="F68" s="78"/>
      <c r="G68" s="79"/>
      <c r="H68" s="126"/>
      <c r="I68" s="136" t="s">
        <v>9</v>
      </c>
      <c r="J68" s="129"/>
      <c r="K68" s="37">
        <v>38585.78</v>
      </c>
      <c r="L68" s="95">
        <f t="shared" si="7"/>
        <v>0.0024400121403595518</v>
      </c>
      <c r="M68" s="30">
        <f t="shared" si="10"/>
        <v>14685112.2</v>
      </c>
      <c r="N68" s="33">
        <f t="shared" si="11"/>
        <v>0.9286284234902643</v>
      </c>
      <c r="O68" s="107">
        <v>4335.48</v>
      </c>
      <c r="P68" s="104">
        <f t="shared" si="8"/>
        <v>0.0037283055024857543</v>
      </c>
      <c r="Q68" s="35">
        <f t="shared" si="9"/>
        <v>8.900001845239743</v>
      </c>
      <c r="R68" s="150"/>
      <c r="S68" s="67"/>
      <c r="T68" s="91"/>
      <c r="U68" s="79"/>
    </row>
    <row r="69" spans="2:21" ht="12.75">
      <c r="B69" s="94">
        <f t="shared" si="3"/>
        <v>0.3385416666666667</v>
      </c>
      <c r="C69" s="3">
        <f t="shared" si="6"/>
        <v>65</v>
      </c>
      <c r="D69" s="78"/>
      <c r="E69" s="79"/>
      <c r="F69" s="78"/>
      <c r="G69" s="79"/>
      <c r="H69" s="125"/>
      <c r="I69" s="136" t="s">
        <v>9</v>
      </c>
      <c r="J69" s="130"/>
      <c r="K69" s="37">
        <v>32559.11</v>
      </c>
      <c r="L69" s="95">
        <f aca="true" t="shared" si="12" ref="L69:L100">K69/$K$197</f>
        <v>0.0020589093619282047</v>
      </c>
      <c r="M69" s="30">
        <f t="shared" si="10"/>
        <v>14717671.309999999</v>
      </c>
      <c r="N69" s="33">
        <f t="shared" si="11"/>
        <v>0.9306873328521925</v>
      </c>
      <c r="O69" s="107">
        <v>997.88</v>
      </c>
      <c r="P69" s="104">
        <f aca="true" t="shared" si="13" ref="P69:P100">O69/$O$197</f>
        <v>0.0008581290871646242</v>
      </c>
      <c r="Q69" s="35">
        <f aca="true" t="shared" si="14" ref="Q69:Q100">K69/O69</f>
        <v>32.62828195775043</v>
      </c>
      <c r="R69" s="150"/>
      <c r="S69" s="67"/>
      <c r="T69" s="91"/>
      <c r="U69" s="79"/>
    </row>
    <row r="70" spans="2:21" ht="12.75">
      <c r="B70" s="94">
        <f aca="true" t="shared" si="15" ref="B70:B133">C70/192</f>
        <v>0.34375</v>
      </c>
      <c r="C70" s="3">
        <f t="shared" si="6"/>
        <v>66</v>
      </c>
      <c r="D70" s="78"/>
      <c r="E70" s="79"/>
      <c r="F70" s="78"/>
      <c r="G70" s="79"/>
      <c r="H70" s="125"/>
      <c r="I70" s="136" t="s">
        <v>9</v>
      </c>
      <c r="J70" s="130"/>
      <c r="K70" s="37">
        <v>31668.19</v>
      </c>
      <c r="L70" s="95">
        <f t="shared" si="12"/>
        <v>0.0020025711042568777</v>
      </c>
      <c r="M70" s="30">
        <f aca="true" t="shared" si="16" ref="M70:M101">K70+M69</f>
        <v>14749339.499999998</v>
      </c>
      <c r="N70" s="33">
        <f aca="true" t="shared" si="17" ref="N70:N101">N69+L70</f>
        <v>0.9326899039564494</v>
      </c>
      <c r="O70" s="107">
        <v>981.77</v>
      </c>
      <c r="P70" s="104">
        <f t="shared" si="13"/>
        <v>0.00084427525745141</v>
      </c>
      <c r="Q70" s="35">
        <f t="shared" si="14"/>
        <v>32.256220907137106</v>
      </c>
      <c r="R70" s="150"/>
      <c r="S70" s="67"/>
      <c r="T70" s="91"/>
      <c r="U70" s="79"/>
    </row>
    <row r="71" spans="2:21" ht="12.75">
      <c r="B71" s="94">
        <f t="shared" si="15"/>
        <v>0.3489583333333333</v>
      </c>
      <c r="C71" s="3">
        <f aca="true" t="shared" si="18" ref="C71:C134">1+C70</f>
        <v>67</v>
      </c>
      <c r="D71" s="78"/>
      <c r="E71" s="79"/>
      <c r="F71" s="78"/>
      <c r="G71" s="79"/>
      <c r="H71" s="125"/>
      <c r="I71" s="136" t="s">
        <v>9</v>
      </c>
      <c r="J71" s="131"/>
      <c r="K71" s="37">
        <v>30044.55</v>
      </c>
      <c r="L71" s="95">
        <f t="shared" si="12"/>
        <v>0.001899898531314893</v>
      </c>
      <c r="M71" s="30">
        <f t="shared" si="16"/>
        <v>14779384.049999999</v>
      </c>
      <c r="N71" s="33">
        <f t="shared" si="17"/>
        <v>0.9345898024877642</v>
      </c>
      <c r="O71" s="107">
        <v>3650.28</v>
      </c>
      <c r="P71" s="104">
        <f t="shared" si="13"/>
        <v>0.0031390662647766106</v>
      </c>
      <c r="Q71" s="35">
        <f t="shared" si="14"/>
        <v>8.230752161478023</v>
      </c>
      <c r="R71" s="150"/>
      <c r="S71" s="67"/>
      <c r="T71" s="91"/>
      <c r="U71" s="79"/>
    </row>
    <row r="72" spans="2:21" ht="12.75">
      <c r="B72" s="94">
        <f t="shared" si="15"/>
        <v>0.3541666666666667</v>
      </c>
      <c r="C72" s="3">
        <f t="shared" si="18"/>
        <v>68</v>
      </c>
      <c r="D72" s="78"/>
      <c r="E72" s="79"/>
      <c r="F72" s="78"/>
      <c r="G72" s="79"/>
      <c r="H72" s="126"/>
      <c r="I72" s="136" t="s">
        <v>9</v>
      </c>
      <c r="J72" s="129"/>
      <c r="K72" s="37">
        <v>26935.52</v>
      </c>
      <c r="L72" s="95">
        <f t="shared" si="12"/>
        <v>0.0017032957687235432</v>
      </c>
      <c r="M72" s="30">
        <f t="shared" si="16"/>
        <v>14806319.569999998</v>
      </c>
      <c r="N72" s="33">
        <f t="shared" si="17"/>
        <v>0.9362930982564878</v>
      </c>
      <c r="O72" s="107">
        <v>3473.71</v>
      </c>
      <c r="P72" s="104">
        <f t="shared" si="13"/>
        <v>0.0029872245073301667</v>
      </c>
      <c r="Q72" s="35">
        <f t="shared" si="14"/>
        <v>7.754107280112617</v>
      </c>
      <c r="R72" s="150"/>
      <c r="S72" s="67"/>
      <c r="T72" s="91"/>
      <c r="U72" s="79"/>
    </row>
    <row r="73" spans="2:21" ht="12.75">
      <c r="B73" s="94">
        <f t="shared" si="15"/>
        <v>0.359375</v>
      </c>
      <c r="C73" s="3">
        <f t="shared" si="18"/>
        <v>69</v>
      </c>
      <c r="D73" s="78"/>
      <c r="E73" s="79"/>
      <c r="F73" s="78"/>
      <c r="G73" s="79"/>
      <c r="H73" s="126"/>
      <c r="I73" s="136" t="s">
        <v>9</v>
      </c>
      <c r="J73" s="129"/>
      <c r="K73" s="37">
        <v>26857.05</v>
      </c>
      <c r="L73" s="95">
        <f t="shared" si="12"/>
        <v>0.0016983336362318838</v>
      </c>
      <c r="M73" s="30">
        <f t="shared" si="16"/>
        <v>14833176.62</v>
      </c>
      <c r="N73" s="33">
        <f t="shared" si="17"/>
        <v>0.9379914318927196</v>
      </c>
      <c r="O73" s="107">
        <v>1065.41</v>
      </c>
      <c r="P73" s="104">
        <f t="shared" si="13"/>
        <v>0.0009162016582715981</v>
      </c>
      <c r="Q73" s="35">
        <f t="shared" si="14"/>
        <v>25.20818276532039</v>
      </c>
      <c r="R73" s="150"/>
      <c r="S73" s="67"/>
      <c r="T73" s="91"/>
      <c r="U73" s="79"/>
    </row>
    <row r="74" spans="2:21" ht="12.75">
      <c r="B74" s="94">
        <f t="shared" si="15"/>
        <v>0.3645833333333333</v>
      </c>
      <c r="C74" s="3">
        <f t="shared" si="18"/>
        <v>70</v>
      </c>
      <c r="D74" s="78"/>
      <c r="E74" s="79"/>
      <c r="F74" s="78"/>
      <c r="G74" s="79"/>
      <c r="H74" s="126"/>
      <c r="I74" s="136" t="s">
        <v>9</v>
      </c>
      <c r="J74" s="129"/>
      <c r="K74" s="37">
        <v>26770.8</v>
      </c>
      <c r="L74" s="95">
        <f t="shared" si="12"/>
        <v>0.0016928795273061083</v>
      </c>
      <c r="M74" s="30">
        <f t="shared" si="16"/>
        <v>14859947.42</v>
      </c>
      <c r="N74" s="33">
        <f t="shared" si="17"/>
        <v>0.9396843114200257</v>
      </c>
      <c r="O74" s="107">
        <v>938.62</v>
      </c>
      <c r="P74" s="104">
        <f t="shared" si="13"/>
        <v>0.000807168320634204</v>
      </c>
      <c r="Q74" s="35">
        <f t="shared" si="14"/>
        <v>28.521446378726214</v>
      </c>
      <c r="R74" s="150"/>
      <c r="S74" s="67"/>
      <c r="T74" s="91"/>
      <c r="U74" s="79"/>
    </row>
    <row r="75" spans="2:21" ht="12.75">
      <c r="B75" s="94">
        <f t="shared" si="15"/>
        <v>0.3697916666666667</v>
      </c>
      <c r="C75" s="3">
        <f t="shared" si="18"/>
        <v>71</v>
      </c>
      <c r="D75" s="78"/>
      <c r="E75" s="79"/>
      <c r="F75" s="78"/>
      <c r="G75" s="79"/>
      <c r="H75" s="125"/>
      <c r="I75" s="136" t="s">
        <v>9</v>
      </c>
      <c r="J75" s="130"/>
      <c r="K75" s="37">
        <v>25961.28</v>
      </c>
      <c r="L75" s="95">
        <f t="shared" si="12"/>
        <v>0.0016416886837398031</v>
      </c>
      <c r="M75" s="30">
        <f t="shared" si="16"/>
        <v>14885908.7</v>
      </c>
      <c r="N75" s="33">
        <f t="shared" si="17"/>
        <v>0.9413260001037655</v>
      </c>
      <c r="O75" s="107">
        <v>1619.11</v>
      </c>
      <c r="P75" s="104">
        <f t="shared" si="13"/>
        <v>0.0013923571835482368</v>
      </c>
      <c r="Q75" s="35">
        <f t="shared" si="14"/>
        <v>16.034290443515264</v>
      </c>
      <c r="R75" s="150"/>
      <c r="S75" s="67"/>
      <c r="T75" s="91"/>
      <c r="U75" s="79"/>
    </row>
    <row r="76" spans="2:21" ht="12.75">
      <c r="B76" s="94">
        <f t="shared" si="15"/>
        <v>0.375</v>
      </c>
      <c r="C76" s="3">
        <f t="shared" si="18"/>
        <v>72</v>
      </c>
      <c r="D76" s="78"/>
      <c r="E76" s="79"/>
      <c r="F76" s="78"/>
      <c r="G76" s="79"/>
      <c r="H76" s="125"/>
      <c r="I76" s="136" t="s">
        <v>9</v>
      </c>
      <c r="J76" s="130"/>
      <c r="K76" s="37">
        <v>25754.54</v>
      </c>
      <c r="L76" s="95">
        <f t="shared" si="12"/>
        <v>0.001628615263689776</v>
      </c>
      <c r="M76" s="30">
        <f t="shared" si="16"/>
        <v>14911663.239999998</v>
      </c>
      <c r="N76" s="33">
        <f t="shared" si="17"/>
        <v>0.9429546153674553</v>
      </c>
      <c r="O76" s="107">
        <v>1799.48</v>
      </c>
      <c r="P76" s="104">
        <f t="shared" si="13"/>
        <v>0.0015474667593007153</v>
      </c>
      <c r="Q76" s="35">
        <f t="shared" si="14"/>
        <v>14.312212416920444</v>
      </c>
      <c r="R76" s="150"/>
      <c r="S76" s="67"/>
      <c r="T76" s="91"/>
      <c r="U76" s="79"/>
    </row>
    <row r="77" spans="2:21" ht="12.75">
      <c r="B77" s="94">
        <f t="shared" si="15"/>
        <v>0.3802083333333333</v>
      </c>
      <c r="C77" s="3">
        <f t="shared" si="18"/>
        <v>73</v>
      </c>
      <c r="D77" s="78"/>
      <c r="E77" s="79"/>
      <c r="F77" s="78"/>
      <c r="G77" s="79"/>
      <c r="H77" s="125"/>
      <c r="I77" s="136" t="s">
        <v>9</v>
      </c>
      <c r="J77" s="130"/>
      <c r="K77" s="37">
        <v>24943.62</v>
      </c>
      <c r="L77" s="95">
        <f t="shared" si="12"/>
        <v>0.0015773358896597482</v>
      </c>
      <c r="M77" s="30">
        <f t="shared" si="16"/>
        <v>14936606.859999998</v>
      </c>
      <c r="N77" s="33">
        <f t="shared" si="17"/>
        <v>0.9445319512571151</v>
      </c>
      <c r="O77" s="107">
        <v>1408.46</v>
      </c>
      <c r="P77" s="104">
        <f t="shared" si="13"/>
        <v>0.0012112082556097793</v>
      </c>
      <c r="Q77" s="35">
        <f t="shared" si="14"/>
        <v>17.70985331496812</v>
      </c>
      <c r="R77" s="150"/>
      <c r="S77" s="67"/>
      <c r="T77" s="91"/>
      <c r="U77" s="79"/>
    </row>
    <row r="78" spans="2:21" ht="12.75">
      <c r="B78" s="94">
        <f t="shared" si="15"/>
        <v>0.3854166666666667</v>
      </c>
      <c r="C78" s="3">
        <f t="shared" si="18"/>
        <v>74</v>
      </c>
      <c r="D78" s="78"/>
      <c r="E78" s="79"/>
      <c r="F78" s="78"/>
      <c r="G78" s="79"/>
      <c r="H78" s="126"/>
      <c r="I78" s="136" t="s">
        <v>9</v>
      </c>
      <c r="J78" s="130"/>
      <c r="K78" s="37">
        <v>24905.47</v>
      </c>
      <c r="L78" s="95">
        <f t="shared" si="12"/>
        <v>0.0015749234345233038</v>
      </c>
      <c r="M78" s="30">
        <f t="shared" si="16"/>
        <v>14961512.329999998</v>
      </c>
      <c r="N78" s="33">
        <f t="shared" si="17"/>
        <v>0.9461068746916383</v>
      </c>
      <c r="O78" s="107">
        <v>2184.69</v>
      </c>
      <c r="P78" s="104">
        <f t="shared" si="13"/>
        <v>0.0018787289407921621</v>
      </c>
      <c r="Q78" s="35">
        <f t="shared" si="14"/>
        <v>11.400001830923381</v>
      </c>
      <c r="R78" s="150"/>
      <c r="S78" s="67"/>
      <c r="T78" s="91"/>
      <c r="U78" s="79"/>
    </row>
    <row r="79" spans="2:21" ht="12.75">
      <c r="B79" s="94">
        <f t="shared" si="15"/>
        <v>0.390625</v>
      </c>
      <c r="C79" s="3">
        <f t="shared" si="18"/>
        <v>75</v>
      </c>
      <c r="D79" s="78"/>
      <c r="E79" s="79"/>
      <c r="F79" s="78"/>
      <c r="G79" s="79"/>
      <c r="H79" s="126"/>
      <c r="I79" s="136" t="s">
        <v>9</v>
      </c>
      <c r="J79" s="130"/>
      <c r="K79" s="37">
        <v>23993.98</v>
      </c>
      <c r="L79" s="95">
        <f t="shared" si="12"/>
        <v>0.001517284411395708</v>
      </c>
      <c r="M79" s="30">
        <f t="shared" si="16"/>
        <v>14985506.309999999</v>
      </c>
      <c r="N79" s="33">
        <f t="shared" si="17"/>
        <v>0.9476241591030341</v>
      </c>
      <c r="O79" s="107">
        <v>1465.29</v>
      </c>
      <c r="P79" s="104">
        <f t="shared" si="13"/>
        <v>0.001260079338328709</v>
      </c>
      <c r="Q79" s="35">
        <f t="shared" si="14"/>
        <v>16.374901896552903</v>
      </c>
      <c r="R79" s="150"/>
      <c r="S79" s="67"/>
      <c r="T79" s="91"/>
      <c r="U79" s="79"/>
    </row>
    <row r="80" spans="2:21" ht="12.75">
      <c r="B80" s="94">
        <f t="shared" si="15"/>
        <v>0.3958333333333333</v>
      </c>
      <c r="C80" s="3">
        <f t="shared" si="18"/>
        <v>76</v>
      </c>
      <c r="D80" s="78"/>
      <c r="E80" s="79"/>
      <c r="F80" s="78"/>
      <c r="G80" s="79"/>
      <c r="H80" s="126"/>
      <c r="I80" s="136" t="s">
        <v>9</v>
      </c>
      <c r="J80" s="130"/>
      <c r="K80" s="37">
        <v>22831.05</v>
      </c>
      <c r="L80" s="95">
        <f t="shared" si="12"/>
        <v>0.001443745316983509</v>
      </c>
      <c r="M80" s="30">
        <f t="shared" si="16"/>
        <v>15008337.36</v>
      </c>
      <c r="N80" s="33">
        <f t="shared" si="17"/>
        <v>0.9490679044200176</v>
      </c>
      <c r="O80" s="107">
        <v>1522.07</v>
      </c>
      <c r="P80" s="104">
        <f t="shared" si="13"/>
        <v>0.0013089074234383486</v>
      </c>
      <c r="Q80" s="35">
        <f t="shared" si="14"/>
        <v>15</v>
      </c>
      <c r="R80" s="150"/>
      <c r="S80" s="67"/>
      <c r="T80" s="91"/>
      <c r="U80" s="79"/>
    </row>
    <row r="81" spans="2:21" ht="12.75">
      <c r="B81" s="94">
        <f t="shared" si="15"/>
        <v>0.4010416666666667</v>
      </c>
      <c r="C81" s="3">
        <f t="shared" si="18"/>
        <v>77</v>
      </c>
      <c r="D81" s="78"/>
      <c r="E81" s="79"/>
      <c r="F81" s="78"/>
      <c r="G81" s="79"/>
      <c r="H81" s="125"/>
      <c r="I81" s="136" t="s">
        <v>9</v>
      </c>
      <c r="J81" s="130"/>
      <c r="K81" s="37">
        <v>22593.32</v>
      </c>
      <c r="L81" s="95">
        <f t="shared" si="12"/>
        <v>0.0014287122118829337</v>
      </c>
      <c r="M81" s="30">
        <f t="shared" si="16"/>
        <v>15030930.68</v>
      </c>
      <c r="N81" s="33">
        <f t="shared" si="17"/>
        <v>0.9504966166319005</v>
      </c>
      <c r="O81" s="107">
        <v>1137.45</v>
      </c>
      <c r="P81" s="104">
        <f t="shared" si="13"/>
        <v>0.0009781526137365231</v>
      </c>
      <c r="Q81" s="35">
        <f t="shared" si="14"/>
        <v>19.863132445382213</v>
      </c>
      <c r="R81" s="150"/>
      <c r="S81" s="67"/>
      <c r="T81" s="91"/>
      <c r="U81" s="79"/>
    </row>
    <row r="82" spans="2:21" ht="12.75">
      <c r="B82" s="94">
        <f t="shared" si="15"/>
        <v>0.40625</v>
      </c>
      <c r="C82" s="3">
        <f t="shared" si="18"/>
        <v>78</v>
      </c>
      <c r="D82" s="78"/>
      <c r="E82" s="79"/>
      <c r="F82" s="78"/>
      <c r="G82" s="79"/>
      <c r="H82" s="126"/>
      <c r="I82" s="136" t="s">
        <v>9</v>
      </c>
      <c r="J82" s="130"/>
      <c r="K82" s="37">
        <v>22284.6</v>
      </c>
      <c r="L82" s="95">
        <f t="shared" si="12"/>
        <v>0.0014091899799111606</v>
      </c>
      <c r="M82" s="30">
        <f t="shared" si="16"/>
        <v>15053215.28</v>
      </c>
      <c r="N82" s="33">
        <f t="shared" si="17"/>
        <v>0.9519058066118117</v>
      </c>
      <c r="O82" s="107">
        <v>2715.13</v>
      </c>
      <c r="P82" s="104">
        <f t="shared" si="13"/>
        <v>0.0023348819782271274</v>
      </c>
      <c r="Q82" s="35">
        <f t="shared" si="14"/>
        <v>8.207562805464194</v>
      </c>
      <c r="R82" s="150"/>
      <c r="S82" s="67"/>
      <c r="T82" s="91"/>
      <c r="U82" s="79"/>
    </row>
    <row r="83" spans="2:21" ht="12.75">
      <c r="B83" s="94">
        <f t="shared" si="15"/>
        <v>0.4114583333333333</v>
      </c>
      <c r="C83" s="3">
        <f t="shared" si="18"/>
        <v>79</v>
      </c>
      <c r="D83" s="78"/>
      <c r="E83" s="79"/>
      <c r="F83" s="78"/>
      <c r="G83" s="79"/>
      <c r="H83" s="125"/>
      <c r="I83" s="136" t="s">
        <v>9</v>
      </c>
      <c r="J83" s="130"/>
      <c r="K83" s="37">
        <v>22084.64</v>
      </c>
      <c r="L83" s="95">
        <f t="shared" si="12"/>
        <v>0.0013965453002497336</v>
      </c>
      <c r="M83" s="30">
        <f t="shared" si="16"/>
        <v>15075299.92</v>
      </c>
      <c r="N83" s="33">
        <f t="shared" si="17"/>
        <v>0.9533023519120614</v>
      </c>
      <c r="O83" s="107">
        <v>2144.14</v>
      </c>
      <c r="P83" s="104">
        <f t="shared" si="13"/>
        <v>0.0018438578796580321</v>
      </c>
      <c r="Q83" s="35">
        <f t="shared" si="14"/>
        <v>10.299999067225087</v>
      </c>
      <c r="R83" s="150"/>
      <c r="S83" s="67"/>
      <c r="T83" s="91"/>
      <c r="U83" s="79"/>
    </row>
    <row r="84" spans="2:21" ht="12.75">
      <c r="B84" s="94">
        <f t="shared" si="15"/>
        <v>0.4166666666666667</v>
      </c>
      <c r="C84" s="3">
        <f t="shared" si="18"/>
        <v>80</v>
      </c>
      <c r="D84" s="78"/>
      <c r="E84" s="79"/>
      <c r="F84" s="78"/>
      <c r="G84" s="79"/>
      <c r="H84" s="125"/>
      <c r="I84" s="136" t="s">
        <v>9</v>
      </c>
      <c r="J84" s="130"/>
      <c r="K84" s="37">
        <v>21323.72</v>
      </c>
      <c r="L84" s="95">
        <f t="shared" si="12"/>
        <v>0.001348427728495518</v>
      </c>
      <c r="M84" s="30">
        <f t="shared" si="16"/>
        <v>15096623.64</v>
      </c>
      <c r="N84" s="33">
        <f t="shared" si="17"/>
        <v>0.9546507796405569</v>
      </c>
      <c r="O84" s="107">
        <v>969.26</v>
      </c>
      <c r="P84" s="104">
        <f t="shared" si="13"/>
        <v>0.0008335172556070705</v>
      </c>
      <c r="Q84" s="35">
        <f t="shared" si="14"/>
        <v>22</v>
      </c>
      <c r="R84" s="150"/>
      <c r="S84" s="67"/>
      <c r="T84" s="91"/>
      <c r="U84" s="79"/>
    </row>
    <row r="85" spans="2:21" ht="12.75">
      <c r="B85" s="94">
        <f t="shared" si="15"/>
        <v>0.421875</v>
      </c>
      <c r="C85" s="3">
        <f t="shared" si="18"/>
        <v>81</v>
      </c>
      <c r="D85" s="78"/>
      <c r="E85" s="79"/>
      <c r="F85" s="78"/>
      <c r="G85" s="79"/>
      <c r="H85" s="126"/>
      <c r="I85" s="136" t="s">
        <v>9</v>
      </c>
      <c r="J85" s="130"/>
      <c r="K85" s="37">
        <v>20892.69</v>
      </c>
      <c r="L85" s="95">
        <f t="shared" si="12"/>
        <v>0.0013211710957966537</v>
      </c>
      <c r="M85" s="30">
        <f t="shared" si="16"/>
        <v>15117516.33</v>
      </c>
      <c r="N85" s="33">
        <f t="shared" si="17"/>
        <v>0.9559719507363535</v>
      </c>
      <c r="O85" s="107">
        <v>945.06</v>
      </c>
      <c r="P85" s="104">
        <f t="shared" si="13"/>
        <v>0.0008127064127107464</v>
      </c>
      <c r="Q85" s="35">
        <f t="shared" si="14"/>
        <v>22.10726303091867</v>
      </c>
      <c r="R85" s="150"/>
      <c r="S85" s="67"/>
      <c r="T85" s="91"/>
      <c r="U85" s="79"/>
    </row>
    <row r="86" spans="2:21" ht="12.75">
      <c r="B86" s="94">
        <f t="shared" si="15"/>
        <v>0.4270833333333333</v>
      </c>
      <c r="C86" s="3">
        <f t="shared" si="18"/>
        <v>82</v>
      </c>
      <c r="D86" s="78"/>
      <c r="E86" s="79"/>
      <c r="F86" s="78"/>
      <c r="G86" s="79"/>
      <c r="H86" s="126"/>
      <c r="I86" s="136" t="s">
        <v>9</v>
      </c>
      <c r="J86" s="130"/>
      <c r="K86" s="37">
        <v>20865.62</v>
      </c>
      <c r="L86" s="95">
        <f t="shared" si="12"/>
        <v>0.001319459296044529</v>
      </c>
      <c r="M86" s="30">
        <f t="shared" si="16"/>
        <v>15138381.95</v>
      </c>
      <c r="N86" s="33">
        <f t="shared" si="17"/>
        <v>0.957291410032398</v>
      </c>
      <c r="O86" s="107">
        <v>2642.44</v>
      </c>
      <c r="P86" s="104">
        <f t="shared" si="13"/>
        <v>0.0022723720538414334</v>
      </c>
      <c r="Q86" s="35">
        <f t="shared" si="14"/>
        <v>7.8963458016076045</v>
      </c>
      <c r="R86" s="150"/>
      <c r="S86" s="67"/>
      <c r="T86" s="91"/>
      <c r="U86" s="79"/>
    </row>
    <row r="87" spans="2:21" ht="12.75">
      <c r="B87" s="94">
        <f t="shared" si="15"/>
        <v>0.4322916666666667</v>
      </c>
      <c r="C87" s="3">
        <f t="shared" si="18"/>
        <v>83</v>
      </c>
      <c r="D87" s="78"/>
      <c r="E87" s="79"/>
      <c r="F87" s="78"/>
      <c r="G87" s="79"/>
      <c r="H87" s="125"/>
      <c r="I87" s="136" t="s">
        <v>9</v>
      </c>
      <c r="J87" s="130"/>
      <c r="K87" s="37">
        <v>20039.77</v>
      </c>
      <c r="L87" s="95">
        <f t="shared" si="12"/>
        <v>0.0012672358078549438</v>
      </c>
      <c r="M87" s="30">
        <f t="shared" si="16"/>
        <v>15158421.719999999</v>
      </c>
      <c r="N87" s="33">
        <f t="shared" si="17"/>
        <v>0.958558645840253</v>
      </c>
      <c r="O87" s="107">
        <v>1641.8</v>
      </c>
      <c r="P87" s="104">
        <f t="shared" si="13"/>
        <v>0.0014118694986440053</v>
      </c>
      <c r="Q87" s="35">
        <f t="shared" si="14"/>
        <v>12.20597514922646</v>
      </c>
      <c r="R87" s="150"/>
      <c r="S87" s="67"/>
      <c r="T87" s="91"/>
      <c r="U87" s="79"/>
    </row>
    <row r="88" spans="2:21" ht="12.75">
      <c r="B88" s="94">
        <f t="shared" si="15"/>
        <v>0.4375</v>
      </c>
      <c r="C88" s="3">
        <f t="shared" si="18"/>
        <v>84</v>
      </c>
      <c r="D88" s="78"/>
      <c r="E88" s="79"/>
      <c r="F88" s="78"/>
      <c r="G88" s="79"/>
      <c r="H88" s="126"/>
      <c r="I88" s="136" t="s">
        <v>9</v>
      </c>
      <c r="J88" s="130"/>
      <c r="K88" s="37">
        <v>20034.16</v>
      </c>
      <c r="L88" s="95">
        <f t="shared" si="12"/>
        <v>0.0012668810536395978</v>
      </c>
      <c r="M88" s="30">
        <f t="shared" si="16"/>
        <v>15178455.879999999</v>
      </c>
      <c r="N88" s="33">
        <f t="shared" si="17"/>
        <v>0.9598255268938926</v>
      </c>
      <c r="O88" s="107">
        <v>1019.82</v>
      </c>
      <c r="P88" s="104">
        <f t="shared" si="13"/>
        <v>0.0008769964381210437</v>
      </c>
      <c r="Q88" s="35">
        <f t="shared" si="14"/>
        <v>19.644800062756172</v>
      </c>
      <c r="R88" s="150"/>
      <c r="S88" s="67"/>
      <c r="T88" s="91"/>
      <c r="U88" s="79"/>
    </row>
    <row r="89" spans="2:21" ht="12.75">
      <c r="B89" s="94">
        <f t="shared" si="15"/>
        <v>0.4427083333333333</v>
      </c>
      <c r="C89" s="3">
        <f t="shared" si="18"/>
        <v>85</v>
      </c>
      <c r="D89" s="78"/>
      <c r="E89" s="79"/>
      <c r="F89" s="78"/>
      <c r="G89" s="79"/>
      <c r="H89" s="126"/>
      <c r="I89" s="136" t="s">
        <v>9</v>
      </c>
      <c r="J89" s="130"/>
      <c r="K89" s="37">
        <v>19485.01</v>
      </c>
      <c r="L89" s="95">
        <f t="shared" si="12"/>
        <v>0.0012321549792443554</v>
      </c>
      <c r="M89" s="30">
        <f t="shared" si="16"/>
        <v>15197940.889999999</v>
      </c>
      <c r="N89" s="33">
        <f t="shared" si="17"/>
        <v>0.9610576818731369</v>
      </c>
      <c r="O89" s="107">
        <v>1127.67</v>
      </c>
      <c r="P89" s="104">
        <f t="shared" si="13"/>
        <v>0.0009697422813594137</v>
      </c>
      <c r="Q89" s="35">
        <f t="shared" si="14"/>
        <v>17.279000062074896</v>
      </c>
      <c r="R89" s="150"/>
      <c r="S89" s="67"/>
      <c r="T89" s="91"/>
      <c r="U89" s="79"/>
    </row>
    <row r="90" spans="2:21" ht="12.75">
      <c r="B90" s="94">
        <f t="shared" si="15"/>
        <v>0.4479166666666667</v>
      </c>
      <c r="C90" s="3">
        <f t="shared" si="18"/>
        <v>86</v>
      </c>
      <c r="D90" s="78"/>
      <c r="E90" s="79"/>
      <c r="F90" s="78"/>
      <c r="G90" s="79"/>
      <c r="H90" s="125"/>
      <c r="I90" s="136" t="s">
        <v>9</v>
      </c>
      <c r="J90" s="130"/>
      <c r="K90" s="37">
        <v>19081.54</v>
      </c>
      <c r="L90" s="95">
        <f t="shared" si="12"/>
        <v>0.001206641131959919</v>
      </c>
      <c r="M90" s="30">
        <f t="shared" si="16"/>
        <v>15217022.429999998</v>
      </c>
      <c r="N90" s="33">
        <f t="shared" si="17"/>
        <v>0.9622643230050968</v>
      </c>
      <c r="O90" s="107">
        <v>1549.01</v>
      </c>
      <c r="P90" s="104">
        <f t="shared" si="13"/>
        <v>0.0013320745353237607</v>
      </c>
      <c r="Q90" s="35">
        <f t="shared" si="14"/>
        <v>12.318538937773159</v>
      </c>
      <c r="R90" s="150"/>
      <c r="S90" s="67"/>
      <c r="T90" s="91"/>
      <c r="U90" s="79"/>
    </row>
    <row r="91" spans="2:21" ht="12.75">
      <c r="B91" s="94">
        <f t="shared" si="15"/>
        <v>0.453125</v>
      </c>
      <c r="C91" s="3">
        <f t="shared" si="18"/>
        <v>87</v>
      </c>
      <c r="D91" s="78"/>
      <c r="E91" s="79"/>
      <c r="F91" s="78"/>
      <c r="G91" s="79"/>
      <c r="H91" s="125"/>
      <c r="I91" s="136" t="s">
        <v>9</v>
      </c>
      <c r="J91" s="130"/>
      <c r="K91" s="37">
        <v>19056.9</v>
      </c>
      <c r="L91" s="95">
        <f t="shared" si="12"/>
        <v>0.001205082995798399</v>
      </c>
      <c r="M91" s="30">
        <f t="shared" si="16"/>
        <v>15236079.329999998</v>
      </c>
      <c r="N91" s="33">
        <f t="shared" si="17"/>
        <v>0.9634694060008951</v>
      </c>
      <c r="O91" s="107">
        <v>2231.24</v>
      </c>
      <c r="P91" s="104">
        <f t="shared" si="13"/>
        <v>0.001918759715041083</v>
      </c>
      <c r="Q91" s="35">
        <f t="shared" si="14"/>
        <v>8.540945841774082</v>
      </c>
      <c r="R91" s="150"/>
      <c r="S91" s="67"/>
      <c r="T91" s="91"/>
      <c r="U91" s="79"/>
    </row>
    <row r="92" spans="2:21" ht="12.75">
      <c r="B92" s="94">
        <f t="shared" si="15"/>
        <v>0.4583333333333333</v>
      </c>
      <c r="C92" s="3">
        <f t="shared" si="18"/>
        <v>88</v>
      </c>
      <c r="D92" s="78"/>
      <c r="E92" s="79"/>
      <c r="F92" s="78"/>
      <c r="G92" s="79"/>
      <c r="H92" s="125"/>
      <c r="I92" s="137" t="s">
        <v>9</v>
      </c>
      <c r="J92" s="144"/>
      <c r="K92" s="37">
        <v>18668.06</v>
      </c>
      <c r="L92" s="95">
        <f t="shared" si="12"/>
        <v>0.0011804942918598649</v>
      </c>
      <c r="M92" s="30">
        <f t="shared" si="16"/>
        <v>15254747.389999999</v>
      </c>
      <c r="N92" s="33">
        <f t="shared" si="17"/>
        <v>0.964649900292755</v>
      </c>
      <c r="O92" s="107">
        <v>2247.28</v>
      </c>
      <c r="P92" s="104">
        <f t="shared" si="13"/>
        <v>0.0019325533481012915</v>
      </c>
      <c r="Q92" s="35">
        <f t="shared" si="14"/>
        <v>8.30695774447332</v>
      </c>
      <c r="R92" s="150"/>
      <c r="S92" s="67"/>
      <c r="T92" s="91"/>
      <c r="U92" s="79"/>
    </row>
    <row r="93" spans="2:21" ht="12.75">
      <c r="B93" s="94">
        <f t="shared" si="15"/>
        <v>0.4635416666666667</v>
      </c>
      <c r="C93" s="3">
        <f t="shared" si="18"/>
        <v>89</v>
      </c>
      <c r="D93" s="78"/>
      <c r="E93" s="79"/>
      <c r="F93" s="78"/>
      <c r="G93" s="79"/>
      <c r="H93" s="46"/>
      <c r="I93" s="138"/>
      <c r="J93" s="145" t="s">
        <v>10</v>
      </c>
      <c r="K93" s="37">
        <v>18311.04</v>
      </c>
      <c r="L93" s="95">
        <f t="shared" si="12"/>
        <v>0.0011579177588896576</v>
      </c>
      <c r="M93" s="30">
        <f t="shared" si="16"/>
        <v>15273058.429999998</v>
      </c>
      <c r="N93" s="33">
        <f t="shared" si="17"/>
        <v>0.9658078180516446</v>
      </c>
      <c r="O93" s="107">
        <v>2784.53</v>
      </c>
      <c r="P93" s="104">
        <f t="shared" si="13"/>
        <v>0.0023945626599215447</v>
      </c>
      <c r="Q93" s="35">
        <f t="shared" si="14"/>
        <v>6.575989484760444</v>
      </c>
      <c r="R93" s="150"/>
      <c r="S93" s="67"/>
      <c r="T93" s="91"/>
      <c r="U93" s="79"/>
    </row>
    <row r="94" spans="2:21" ht="12.75">
      <c r="B94" s="94">
        <f t="shared" si="15"/>
        <v>0.46875</v>
      </c>
      <c r="C94" s="3">
        <f t="shared" si="18"/>
        <v>90</v>
      </c>
      <c r="D94" s="78"/>
      <c r="E94" s="79"/>
      <c r="F94" s="78"/>
      <c r="G94" s="79"/>
      <c r="H94" s="47"/>
      <c r="I94" s="139"/>
      <c r="J94" s="146" t="s">
        <v>10</v>
      </c>
      <c r="K94" s="37">
        <v>18272.39</v>
      </c>
      <c r="L94" s="95">
        <f t="shared" si="12"/>
        <v>0.0011554736857304548</v>
      </c>
      <c r="M94" s="30">
        <f t="shared" si="16"/>
        <v>15291330.819999998</v>
      </c>
      <c r="N94" s="33">
        <f t="shared" si="17"/>
        <v>0.966963291737375</v>
      </c>
      <c r="O94" s="107">
        <v>1244.55</v>
      </c>
      <c r="P94" s="104">
        <f t="shared" si="13"/>
        <v>0.0010702534928355443</v>
      </c>
      <c r="Q94" s="35">
        <f t="shared" si="14"/>
        <v>14.681925193845165</v>
      </c>
      <c r="R94" s="150"/>
      <c r="S94" s="67"/>
      <c r="T94" s="91"/>
      <c r="U94" s="79"/>
    </row>
    <row r="95" spans="2:21" ht="12.75">
      <c r="B95" s="94">
        <f t="shared" si="15"/>
        <v>0.4739583333333333</v>
      </c>
      <c r="C95" s="3">
        <f t="shared" si="18"/>
        <v>91</v>
      </c>
      <c r="D95" s="78"/>
      <c r="E95" s="79"/>
      <c r="F95" s="78"/>
      <c r="G95" s="79"/>
      <c r="H95" s="46"/>
      <c r="I95" s="139"/>
      <c r="J95" s="146" t="s">
        <v>10</v>
      </c>
      <c r="K95" s="37">
        <v>17976.13</v>
      </c>
      <c r="L95" s="95">
        <f t="shared" si="12"/>
        <v>0.0011367393748858141</v>
      </c>
      <c r="M95" s="30">
        <f t="shared" si="16"/>
        <v>15309306.95</v>
      </c>
      <c r="N95" s="33">
        <f t="shared" si="17"/>
        <v>0.9681000311122608</v>
      </c>
      <c r="O95" s="107">
        <v>801.98</v>
      </c>
      <c r="P95" s="104">
        <f t="shared" si="13"/>
        <v>0.0006896644539666946</v>
      </c>
      <c r="Q95" s="35">
        <f t="shared" si="14"/>
        <v>22.414686151774358</v>
      </c>
      <c r="R95" s="150"/>
      <c r="S95" s="67"/>
      <c r="T95" s="91"/>
      <c r="U95" s="79"/>
    </row>
    <row r="96" spans="2:21" ht="12.75">
      <c r="B96" s="94">
        <f t="shared" si="15"/>
        <v>0.4791666666666667</v>
      </c>
      <c r="C96" s="3">
        <f t="shared" si="18"/>
        <v>92</v>
      </c>
      <c r="D96" s="78"/>
      <c r="E96" s="79"/>
      <c r="F96" s="78"/>
      <c r="G96" s="79"/>
      <c r="H96" s="47"/>
      <c r="I96" s="139"/>
      <c r="J96" s="146" t="s">
        <v>10</v>
      </c>
      <c r="K96" s="37">
        <v>15927.81</v>
      </c>
      <c r="L96" s="95">
        <f t="shared" si="12"/>
        <v>0.0010072117181339933</v>
      </c>
      <c r="M96" s="30">
        <f t="shared" si="16"/>
        <v>15325234.76</v>
      </c>
      <c r="N96" s="33">
        <f t="shared" si="17"/>
        <v>0.9691072428303948</v>
      </c>
      <c r="O96" s="107">
        <v>767.67</v>
      </c>
      <c r="P96" s="104">
        <f t="shared" si="13"/>
        <v>0.0006601594944719476</v>
      </c>
      <c r="Q96" s="35">
        <f t="shared" si="14"/>
        <v>20.748251201688227</v>
      </c>
      <c r="R96" s="150"/>
      <c r="S96" s="67"/>
      <c r="T96" s="91"/>
      <c r="U96" s="79"/>
    </row>
    <row r="97" spans="2:21" ht="12.75">
      <c r="B97" s="94">
        <f t="shared" si="15"/>
        <v>0.484375</v>
      </c>
      <c r="C97" s="3">
        <f t="shared" si="18"/>
        <v>93</v>
      </c>
      <c r="D97" s="78"/>
      <c r="E97" s="79"/>
      <c r="F97" s="78"/>
      <c r="G97" s="79"/>
      <c r="H97" s="46"/>
      <c r="I97" s="139"/>
      <c r="J97" s="146" t="s">
        <v>10</v>
      </c>
      <c r="K97" s="37">
        <v>15436.78</v>
      </c>
      <c r="L97" s="95">
        <f t="shared" si="12"/>
        <v>0.0009761609227041548</v>
      </c>
      <c r="M97" s="30">
        <f t="shared" si="16"/>
        <v>15340671.54</v>
      </c>
      <c r="N97" s="33">
        <f t="shared" si="17"/>
        <v>0.970083403753099</v>
      </c>
      <c r="O97" s="107">
        <v>560.4</v>
      </c>
      <c r="P97" s="104">
        <f t="shared" si="13"/>
        <v>0.0004819172049214889</v>
      </c>
      <c r="Q97" s="35">
        <f t="shared" si="14"/>
        <v>27.5460028551035</v>
      </c>
      <c r="R97" s="150"/>
      <c r="S97" s="67"/>
      <c r="T97" s="91"/>
      <c r="U97" s="79"/>
    </row>
    <row r="98" spans="2:21" ht="12.75">
      <c r="B98" s="94">
        <f t="shared" si="15"/>
        <v>0.4895833333333333</v>
      </c>
      <c r="C98" s="3">
        <f t="shared" si="18"/>
        <v>94</v>
      </c>
      <c r="D98" s="78"/>
      <c r="E98" s="79"/>
      <c r="F98" s="78"/>
      <c r="G98" s="79"/>
      <c r="H98" s="46"/>
      <c r="I98" s="139"/>
      <c r="J98" s="146" t="s">
        <v>10</v>
      </c>
      <c r="K98" s="37">
        <v>15244.69</v>
      </c>
      <c r="L98" s="95">
        <f t="shared" si="12"/>
        <v>0.0009640139107209406</v>
      </c>
      <c r="M98" s="30">
        <f t="shared" si="16"/>
        <v>15355916.229999999</v>
      </c>
      <c r="N98" s="33">
        <f t="shared" si="17"/>
        <v>0.97104741766382</v>
      </c>
      <c r="O98" s="107">
        <v>976.06</v>
      </c>
      <c r="P98" s="104">
        <f t="shared" si="13"/>
        <v>0.0008393649304705004</v>
      </c>
      <c r="Q98" s="35">
        <f t="shared" si="14"/>
        <v>15.61859926643854</v>
      </c>
      <c r="R98" s="150"/>
      <c r="S98" s="67"/>
      <c r="T98" s="91"/>
      <c r="U98" s="79"/>
    </row>
    <row r="99" spans="2:21" ht="12.75">
      <c r="B99" s="94">
        <f t="shared" si="15"/>
        <v>0.4947916666666667</v>
      </c>
      <c r="C99" s="3">
        <f t="shared" si="18"/>
        <v>95</v>
      </c>
      <c r="D99" s="78"/>
      <c r="E99" s="79"/>
      <c r="F99" s="78"/>
      <c r="G99" s="79"/>
      <c r="H99" s="46"/>
      <c r="I99" s="139"/>
      <c r="J99" s="146" t="s">
        <v>10</v>
      </c>
      <c r="K99" s="37">
        <v>15204</v>
      </c>
      <c r="L99" s="95">
        <f t="shared" si="12"/>
        <v>0.0009614408360288848</v>
      </c>
      <c r="M99" s="30">
        <f t="shared" si="16"/>
        <v>15371120.229999999</v>
      </c>
      <c r="N99" s="33">
        <f t="shared" si="17"/>
        <v>0.9720088584998489</v>
      </c>
      <c r="O99" s="107">
        <v>1013.6</v>
      </c>
      <c r="P99" s="104">
        <f t="shared" si="13"/>
        <v>0.0008716475355253769</v>
      </c>
      <c r="Q99" s="35">
        <f t="shared" si="14"/>
        <v>15</v>
      </c>
      <c r="R99" s="150"/>
      <c r="S99" s="67"/>
      <c r="T99" s="91"/>
      <c r="U99" s="79"/>
    </row>
    <row r="100" spans="2:21" ht="12.75">
      <c r="B100" s="94">
        <f t="shared" si="15"/>
        <v>0.5</v>
      </c>
      <c r="C100" s="3">
        <f t="shared" si="18"/>
        <v>96</v>
      </c>
      <c r="D100" s="78"/>
      <c r="E100" s="79"/>
      <c r="F100" s="78"/>
      <c r="G100" s="79"/>
      <c r="H100" s="47"/>
      <c r="I100" s="139"/>
      <c r="J100" s="146" t="s">
        <v>10</v>
      </c>
      <c r="K100" s="37">
        <v>14937.44</v>
      </c>
      <c r="L100" s="95">
        <f t="shared" si="12"/>
        <v>0.0009445846357360765</v>
      </c>
      <c r="M100" s="30">
        <f t="shared" si="16"/>
        <v>15386057.669999998</v>
      </c>
      <c r="N100" s="33">
        <f t="shared" si="17"/>
        <v>0.972953443135585</v>
      </c>
      <c r="O100" s="107">
        <v>1357.9</v>
      </c>
      <c r="P100" s="104">
        <f t="shared" si="13"/>
        <v>0.0011677290730958063</v>
      </c>
      <c r="Q100" s="35">
        <f t="shared" si="14"/>
        <v>11.000397672877236</v>
      </c>
      <c r="R100" s="150"/>
      <c r="S100" s="67"/>
      <c r="T100" s="91"/>
      <c r="U100" s="79"/>
    </row>
    <row r="101" spans="2:21" ht="12.75">
      <c r="B101" s="94">
        <f t="shared" si="15"/>
        <v>0.5052083333333334</v>
      </c>
      <c r="C101" s="3">
        <f t="shared" si="18"/>
        <v>97</v>
      </c>
      <c r="D101" s="78"/>
      <c r="E101" s="79"/>
      <c r="F101" s="78"/>
      <c r="G101" s="79"/>
      <c r="H101" s="47"/>
      <c r="I101" s="139"/>
      <c r="J101" s="146" t="s">
        <v>10</v>
      </c>
      <c r="K101" s="37">
        <v>14747.53</v>
      </c>
      <c r="L101" s="95">
        <f aca="true" t="shared" si="19" ref="L101:L132">K101/$K$197</f>
        <v>0.0009325754783320876</v>
      </c>
      <c r="M101" s="30">
        <f t="shared" si="16"/>
        <v>15400805.199999997</v>
      </c>
      <c r="N101" s="33">
        <f t="shared" si="17"/>
        <v>0.9738860186139171</v>
      </c>
      <c r="O101" s="107">
        <v>522.54</v>
      </c>
      <c r="P101" s="104">
        <f aca="true" t="shared" si="20" ref="P101:P132">O101/$O$197</f>
        <v>0.00044935941516715703</v>
      </c>
      <c r="Q101" s="35">
        <f aca="true" t="shared" si="21" ref="Q101:Q132">K101/O101</f>
        <v>28.222777203659053</v>
      </c>
      <c r="R101" s="150"/>
      <c r="S101" s="67"/>
      <c r="T101" s="91"/>
      <c r="U101" s="79"/>
    </row>
    <row r="102" spans="2:21" ht="12.75">
      <c r="B102" s="94">
        <f t="shared" si="15"/>
        <v>0.5104166666666666</v>
      </c>
      <c r="C102" s="3">
        <f t="shared" si="18"/>
        <v>98</v>
      </c>
      <c r="D102" s="78"/>
      <c r="E102" s="79"/>
      <c r="F102" s="78"/>
      <c r="G102" s="79"/>
      <c r="H102" s="46"/>
      <c r="I102" s="139"/>
      <c r="J102" s="146" t="s">
        <v>10</v>
      </c>
      <c r="K102" s="37">
        <v>14528.28</v>
      </c>
      <c r="L102" s="95">
        <f t="shared" si="19"/>
        <v>0.0009187109753526525</v>
      </c>
      <c r="M102" s="30">
        <f aca="true" t="shared" si="22" ref="M102:M133">K102+M101</f>
        <v>15415333.479999997</v>
      </c>
      <c r="N102" s="33">
        <f aca="true" t="shared" si="23" ref="N102:N133">N101+L102</f>
        <v>0.9748047295892698</v>
      </c>
      <c r="O102" s="107">
        <v>1306.7</v>
      </c>
      <c r="P102" s="104">
        <f t="shared" si="20"/>
        <v>0.0011236995211829223</v>
      </c>
      <c r="Q102" s="35">
        <f t="shared" si="21"/>
        <v>11.118298002601975</v>
      </c>
      <c r="R102" s="150"/>
      <c r="S102" s="67"/>
      <c r="T102" s="91"/>
      <c r="U102" s="79"/>
    </row>
    <row r="103" spans="2:21" ht="12.75">
      <c r="B103" s="94">
        <f t="shared" si="15"/>
        <v>0.515625</v>
      </c>
      <c r="C103" s="3">
        <f t="shared" si="18"/>
        <v>99</v>
      </c>
      <c r="D103" s="78"/>
      <c r="E103" s="79"/>
      <c r="F103" s="78"/>
      <c r="G103" s="79"/>
      <c r="H103" s="46"/>
      <c r="I103" s="139"/>
      <c r="J103" s="146" t="s">
        <v>10</v>
      </c>
      <c r="K103" s="37">
        <v>14083.34</v>
      </c>
      <c r="L103" s="95">
        <f t="shared" si="19"/>
        <v>0.0008905747292606574</v>
      </c>
      <c r="M103" s="30">
        <f t="shared" si="22"/>
        <v>15429416.819999997</v>
      </c>
      <c r="N103" s="33">
        <f t="shared" si="23"/>
        <v>0.9756953043185305</v>
      </c>
      <c r="O103" s="107">
        <v>861.63</v>
      </c>
      <c r="P103" s="104">
        <f t="shared" si="20"/>
        <v>0.0007409606018495762</v>
      </c>
      <c r="Q103" s="35">
        <f t="shared" si="21"/>
        <v>16.344997272611213</v>
      </c>
      <c r="R103" s="150"/>
      <c r="S103" s="67"/>
      <c r="T103" s="91"/>
      <c r="U103" s="79"/>
    </row>
    <row r="104" spans="2:21" ht="12.75">
      <c r="B104" s="94">
        <f t="shared" si="15"/>
        <v>0.5208333333333334</v>
      </c>
      <c r="C104" s="3">
        <f t="shared" si="18"/>
        <v>100</v>
      </c>
      <c r="D104" s="78"/>
      <c r="E104" s="79"/>
      <c r="F104" s="78"/>
      <c r="G104" s="79"/>
      <c r="H104" s="47"/>
      <c r="I104" s="139"/>
      <c r="J104" s="146" t="s">
        <v>10</v>
      </c>
      <c r="K104" s="37">
        <v>13299.68</v>
      </c>
      <c r="L104" s="95">
        <f t="shared" si="19"/>
        <v>0.0008410191698314022</v>
      </c>
      <c r="M104" s="30">
        <f t="shared" si="22"/>
        <v>15442716.499999996</v>
      </c>
      <c r="N104" s="33">
        <f t="shared" si="23"/>
        <v>0.9765363234883618</v>
      </c>
      <c r="O104" s="107">
        <v>1781.98</v>
      </c>
      <c r="P104" s="104">
        <f t="shared" si="20"/>
        <v>0.0015324175960492413</v>
      </c>
      <c r="Q104" s="35">
        <f t="shared" si="21"/>
        <v>7.463428321305514</v>
      </c>
      <c r="R104" s="150"/>
      <c r="S104" s="67"/>
      <c r="T104" s="91"/>
      <c r="U104" s="79"/>
    </row>
    <row r="105" spans="2:21" ht="12.75">
      <c r="B105" s="94">
        <f t="shared" si="15"/>
        <v>0.5260416666666666</v>
      </c>
      <c r="C105" s="3">
        <f t="shared" si="18"/>
        <v>101</v>
      </c>
      <c r="D105" s="78"/>
      <c r="E105" s="79"/>
      <c r="F105" s="78"/>
      <c r="G105" s="79"/>
      <c r="H105" s="46"/>
      <c r="I105" s="139"/>
      <c r="J105" s="146" t="s">
        <v>10</v>
      </c>
      <c r="K105" s="37">
        <v>12665.62</v>
      </c>
      <c r="L105" s="95">
        <f t="shared" si="19"/>
        <v>0.0008009237228113763</v>
      </c>
      <c r="M105" s="30">
        <f t="shared" si="22"/>
        <v>15455382.119999995</v>
      </c>
      <c r="N105" s="33">
        <f t="shared" si="23"/>
        <v>0.9773372472111732</v>
      </c>
      <c r="O105" s="107">
        <v>900.09</v>
      </c>
      <c r="P105" s="104">
        <f t="shared" si="20"/>
        <v>0.0007740343629153872</v>
      </c>
      <c r="Q105" s="35">
        <f t="shared" si="21"/>
        <v>14.07150396071504</v>
      </c>
      <c r="R105" s="150"/>
      <c r="S105" s="67"/>
      <c r="T105" s="91"/>
      <c r="U105" s="79"/>
    </row>
    <row r="106" spans="2:21" ht="12.75">
      <c r="B106" s="94">
        <f t="shared" si="15"/>
        <v>0.53125</v>
      </c>
      <c r="C106" s="3">
        <f t="shared" si="18"/>
        <v>102</v>
      </c>
      <c r="D106" s="78"/>
      <c r="E106" s="79"/>
      <c r="F106" s="78"/>
      <c r="G106" s="79"/>
      <c r="H106" s="46"/>
      <c r="I106" s="140"/>
      <c r="J106" s="146" t="s">
        <v>10</v>
      </c>
      <c r="K106" s="37">
        <v>11939.42</v>
      </c>
      <c r="L106" s="95">
        <f t="shared" si="19"/>
        <v>0.0007550017065574841</v>
      </c>
      <c r="M106" s="30">
        <f t="shared" si="22"/>
        <v>15467321.539999995</v>
      </c>
      <c r="N106" s="33">
        <f t="shared" si="23"/>
        <v>0.9780922489177307</v>
      </c>
      <c r="O106" s="107">
        <v>1108.31</v>
      </c>
      <c r="P106" s="104">
        <f t="shared" si="20"/>
        <v>0.0009530936070423543</v>
      </c>
      <c r="Q106" s="35">
        <f t="shared" si="21"/>
        <v>10.772635814889336</v>
      </c>
      <c r="R106" s="150"/>
      <c r="S106" s="67"/>
      <c r="T106" s="91"/>
      <c r="U106" s="79"/>
    </row>
    <row r="107" spans="2:21" ht="12.75">
      <c r="B107" s="94">
        <f t="shared" si="15"/>
        <v>0.5364583333333334</v>
      </c>
      <c r="C107" s="3">
        <f t="shared" si="18"/>
        <v>103</v>
      </c>
      <c r="D107" s="78"/>
      <c r="E107" s="79"/>
      <c r="F107" s="78"/>
      <c r="G107" s="79"/>
      <c r="H107" s="46"/>
      <c r="I107" s="139"/>
      <c r="J107" s="146" t="s">
        <v>10</v>
      </c>
      <c r="K107" s="37">
        <v>11677.52</v>
      </c>
      <c r="L107" s="95">
        <f t="shared" si="19"/>
        <v>0.0007384401862367814</v>
      </c>
      <c r="M107" s="30">
        <f t="shared" si="22"/>
        <v>15478999.059999995</v>
      </c>
      <c r="N107" s="33">
        <f t="shared" si="23"/>
        <v>0.9788306891039675</v>
      </c>
      <c r="O107" s="107">
        <v>1133.74</v>
      </c>
      <c r="P107" s="104">
        <f t="shared" si="20"/>
        <v>0.0009749621911272106</v>
      </c>
      <c r="Q107" s="35">
        <f t="shared" si="21"/>
        <v>10.29999823592711</v>
      </c>
      <c r="R107" s="150"/>
      <c r="S107" s="67"/>
      <c r="T107" s="91"/>
      <c r="U107" s="79"/>
    </row>
    <row r="108" spans="2:21" ht="12.75">
      <c r="B108" s="94">
        <f t="shared" si="15"/>
        <v>0.5416666666666666</v>
      </c>
      <c r="C108" s="3">
        <f t="shared" si="18"/>
        <v>104</v>
      </c>
      <c r="D108" s="78"/>
      <c r="E108" s="79"/>
      <c r="F108" s="78"/>
      <c r="G108" s="79"/>
      <c r="H108" s="46"/>
      <c r="I108" s="139"/>
      <c r="J108" s="146" t="s">
        <v>10</v>
      </c>
      <c r="K108" s="37">
        <v>11332.57</v>
      </c>
      <c r="L108" s="95">
        <f t="shared" si="19"/>
        <v>0.000716626912335955</v>
      </c>
      <c r="M108" s="30">
        <f t="shared" si="22"/>
        <v>15490331.629999995</v>
      </c>
      <c r="N108" s="33">
        <f t="shared" si="23"/>
        <v>0.9795473160163035</v>
      </c>
      <c r="O108" s="107">
        <v>1245.98</v>
      </c>
      <c r="P108" s="104">
        <f t="shared" si="20"/>
        <v>0.0010714832244612363</v>
      </c>
      <c r="Q108" s="35">
        <f t="shared" si="21"/>
        <v>9.095306505722403</v>
      </c>
      <c r="R108" s="150"/>
      <c r="S108" s="67"/>
      <c r="T108" s="91"/>
      <c r="U108" s="79"/>
    </row>
    <row r="109" spans="2:21" ht="12.75">
      <c r="B109" s="94">
        <f t="shared" si="15"/>
        <v>0.546875</v>
      </c>
      <c r="C109" s="3">
        <f t="shared" si="18"/>
        <v>105</v>
      </c>
      <c r="D109" s="78"/>
      <c r="E109" s="79"/>
      <c r="F109" s="78"/>
      <c r="G109" s="79"/>
      <c r="H109" s="46"/>
      <c r="I109" s="139"/>
      <c r="J109" s="146" t="s">
        <v>10</v>
      </c>
      <c r="K109" s="37">
        <v>10946.88</v>
      </c>
      <c r="L109" s="95">
        <f t="shared" si="19"/>
        <v>0.0006922374019407971</v>
      </c>
      <c r="M109" s="30">
        <f t="shared" si="22"/>
        <v>15501278.509999996</v>
      </c>
      <c r="N109" s="33">
        <f t="shared" si="23"/>
        <v>0.9802395534182443</v>
      </c>
      <c r="O109" s="107">
        <v>521.28</v>
      </c>
      <c r="P109" s="104">
        <f t="shared" si="20"/>
        <v>0.0004482758754130509</v>
      </c>
      <c r="Q109" s="35">
        <f t="shared" si="21"/>
        <v>21</v>
      </c>
      <c r="R109" s="150"/>
      <c r="S109" s="67"/>
      <c r="T109" s="91"/>
      <c r="U109" s="79"/>
    </row>
    <row r="110" spans="2:21" ht="12.75">
      <c r="B110" s="94">
        <f t="shared" si="15"/>
        <v>0.5520833333333334</v>
      </c>
      <c r="C110" s="3">
        <f t="shared" si="18"/>
        <v>106</v>
      </c>
      <c r="D110" s="78"/>
      <c r="E110" s="79"/>
      <c r="F110" s="78"/>
      <c r="G110" s="79"/>
      <c r="H110" s="46"/>
      <c r="I110" s="139"/>
      <c r="J110" s="146" t="s">
        <v>10</v>
      </c>
      <c r="K110" s="37">
        <v>10926.71</v>
      </c>
      <c r="L110" s="95">
        <f t="shared" si="19"/>
        <v>0.0006909619309027345</v>
      </c>
      <c r="M110" s="30">
        <f t="shared" si="22"/>
        <v>15512205.219999997</v>
      </c>
      <c r="N110" s="33">
        <f t="shared" si="23"/>
        <v>0.9809305153491471</v>
      </c>
      <c r="O110" s="107">
        <v>575.09</v>
      </c>
      <c r="P110" s="104">
        <f t="shared" si="20"/>
        <v>0.0004945499025308692</v>
      </c>
      <c r="Q110" s="35">
        <f t="shared" si="21"/>
        <v>18.999999999999996</v>
      </c>
      <c r="R110" s="150"/>
      <c r="S110" s="67"/>
      <c r="T110" s="91"/>
      <c r="U110" s="79"/>
    </row>
    <row r="111" spans="2:21" ht="12.75">
      <c r="B111" s="94">
        <f t="shared" si="15"/>
        <v>0.5572916666666666</v>
      </c>
      <c r="C111" s="3">
        <f t="shared" si="18"/>
        <v>107</v>
      </c>
      <c r="D111" s="78"/>
      <c r="E111" s="79"/>
      <c r="F111" s="78"/>
      <c r="G111" s="79"/>
      <c r="H111" s="47"/>
      <c r="I111" s="139"/>
      <c r="J111" s="146" t="s">
        <v>10</v>
      </c>
      <c r="K111" s="37">
        <v>10804</v>
      </c>
      <c r="L111" s="95">
        <f t="shared" si="19"/>
        <v>0.000683202235757437</v>
      </c>
      <c r="M111" s="30">
        <f t="shared" si="22"/>
        <v>15523009.219999997</v>
      </c>
      <c r="N111" s="33">
        <f t="shared" si="23"/>
        <v>0.9816137175849046</v>
      </c>
      <c r="O111" s="107">
        <v>292</v>
      </c>
      <c r="P111" s="104">
        <f t="shared" si="20"/>
        <v>0.000251106038253167</v>
      </c>
      <c r="Q111" s="35">
        <f t="shared" si="21"/>
        <v>37</v>
      </c>
      <c r="R111" s="150"/>
      <c r="S111" s="67"/>
      <c r="T111" s="91"/>
      <c r="U111" s="79"/>
    </row>
    <row r="112" spans="2:21" ht="12.75">
      <c r="B112" s="94">
        <f t="shared" si="15"/>
        <v>0.5625</v>
      </c>
      <c r="C112" s="3">
        <f t="shared" si="18"/>
        <v>108</v>
      </c>
      <c r="D112" s="78"/>
      <c r="E112" s="79"/>
      <c r="F112" s="78"/>
      <c r="G112" s="79"/>
      <c r="H112" s="46"/>
      <c r="I112" s="139"/>
      <c r="J112" s="146" t="s">
        <v>10</v>
      </c>
      <c r="K112" s="37">
        <v>10664.2</v>
      </c>
      <c r="L112" s="95">
        <f t="shared" si="19"/>
        <v>0.0006743618365942669</v>
      </c>
      <c r="M112" s="30">
        <f t="shared" si="22"/>
        <v>15533673.419999996</v>
      </c>
      <c r="N112" s="33">
        <f t="shared" si="23"/>
        <v>0.9822880794214989</v>
      </c>
      <c r="O112" s="107">
        <v>1280.13</v>
      </c>
      <c r="P112" s="104">
        <f t="shared" si="20"/>
        <v>0.0011008505916062557</v>
      </c>
      <c r="Q112" s="35">
        <f t="shared" si="21"/>
        <v>8.330560177481974</v>
      </c>
      <c r="R112" s="150"/>
      <c r="S112" s="67"/>
      <c r="T112" s="91"/>
      <c r="U112" s="79"/>
    </row>
    <row r="113" spans="2:21" ht="12.75">
      <c r="B113" s="94">
        <f t="shared" si="15"/>
        <v>0.5677083333333334</v>
      </c>
      <c r="C113" s="3">
        <f t="shared" si="18"/>
        <v>109</v>
      </c>
      <c r="D113" s="78"/>
      <c r="E113" s="79"/>
      <c r="F113" s="78"/>
      <c r="G113" s="79"/>
      <c r="H113" s="46"/>
      <c r="I113" s="139"/>
      <c r="J113" s="146" t="s">
        <v>10</v>
      </c>
      <c r="K113" s="37">
        <v>10468.62</v>
      </c>
      <c r="L113" s="95">
        <f t="shared" si="19"/>
        <v>0.0006619941308122011</v>
      </c>
      <c r="M113" s="30">
        <f t="shared" si="22"/>
        <v>15544142.039999995</v>
      </c>
      <c r="N113" s="33">
        <f t="shared" si="23"/>
        <v>0.9829500735523111</v>
      </c>
      <c r="O113" s="107">
        <v>550.98</v>
      </c>
      <c r="P113" s="104">
        <f t="shared" si="20"/>
        <v>0.0004738164553312669</v>
      </c>
      <c r="Q113" s="35">
        <f t="shared" si="21"/>
        <v>19</v>
      </c>
      <c r="R113" s="150"/>
      <c r="S113" s="67"/>
      <c r="T113" s="91"/>
      <c r="U113" s="79"/>
    </row>
    <row r="114" spans="2:21" ht="12.75">
      <c r="B114" s="94">
        <f t="shared" si="15"/>
        <v>0.5729166666666666</v>
      </c>
      <c r="C114" s="3">
        <f t="shared" si="18"/>
        <v>110</v>
      </c>
      <c r="D114" s="78"/>
      <c r="E114" s="79"/>
      <c r="F114" s="78"/>
      <c r="G114" s="79"/>
      <c r="H114" s="46"/>
      <c r="I114" s="139"/>
      <c r="J114" s="146" t="s">
        <v>10</v>
      </c>
      <c r="K114" s="37">
        <v>10323.82</v>
      </c>
      <c r="L114" s="95">
        <f t="shared" si="19"/>
        <v>0.0006528375514214497</v>
      </c>
      <c r="M114" s="30">
        <f t="shared" si="22"/>
        <v>15554465.859999996</v>
      </c>
      <c r="N114" s="33">
        <f t="shared" si="23"/>
        <v>0.9836029111037325</v>
      </c>
      <c r="O114" s="107">
        <v>560.81</v>
      </c>
      <c r="P114" s="104">
        <f t="shared" si="20"/>
        <v>0.00048226978531766627</v>
      </c>
      <c r="Q114" s="35">
        <f t="shared" si="21"/>
        <v>18.408765892191653</v>
      </c>
      <c r="R114" s="150"/>
      <c r="S114" s="67"/>
      <c r="T114" s="91"/>
      <c r="U114" s="79"/>
    </row>
    <row r="115" spans="2:21" ht="12.75">
      <c r="B115" s="94">
        <f t="shared" si="15"/>
        <v>0.578125</v>
      </c>
      <c r="C115" s="3">
        <f t="shared" si="18"/>
        <v>111</v>
      </c>
      <c r="D115" s="78"/>
      <c r="E115" s="79"/>
      <c r="F115" s="78"/>
      <c r="G115" s="79"/>
      <c r="H115" s="46"/>
      <c r="I115" s="139"/>
      <c r="J115" s="146" t="s">
        <v>10</v>
      </c>
      <c r="K115" s="37">
        <v>10270.41</v>
      </c>
      <c r="L115" s="95">
        <f t="shared" si="19"/>
        <v>0.0006494601142304275</v>
      </c>
      <c r="M115" s="30">
        <f t="shared" si="22"/>
        <v>15564736.269999996</v>
      </c>
      <c r="N115" s="33">
        <f t="shared" si="23"/>
        <v>0.9842523712179629</v>
      </c>
      <c r="O115" s="107">
        <v>361.39</v>
      </c>
      <c r="P115" s="104">
        <f t="shared" si="20"/>
        <v>0.00031077812042572603</v>
      </c>
      <c r="Q115" s="35">
        <f t="shared" si="21"/>
        <v>28.419187027864634</v>
      </c>
      <c r="R115" s="150"/>
      <c r="S115" s="67"/>
      <c r="T115" s="91"/>
      <c r="U115" s="79"/>
    </row>
    <row r="116" spans="2:21" ht="12.75">
      <c r="B116" s="94">
        <f t="shared" si="15"/>
        <v>0.5833333333333334</v>
      </c>
      <c r="C116" s="3">
        <f t="shared" si="18"/>
        <v>112</v>
      </c>
      <c r="D116" s="78"/>
      <c r="E116" s="79"/>
      <c r="F116" s="78"/>
      <c r="G116" s="79"/>
      <c r="H116" s="48"/>
      <c r="I116" s="141"/>
      <c r="J116" s="146" t="s">
        <v>10</v>
      </c>
      <c r="K116" s="37">
        <v>9831.31</v>
      </c>
      <c r="L116" s="95">
        <f t="shared" si="19"/>
        <v>0.0006216931666442473</v>
      </c>
      <c r="M116" s="30">
        <f t="shared" si="22"/>
        <v>15574567.579999996</v>
      </c>
      <c r="N116" s="33">
        <f t="shared" si="23"/>
        <v>0.9848740643846072</v>
      </c>
      <c r="O116" s="107">
        <v>560.86</v>
      </c>
      <c r="P116" s="104">
        <f t="shared" si="20"/>
        <v>0.00048231278292695627</v>
      </c>
      <c r="Q116" s="35">
        <f t="shared" si="21"/>
        <v>17.52899119209785</v>
      </c>
      <c r="R116" s="150"/>
      <c r="S116" s="67"/>
      <c r="T116" s="91"/>
      <c r="U116" s="79"/>
    </row>
    <row r="117" spans="2:21" ht="12.75">
      <c r="B117" s="94">
        <f t="shared" si="15"/>
        <v>0.5885416666666666</v>
      </c>
      <c r="C117" s="3">
        <f t="shared" si="18"/>
        <v>113</v>
      </c>
      <c r="D117" s="78"/>
      <c r="E117" s="79"/>
      <c r="F117" s="78"/>
      <c r="G117" s="79"/>
      <c r="H117" s="46"/>
      <c r="I117" s="139"/>
      <c r="J117" s="146" t="s">
        <v>10</v>
      </c>
      <c r="K117" s="37">
        <v>9798.23</v>
      </c>
      <c r="L117" s="95">
        <f t="shared" si="19"/>
        <v>0.0006196013182585701</v>
      </c>
      <c r="M117" s="30">
        <f t="shared" si="22"/>
        <v>15584365.809999997</v>
      </c>
      <c r="N117" s="33">
        <f t="shared" si="23"/>
        <v>0.9854936657028658</v>
      </c>
      <c r="O117" s="107">
        <v>494.86</v>
      </c>
      <c r="P117" s="104">
        <f t="shared" si="20"/>
        <v>0.0004255559386642541</v>
      </c>
      <c r="Q117" s="35">
        <f t="shared" si="21"/>
        <v>19.8000040415471</v>
      </c>
      <c r="R117" s="150"/>
      <c r="S117" s="67"/>
      <c r="T117" s="91"/>
      <c r="U117" s="79"/>
    </row>
    <row r="118" spans="2:21" ht="12.75">
      <c r="B118" s="94">
        <f t="shared" si="15"/>
        <v>0.59375</v>
      </c>
      <c r="C118" s="3">
        <f t="shared" si="18"/>
        <v>114</v>
      </c>
      <c r="D118" s="78"/>
      <c r="E118" s="79"/>
      <c r="F118" s="78"/>
      <c r="G118" s="79"/>
      <c r="H118" s="46"/>
      <c r="I118" s="139"/>
      <c r="J118" s="146" t="s">
        <v>10</v>
      </c>
      <c r="K118" s="37">
        <v>9474</v>
      </c>
      <c r="L118" s="95">
        <f t="shared" si="19"/>
        <v>0.0005990982952208402</v>
      </c>
      <c r="M118" s="30">
        <f t="shared" si="22"/>
        <v>15593839.809999997</v>
      </c>
      <c r="N118" s="33">
        <f t="shared" si="23"/>
        <v>0.9860927639980867</v>
      </c>
      <c r="O118" s="107">
        <v>1184.25</v>
      </c>
      <c r="P118" s="104">
        <f t="shared" si="20"/>
        <v>0.0010183983760318938</v>
      </c>
      <c r="Q118" s="35">
        <f t="shared" si="21"/>
        <v>8</v>
      </c>
      <c r="R118" s="150"/>
      <c r="S118" s="67"/>
      <c r="T118" s="91"/>
      <c r="U118" s="79"/>
    </row>
    <row r="119" spans="2:21" ht="12.75">
      <c r="B119" s="94">
        <f t="shared" si="15"/>
        <v>0.5989583333333334</v>
      </c>
      <c r="C119" s="3">
        <f t="shared" si="18"/>
        <v>115</v>
      </c>
      <c r="D119" s="78"/>
      <c r="E119" s="79"/>
      <c r="F119" s="78"/>
      <c r="G119" s="79"/>
      <c r="H119" s="47"/>
      <c r="I119" s="139"/>
      <c r="J119" s="146" t="s">
        <v>10</v>
      </c>
      <c r="K119" s="37">
        <v>8811.64</v>
      </c>
      <c r="L119" s="95">
        <f t="shared" si="19"/>
        <v>0.0005572132681127048</v>
      </c>
      <c r="M119" s="30">
        <f t="shared" si="22"/>
        <v>15602651.449999997</v>
      </c>
      <c r="N119" s="33">
        <f t="shared" si="23"/>
        <v>0.9866499772661994</v>
      </c>
      <c r="O119" s="107">
        <v>641.03</v>
      </c>
      <c r="P119" s="104">
        <f t="shared" si="20"/>
        <v>0.0005512551496624234</v>
      </c>
      <c r="Q119" s="35">
        <f t="shared" si="21"/>
        <v>13.746064926758498</v>
      </c>
      <c r="R119" s="150"/>
      <c r="S119" s="67"/>
      <c r="T119" s="91"/>
      <c r="U119" s="79"/>
    </row>
    <row r="120" spans="2:21" ht="12.75">
      <c r="B120" s="94">
        <f t="shared" si="15"/>
        <v>0.6041666666666666</v>
      </c>
      <c r="C120" s="3">
        <f t="shared" si="18"/>
        <v>116</v>
      </c>
      <c r="D120" s="78"/>
      <c r="E120" s="79"/>
      <c r="F120" s="78"/>
      <c r="G120" s="79"/>
      <c r="H120" s="47"/>
      <c r="I120" s="139"/>
      <c r="J120" s="146" t="s">
        <v>10</v>
      </c>
      <c r="K120" s="37">
        <v>8682.07</v>
      </c>
      <c r="L120" s="95">
        <f t="shared" si="19"/>
        <v>0.0005490197736951658</v>
      </c>
      <c r="M120" s="30">
        <f t="shared" si="22"/>
        <v>15611333.519999998</v>
      </c>
      <c r="N120" s="33">
        <f t="shared" si="23"/>
        <v>0.9871989970398946</v>
      </c>
      <c r="O120" s="107">
        <v>510.71</v>
      </c>
      <c r="P120" s="104">
        <f t="shared" si="20"/>
        <v>0.0004391861808091606</v>
      </c>
      <c r="Q120" s="35">
        <f t="shared" si="21"/>
        <v>17</v>
      </c>
      <c r="R120" s="150"/>
      <c r="S120" s="67"/>
      <c r="T120" s="91"/>
      <c r="U120" s="79"/>
    </row>
    <row r="121" spans="2:21" ht="12.75">
      <c r="B121" s="94">
        <f t="shared" si="15"/>
        <v>0.609375</v>
      </c>
      <c r="C121" s="3">
        <f t="shared" si="18"/>
        <v>117</v>
      </c>
      <c r="D121" s="78"/>
      <c r="E121" s="79"/>
      <c r="F121" s="78"/>
      <c r="G121" s="79"/>
      <c r="H121" s="46"/>
      <c r="I121" s="139"/>
      <c r="J121" s="146" t="s">
        <v>10</v>
      </c>
      <c r="K121" s="37">
        <v>8354.39</v>
      </c>
      <c r="L121" s="95">
        <f t="shared" si="19"/>
        <v>0.0005282985863004048</v>
      </c>
      <c r="M121" s="30">
        <f t="shared" si="22"/>
        <v>15619687.909999998</v>
      </c>
      <c r="N121" s="33">
        <f t="shared" si="23"/>
        <v>0.987727295626195</v>
      </c>
      <c r="O121" s="107">
        <v>703.16</v>
      </c>
      <c r="P121" s="104">
        <f t="shared" si="20"/>
        <v>0.0006046839789660852</v>
      </c>
      <c r="Q121" s="35">
        <f t="shared" si="21"/>
        <v>11.881207690994938</v>
      </c>
      <c r="R121" s="150"/>
      <c r="S121" s="67"/>
      <c r="T121" s="91"/>
      <c r="U121" s="79"/>
    </row>
    <row r="122" spans="2:21" ht="12.75">
      <c r="B122" s="94">
        <f t="shared" si="15"/>
        <v>0.6145833333333334</v>
      </c>
      <c r="C122" s="3">
        <f t="shared" si="18"/>
        <v>118</v>
      </c>
      <c r="D122" s="78"/>
      <c r="E122" s="79"/>
      <c r="F122" s="78"/>
      <c r="G122" s="79"/>
      <c r="H122" s="46"/>
      <c r="I122" s="139"/>
      <c r="J122" s="146" t="s">
        <v>10</v>
      </c>
      <c r="K122" s="37">
        <v>8227.64</v>
      </c>
      <c r="L122" s="95">
        <f t="shared" si="19"/>
        <v>0.0005202834175312216</v>
      </c>
      <c r="M122" s="30">
        <f t="shared" si="22"/>
        <v>15627915.549999999</v>
      </c>
      <c r="N122" s="33">
        <f t="shared" si="23"/>
        <v>0.9882475790437262</v>
      </c>
      <c r="O122" s="107">
        <v>421.93</v>
      </c>
      <c r="P122" s="104">
        <f t="shared" si="20"/>
        <v>0.0003628396257539683</v>
      </c>
      <c r="Q122" s="35">
        <f t="shared" si="21"/>
        <v>19.500011850306922</v>
      </c>
      <c r="R122" s="150"/>
      <c r="S122" s="67"/>
      <c r="T122" s="91"/>
      <c r="U122" s="79"/>
    </row>
    <row r="123" spans="2:21" ht="12.75">
      <c r="B123" s="94">
        <f t="shared" si="15"/>
        <v>0.6197916666666666</v>
      </c>
      <c r="C123" s="3">
        <f t="shared" si="18"/>
        <v>119</v>
      </c>
      <c r="D123" s="78"/>
      <c r="E123" s="79"/>
      <c r="F123" s="78"/>
      <c r="G123" s="79"/>
      <c r="H123" s="46"/>
      <c r="I123" s="139"/>
      <c r="J123" s="146" t="s">
        <v>10</v>
      </c>
      <c r="K123" s="37">
        <v>8037.57</v>
      </c>
      <c r="L123" s="95">
        <f t="shared" si="19"/>
        <v>0.0005082641423599502</v>
      </c>
      <c r="M123" s="30">
        <f t="shared" si="22"/>
        <v>15635953.12</v>
      </c>
      <c r="N123" s="33">
        <f t="shared" si="23"/>
        <v>0.9887558431860861</v>
      </c>
      <c r="O123" s="107">
        <v>2895.69</v>
      </c>
      <c r="P123" s="104">
        <f t="shared" si="20"/>
        <v>0.0024901549448949076</v>
      </c>
      <c r="Q123" s="35">
        <f t="shared" si="21"/>
        <v>2.775701128228505</v>
      </c>
      <c r="R123" s="150"/>
      <c r="S123" s="67"/>
      <c r="T123" s="91"/>
      <c r="U123" s="79"/>
    </row>
    <row r="124" spans="2:21" ht="12.75">
      <c r="B124" s="94">
        <f t="shared" si="15"/>
        <v>0.625</v>
      </c>
      <c r="C124" s="3">
        <f t="shared" si="18"/>
        <v>120</v>
      </c>
      <c r="D124" s="78"/>
      <c r="E124" s="79"/>
      <c r="F124" s="78"/>
      <c r="G124" s="79"/>
      <c r="H124" s="47"/>
      <c r="I124" s="139"/>
      <c r="J124" s="146" t="s">
        <v>10</v>
      </c>
      <c r="K124" s="37">
        <v>7015.93</v>
      </c>
      <c r="L124" s="95">
        <f t="shared" si="19"/>
        <v>0.00044365966881874074</v>
      </c>
      <c r="M124" s="30">
        <f t="shared" si="22"/>
        <v>15642969.049999999</v>
      </c>
      <c r="N124" s="33">
        <f t="shared" si="23"/>
        <v>0.9891995028549049</v>
      </c>
      <c r="O124" s="107">
        <v>354.34</v>
      </c>
      <c r="P124" s="104">
        <f t="shared" si="20"/>
        <v>0.0003047154575158465</v>
      </c>
      <c r="Q124" s="35">
        <f t="shared" si="21"/>
        <v>19.799994355703564</v>
      </c>
      <c r="R124" s="150"/>
      <c r="S124" s="67"/>
      <c r="T124" s="91"/>
      <c r="U124" s="79"/>
    </row>
    <row r="125" spans="2:21" ht="12.75">
      <c r="B125" s="94">
        <f t="shared" si="15"/>
        <v>0.6302083333333334</v>
      </c>
      <c r="C125" s="3">
        <f t="shared" si="18"/>
        <v>121</v>
      </c>
      <c r="D125" s="78"/>
      <c r="E125" s="79"/>
      <c r="F125" s="78"/>
      <c r="G125" s="79"/>
      <c r="H125" s="47"/>
      <c r="I125" s="139"/>
      <c r="J125" s="146" t="s">
        <v>10</v>
      </c>
      <c r="K125" s="37">
        <v>6646.84</v>
      </c>
      <c r="L125" s="95">
        <f t="shared" si="19"/>
        <v>0.0004203198767791524</v>
      </c>
      <c r="M125" s="30">
        <f t="shared" si="22"/>
        <v>15649615.889999999</v>
      </c>
      <c r="N125" s="33">
        <f t="shared" si="23"/>
        <v>0.989619822731684</v>
      </c>
      <c r="O125" s="107">
        <v>2846.86</v>
      </c>
      <c r="P125" s="104">
        <f t="shared" si="20"/>
        <v>0.0024481634796623664</v>
      </c>
      <c r="Q125" s="35">
        <f t="shared" si="21"/>
        <v>2.3347969341660635</v>
      </c>
      <c r="R125" s="150"/>
      <c r="S125" s="67"/>
      <c r="T125" s="91"/>
      <c r="U125" s="79"/>
    </row>
    <row r="126" spans="2:21" ht="12.75">
      <c r="B126" s="94">
        <f t="shared" si="15"/>
        <v>0.6354166666666666</v>
      </c>
      <c r="C126" s="3">
        <f t="shared" si="18"/>
        <v>122</v>
      </c>
      <c r="D126" s="78"/>
      <c r="E126" s="79"/>
      <c r="F126" s="78"/>
      <c r="G126" s="79"/>
      <c r="H126" s="46"/>
      <c r="I126" s="139"/>
      <c r="J126" s="146" t="s">
        <v>10</v>
      </c>
      <c r="K126" s="37">
        <v>6511.26</v>
      </c>
      <c r="L126" s="95">
        <f t="shared" si="19"/>
        <v>0.00041174633372806086</v>
      </c>
      <c r="M126" s="30">
        <f t="shared" si="22"/>
        <v>15656127.149999999</v>
      </c>
      <c r="N126" s="33">
        <f t="shared" si="23"/>
        <v>0.9900315690654121</v>
      </c>
      <c r="O126" s="107">
        <v>374.21</v>
      </c>
      <c r="P126" s="104">
        <f t="shared" si="20"/>
        <v>0.00032180270744766305</v>
      </c>
      <c r="Q126" s="35">
        <f t="shared" si="21"/>
        <v>17.400016033777828</v>
      </c>
      <c r="R126" s="150"/>
      <c r="S126" s="67"/>
      <c r="T126" s="91"/>
      <c r="U126" s="79"/>
    </row>
    <row r="127" spans="2:21" ht="12.75">
      <c r="B127" s="94">
        <f t="shared" si="15"/>
        <v>0.640625</v>
      </c>
      <c r="C127" s="3">
        <f t="shared" si="18"/>
        <v>123</v>
      </c>
      <c r="D127" s="78"/>
      <c r="E127" s="79"/>
      <c r="F127" s="78"/>
      <c r="G127" s="79"/>
      <c r="H127" s="47"/>
      <c r="I127" s="139"/>
      <c r="J127" s="146" t="s">
        <v>10</v>
      </c>
      <c r="K127" s="37">
        <v>6268.75</v>
      </c>
      <c r="L127" s="95">
        <f t="shared" si="19"/>
        <v>0.00039641096032991794</v>
      </c>
      <c r="M127" s="30">
        <f t="shared" si="22"/>
        <v>15662395.899999999</v>
      </c>
      <c r="N127" s="33">
        <f t="shared" si="23"/>
        <v>0.9904279800257421</v>
      </c>
      <c r="O127" s="107">
        <v>793.88</v>
      </c>
      <c r="P127" s="104">
        <f t="shared" si="20"/>
        <v>0.0006826988412617267</v>
      </c>
      <c r="Q127" s="35">
        <f t="shared" si="21"/>
        <v>7.89634453569809</v>
      </c>
      <c r="R127" s="150"/>
      <c r="S127" s="67"/>
      <c r="T127" s="91"/>
      <c r="U127" s="79"/>
    </row>
    <row r="128" spans="2:21" ht="12.75">
      <c r="B128" s="94">
        <f t="shared" si="15"/>
        <v>0.6458333333333334</v>
      </c>
      <c r="C128" s="3">
        <f t="shared" si="18"/>
        <v>124</v>
      </c>
      <c r="D128" s="78"/>
      <c r="E128" s="79"/>
      <c r="F128" s="78"/>
      <c r="G128" s="79"/>
      <c r="H128" s="46"/>
      <c r="I128" s="139"/>
      <c r="J128" s="146" t="s">
        <v>10</v>
      </c>
      <c r="K128" s="37">
        <v>6253.66</v>
      </c>
      <c r="L128" s="95">
        <f t="shared" si="19"/>
        <v>0.0003954567284030779</v>
      </c>
      <c r="M128" s="30">
        <f t="shared" si="22"/>
        <v>15668649.559999999</v>
      </c>
      <c r="N128" s="33">
        <f t="shared" si="23"/>
        <v>0.9908234367541452</v>
      </c>
      <c r="O128" s="107">
        <v>360.83</v>
      </c>
      <c r="P128" s="104">
        <f t="shared" si="20"/>
        <v>0.0003102965472016789</v>
      </c>
      <c r="Q128" s="35">
        <f t="shared" si="21"/>
        <v>17.33131945791647</v>
      </c>
      <c r="R128" s="150"/>
      <c r="S128" s="67"/>
      <c r="T128" s="91"/>
      <c r="U128" s="79"/>
    </row>
    <row r="129" spans="2:21" ht="12.75">
      <c r="B129" s="94">
        <f t="shared" si="15"/>
        <v>0.6510416666666666</v>
      </c>
      <c r="C129" s="3">
        <f t="shared" si="18"/>
        <v>125</v>
      </c>
      <c r="D129" s="78"/>
      <c r="E129" s="79"/>
      <c r="F129" s="78"/>
      <c r="G129" s="79"/>
      <c r="H129" s="47"/>
      <c r="I129" s="139"/>
      <c r="J129" s="146" t="s">
        <v>10</v>
      </c>
      <c r="K129" s="37">
        <v>5863.05</v>
      </c>
      <c r="L129" s="95">
        <f t="shared" si="19"/>
        <v>0.0003707560966639801</v>
      </c>
      <c r="M129" s="30">
        <f t="shared" si="22"/>
        <v>15674512.61</v>
      </c>
      <c r="N129" s="33">
        <f t="shared" si="23"/>
        <v>0.9911941928508091</v>
      </c>
      <c r="O129" s="107">
        <v>381.99</v>
      </c>
      <c r="P129" s="104">
        <f t="shared" si="20"/>
        <v>0.0003284931354531755</v>
      </c>
      <c r="Q129" s="35">
        <f t="shared" si="21"/>
        <v>15.348700227754653</v>
      </c>
      <c r="R129" s="150"/>
      <c r="S129" s="67"/>
      <c r="T129" s="91"/>
      <c r="U129" s="79"/>
    </row>
    <row r="130" spans="2:21" ht="12.75">
      <c r="B130" s="94">
        <f t="shared" si="15"/>
        <v>0.65625</v>
      </c>
      <c r="C130" s="3">
        <f t="shared" si="18"/>
        <v>126</v>
      </c>
      <c r="D130" s="78"/>
      <c r="E130" s="79"/>
      <c r="F130" s="78"/>
      <c r="G130" s="79"/>
      <c r="H130" s="46"/>
      <c r="I130" s="139"/>
      <c r="J130" s="146" t="s">
        <v>10</v>
      </c>
      <c r="K130" s="37">
        <v>5826.98</v>
      </c>
      <c r="L130" s="95">
        <f t="shared" si="19"/>
        <v>0.00036847517250220935</v>
      </c>
      <c r="M130" s="30">
        <f t="shared" si="22"/>
        <v>15680339.59</v>
      </c>
      <c r="N130" s="33">
        <f t="shared" si="23"/>
        <v>0.9915626680233113</v>
      </c>
      <c r="O130" s="107">
        <v>513.39</v>
      </c>
      <c r="P130" s="104">
        <f t="shared" si="20"/>
        <v>0.0004414908526671006</v>
      </c>
      <c r="Q130" s="35">
        <f t="shared" si="21"/>
        <v>11.350006817429245</v>
      </c>
      <c r="R130" s="150"/>
      <c r="S130" s="67"/>
      <c r="T130" s="91"/>
      <c r="U130" s="79"/>
    </row>
    <row r="131" spans="2:21" ht="12.75">
      <c r="B131" s="94">
        <f t="shared" si="15"/>
        <v>0.6614583333333334</v>
      </c>
      <c r="C131" s="3">
        <f t="shared" si="18"/>
        <v>127</v>
      </c>
      <c r="D131" s="78"/>
      <c r="E131" s="79"/>
      <c r="F131" s="78"/>
      <c r="G131" s="79"/>
      <c r="H131" s="47"/>
      <c r="I131" s="139"/>
      <c r="J131" s="146" t="s">
        <v>10</v>
      </c>
      <c r="K131" s="37">
        <v>5706.61</v>
      </c>
      <c r="L131" s="95">
        <f t="shared" si="19"/>
        <v>0.0003608634497034198</v>
      </c>
      <c r="M131" s="30">
        <f t="shared" si="22"/>
        <v>15686046.2</v>
      </c>
      <c r="N131" s="33">
        <f t="shared" si="23"/>
        <v>0.9919235314730147</v>
      </c>
      <c r="O131" s="107">
        <v>505.01</v>
      </c>
      <c r="P131" s="104">
        <f t="shared" si="20"/>
        <v>0.0004342844533501091</v>
      </c>
      <c r="Q131" s="35">
        <f t="shared" si="21"/>
        <v>11.299994059523573</v>
      </c>
      <c r="R131" s="150"/>
      <c r="S131" s="67"/>
      <c r="T131" s="91"/>
      <c r="U131" s="79"/>
    </row>
    <row r="132" spans="2:21" ht="12.75">
      <c r="B132" s="94">
        <f t="shared" si="15"/>
        <v>0.6666666666666666</v>
      </c>
      <c r="C132" s="3">
        <f t="shared" si="18"/>
        <v>128</v>
      </c>
      <c r="D132" s="78"/>
      <c r="E132" s="79"/>
      <c r="F132" s="78"/>
      <c r="G132" s="79"/>
      <c r="H132" s="46"/>
      <c r="I132" s="139"/>
      <c r="J132" s="146" t="s">
        <v>10</v>
      </c>
      <c r="K132" s="37">
        <v>5698.9</v>
      </c>
      <c r="L132" s="95">
        <f t="shared" si="19"/>
        <v>0.00036037589979248956</v>
      </c>
      <c r="M132" s="30">
        <f t="shared" si="22"/>
        <v>15691745.1</v>
      </c>
      <c r="N132" s="33">
        <f t="shared" si="23"/>
        <v>0.9922839073728073</v>
      </c>
      <c r="O132" s="107">
        <v>330.49</v>
      </c>
      <c r="P132" s="104">
        <f t="shared" si="20"/>
        <v>0.00028420559788455187</v>
      </c>
      <c r="Q132" s="35">
        <f t="shared" si="21"/>
        <v>17.243789524645223</v>
      </c>
      <c r="R132" s="150"/>
      <c r="S132" s="67"/>
      <c r="T132" s="91"/>
      <c r="U132" s="79"/>
    </row>
    <row r="133" spans="2:21" ht="12.75">
      <c r="B133" s="94">
        <f t="shared" si="15"/>
        <v>0.671875</v>
      </c>
      <c r="C133" s="3">
        <f t="shared" si="18"/>
        <v>129</v>
      </c>
      <c r="D133" s="78"/>
      <c r="E133" s="79"/>
      <c r="F133" s="78"/>
      <c r="G133" s="79"/>
      <c r="H133" s="46"/>
      <c r="I133" s="139"/>
      <c r="J133" s="146" t="s">
        <v>10</v>
      </c>
      <c r="K133" s="37">
        <v>5621.76</v>
      </c>
      <c r="L133" s="95">
        <f aca="true" t="shared" si="24" ref="L133:L164">K133/$K$197</f>
        <v>0.000355497871241367</v>
      </c>
      <c r="M133" s="30">
        <f t="shared" si="22"/>
        <v>15697366.86</v>
      </c>
      <c r="N133" s="33">
        <f t="shared" si="23"/>
        <v>0.9926394052440486</v>
      </c>
      <c r="O133" s="107">
        <v>156.16</v>
      </c>
      <c r="P133" s="104">
        <f aca="true" t="shared" si="25" ref="P133:P164">O133/$O$197</f>
        <v>0.00013429013333429642</v>
      </c>
      <c r="Q133" s="35">
        <f aca="true" t="shared" si="26" ref="Q133:Q197">K133/O133</f>
        <v>36</v>
      </c>
      <c r="R133" s="150"/>
      <c r="S133" s="67"/>
      <c r="T133" s="91"/>
      <c r="U133" s="79"/>
    </row>
    <row r="134" spans="2:21" ht="12.75">
      <c r="B134" s="94">
        <f aca="true" t="shared" si="27" ref="B134:B196">C134/192</f>
        <v>0.6770833333333334</v>
      </c>
      <c r="C134" s="3">
        <f t="shared" si="18"/>
        <v>130</v>
      </c>
      <c r="D134" s="78"/>
      <c r="E134" s="79"/>
      <c r="F134" s="78"/>
      <c r="G134" s="79"/>
      <c r="H134" s="46"/>
      <c r="I134" s="139"/>
      <c r="J134" s="146" t="s">
        <v>10</v>
      </c>
      <c r="K134" s="37">
        <v>5607.6</v>
      </c>
      <c r="L134" s="95">
        <f t="shared" si="24"/>
        <v>0.0003546024488368571</v>
      </c>
      <c r="M134" s="30">
        <f aca="true" t="shared" si="28" ref="M134:M165">K134+M133</f>
        <v>15702974.459999999</v>
      </c>
      <c r="N134" s="33">
        <f aca="true" t="shared" si="29" ref="N134:N165">N133+L134</f>
        <v>0.9929940076928855</v>
      </c>
      <c r="O134" s="107">
        <v>233.65</v>
      </c>
      <c r="P134" s="104">
        <f t="shared" si="25"/>
        <v>0.0002009278282118235</v>
      </c>
      <c r="Q134" s="35">
        <f t="shared" si="26"/>
        <v>24</v>
      </c>
      <c r="R134" s="150"/>
      <c r="S134" s="67"/>
      <c r="T134" s="91"/>
      <c r="U134" s="79"/>
    </row>
    <row r="135" spans="2:21" ht="12.75">
      <c r="B135" s="94">
        <f t="shared" si="27"/>
        <v>0.6822916666666666</v>
      </c>
      <c r="C135" s="3">
        <f aca="true" t="shared" si="30" ref="C135:C196">1+C134</f>
        <v>131</v>
      </c>
      <c r="D135" s="78"/>
      <c r="E135" s="79"/>
      <c r="F135" s="78"/>
      <c r="G135" s="79"/>
      <c r="H135" s="47"/>
      <c r="I135" s="139"/>
      <c r="J135" s="146" t="s">
        <v>10</v>
      </c>
      <c r="K135" s="37">
        <v>5320.37</v>
      </c>
      <c r="L135" s="95">
        <f t="shared" si="24"/>
        <v>0.00033643915948322796</v>
      </c>
      <c r="M135" s="30">
        <f t="shared" si="28"/>
        <v>15708294.829999998</v>
      </c>
      <c r="N135" s="33">
        <f t="shared" si="29"/>
        <v>0.9933304468523687</v>
      </c>
      <c r="O135" s="107">
        <v>259.53</v>
      </c>
      <c r="P135" s="104">
        <f t="shared" si="25"/>
        <v>0.0002231833907802891</v>
      </c>
      <c r="Q135" s="35">
        <f t="shared" si="26"/>
        <v>20.5000192655955</v>
      </c>
      <c r="R135" s="150"/>
      <c r="S135" s="67"/>
      <c r="T135" s="91"/>
      <c r="U135" s="79"/>
    </row>
    <row r="136" spans="2:21" ht="12.75">
      <c r="B136" s="94">
        <f t="shared" si="27"/>
        <v>0.6875</v>
      </c>
      <c r="C136" s="3">
        <f t="shared" si="30"/>
        <v>132</v>
      </c>
      <c r="D136" s="78"/>
      <c r="E136" s="79"/>
      <c r="F136" s="78"/>
      <c r="G136" s="79"/>
      <c r="H136" s="47"/>
      <c r="I136" s="139"/>
      <c r="J136" s="146" t="s">
        <v>10</v>
      </c>
      <c r="K136" s="37">
        <v>5294.12</v>
      </c>
      <c r="L136" s="95">
        <f t="shared" si="24"/>
        <v>0.00033477921328842674</v>
      </c>
      <c r="M136" s="30">
        <f t="shared" si="28"/>
        <v>15713588.949999997</v>
      </c>
      <c r="N136" s="33">
        <f t="shared" si="29"/>
        <v>0.9936652260656571</v>
      </c>
      <c r="O136" s="107">
        <v>304.26</v>
      </c>
      <c r="P136" s="104">
        <f t="shared" si="25"/>
        <v>0.0002616490520510568</v>
      </c>
      <c r="Q136" s="35">
        <f t="shared" si="26"/>
        <v>17.39998685334911</v>
      </c>
      <c r="R136" s="150"/>
      <c r="S136" s="67"/>
      <c r="T136" s="91"/>
      <c r="U136" s="79"/>
    </row>
    <row r="137" spans="2:21" ht="12.75">
      <c r="B137" s="94">
        <f t="shared" si="27"/>
        <v>0.6927083333333334</v>
      </c>
      <c r="C137" s="3">
        <f t="shared" si="30"/>
        <v>133</v>
      </c>
      <c r="D137" s="78"/>
      <c r="E137" s="79"/>
      <c r="F137" s="78"/>
      <c r="G137" s="79"/>
      <c r="H137" s="46"/>
      <c r="I137" s="139"/>
      <c r="J137" s="146" t="s">
        <v>10</v>
      </c>
      <c r="K137" s="37">
        <v>4860.2</v>
      </c>
      <c r="L137" s="95">
        <f t="shared" si="24"/>
        <v>0.00030733982841802066</v>
      </c>
      <c r="M137" s="30">
        <f t="shared" si="28"/>
        <v>15718449.149999997</v>
      </c>
      <c r="N137" s="33">
        <f t="shared" si="29"/>
        <v>0.9939725658940751</v>
      </c>
      <c r="O137" s="107">
        <v>257.03</v>
      </c>
      <c r="P137" s="104">
        <f t="shared" si="25"/>
        <v>0.0002210335103157928</v>
      </c>
      <c r="Q137" s="35">
        <f t="shared" si="26"/>
        <v>18.909076761467535</v>
      </c>
      <c r="R137" s="150"/>
      <c r="S137" s="67"/>
      <c r="T137" s="91"/>
      <c r="U137" s="79"/>
    </row>
    <row r="138" spans="2:21" ht="12.75">
      <c r="B138" s="94">
        <f t="shared" si="27"/>
        <v>0.6979166666666666</v>
      </c>
      <c r="C138" s="3">
        <f t="shared" si="30"/>
        <v>134</v>
      </c>
      <c r="D138" s="78"/>
      <c r="E138" s="79"/>
      <c r="F138" s="78"/>
      <c r="G138" s="79"/>
      <c r="H138" s="47"/>
      <c r="I138" s="139"/>
      <c r="J138" s="146" t="s">
        <v>10</v>
      </c>
      <c r="K138" s="37">
        <v>4819.26</v>
      </c>
      <c r="L138" s="95">
        <f t="shared" si="24"/>
        <v>0.0003047509447145859</v>
      </c>
      <c r="M138" s="30">
        <f t="shared" si="28"/>
        <v>15723268.409999996</v>
      </c>
      <c r="N138" s="33">
        <f t="shared" si="29"/>
        <v>0.9942773168387897</v>
      </c>
      <c r="O138" s="107">
        <v>2147.55</v>
      </c>
      <c r="P138" s="104">
        <f t="shared" si="25"/>
        <v>0.0018467903166116053</v>
      </c>
      <c r="Q138" s="35">
        <f t="shared" si="26"/>
        <v>2.244073479080813</v>
      </c>
      <c r="R138" s="150"/>
      <c r="S138" s="67"/>
      <c r="T138" s="91"/>
      <c r="U138" s="79"/>
    </row>
    <row r="139" spans="2:21" ht="12.75">
      <c r="B139" s="94">
        <f t="shared" si="27"/>
        <v>0.703125</v>
      </c>
      <c r="C139" s="3">
        <f t="shared" si="30"/>
        <v>135</v>
      </c>
      <c r="D139" s="78"/>
      <c r="E139" s="79"/>
      <c r="F139" s="78"/>
      <c r="G139" s="79"/>
      <c r="H139" s="46"/>
      <c r="I139" s="139"/>
      <c r="J139" s="146" t="s">
        <v>10</v>
      </c>
      <c r="K139" s="37">
        <v>4776.59</v>
      </c>
      <c r="L139" s="95">
        <f t="shared" si="24"/>
        <v>0.000302052662652408</v>
      </c>
      <c r="M139" s="30">
        <f t="shared" si="28"/>
        <v>15728044.999999996</v>
      </c>
      <c r="N139" s="33">
        <f t="shared" si="29"/>
        <v>0.9945793695014421</v>
      </c>
      <c r="O139" s="107">
        <v>260.61</v>
      </c>
      <c r="P139" s="104">
        <f t="shared" si="25"/>
        <v>0.00022411213914095153</v>
      </c>
      <c r="Q139" s="35">
        <f t="shared" si="26"/>
        <v>18.328498522696748</v>
      </c>
      <c r="R139" s="150"/>
      <c r="S139" s="67"/>
      <c r="T139" s="91"/>
      <c r="U139" s="79"/>
    </row>
    <row r="140" spans="2:21" ht="12.75">
      <c r="B140" s="94">
        <f t="shared" si="27"/>
        <v>0.7083333333333334</v>
      </c>
      <c r="C140" s="3">
        <f t="shared" si="30"/>
        <v>136</v>
      </c>
      <c r="D140" s="78"/>
      <c r="E140" s="79"/>
      <c r="F140" s="78"/>
      <c r="G140" s="79"/>
      <c r="H140" s="49"/>
      <c r="I140" s="142"/>
      <c r="J140" s="146" t="s">
        <v>10</v>
      </c>
      <c r="K140" s="37">
        <v>4529.54</v>
      </c>
      <c r="L140" s="95">
        <f t="shared" si="24"/>
        <v>0.00028643019760762135</v>
      </c>
      <c r="M140" s="30">
        <f t="shared" si="28"/>
        <v>15732574.539999995</v>
      </c>
      <c r="N140" s="33">
        <f t="shared" si="29"/>
        <v>0.9948657996990498</v>
      </c>
      <c r="O140" s="107">
        <v>560.93</v>
      </c>
      <c r="P140" s="104">
        <f t="shared" si="25"/>
        <v>0.0004823729795799621</v>
      </c>
      <c r="Q140" s="35">
        <f t="shared" si="26"/>
        <v>8.075053928297649</v>
      </c>
      <c r="R140" s="150"/>
      <c r="S140" s="67"/>
      <c r="T140" s="91"/>
      <c r="U140" s="79"/>
    </row>
    <row r="141" spans="2:21" ht="12.75">
      <c r="B141" s="94">
        <f t="shared" si="27"/>
        <v>0.7135416666666666</v>
      </c>
      <c r="C141" s="3">
        <f t="shared" si="30"/>
        <v>137</v>
      </c>
      <c r="D141" s="78"/>
      <c r="E141" s="79"/>
      <c r="F141" s="78"/>
      <c r="G141" s="79"/>
      <c r="H141" s="47"/>
      <c r="I141" s="139"/>
      <c r="J141" s="146" t="s">
        <v>10</v>
      </c>
      <c r="K141" s="37">
        <v>4484.73</v>
      </c>
      <c r="L141" s="95">
        <f t="shared" si="24"/>
        <v>0.0002835965904080387</v>
      </c>
      <c r="M141" s="30">
        <f t="shared" si="28"/>
        <v>15737059.269999996</v>
      </c>
      <c r="N141" s="33">
        <f t="shared" si="29"/>
        <v>0.9951493962894578</v>
      </c>
      <c r="O141" s="107">
        <v>206.58</v>
      </c>
      <c r="P141" s="104">
        <f t="shared" si="25"/>
        <v>0.00017764892254225765</v>
      </c>
      <c r="Q141" s="35">
        <f t="shared" si="26"/>
        <v>21.709410397908798</v>
      </c>
      <c r="R141" s="150"/>
      <c r="S141" s="67"/>
      <c r="T141" s="91"/>
      <c r="U141" s="79"/>
    </row>
    <row r="142" spans="2:21" ht="12.75">
      <c r="B142" s="94">
        <f t="shared" si="27"/>
        <v>0.71875</v>
      </c>
      <c r="C142" s="3">
        <f t="shared" si="30"/>
        <v>138</v>
      </c>
      <c r="D142" s="78"/>
      <c r="E142" s="79"/>
      <c r="F142" s="78"/>
      <c r="G142" s="79"/>
      <c r="H142" s="46"/>
      <c r="I142" s="139"/>
      <c r="J142" s="146" t="s">
        <v>10</v>
      </c>
      <c r="K142" s="37">
        <v>4333.45</v>
      </c>
      <c r="L142" s="95">
        <f t="shared" si="24"/>
        <v>0.0002740302414423422</v>
      </c>
      <c r="M142" s="30">
        <f t="shared" si="28"/>
        <v>15741392.719999995</v>
      </c>
      <c r="N142" s="33">
        <f t="shared" si="29"/>
        <v>0.9954234265309001</v>
      </c>
      <c r="O142" s="107">
        <v>1000.67</v>
      </c>
      <c r="P142" s="104">
        <f t="shared" si="25"/>
        <v>0.000860528353763002</v>
      </c>
      <c r="Q142" s="35">
        <f t="shared" si="26"/>
        <v>4.3305485324832365</v>
      </c>
      <c r="R142" s="150"/>
      <c r="S142" s="67"/>
      <c r="T142" s="91"/>
      <c r="U142" s="79"/>
    </row>
    <row r="143" spans="2:21" ht="12.75">
      <c r="B143" s="94">
        <f t="shared" si="27"/>
        <v>0.7239583333333334</v>
      </c>
      <c r="C143" s="3">
        <f t="shared" si="30"/>
        <v>139</v>
      </c>
      <c r="D143" s="78"/>
      <c r="E143" s="79"/>
      <c r="F143" s="78"/>
      <c r="G143" s="79"/>
      <c r="H143" s="46"/>
      <c r="I143" s="139"/>
      <c r="J143" s="146" t="s">
        <v>10</v>
      </c>
      <c r="K143" s="37">
        <v>4256.13</v>
      </c>
      <c r="L143" s="95">
        <f t="shared" si="24"/>
        <v>0.0002691408304030267</v>
      </c>
      <c r="M143" s="30">
        <f t="shared" si="28"/>
        <v>15745648.849999996</v>
      </c>
      <c r="N143" s="33">
        <f t="shared" si="29"/>
        <v>0.9956925673613032</v>
      </c>
      <c r="O143" s="107">
        <v>489.21</v>
      </c>
      <c r="P143" s="104">
        <f t="shared" si="25"/>
        <v>0.0004206972088144925</v>
      </c>
      <c r="Q143" s="35">
        <f t="shared" si="26"/>
        <v>8.700006132335806</v>
      </c>
      <c r="R143" s="150"/>
      <c r="S143" s="67"/>
      <c r="T143" s="91"/>
      <c r="U143" s="79"/>
    </row>
    <row r="144" spans="2:21" ht="12.75">
      <c r="B144" s="94">
        <f t="shared" si="27"/>
        <v>0.7291666666666666</v>
      </c>
      <c r="C144" s="3">
        <f t="shared" si="30"/>
        <v>140</v>
      </c>
      <c r="D144" s="78"/>
      <c r="E144" s="79"/>
      <c r="F144" s="78"/>
      <c r="G144" s="79"/>
      <c r="H144" s="46"/>
      <c r="I144" s="139"/>
      <c r="J144" s="146" t="s">
        <v>10</v>
      </c>
      <c r="K144" s="37">
        <v>4029.04</v>
      </c>
      <c r="L144" s="95">
        <f t="shared" si="24"/>
        <v>0.0002547805568267442</v>
      </c>
      <c r="M144" s="30">
        <f t="shared" si="28"/>
        <v>15749677.889999995</v>
      </c>
      <c r="N144" s="33">
        <f t="shared" si="29"/>
        <v>0.9959473479181299</v>
      </c>
      <c r="O144" s="107">
        <v>384.45</v>
      </c>
      <c r="P144" s="104">
        <f t="shared" si="25"/>
        <v>0.00033060861783023985</v>
      </c>
      <c r="Q144" s="35">
        <f t="shared" si="26"/>
        <v>10.480010404473925</v>
      </c>
      <c r="R144" s="150"/>
      <c r="S144" s="67"/>
      <c r="T144" s="91"/>
      <c r="U144" s="79"/>
    </row>
    <row r="145" spans="2:21" ht="12.75">
      <c r="B145" s="94">
        <f t="shared" si="27"/>
        <v>0.734375</v>
      </c>
      <c r="C145" s="3">
        <f t="shared" si="30"/>
        <v>141</v>
      </c>
      <c r="D145" s="78"/>
      <c r="E145" s="79"/>
      <c r="F145" s="78"/>
      <c r="G145" s="79"/>
      <c r="H145" s="46"/>
      <c r="I145" s="139"/>
      <c r="J145" s="146" t="s">
        <v>10</v>
      </c>
      <c r="K145" s="37">
        <v>3902.91</v>
      </c>
      <c r="L145" s="95">
        <f t="shared" si="24"/>
        <v>0.00024680459440578104</v>
      </c>
      <c r="M145" s="30">
        <f t="shared" si="28"/>
        <v>15753580.799999995</v>
      </c>
      <c r="N145" s="33">
        <f t="shared" si="29"/>
        <v>0.9961941525125356</v>
      </c>
      <c r="O145" s="107">
        <v>278.58</v>
      </c>
      <c r="P145" s="104">
        <f t="shared" si="25"/>
        <v>0.00023956547991975085</v>
      </c>
      <c r="Q145" s="35">
        <f t="shared" si="26"/>
        <v>14.010015076459187</v>
      </c>
      <c r="R145" s="150"/>
      <c r="S145" s="67"/>
      <c r="T145" s="91"/>
      <c r="U145" s="79"/>
    </row>
    <row r="146" spans="2:21" ht="12.75">
      <c r="B146" s="94">
        <f t="shared" si="27"/>
        <v>0.7395833333333334</v>
      </c>
      <c r="C146" s="3">
        <f t="shared" si="30"/>
        <v>142</v>
      </c>
      <c r="D146" s="78"/>
      <c r="E146" s="79"/>
      <c r="F146" s="78"/>
      <c r="G146" s="79"/>
      <c r="H146" s="47"/>
      <c r="I146" s="139"/>
      <c r="J146" s="146" t="s">
        <v>10</v>
      </c>
      <c r="K146" s="37">
        <v>3751.8</v>
      </c>
      <c r="L146" s="95">
        <f t="shared" si="24"/>
        <v>0.00023724899556782232</v>
      </c>
      <c r="M146" s="30">
        <f t="shared" si="28"/>
        <v>15757332.599999996</v>
      </c>
      <c r="N146" s="33">
        <f t="shared" si="29"/>
        <v>0.9964314015081035</v>
      </c>
      <c r="O146" s="107">
        <v>125.06</v>
      </c>
      <c r="P146" s="104">
        <f t="shared" si="25"/>
        <v>0.00010754562035596254</v>
      </c>
      <c r="Q146" s="35">
        <f t="shared" si="26"/>
        <v>30</v>
      </c>
      <c r="R146" s="150"/>
      <c r="S146" s="67"/>
      <c r="T146" s="91"/>
      <c r="U146" s="79"/>
    </row>
    <row r="147" spans="2:21" ht="12.75">
      <c r="B147" s="94">
        <f t="shared" si="27"/>
        <v>0.7447916666666666</v>
      </c>
      <c r="C147" s="3">
        <f t="shared" si="30"/>
        <v>143</v>
      </c>
      <c r="D147" s="78"/>
      <c r="E147" s="79"/>
      <c r="F147" s="78"/>
      <c r="G147" s="79"/>
      <c r="H147" s="46"/>
      <c r="I147" s="139"/>
      <c r="J147" s="146" t="s">
        <v>10</v>
      </c>
      <c r="K147" s="37">
        <v>3549.59</v>
      </c>
      <c r="L147" s="95">
        <f t="shared" si="24"/>
        <v>0.00022446203480398378</v>
      </c>
      <c r="M147" s="30">
        <f t="shared" si="28"/>
        <v>15760882.189999996</v>
      </c>
      <c r="N147" s="33">
        <f t="shared" si="29"/>
        <v>0.9966558635429075</v>
      </c>
      <c r="O147" s="107">
        <v>302.51</v>
      </c>
      <c r="P147" s="104">
        <f t="shared" si="25"/>
        <v>0.0002601441357259094</v>
      </c>
      <c r="Q147" s="35">
        <f t="shared" si="26"/>
        <v>11.733793924167797</v>
      </c>
      <c r="R147" s="150"/>
      <c r="S147" s="67"/>
      <c r="T147" s="91"/>
      <c r="U147" s="79"/>
    </row>
    <row r="148" spans="2:21" ht="12.75">
      <c r="B148" s="94">
        <f t="shared" si="27"/>
        <v>0.75</v>
      </c>
      <c r="C148" s="3">
        <f t="shared" si="30"/>
        <v>144</v>
      </c>
      <c r="D148" s="78"/>
      <c r="E148" s="79"/>
      <c r="F148" s="78"/>
      <c r="G148" s="79"/>
      <c r="H148" s="47"/>
      <c r="I148" s="139"/>
      <c r="J148" s="146" t="s">
        <v>10</v>
      </c>
      <c r="K148" s="37">
        <v>3384.95</v>
      </c>
      <c r="L148" s="95">
        <f t="shared" si="24"/>
        <v>0.00021405085227019032</v>
      </c>
      <c r="M148" s="30">
        <f t="shared" si="28"/>
        <v>15764267.139999995</v>
      </c>
      <c r="N148" s="33">
        <f t="shared" si="29"/>
        <v>0.9968699143951777</v>
      </c>
      <c r="O148" s="107">
        <v>409.12</v>
      </c>
      <c r="P148" s="104">
        <f t="shared" si="25"/>
        <v>0.00035182363825388927</v>
      </c>
      <c r="Q148" s="35">
        <f t="shared" si="26"/>
        <v>8.273733867813844</v>
      </c>
      <c r="R148" s="150"/>
      <c r="S148" s="67"/>
      <c r="T148" s="91"/>
      <c r="U148" s="79"/>
    </row>
    <row r="149" spans="2:21" ht="12.75">
      <c r="B149" s="94">
        <f t="shared" si="27"/>
        <v>0.7552083333333334</v>
      </c>
      <c r="C149" s="3">
        <f t="shared" si="30"/>
        <v>145</v>
      </c>
      <c r="D149" s="78"/>
      <c r="E149" s="79"/>
      <c r="F149" s="78"/>
      <c r="G149" s="79"/>
      <c r="H149" s="46"/>
      <c r="I149" s="139"/>
      <c r="J149" s="146" t="s">
        <v>10</v>
      </c>
      <c r="K149" s="37">
        <v>3327</v>
      </c>
      <c r="L149" s="95">
        <f t="shared" si="24"/>
        <v>0.00021038632343252432</v>
      </c>
      <c r="M149" s="30">
        <f t="shared" si="28"/>
        <v>15767594.139999995</v>
      </c>
      <c r="N149" s="33">
        <f t="shared" si="29"/>
        <v>0.9970803007186102</v>
      </c>
      <c r="O149" s="107">
        <v>276.28</v>
      </c>
      <c r="P149" s="104">
        <f t="shared" si="25"/>
        <v>0.00023758758989241425</v>
      </c>
      <c r="Q149" s="35">
        <f t="shared" si="26"/>
        <v>12.04213117127552</v>
      </c>
      <c r="R149" s="150"/>
      <c r="S149" s="67"/>
      <c r="T149" s="91"/>
      <c r="U149" s="79"/>
    </row>
    <row r="150" spans="2:21" ht="12.75">
      <c r="B150" s="94">
        <f t="shared" si="27"/>
        <v>0.7604166666666666</v>
      </c>
      <c r="C150" s="3">
        <f t="shared" si="30"/>
        <v>146</v>
      </c>
      <c r="D150" s="78"/>
      <c r="E150" s="79"/>
      <c r="F150" s="78"/>
      <c r="G150" s="79"/>
      <c r="H150" s="47"/>
      <c r="I150" s="139"/>
      <c r="J150" s="146" t="s">
        <v>10</v>
      </c>
      <c r="K150" s="37">
        <v>3309.02</v>
      </c>
      <c r="L150" s="95">
        <f t="shared" si="24"/>
        <v>0.00020924933933414238</v>
      </c>
      <c r="M150" s="30">
        <f t="shared" si="28"/>
        <v>15770903.159999995</v>
      </c>
      <c r="N150" s="33">
        <f t="shared" si="29"/>
        <v>0.9972895500579444</v>
      </c>
      <c r="O150" s="107">
        <v>367.01</v>
      </c>
      <c r="P150" s="104">
        <f t="shared" si="25"/>
        <v>0.00031561105170991373</v>
      </c>
      <c r="Q150" s="35">
        <f t="shared" si="26"/>
        <v>9.016157597885616</v>
      </c>
      <c r="R150" s="150"/>
      <c r="S150" s="67"/>
      <c r="T150" s="91"/>
      <c r="U150" s="79"/>
    </row>
    <row r="151" spans="2:21" ht="12.75">
      <c r="B151" s="94">
        <f t="shared" si="27"/>
        <v>0.765625</v>
      </c>
      <c r="C151" s="3">
        <f t="shared" si="30"/>
        <v>147</v>
      </c>
      <c r="D151" s="78"/>
      <c r="E151" s="79"/>
      <c r="F151" s="78"/>
      <c r="G151" s="79"/>
      <c r="H151" s="47"/>
      <c r="I151" s="139"/>
      <c r="J151" s="146" t="s">
        <v>10</v>
      </c>
      <c r="K151" s="37">
        <v>3238.32</v>
      </c>
      <c r="L151" s="95">
        <f t="shared" si="24"/>
        <v>0.00020477855091614435</v>
      </c>
      <c r="M151" s="30">
        <f t="shared" si="28"/>
        <v>15774141.479999995</v>
      </c>
      <c r="N151" s="33">
        <f t="shared" si="29"/>
        <v>0.9974943286088606</v>
      </c>
      <c r="O151" s="107">
        <v>404.79</v>
      </c>
      <c r="P151" s="104">
        <f t="shared" si="25"/>
        <v>0.00034810004528938173</v>
      </c>
      <c r="Q151" s="35">
        <f t="shared" si="26"/>
        <v>8</v>
      </c>
      <c r="R151" s="150"/>
      <c r="S151" s="67"/>
      <c r="T151" s="91"/>
      <c r="U151" s="79"/>
    </row>
    <row r="152" spans="2:21" ht="12.75">
      <c r="B152" s="94">
        <f t="shared" si="27"/>
        <v>0.7708333333333334</v>
      </c>
      <c r="C152" s="3">
        <f t="shared" si="30"/>
        <v>148</v>
      </c>
      <c r="D152" s="78"/>
      <c r="E152" s="79"/>
      <c r="F152" s="78"/>
      <c r="G152" s="79"/>
      <c r="H152" s="46"/>
      <c r="I152" s="139"/>
      <c r="J152" s="146" t="s">
        <v>10</v>
      </c>
      <c r="K152" s="37">
        <v>2461.47</v>
      </c>
      <c r="L152" s="95">
        <f t="shared" si="24"/>
        <v>0.0001556536289568547</v>
      </c>
      <c r="M152" s="30">
        <f t="shared" si="28"/>
        <v>15776602.949999996</v>
      </c>
      <c r="N152" s="33">
        <f t="shared" si="29"/>
        <v>0.9976499822378174</v>
      </c>
      <c r="O152" s="107">
        <v>315.33</v>
      </c>
      <c r="P152" s="104">
        <f t="shared" si="25"/>
        <v>0.00027116872274784634</v>
      </c>
      <c r="Q152" s="35">
        <f t="shared" si="26"/>
        <v>7.806012748549139</v>
      </c>
      <c r="R152" s="150"/>
      <c r="S152" s="67"/>
      <c r="T152" s="91"/>
      <c r="U152" s="79"/>
    </row>
    <row r="153" spans="2:21" ht="12.75">
      <c r="B153" s="94">
        <f t="shared" si="27"/>
        <v>0.7760416666666666</v>
      </c>
      <c r="C153" s="3">
        <f t="shared" si="30"/>
        <v>149</v>
      </c>
      <c r="D153" s="78"/>
      <c r="E153" s="79"/>
      <c r="F153" s="78"/>
      <c r="G153" s="79"/>
      <c r="H153" s="46"/>
      <c r="I153" s="139"/>
      <c r="J153" s="146" t="s">
        <v>10</v>
      </c>
      <c r="K153" s="37">
        <v>2315.41</v>
      </c>
      <c r="L153" s="95">
        <f t="shared" si="24"/>
        <v>0.00014641737214875298</v>
      </c>
      <c r="M153" s="30">
        <f t="shared" si="28"/>
        <v>15778918.359999996</v>
      </c>
      <c r="N153" s="33">
        <f t="shared" si="29"/>
        <v>0.9977963996099661</v>
      </c>
      <c r="O153" s="107">
        <v>1031.84</v>
      </c>
      <c r="P153" s="104">
        <f t="shared" si="25"/>
        <v>0.0008873330633943417</v>
      </c>
      <c r="Q153" s="35">
        <f t="shared" si="26"/>
        <v>2.2439622422080943</v>
      </c>
      <c r="R153" s="150"/>
      <c r="S153" s="67"/>
      <c r="T153" s="91"/>
      <c r="U153" s="79"/>
    </row>
    <row r="154" spans="2:21" ht="12.75">
      <c r="B154" s="94">
        <f t="shared" si="27"/>
        <v>0.78125</v>
      </c>
      <c r="C154" s="3">
        <f t="shared" si="30"/>
        <v>150</v>
      </c>
      <c r="D154" s="78"/>
      <c r="E154" s="79"/>
      <c r="F154" s="78"/>
      <c r="G154" s="79"/>
      <c r="H154" s="46"/>
      <c r="I154" s="139"/>
      <c r="J154" s="146" t="s">
        <v>10</v>
      </c>
      <c r="K154" s="37">
        <v>2261.98</v>
      </c>
      <c r="L154" s="95">
        <f t="shared" si="24"/>
        <v>0.00014303867023682037</v>
      </c>
      <c r="M154" s="30">
        <f t="shared" si="28"/>
        <v>15781180.339999996</v>
      </c>
      <c r="N154" s="33">
        <f t="shared" si="29"/>
        <v>0.9979394382802029</v>
      </c>
      <c r="O154" s="107">
        <v>141.77</v>
      </c>
      <c r="P154" s="104">
        <f t="shared" si="25"/>
        <v>0.00012191542138065577</v>
      </c>
      <c r="Q154" s="35">
        <f t="shared" si="26"/>
        <v>15.955279678352259</v>
      </c>
      <c r="R154" s="150"/>
      <c r="S154" s="67"/>
      <c r="T154" s="91"/>
      <c r="U154" s="79"/>
    </row>
    <row r="155" spans="2:21" ht="12.75">
      <c r="B155" s="94">
        <f t="shared" si="27"/>
        <v>0.7864583333333334</v>
      </c>
      <c r="C155" s="3">
        <f t="shared" si="30"/>
        <v>151</v>
      </c>
      <c r="D155" s="78"/>
      <c r="E155" s="79"/>
      <c r="F155" s="78"/>
      <c r="G155" s="79"/>
      <c r="H155" s="46"/>
      <c r="I155" s="139"/>
      <c r="J155" s="146" t="s">
        <v>10</v>
      </c>
      <c r="K155" s="37">
        <v>2091.31</v>
      </c>
      <c r="L155" s="95">
        <f t="shared" si="24"/>
        <v>0.000132246174348564</v>
      </c>
      <c r="M155" s="30">
        <f t="shared" si="28"/>
        <v>15783271.649999997</v>
      </c>
      <c r="N155" s="33">
        <f t="shared" si="29"/>
        <v>0.9980716844545515</v>
      </c>
      <c r="O155" s="107">
        <v>120.19</v>
      </c>
      <c r="P155" s="104">
        <f t="shared" si="25"/>
        <v>0.00010335765321112376</v>
      </c>
      <c r="Q155" s="35">
        <f t="shared" si="26"/>
        <v>17.40003328063899</v>
      </c>
      <c r="R155" s="150"/>
      <c r="S155" s="67"/>
      <c r="T155" s="91"/>
      <c r="U155" s="79"/>
    </row>
    <row r="156" spans="2:21" ht="12.75">
      <c r="B156" s="94">
        <f t="shared" si="27"/>
        <v>0.7916666666666666</v>
      </c>
      <c r="C156" s="3">
        <f t="shared" si="30"/>
        <v>152</v>
      </c>
      <c r="D156" s="78"/>
      <c r="E156" s="79"/>
      <c r="F156" s="78"/>
      <c r="G156" s="79"/>
      <c r="H156" s="46"/>
      <c r="I156" s="139"/>
      <c r="J156" s="146" t="s">
        <v>10</v>
      </c>
      <c r="K156" s="37">
        <v>2018.36</v>
      </c>
      <c r="L156" s="95">
        <f t="shared" si="24"/>
        <v>0.00012763310482815442</v>
      </c>
      <c r="M156" s="30">
        <f t="shared" si="28"/>
        <v>15785290.009999996</v>
      </c>
      <c r="N156" s="33">
        <f t="shared" si="29"/>
        <v>0.9981993175593796</v>
      </c>
      <c r="O156" s="107">
        <v>117.12</v>
      </c>
      <c r="P156" s="104">
        <f t="shared" si="25"/>
        <v>0.00010071760000072232</v>
      </c>
      <c r="Q156" s="35">
        <f t="shared" si="26"/>
        <v>17.233265027322403</v>
      </c>
      <c r="R156" s="150"/>
      <c r="S156" s="67"/>
      <c r="T156" s="91"/>
      <c r="U156" s="79"/>
    </row>
    <row r="157" spans="2:21" ht="12.75">
      <c r="B157" s="94">
        <f t="shared" si="27"/>
        <v>0.796875</v>
      </c>
      <c r="C157" s="3">
        <f t="shared" si="30"/>
        <v>153</v>
      </c>
      <c r="D157" s="78"/>
      <c r="E157" s="79"/>
      <c r="F157" s="78"/>
      <c r="G157" s="79"/>
      <c r="H157" s="47"/>
      <c r="I157" s="139"/>
      <c r="J157" s="146" t="s">
        <v>10</v>
      </c>
      <c r="K157" s="37">
        <v>1694.22</v>
      </c>
      <c r="L157" s="95">
        <f t="shared" si="24"/>
        <v>0.00010713577303452101</v>
      </c>
      <c r="M157" s="30">
        <f t="shared" si="28"/>
        <v>15786984.229999997</v>
      </c>
      <c r="N157" s="33">
        <f t="shared" si="29"/>
        <v>0.9983064533324142</v>
      </c>
      <c r="O157" s="107">
        <v>199.32</v>
      </c>
      <c r="P157" s="104">
        <f t="shared" si="25"/>
        <v>0.0001714056696733604</v>
      </c>
      <c r="Q157" s="35">
        <f t="shared" si="26"/>
        <v>8.5</v>
      </c>
      <c r="R157" s="150"/>
      <c r="S157" s="67"/>
      <c r="T157" s="91"/>
      <c r="U157" s="79"/>
    </row>
    <row r="158" spans="2:21" ht="12.75">
      <c r="B158" s="94">
        <f t="shared" si="27"/>
        <v>0.8020833333333334</v>
      </c>
      <c r="C158" s="3">
        <f t="shared" si="30"/>
        <v>154</v>
      </c>
      <c r="D158" s="78"/>
      <c r="E158" s="79"/>
      <c r="F158" s="78"/>
      <c r="G158" s="79"/>
      <c r="H158" s="46"/>
      <c r="I158" s="139"/>
      <c r="J158" s="146" t="s">
        <v>10</v>
      </c>
      <c r="K158" s="37">
        <v>1631.61</v>
      </c>
      <c r="L158" s="95">
        <f t="shared" si="24"/>
        <v>0.00010317656422474932</v>
      </c>
      <c r="M158" s="30">
        <f t="shared" si="28"/>
        <v>15788615.839999996</v>
      </c>
      <c r="N158" s="33">
        <f t="shared" si="29"/>
        <v>0.998409629896639</v>
      </c>
      <c r="O158" s="107">
        <v>120.86</v>
      </c>
      <c r="P158" s="104">
        <f t="shared" si="25"/>
        <v>0.00010393382117560876</v>
      </c>
      <c r="Q158" s="35">
        <f t="shared" si="26"/>
        <v>13.5</v>
      </c>
      <c r="R158" s="150"/>
      <c r="S158" s="67"/>
      <c r="T158" s="91"/>
      <c r="U158" s="79"/>
    </row>
    <row r="159" spans="2:21" ht="12.75">
      <c r="B159" s="94">
        <f t="shared" si="27"/>
        <v>0.8072916666666666</v>
      </c>
      <c r="C159" s="3">
        <f t="shared" si="30"/>
        <v>155</v>
      </c>
      <c r="D159" s="78"/>
      <c r="E159" s="79"/>
      <c r="F159" s="78"/>
      <c r="G159" s="79"/>
      <c r="H159" s="46"/>
      <c r="I159" s="139"/>
      <c r="J159" s="146" t="s">
        <v>10</v>
      </c>
      <c r="K159" s="37">
        <v>1609.68</v>
      </c>
      <c r="L159" s="95">
        <f t="shared" si="24"/>
        <v>0.00010178979774657824</v>
      </c>
      <c r="M159" s="30">
        <f t="shared" si="28"/>
        <v>15790225.519999996</v>
      </c>
      <c r="N159" s="33">
        <f t="shared" si="29"/>
        <v>0.9985114196943855</v>
      </c>
      <c r="O159" s="107">
        <v>201.21</v>
      </c>
      <c r="P159" s="104">
        <f t="shared" si="25"/>
        <v>0.0001730309793045196</v>
      </c>
      <c r="Q159" s="35">
        <f t="shared" si="26"/>
        <v>8</v>
      </c>
      <c r="R159" s="150"/>
      <c r="S159" s="67"/>
      <c r="T159" s="91"/>
      <c r="U159" s="79"/>
    </row>
    <row r="160" spans="2:21" ht="12.75">
      <c r="B160" s="94">
        <f t="shared" si="27"/>
        <v>0.8125</v>
      </c>
      <c r="C160" s="3">
        <f t="shared" si="30"/>
        <v>156</v>
      </c>
      <c r="D160" s="78"/>
      <c r="E160" s="79"/>
      <c r="F160" s="78"/>
      <c r="G160" s="79"/>
      <c r="H160" s="47"/>
      <c r="I160" s="139"/>
      <c r="J160" s="146" t="s">
        <v>10</v>
      </c>
      <c r="K160" s="37">
        <v>1608.17</v>
      </c>
      <c r="L160" s="95">
        <f t="shared" si="24"/>
        <v>0.00010169431131784872</v>
      </c>
      <c r="M160" s="30">
        <f t="shared" si="28"/>
        <v>15791833.689999996</v>
      </c>
      <c r="N160" s="33">
        <f t="shared" si="29"/>
        <v>0.9986131140057034</v>
      </c>
      <c r="O160" s="107">
        <v>79.19</v>
      </c>
      <c r="P160" s="104">
        <f t="shared" si="25"/>
        <v>6.809961359338456E-05</v>
      </c>
      <c r="Q160" s="35">
        <f t="shared" si="26"/>
        <v>20.30774087637328</v>
      </c>
      <c r="R160" s="150"/>
      <c r="S160" s="67"/>
      <c r="T160" s="91"/>
      <c r="U160" s="79"/>
    </row>
    <row r="161" spans="2:21" ht="12.75">
      <c r="B161" s="94">
        <f t="shared" si="27"/>
        <v>0.8177083333333334</v>
      </c>
      <c r="C161" s="3">
        <f t="shared" si="30"/>
        <v>157</v>
      </c>
      <c r="D161" s="78"/>
      <c r="E161" s="79"/>
      <c r="F161" s="78"/>
      <c r="G161" s="79"/>
      <c r="H161" s="47"/>
      <c r="I161" s="139"/>
      <c r="J161" s="146" t="s">
        <v>10</v>
      </c>
      <c r="K161" s="37">
        <v>1559.02</v>
      </c>
      <c r="L161" s="95">
        <f t="shared" si="24"/>
        <v>9.858625968072561E-05</v>
      </c>
      <c r="M161" s="30">
        <f t="shared" si="28"/>
        <v>15793392.709999995</v>
      </c>
      <c r="N161" s="33">
        <f t="shared" si="29"/>
        <v>0.9987117002653841</v>
      </c>
      <c r="O161" s="107">
        <v>132.12</v>
      </c>
      <c r="P161" s="104">
        <f t="shared" si="25"/>
        <v>0.00011361688278770007</v>
      </c>
      <c r="Q161" s="35">
        <f t="shared" si="26"/>
        <v>11.800030275507114</v>
      </c>
      <c r="R161" s="150"/>
      <c r="S161" s="67"/>
      <c r="T161" s="91"/>
      <c r="U161" s="79"/>
    </row>
    <row r="162" spans="2:21" ht="12.75">
      <c r="B162" s="94">
        <f t="shared" si="27"/>
        <v>0.8229166666666666</v>
      </c>
      <c r="C162" s="3">
        <f t="shared" si="30"/>
        <v>158</v>
      </c>
      <c r="D162" s="78"/>
      <c r="E162" s="79"/>
      <c r="F162" s="78"/>
      <c r="G162" s="79"/>
      <c r="H162" s="46"/>
      <c r="I162" s="139"/>
      <c r="J162" s="146" t="s">
        <v>10</v>
      </c>
      <c r="K162" s="37">
        <v>1536.48</v>
      </c>
      <c r="L162" s="95">
        <f t="shared" si="24"/>
        <v>9.71609192147896E-05</v>
      </c>
      <c r="M162" s="30">
        <f t="shared" si="28"/>
        <v>15794929.189999996</v>
      </c>
      <c r="N162" s="33">
        <f t="shared" si="29"/>
        <v>0.9988088611845989</v>
      </c>
      <c r="O162" s="107">
        <v>46.56</v>
      </c>
      <c r="P162" s="104">
        <f t="shared" si="25"/>
        <v>4.0039373770778956E-05</v>
      </c>
      <c r="Q162" s="35">
        <f t="shared" si="26"/>
        <v>33</v>
      </c>
      <c r="R162" s="150"/>
      <c r="S162" s="67"/>
      <c r="T162" s="91"/>
      <c r="U162" s="79"/>
    </row>
    <row r="163" spans="2:21" ht="12.75">
      <c r="B163" s="94">
        <f t="shared" si="27"/>
        <v>0.828125</v>
      </c>
      <c r="C163" s="3">
        <f t="shared" si="30"/>
        <v>159</v>
      </c>
      <c r="D163" s="78"/>
      <c r="E163" s="79"/>
      <c r="F163" s="78"/>
      <c r="G163" s="79"/>
      <c r="H163" s="46"/>
      <c r="I163" s="139"/>
      <c r="J163" s="146" t="s">
        <v>10</v>
      </c>
      <c r="K163" s="37">
        <v>1383.07</v>
      </c>
      <c r="L163" s="95">
        <f t="shared" si="24"/>
        <v>8.745987747214349E-05</v>
      </c>
      <c r="M163" s="30">
        <f t="shared" si="28"/>
        <v>15796312.259999996</v>
      </c>
      <c r="N163" s="33">
        <f t="shared" si="29"/>
        <v>0.998896321062071</v>
      </c>
      <c r="O163" s="107">
        <v>103.99</v>
      </c>
      <c r="P163" s="104">
        <f t="shared" si="25"/>
        <v>8.942642780118778E-05</v>
      </c>
      <c r="Q163" s="35">
        <f t="shared" si="26"/>
        <v>13.30002884892778</v>
      </c>
      <c r="R163" s="150"/>
      <c r="S163" s="67"/>
      <c r="T163" s="91"/>
      <c r="U163" s="79"/>
    </row>
    <row r="164" spans="2:21" ht="12.75">
      <c r="B164" s="94">
        <f t="shared" si="27"/>
        <v>0.8333333333333334</v>
      </c>
      <c r="C164" s="3">
        <f t="shared" si="30"/>
        <v>160</v>
      </c>
      <c r="D164" s="78"/>
      <c r="E164" s="79"/>
      <c r="F164" s="78"/>
      <c r="G164" s="79"/>
      <c r="H164" s="46"/>
      <c r="I164" s="139"/>
      <c r="J164" s="146" t="s">
        <v>10</v>
      </c>
      <c r="K164" s="37">
        <v>1220.13</v>
      </c>
      <c r="L164" s="95">
        <f t="shared" si="24"/>
        <v>7.715619621572766E-05</v>
      </c>
      <c r="M164" s="30">
        <f t="shared" si="28"/>
        <v>15797532.389999997</v>
      </c>
      <c r="N164" s="33">
        <f t="shared" si="29"/>
        <v>0.9989734772582868</v>
      </c>
      <c r="O164" s="107">
        <v>162.58</v>
      </c>
      <c r="P164" s="104">
        <f t="shared" si="25"/>
        <v>0.00013981102636712292</v>
      </c>
      <c r="Q164" s="35">
        <f t="shared" si="26"/>
        <v>7.504797638085866</v>
      </c>
      <c r="R164" s="150"/>
      <c r="S164" s="67"/>
      <c r="T164" s="91"/>
      <c r="U164" s="79"/>
    </row>
    <row r="165" spans="2:21" ht="12.75">
      <c r="B165" s="94">
        <f t="shared" si="27"/>
        <v>0.8385416666666666</v>
      </c>
      <c r="C165" s="3">
        <f t="shared" si="30"/>
        <v>161</v>
      </c>
      <c r="D165" s="78"/>
      <c r="E165" s="79"/>
      <c r="F165" s="78"/>
      <c r="G165" s="79"/>
      <c r="H165" s="55"/>
      <c r="I165" s="143"/>
      <c r="J165" s="147" t="s">
        <v>10</v>
      </c>
      <c r="K165" s="37">
        <v>1218.18</v>
      </c>
      <c r="L165" s="96">
        <f>K165/$K$197</f>
        <v>7.7032885926971E-05</v>
      </c>
      <c r="M165" s="56">
        <f t="shared" si="28"/>
        <v>15798750.569999997</v>
      </c>
      <c r="N165" s="57">
        <f t="shared" si="29"/>
        <v>0.9990505101442138</v>
      </c>
      <c r="O165" s="107">
        <v>162.32</v>
      </c>
      <c r="P165" s="105">
        <f>O165/$O$197</f>
        <v>0.00013958743879881528</v>
      </c>
      <c r="Q165" s="58">
        <f t="shared" si="26"/>
        <v>7.504805322819124</v>
      </c>
      <c r="R165" s="151"/>
      <c r="S165" s="67"/>
      <c r="T165" s="91"/>
      <c r="U165" s="79"/>
    </row>
    <row r="166" spans="2:21" ht="12.75">
      <c r="B166" s="94">
        <f t="shared" si="27"/>
        <v>0.84375</v>
      </c>
      <c r="C166" s="3">
        <f t="shared" si="30"/>
        <v>162</v>
      </c>
      <c r="D166" s="78"/>
      <c r="E166" s="79"/>
      <c r="F166" s="78"/>
      <c r="G166" s="79"/>
      <c r="H166" s="55"/>
      <c r="I166" s="143"/>
      <c r="J166" s="147" t="s">
        <v>10</v>
      </c>
      <c r="K166" s="37">
        <v>1144.52</v>
      </c>
      <c r="L166" s="96">
        <f aca="true" t="shared" si="31" ref="L166:L196">K166/$K$197</f>
        <v>7.237491881424488E-05</v>
      </c>
      <c r="M166" s="56">
        <f aca="true" t="shared" si="32" ref="M166:M196">K166+M165</f>
        <v>15799895.089999996</v>
      </c>
      <c r="N166" s="57">
        <f aca="true" t="shared" si="33" ref="N166:N196">N165+L166</f>
        <v>0.999122885063028</v>
      </c>
      <c r="O166" s="107">
        <v>77.27</v>
      </c>
      <c r="P166" s="105">
        <f aca="true" t="shared" si="34" ref="P166:P196">O166/$O$197</f>
        <v>6.644850539665141E-05</v>
      </c>
      <c r="Q166" s="58">
        <f t="shared" si="26"/>
        <v>14.811958069108321</v>
      </c>
      <c r="R166" s="151"/>
      <c r="S166" s="67"/>
      <c r="T166" s="91"/>
      <c r="U166" s="79"/>
    </row>
    <row r="167" spans="2:21" ht="12.75">
      <c r="B167" s="94">
        <f t="shared" si="27"/>
        <v>0.8489583333333334</v>
      </c>
      <c r="C167" s="3">
        <f t="shared" si="30"/>
        <v>163</v>
      </c>
      <c r="D167" s="78"/>
      <c r="E167" s="79"/>
      <c r="F167" s="78"/>
      <c r="G167" s="79"/>
      <c r="H167" s="55"/>
      <c r="I167" s="143"/>
      <c r="J167" s="147" t="s">
        <v>10</v>
      </c>
      <c r="K167" s="37">
        <v>1125.21</v>
      </c>
      <c r="L167" s="96">
        <f t="shared" si="31"/>
        <v>7.115383077532633E-05</v>
      </c>
      <c r="M167" s="56">
        <f t="shared" si="32"/>
        <v>15801020.299999997</v>
      </c>
      <c r="N167" s="57">
        <f t="shared" si="33"/>
        <v>0.9991940388938033</v>
      </c>
      <c r="O167" s="107">
        <v>501.44</v>
      </c>
      <c r="P167" s="105">
        <f t="shared" si="34"/>
        <v>0.0004312144240468084</v>
      </c>
      <c r="Q167" s="58">
        <f t="shared" si="26"/>
        <v>2.2439574026802807</v>
      </c>
      <c r="R167" s="151"/>
      <c r="S167" s="67"/>
      <c r="T167" s="91"/>
      <c r="U167" s="79"/>
    </row>
    <row r="168" spans="2:21" ht="12.75">
      <c r="B168" s="94">
        <f t="shared" si="27"/>
        <v>0.8541666666666666</v>
      </c>
      <c r="C168" s="3">
        <f t="shared" si="30"/>
        <v>164</v>
      </c>
      <c r="D168" s="78"/>
      <c r="E168" s="79"/>
      <c r="F168" s="78"/>
      <c r="G168" s="79"/>
      <c r="H168" s="55"/>
      <c r="I168" s="143"/>
      <c r="J168" s="147" t="s">
        <v>10</v>
      </c>
      <c r="K168" s="37">
        <v>1091.29</v>
      </c>
      <c r="L168" s="96">
        <f t="shared" si="31"/>
        <v>6.900886411141553E-05</v>
      </c>
      <c r="M168" s="56">
        <f t="shared" si="32"/>
        <v>15802111.589999996</v>
      </c>
      <c r="N168" s="57">
        <f t="shared" si="33"/>
        <v>0.9992630477579147</v>
      </c>
      <c r="O168" s="107">
        <v>94.39</v>
      </c>
      <c r="P168" s="105">
        <f t="shared" si="34"/>
        <v>8.117088681752202E-05</v>
      </c>
      <c r="Q168" s="58">
        <f t="shared" si="26"/>
        <v>11.56150015891514</v>
      </c>
      <c r="R168" s="151"/>
      <c r="S168" s="67"/>
      <c r="T168" s="91"/>
      <c r="U168" s="79"/>
    </row>
    <row r="169" spans="2:21" ht="12.75">
      <c r="B169" s="94">
        <f t="shared" si="27"/>
        <v>0.859375</v>
      </c>
      <c r="C169" s="3">
        <f t="shared" si="30"/>
        <v>165</v>
      </c>
      <c r="D169" s="78"/>
      <c r="E169" s="79"/>
      <c r="F169" s="78"/>
      <c r="G169" s="79"/>
      <c r="H169" s="55"/>
      <c r="I169" s="143"/>
      <c r="J169" s="147" t="s">
        <v>10</v>
      </c>
      <c r="K169" s="37">
        <v>955.24</v>
      </c>
      <c r="L169" s="96">
        <f t="shared" si="31"/>
        <v>6.040560011893134E-05</v>
      </c>
      <c r="M169" s="56">
        <f t="shared" si="32"/>
        <v>15803066.829999996</v>
      </c>
      <c r="N169" s="57">
        <f t="shared" si="33"/>
        <v>0.9993234533580336</v>
      </c>
      <c r="O169" s="107">
        <v>55.43</v>
      </c>
      <c r="P169" s="105">
        <f t="shared" si="34"/>
        <v>4.7667149658811795E-05</v>
      </c>
      <c r="Q169" s="58">
        <f t="shared" si="26"/>
        <v>17.23326718383547</v>
      </c>
      <c r="R169" s="151"/>
      <c r="S169" s="67"/>
      <c r="T169" s="91"/>
      <c r="U169" s="79"/>
    </row>
    <row r="170" spans="2:21" ht="12.75">
      <c r="B170" s="94">
        <f t="shared" si="27"/>
        <v>0.8645833333333334</v>
      </c>
      <c r="C170" s="3">
        <f t="shared" si="30"/>
        <v>166</v>
      </c>
      <c r="D170" s="78"/>
      <c r="E170" s="79"/>
      <c r="F170" s="78"/>
      <c r="G170" s="79"/>
      <c r="H170" s="55"/>
      <c r="I170" s="143"/>
      <c r="J170" s="147" t="s">
        <v>10</v>
      </c>
      <c r="K170" s="37">
        <v>864</v>
      </c>
      <c r="L170" s="96">
        <f t="shared" si="31"/>
        <v>5.4635943326029765E-05</v>
      </c>
      <c r="M170" s="56">
        <f t="shared" si="32"/>
        <v>15803930.829999996</v>
      </c>
      <c r="N170" s="57">
        <f t="shared" si="33"/>
        <v>0.9993780893013596</v>
      </c>
      <c r="O170" s="107">
        <v>18</v>
      </c>
      <c r="P170" s="105">
        <f t="shared" si="34"/>
        <v>1.5479139344373305E-05</v>
      </c>
      <c r="Q170" s="58">
        <f t="shared" si="26"/>
        <v>48</v>
      </c>
      <c r="R170" s="151"/>
      <c r="S170" s="67"/>
      <c r="T170" s="91"/>
      <c r="U170" s="79"/>
    </row>
    <row r="171" spans="2:21" ht="12.75">
      <c r="B171" s="94">
        <f t="shared" si="27"/>
        <v>0.8697916666666666</v>
      </c>
      <c r="C171" s="3">
        <f t="shared" si="30"/>
        <v>167</v>
      </c>
      <c r="D171" s="78"/>
      <c r="E171" s="79"/>
      <c r="F171" s="78"/>
      <c r="G171" s="79"/>
      <c r="H171" s="55"/>
      <c r="I171" s="143"/>
      <c r="J171" s="147" t="s">
        <v>10</v>
      </c>
      <c r="K171" s="37">
        <v>863.53</v>
      </c>
      <c r="L171" s="96">
        <f t="shared" si="31"/>
        <v>5.460622238463713E-05</v>
      </c>
      <c r="M171" s="56">
        <f t="shared" si="32"/>
        <v>15804794.359999996</v>
      </c>
      <c r="N171" s="57">
        <f t="shared" si="33"/>
        <v>0.9994326955237443</v>
      </c>
      <c r="O171" s="107">
        <v>34.32</v>
      </c>
      <c r="P171" s="105">
        <f t="shared" si="34"/>
        <v>2.9513559016605104E-05</v>
      </c>
      <c r="Q171" s="58">
        <f t="shared" si="26"/>
        <v>25.161130536130536</v>
      </c>
      <c r="R171" s="151"/>
      <c r="S171" s="67"/>
      <c r="T171" s="91"/>
      <c r="U171" s="79"/>
    </row>
    <row r="172" spans="2:21" ht="12.75">
      <c r="B172" s="94">
        <f t="shared" si="27"/>
        <v>0.875</v>
      </c>
      <c r="C172" s="3">
        <f t="shared" si="30"/>
        <v>168</v>
      </c>
      <c r="D172" s="78"/>
      <c r="E172" s="79"/>
      <c r="F172" s="78"/>
      <c r="G172" s="79"/>
      <c r="H172" s="55"/>
      <c r="I172" s="143"/>
      <c r="J172" s="147" t="s">
        <v>10</v>
      </c>
      <c r="K172" s="37">
        <v>855.18</v>
      </c>
      <c r="L172" s="96">
        <f t="shared" si="31"/>
        <v>5.407820140457654E-05</v>
      </c>
      <c r="M172" s="56">
        <f t="shared" si="32"/>
        <v>15805649.539999995</v>
      </c>
      <c r="N172" s="57">
        <f t="shared" si="33"/>
        <v>0.9994867737251488</v>
      </c>
      <c r="O172" s="107">
        <v>39.3</v>
      </c>
      <c r="P172" s="105">
        <f t="shared" si="34"/>
        <v>3.379612090188171E-05</v>
      </c>
      <c r="Q172" s="58">
        <f t="shared" si="26"/>
        <v>21.76030534351145</v>
      </c>
      <c r="R172" s="151"/>
      <c r="S172" s="67"/>
      <c r="T172" s="91"/>
      <c r="U172" s="79"/>
    </row>
    <row r="173" spans="2:21" ht="12.75">
      <c r="B173" s="94">
        <f t="shared" si="27"/>
        <v>0.8802083333333334</v>
      </c>
      <c r="C173" s="3">
        <f t="shared" si="30"/>
        <v>169</v>
      </c>
      <c r="D173" s="78"/>
      <c r="E173" s="79"/>
      <c r="F173" s="78"/>
      <c r="G173" s="79"/>
      <c r="H173" s="55"/>
      <c r="I173" s="143"/>
      <c r="J173" s="147" t="s">
        <v>10</v>
      </c>
      <c r="K173" s="37">
        <v>704.66</v>
      </c>
      <c r="L173" s="96">
        <f t="shared" si="31"/>
        <v>4.4559911833472373E-05</v>
      </c>
      <c r="M173" s="56">
        <f t="shared" si="32"/>
        <v>15806354.199999996</v>
      </c>
      <c r="N173" s="57">
        <f t="shared" si="33"/>
        <v>0.9995313336369823</v>
      </c>
      <c r="O173" s="107">
        <v>43.31</v>
      </c>
      <c r="P173" s="105">
        <f t="shared" si="34"/>
        <v>3.724452916693377E-05</v>
      </c>
      <c r="Q173" s="58">
        <f t="shared" si="26"/>
        <v>16.27014546294158</v>
      </c>
      <c r="R173" s="151"/>
      <c r="S173" s="67"/>
      <c r="T173" s="91"/>
      <c r="U173" s="79"/>
    </row>
    <row r="174" spans="2:21" ht="12.75">
      <c r="B174" s="94">
        <f t="shared" si="27"/>
        <v>0.8854166666666666</v>
      </c>
      <c r="C174" s="3">
        <f t="shared" si="30"/>
        <v>170</v>
      </c>
      <c r="D174" s="78"/>
      <c r="E174" s="79"/>
      <c r="F174" s="78"/>
      <c r="G174" s="79"/>
      <c r="H174" s="55"/>
      <c r="I174" s="143"/>
      <c r="J174" s="147" t="s">
        <v>10</v>
      </c>
      <c r="K174" s="37">
        <v>668.44</v>
      </c>
      <c r="L174" s="96">
        <f t="shared" si="31"/>
        <v>4.2269502264874234E-05</v>
      </c>
      <c r="M174" s="56">
        <f t="shared" si="32"/>
        <v>15807022.639999995</v>
      </c>
      <c r="N174" s="57">
        <f t="shared" si="33"/>
        <v>0.9995736031392471</v>
      </c>
      <c r="O174" s="107">
        <v>39.32</v>
      </c>
      <c r="P174" s="105">
        <f t="shared" si="34"/>
        <v>3.381331994559769E-05</v>
      </c>
      <c r="Q174" s="58">
        <f t="shared" si="26"/>
        <v>17</v>
      </c>
      <c r="R174" s="151"/>
      <c r="S174" s="67"/>
      <c r="T174" s="91"/>
      <c r="U174" s="79"/>
    </row>
    <row r="175" spans="2:21" ht="12.75">
      <c r="B175" s="94">
        <f t="shared" si="27"/>
        <v>0.890625</v>
      </c>
      <c r="C175" s="3">
        <f t="shared" si="30"/>
        <v>171</v>
      </c>
      <c r="D175" s="78"/>
      <c r="E175" s="79"/>
      <c r="F175" s="78"/>
      <c r="G175" s="79"/>
      <c r="H175" s="55"/>
      <c r="I175" s="143"/>
      <c r="J175" s="147" t="s">
        <v>10</v>
      </c>
      <c r="K175" s="37">
        <v>644.42</v>
      </c>
      <c r="L175" s="96">
        <f t="shared" si="31"/>
        <v>4.075057245157419E-05</v>
      </c>
      <c r="M175" s="56">
        <f t="shared" si="32"/>
        <v>15807667.059999995</v>
      </c>
      <c r="N175" s="57">
        <f t="shared" si="33"/>
        <v>0.9996143537116987</v>
      </c>
      <c r="O175" s="107">
        <v>45.43</v>
      </c>
      <c r="P175" s="105">
        <f t="shared" si="34"/>
        <v>3.906762780082663E-05</v>
      </c>
      <c r="Q175" s="58">
        <f t="shared" si="26"/>
        <v>14.184899845916794</v>
      </c>
      <c r="R175" s="151"/>
      <c r="S175" s="67"/>
      <c r="T175" s="91"/>
      <c r="U175" s="79"/>
    </row>
    <row r="176" spans="2:21" ht="12.75">
      <c r="B176" s="94">
        <f t="shared" si="27"/>
        <v>0.8958333333333334</v>
      </c>
      <c r="C176" s="3">
        <f t="shared" si="30"/>
        <v>172</v>
      </c>
      <c r="D176" s="78"/>
      <c r="E176" s="79"/>
      <c r="F176" s="78"/>
      <c r="G176" s="79"/>
      <c r="H176" s="55"/>
      <c r="I176" s="143"/>
      <c r="J176" s="147" t="s">
        <v>10</v>
      </c>
      <c r="K176" s="37">
        <v>620.65</v>
      </c>
      <c r="L176" s="96">
        <f t="shared" si="31"/>
        <v>3.924745164965321E-05</v>
      </c>
      <c r="M176" s="56">
        <f t="shared" si="32"/>
        <v>15808287.709999995</v>
      </c>
      <c r="N176" s="57">
        <f t="shared" si="33"/>
        <v>0.9996536011633483</v>
      </c>
      <c r="O176" s="107">
        <v>41.35</v>
      </c>
      <c r="P176" s="105">
        <f t="shared" si="34"/>
        <v>3.555902288276868E-05</v>
      </c>
      <c r="Q176" s="58">
        <f t="shared" si="26"/>
        <v>15.009673518742442</v>
      </c>
      <c r="R176" s="151"/>
      <c r="S176" s="67"/>
      <c r="T176" s="91"/>
      <c r="U176" s="79"/>
    </row>
    <row r="177" spans="2:21" ht="12.75">
      <c r="B177" s="94">
        <f t="shared" si="27"/>
        <v>0.9010416666666666</v>
      </c>
      <c r="C177" s="3">
        <f t="shared" si="30"/>
        <v>173</v>
      </c>
      <c r="D177" s="78"/>
      <c r="E177" s="79"/>
      <c r="F177" s="78"/>
      <c r="G177" s="79"/>
      <c r="H177" s="55"/>
      <c r="I177" s="143"/>
      <c r="J177" s="147" t="s">
        <v>10</v>
      </c>
      <c r="K177" s="37">
        <v>591.83</v>
      </c>
      <c r="L177" s="96">
        <f t="shared" si="31"/>
        <v>3.742498881787523E-05</v>
      </c>
      <c r="M177" s="56">
        <f t="shared" si="32"/>
        <v>15808879.539999995</v>
      </c>
      <c r="N177" s="57">
        <f t="shared" si="33"/>
        <v>0.9996910261521662</v>
      </c>
      <c r="O177" s="107">
        <v>24.15</v>
      </c>
      <c r="P177" s="105">
        <f t="shared" si="34"/>
        <v>2.0767845287034185E-05</v>
      </c>
      <c r="Q177" s="58">
        <f t="shared" si="26"/>
        <v>24.5064182194617</v>
      </c>
      <c r="R177" s="151"/>
      <c r="S177" s="67"/>
      <c r="T177" s="91"/>
      <c r="U177" s="79"/>
    </row>
    <row r="178" spans="2:21" ht="12.75">
      <c r="B178" s="94">
        <f t="shared" si="27"/>
        <v>0.90625</v>
      </c>
      <c r="C178" s="3">
        <f t="shared" si="30"/>
        <v>174</v>
      </c>
      <c r="D178" s="78"/>
      <c r="E178" s="79"/>
      <c r="F178" s="78"/>
      <c r="G178" s="79"/>
      <c r="H178" s="55"/>
      <c r="I178" s="143"/>
      <c r="J178" s="147" t="s">
        <v>10</v>
      </c>
      <c r="K178" s="37">
        <v>589.57</v>
      </c>
      <c r="L178" s="96">
        <f t="shared" si="31"/>
        <v>3.728207535500853E-05</v>
      </c>
      <c r="M178" s="56">
        <f t="shared" si="32"/>
        <v>15809469.109999996</v>
      </c>
      <c r="N178" s="57">
        <f t="shared" si="33"/>
        <v>0.9997283082275212</v>
      </c>
      <c r="O178" s="107">
        <v>262.73</v>
      </c>
      <c r="P178" s="105">
        <f t="shared" si="34"/>
        <v>0.00022593523777484438</v>
      </c>
      <c r="Q178" s="58">
        <f t="shared" si="26"/>
        <v>2.244014768012789</v>
      </c>
      <c r="R178" s="151"/>
      <c r="S178" s="67"/>
      <c r="T178" s="91"/>
      <c r="U178" s="79"/>
    </row>
    <row r="179" spans="2:21" ht="12.75">
      <c r="B179" s="94">
        <f t="shared" si="27"/>
        <v>0.9114583333333334</v>
      </c>
      <c r="C179" s="3">
        <f t="shared" si="30"/>
        <v>175</v>
      </c>
      <c r="D179" s="78"/>
      <c r="E179" s="79"/>
      <c r="F179" s="78"/>
      <c r="G179" s="79"/>
      <c r="H179" s="55"/>
      <c r="I179" s="143"/>
      <c r="J179" s="147" t="s">
        <v>10</v>
      </c>
      <c r="K179" s="37">
        <v>536.18</v>
      </c>
      <c r="L179" s="96">
        <f t="shared" si="31"/>
        <v>3.390590288489657E-05</v>
      </c>
      <c r="M179" s="56">
        <f t="shared" si="32"/>
        <v>15810005.289999995</v>
      </c>
      <c r="N179" s="57">
        <f t="shared" si="33"/>
        <v>0.9997622141304061</v>
      </c>
      <c r="O179" s="107">
        <v>31.54</v>
      </c>
      <c r="P179" s="105">
        <f t="shared" si="34"/>
        <v>2.7122891940085225E-05</v>
      </c>
      <c r="Q179" s="58">
        <f t="shared" si="26"/>
        <v>17</v>
      </c>
      <c r="R179" s="151"/>
      <c r="S179" s="67"/>
      <c r="T179" s="91"/>
      <c r="U179" s="79"/>
    </row>
    <row r="180" spans="2:21" ht="12.75">
      <c r="B180" s="94">
        <f t="shared" si="27"/>
        <v>0.9166666666666666</v>
      </c>
      <c r="C180" s="3">
        <f t="shared" si="30"/>
        <v>176</v>
      </c>
      <c r="D180" s="78"/>
      <c r="E180" s="79"/>
      <c r="F180" s="78"/>
      <c r="G180" s="79"/>
      <c r="H180" s="55"/>
      <c r="I180" s="143"/>
      <c r="J180" s="147" t="s">
        <v>10</v>
      </c>
      <c r="K180" s="37">
        <v>504.81</v>
      </c>
      <c r="L180" s="96">
        <f t="shared" si="31"/>
        <v>3.1922188137052185E-05</v>
      </c>
      <c r="M180" s="56">
        <f t="shared" si="32"/>
        <v>15810510.099999996</v>
      </c>
      <c r="N180" s="57">
        <f t="shared" si="33"/>
        <v>0.9997941363185432</v>
      </c>
      <c r="O180" s="107">
        <v>56.09</v>
      </c>
      <c r="P180" s="105">
        <f t="shared" si="34"/>
        <v>4.823471810143882E-05</v>
      </c>
      <c r="Q180" s="58">
        <f t="shared" si="26"/>
        <v>9</v>
      </c>
      <c r="R180" s="151"/>
      <c r="S180" s="67"/>
      <c r="T180" s="91"/>
      <c r="U180" s="79"/>
    </row>
    <row r="181" spans="2:21" ht="12.75">
      <c r="B181" s="94">
        <f t="shared" si="27"/>
        <v>0.921875</v>
      </c>
      <c r="C181" s="3">
        <f t="shared" si="30"/>
        <v>177</v>
      </c>
      <c r="D181" s="78"/>
      <c r="E181" s="79"/>
      <c r="F181" s="78"/>
      <c r="G181" s="79"/>
      <c r="H181" s="55"/>
      <c r="I181" s="143"/>
      <c r="J181" s="147" t="s">
        <v>10</v>
      </c>
      <c r="K181" s="37">
        <v>455.13</v>
      </c>
      <c r="L181" s="96">
        <f t="shared" si="31"/>
        <v>2.878062139580547E-05</v>
      </c>
      <c r="M181" s="56">
        <f t="shared" si="32"/>
        <v>15810965.229999997</v>
      </c>
      <c r="N181" s="57">
        <f t="shared" si="33"/>
        <v>0.999822916939939</v>
      </c>
      <c r="O181" s="107">
        <v>50.57</v>
      </c>
      <c r="P181" s="105">
        <f t="shared" si="34"/>
        <v>4.3487782035831E-05</v>
      </c>
      <c r="Q181" s="58">
        <f t="shared" si="26"/>
        <v>9</v>
      </c>
      <c r="R181" s="151"/>
      <c r="S181" s="67"/>
      <c r="T181" s="91"/>
      <c r="U181" s="79"/>
    </row>
    <row r="182" spans="2:21" ht="12.75">
      <c r="B182" s="94">
        <f t="shared" si="27"/>
        <v>0.9270833333333334</v>
      </c>
      <c r="C182" s="3">
        <f t="shared" si="30"/>
        <v>178</v>
      </c>
      <c r="D182" s="78"/>
      <c r="E182" s="79"/>
      <c r="F182" s="78"/>
      <c r="G182" s="79"/>
      <c r="H182" s="55"/>
      <c r="I182" s="143"/>
      <c r="J182" s="147" t="s">
        <v>10</v>
      </c>
      <c r="K182" s="37">
        <v>410.16</v>
      </c>
      <c r="L182" s="96">
        <f t="shared" si="31"/>
        <v>2.5936896428940244E-05</v>
      </c>
      <c r="M182" s="56">
        <f t="shared" si="32"/>
        <v>15811375.389999997</v>
      </c>
      <c r="N182" s="57">
        <f t="shared" si="33"/>
        <v>0.9998488538363679</v>
      </c>
      <c r="O182" s="107">
        <v>19.67</v>
      </c>
      <c r="P182" s="105">
        <f t="shared" si="34"/>
        <v>1.691525949465683E-05</v>
      </c>
      <c r="Q182" s="58">
        <f t="shared" si="26"/>
        <v>20.852058973055414</v>
      </c>
      <c r="R182" s="151"/>
      <c r="S182" s="67"/>
      <c r="T182" s="91"/>
      <c r="U182" s="79"/>
    </row>
    <row r="183" spans="2:21" ht="12.75">
      <c r="B183" s="94">
        <f t="shared" si="27"/>
        <v>0.9322916666666666</v>
      </c>
      <c r="C183" s="3">
        <f t="shared" si="30"/>
        <v>179</v>
      </c>
      <c r="D183" s="78"/>
      <c r="E183" s="79"/>
      <c r="F183" s="78"/>
      <c r="G183" s="79"/>
      <c r="H183" s="55"/>
      <c r="I183" s="143"/>
      <c r="J183" s="147" t="s">
        <v>10</v>
      </c>
      <c r="K183" s="37">
        <v>322.34</v>
      </c>
      <c r="L183" s="96">
        <f t="shared" si="31"/>
        <v>2.0383506911704206E-05</v>
      </c>
      <c r="M183" s="56">
        <f t="shared" si="32"/>
        <v>15811697.729999997</v>
      </c>
      <c r="N183" s="57">
        <f t="shared" si="33"/>
        <v>0.9998692373432796</v>
      </c>
      <c r="O183" s="107">
        <v>16.53</v>
      </c>
      <c r="P183" s="105">
        <f t="shared" si="34"/>
        <v>1.4215009631249488E-05</v>
      </c>
      <c r="Q183" s="58">
        <f t="shared" si="26"/>
        <v>19.500302480338775</v>
      </c>
      <c r="R183" s="151"/>
      <c r="S183" s="67"/>
      <c r="T183" s="91"/>
      <c r="U183" s="79"/>
    </row>
    <row r="184" spans="2:21" ht="12.75">
      <c r="B184" s="94">
        <f t="shared" si="27"/>
        <v>0.9375</v>
      </c>
      <c r="C184" s="3">
        <f t="shared" si="30"/>
        <v>180</v>
      </c>
      <c r="D184" s="78"/>
      <c r="E184" s="79"/>
      <c r="F184" s="78"/>
      <c r="G184" s="79"/>
      <c r="H184" s="55"/>
      <c r="I184" s="143"/>
      <c r="J184" s="147" t="s">
        <v>10</v>
      </c>
      <c r="K184" s="37">
        <v>317.5</v>
      </c>
      <c r="L184" s="96">
        <f t="shared" si="31"/>
        <v>2.0077444451405615E-05</v>
      </c>
      <c r="M184" s="56">
        <f t="shared" si="32"/>
        <v>15812015.229999997</v>
      </c>
      <c r="N184" s="57">
        <f t="shared" si="33"/>
        <v>0.999889314787731</v>
      </c>
      <c r="O184" s="107">
        <v>141.49</v>
      </c>
      <c r="P184" s="105">
        <f t="shared" si="34"/>
        <v>0.00012167463476863218</v>
      </c>
      <c r="Q184" s="58">
        <f t="shared" si="26"/>
        <v>2.2439748392112517</v>
      </c>
      <c r="R184" s="151"/>
      <c r="S184" s="67"/>
      <c r="T184" s="91"/>
      <c r="U184" s="79"/>
    </row>
    <row r="185" spans="2:21" ht="12.75">
      <c r="B185" s="94">
        <f t="shared" si="27"/>
        <v>0.9427083333333334</v>
      </c>
      <c r="C185" s="3">
        <f t="shared" si="30"/>
        <v>181</v>
      </c>
      <c r="D185" s="78"/>
      <c r="E185" s="79"/>
      <c r="F185" s="78"/>
      <c r="G185" s="79"/>
      <c r="H185" s="55"/>
      <c r="I185" s="143"/>
      <c r="J185" s="147" t="s">
        <v>10</v>
      </c>
      <c r="K185" s="37">
        <v>258.88</v>
      </c>
      <c r="L185" s="96">
        <f t="shared" si="31"/>
        <v>1.6370547463243732E-05</v>
      </c>
      <c r="M185" s="56">
        <f t="shared" si="32"/>
        <v>15812274.109999998</v>
      </c>
      <c r="N185" s="57">
        <f t="shared" si="33"/>
        <v>0.9999056853351943</v>
      </c>
      <c r="O185" s="107">
        <v>16.34</v>
      </c>
      <c r="P185" s="105">
        <f t="shared" si="34"/>
        <v>1.4051618715947769E-05</v>
      </c>
      <c r="Q185" s="58">
        <f t="shared" si="26"/>
        <v>15.843329253365972</v>
      </c>
      <c r="R185" s="151"/>
      <c r="S185" s="67"/>
      <c r="T185" s="91"/>
      <c r="U185" s="79"/>
    </row>
    <row r="186" spans="2:21" ht="12.75">
      <c r="B186" s="94">
        <f t="shared" si="27"/>
        <v>0.9479166666666666</v>
      </c>
      <c r="C186" s="3">
        <f t="shared" si="30"/>
        <v>182</v>
      </c>
      <c r="D186" s="78"/>
      <c r="E186" s="79"/>
      <c r="F186" s="78"/>
      <c r="G186" s="79"/>
      <c r="H186" s="55"/>
      <c r="I186" s="143"/>
      <c r="J186" s="147" t="s">
        <v>10</v>
      </c>
      <c r="K186" s="37">
        <v>248.5</v>
      </c>
      <c r="L186" s="96">
        <f t="shared" si="31"/>
        <v>1.5714157310785182E-05</v>
      </c>
      <c r="M186" s="56">
        <f t="shared" si="32"/>
        <v>15812522.609999998</v>
      </c>
      <c r="N186" s="57">
        <f t="shared" si="33"/>
        <v>0.9999213994925051</v>
      </c>
      <c r="O186" s="107">
        <v>9.94</v>
      </c>
      <c r="P186" s="105">
        <f t="shared" si="34"/>
        <v>8.547924726837258E-06</v>
      </c>
      <c r="Q186" s="58">
        <f t="shared" si="26"/>
        <v>25</v>
      </c>
      <c r="R186" s="151"/>
      <c r="S186" s="67"/>
      <c r="T186" s="91"/>
      <c r="U186" s="79"/>
    </row>
    <row r="187" spans="2:21" ht="12.75">
      <c r="B187" s="94">
        <f t="shared" si="27"/>
        <v>0.953125</v>
      </c>
      <c r="C187" s="3">
        <f t="shared" si="30"/>
        <v>183</v>
      </c>
      <c r="D187" s="78"/>
      <c r="E187" s="79"/>
      <c r="F187" s="78"/>
      <c r="G187" s="79"/>
      <c r="H187" s="55"/>
      <c r="I187" s="143"/>
      <c r="J187" s="147" t="s">
        <v>10</v>
      </c>
      <c r="K187" s="37">
        <v>229.6</v>
      </c>
      <c r="L187" s="96">
        <f t="shared" si="31"/>
        <v>1.451899605052828E-05</v>
      </c>
      <c r="M187" s="56">
        <f t="shared" si="32"/>
        <v>15812752.209999997</v>
      </c>
      <c r="N187" s="57">
        <f t="shared" si="33"/>
        <v>0.9999359184885557</v>
      </c>
      <c r="O187" s="107">
        <v>11.48</v>
      </c>
      <c r="P187" s="105">
        <f t="shared" si="34"/>
        <v>9.872251092966975E-06</v>
      </c>
      <c r="Q187" s="58">
        <f t="shared" si="26"/>
        <v>20</v>
      </c>
      <c r="R187" s="151"/>
      <c r="S187" s="67"/>
      <c r="T187" s="91"/>
      <c r="U187" s="79"/>
    </row>
    <row r="188" spans="2:21" ht="12.75">
      <c r="B188" s="94">
        <f t="shared" si="27"/>
        <v>0.9583333333333334</v>
      </c>
      <c r="C188" s="3">
        <f t="shared" si="30"/>
        <v>184</v>
      </c>
      <c r="D188" s="78"/>
      <c r="E188" s="79"/>
      <c r="F188" s="78"/>
      <c r="G188" s="79"/>
      <c r="H188" s="55"/>
      <c r="I188" s="143"/>
      <c r="J188" s="147" t="s">
        <v>10</v>
      </c>
      <c r="K188" s="37">
        <v>222.69</v>
      </c>
      <c r="L188" s="96">
        <f t="shared" si="31"/>
        <v>1.4082034976011074E-05</v>
      </c>
      <c r="M188" s="56">
        <f t="shared" si="32"/>
        <v>15812974.899999997</v>
      </c>
      <c r="N188" s="57">
        <f t="shared" si="33"/>
        <v>0.9999500005235317</v>
      </c>
      <c r="O188" s="107">
        <v>11.92</v>
      </c>
      <c r="P188" s="105">
        <f t="shared" si="34"/>
        <v>1.0250630054718323E-05</v>
      </c>
      <c r="Q188" s="58">
        <f t="shared" si="26"/>
        <v>18.68204697986577</v>
      </c>
      <c r="R188" s="151"/>
      <c r="S188" s="67"/>
      <c r="T188" s="91"/>
      <c r="U188" s="79"/>
    </row>
    <row r="189" spans="2:21" ht="12.75">
      <c r="B189" s="94">
        <f t="shared" si="27"/>
        <v>0.9635416666666666</v>
      </c>
      <c r="C189" s="3">
        <f t="shared" si="30"/>
        <v>185</v>
      </c>
      <c r="D189" s="78"/>
      <c r="E189" s="79"/>
      <c r="F189" s="78"/>
      <c r="G189" s="79"/>
      <c r="H189" s="55"/>
      <c r="I189" s="143"/>
      <c r="J189" s="147" t="s">
        <v>10</v>
      </c>
      <c r="K189" s="37">
        <v>217.8</v>
      </c>
      <c r="L189" s="96">
        <f t="shared" si="31"/>
        <v>1.377281071343667E-05</v>
      </c>
      <c r="M189" s="56">
        <f t="shared" si="32"/>
        <v>15813192.699999997</v>
      </c>
      <c r="N189" s="57">
        <f t="shared" si="33"/>
        <v>0.9999637733342451</v>
      </c>
      <c r="O189" s="107">
        <v>10.89</v>
      </c>
      <c r="P189" s="105">
        <f t="shared" si="34"/>
        <v>9.364879303345851E-06</v>
      </c>
      <c r="Q189" s="58">
        <f t="shared" si="26"/>
        <v>20</v>
      </c>
      <c r="R189" s="151"/>
      <c r="S189" s="67"/>
      <c r="T189" s="91"/>
      <c r="U189" s="79"/>
    </row>
    <row r="190" spans="2:21" ht="12.75">
      <c r="B190" s="94">
        <f t="shared" si="27"/>
        <v>0.96875</v>
      </c>
      <c r="C190" s="3">
        <f t="shared" si="30"/>
        <v>186</v>
      </c>
      <c r="D190" s="78"/>
      <c r="E190" s="79"/>
      <c r="F190" s="78"/>
      <c r="G190" s="79"/>
      <c r="H190" s="55"/>
      <c r="I190" s="143"/>
      <c r="J190" s="147" t="s">
        <v>10</v>
      </c>
      <c r="K190" s="37">
        <v>201.6</v>
      </c>
      <c r="L190" s="96">
        <f t="shared" si="31"/>
        <v>1.274838677607361E-05</v>
      </c>
      <c r="M190" s="56">
        <f t="shared" si="32"/>
        <v>15813394.299999997</v>
      </c>
      <c r="N190" s="57">
        <f t="shared" si="33"/>
        <v>0.9999765217210212</v>
      </c>
      <c r="O190" s="107">
        <v>2</v>
      </c>
      <c r="P190" s="105">
        <f t="shared" si="34"/>
        <v>1.719904371597034E-06</v>
      </c>
      <c r="Q190" s="58">
        <f t="shared" si="26"/>
        <v>100.8</v>
      </c>
      <c r="R190" s="151"/>
      <c r="S190" s="67"/>
      <c r="T190" s="91"/>
      <c r="U190" s="79"/>
    </row>
    <row r="191" spans="2:21" ht="12.75">
      <c r="B191" s="94">
        <f t="shared" si="27"/>
        <v>0.9739583333333334</v>
      </c>
      <c r="C191" s="3">
        <f t="shared" si="30"/>
        <v>187</v>
      </c>
      <c r="D191" s="78"/>
      <c r="E191" s="79"/>
      <c r="F191" s="78"/>
      <c r="G191" s="79"/>
      <c r="H191" s="55"/>
      <c r="I191" s="143"/>
      <c r="J191" s="147" t="s">
        <v>10</v>
      </c>
      <c r="K191" s="37">
        <v>131.05</v>
      </c>
      <c r="L191" s="96">
        <f t="shared" si="31"/>
        <v>8.28708376490301E-06</v>
      </c>
      <c r="M191" s="56">
        <f t="shared" si="32"/>
        <v>15813525.349999998</v>
      </c>
      <c r="N191" s="57">
        <f t="shared" si="33"/>
        <v>0.9999848088047861</v>
      </c>
      <c r="O191" s="107">
        <v>9.3</v>
      </c>
      <c r="P191" s="105">
        <f t="shared" si="34"/>
        <v>7.997555327926208E-06</v>
      </c>
      <c r="Q191" s="58">
        <f t="shared" si="26"/>
        <v>14.091397849462366</v>
      </c>
      <c r="R191" s="151"/>
      <c r="S191" s="67"/>
      <c r="T191" s="91"/>
      <c r="U191" s="79"/>
    </row>
    <row r="192" spans="2:21" ht="12.75">
      <c r="B192" s="94">
        <f t="shared" si="27"/>
        <v>0.9791666666666666</v>
      </c>
      <c r="C192" s="3">
        <f t="shared" si="30"/>
        <v>188</v>
      </c>
      <c r="D192" s="78"/>
      <c r="E192" s="79"/>
      <c r="F192" s="78"/>
      <c r="G192" s="79"/>
      <c r="H192" s="55"/>
      <c r="I192" s="143"/>
      <c r="J192" s="147" t="s">
        <v>10</v>
      </c>
      <c r="K192" s="37">
        <v>84.37</v>
      </c>
      <c r="L192" s="96">
        <f t="shared" si="31"/>
        <v>5.335225160205013E-06</v>
      </c>
      <c r="M192" s="56">
        <f t="shared" si="32"/>
        <v>15813609.719999997</v>
      </c>
      <c r="N192" s="57">
        <f t="shared" si="33"/>
        <v>0.9999901440299463</v>
      </c>
      <c r="O192" s="107">
        <v>4.67</v>
      </c>
      <c r="P192" s="105">
        <f t="shared" si="34"/>
        <v>4.0159767076790744E-06</v>
      </c>
      <c r="Q192" s="58">
        <f t="shared" si="26"/>
        <v>18.06638115631692</v>
      </c>
      <c r="R192" s="151"/>
      <c r="S192" s="67"/>
      <c r="T192" s="91"/>
      <c r="U192" s="79"/>
    </row>
    <row r="193" spans="2:21" ht="12.75">
      <c r="B193" s="94">
        <f t="shared" si="27"/>
        <v>0.984375</v>
      </c>
      <c r="C193" s="3">
        <f t="shared" si="30"/>
        <v>189</v>
      </c>
      <c r="D193" s="78"/>
      <c r="E193" s="79"/>
      <c r="F193" s="78"/>
      <c r="G193" s="79"/>
      <c r="H193" s="55"/>
      <c r="I193" s="143"/>
      <c r="J193" s="147" t="s">
        <v>10</v>
      </c>
      <c r="K193" s="37">
        <v>78.78</v>
      </c>
      <c r="L193" s="96">
        <f t="shared" si="31"/>
        <v>4.981735665769242E-06</v>
      </c>
      <c r="M193" s="56">
        <f t="shared" si="32"/>
        <v>15813688.499999996</v>
      </c>
      <c r="N193" s="57">
        <f t="shared" si="33"/>
        <v>0.9999951257656121</v>
      </c>
      <c r="O193" s="107">
        <v>354.21</v>
      </c>
      <c r="P193" s="105">
        <f t="shared" si="34"/>
        <v>0.0003046036637316927</v>
      </c>
      <c r="Q193" s="58">
        <f t="shared" si="26"/>
        <v>0.2224104344880156</v>
      </c>
      <c r="R193" s="151"/>
      <c r="S193" s="67"/>
      <c r="T193" s="91"/>
      <c r="U193" s="79"/>
    </row>
    <row r="194" spans="2:21" ht="12.75">
      <c r="B194" s="94">
        <f t="shared" si="27"/>
        <v>0.9895833333333334</v>
      </c>
      <c r="C194" s="3">
        <f t="shared" si="30"/>
        <v>190</v>
      </c>
      <c r="D194" s="78"/>
      <c r="E194" s="79"/>
      <c r="F194" s="78"/>
      <c r="G194" s="79"/>
      <c r="H194" s="55"/>
      <c r="I194" s="143"/>
      <c r="J194" s="147" t="s">
        <v>10</v>
      </c>
      <c r="K194" s="37">
        <v>74.39</v>
      </c>
      <c r="L194" s="96">
        <f t="shared" si="31"/>
        <v>4.704129425952956E-06</v>
      </c>
      <c r="M194" s="56">
        <f t="shared" si="32"/>
        <v>15813762.889999997</v>
      </c>
      <c r="N194" s="57">
        <f t="shared" si="33"/>
        <v>0.9999998298950381</v>
      </c>
      <c r="O194" s="107">
        <v>334.49</v>
      </c>
      <c r="P194" s="105">
        <f t="shared" si="34"/>
        <v>0.00028764540662774596</v>
      </c>
      <c r="Q194" s="58">
        <f t="shared" si="26"/>
        <v>0.22239827797542527</v>
      </c>
      <c r="R194" s="151"/>
      <c r="S194" s="67"/>
      <c r="T194" s="91"/>
      <c r="U194" s="79"/>
    </row>
    <row r="195" spans="2:21" ht="12.75">
      <c r="B195" s="94">
        <f t="shared" si="27"/>
        <v>0.9947916666666666</v>
      </c>
      <c r="C195" s="3">
        <f t="shared" si="30"/>
        <v>191</v>
      </c>
      <c r="D195" s="78"/>
      <c r="E195" s="79"/>
      <c r="F195" s="78"/>
      <c r="G195" s="79"/>
      <c r="H195" s="55"/>
      <c r="I195" s="143"/>
      <c r="J195" s="147" t="s">
        <v>10</v>
      </c>
      <c r="K195" s="37">
        <v>1.69</v>
      </c>
      <c r="L195" s="96">
        <f t="shared" si="31"/>
        <v>1.0686891692244248E-07</v>
      </c>
      <c r="M195" s="56">
        <f t="shared" si="32"/>
        <v>15813764.579999996</v>
      </c>
      <c r="N195" s="57">
        <f t="shared" si="33"/>
        <v>0.999999936763955</v>
      </c>
      <c r="O195" s="107">
        <v>7.58</v>
      </c>
      <c r="P195" s="105">
        <f t="shared" si="34"/>
        <v>6.518437568352759E-06</v>
      </c>
      <c r="Q195" s="58">
        <f t="shared" si="26"/>
        <v>0.2229551451187335</v>
      </c>
      <c r="R195" s="151"/>
      <c r="S195" s="67"/>
      <c r="T195" s="91"/>
      <c r="U195" s="79"/>
    </row>
    <row r="196" spans="2:21" ht="12.75">
      <c r="B196" s="108">
        <f t="shared" si="27"/>
        <v>1</v>
      </c>
      <c r="C196" s="109">
        <f t="shared" si="30"/>
        <v>192</v>
      </c>
      <c r="D196" s="78"/>
      <c r="E196" s="79"/>
      <c r="F196" s="78"/>
      <c r="G196" s="79"/>
      <c r="H196" s="55"/>
      <c r="I196" s="143"/>
      <c r="J196" s="148" t="s">
        <v>10</v>
      </c>
      <c r="K196" s="37">
        <v>1</v>
      </c>
      <c r="L196" s="96">
        <f t="shared" si="31"/>
        <v>6.323604551623816E-08</v>
      </c>
      <c r="M196" s="56">
        <f t="shared" si="32"/>
        <v>15813765.579999996</v>
      </c>
      <c r="N196" s="57">
        <f t="shared" si="33"/>
        <v>1.0000000000000007</v>
      </c>
      <c r="O196" s="107">
        <v>5</v>
      </c>
      <c r="P196" s="105">
        <f t="shared" si="34"/>
        <v>4.299760928992585E-06</v>
      </c>
      <c r="Q196" s="58">
        <f t="shared" si="26"/>
        <v>0.2</v>
      </c>
      <c r="R196" s="151"/>
      <c r="S196" s="67"/>
      <c r="T196" s="91"/>
      <c r="U196" s="79"/>
    </row>
    <row r="197" spans="2:21" ht="23.25" customHeight="1">
      <c r="B197" s="110">
        <f>B196</f>
        <v>1</v>
      </c>
      <c r="C197" s="59">
        <f>C196</f>
        <v>192</v>
      </c>
      <c r="D197" s="59"/>
      <c r="E197" s="59" t="s">
        <v>12</v>
      </c>
      <c r="F197" s="65"/>
      <c r="G197" s="65"/>
      <c r="H197" s="60"/>
      <c r="I197" s="60"/>
      <c r="J197" s="61"/>
      <c r="K197" s="64">
        <f>SUM(K5:K196)</f>
        <v>15813765.579999996</v>
      </c>
      <c r="L197" s="62">
        <f>SUM(L5:L196)</f>
        <v>1.0000000000000007</v>
      </c>
      <c r="M197" s="50">
        <f>M196</f>
        <v>15813765.579999996</v>
      </c>
      <c r="N197" s="51">
        <f>N196</f>
        <v>1.0000000000000007</v>
      </c>
      <c r="O197" s="102">
        <f>SUM(O5:O196)</f>
        <v>1162855.3500000006</v>
      </c>
      <c r="P197" s="51">
        <f>SUM(P5:P196)</f>
        <v>0.9999999999999998</v>
      </c>
      <c r="Q197" s="63">
        <f t="shared" si="26"/>
        <v>13.59908227622635</v>
      </c>
      <c r="R197" s="63"/>
      <c r="S197" s="63"/>
      <c r="T197" s="63"/>
      <c r="U197" s="63"/>
    </row>
    <row r="198" spans="5:18" ht="12.75">
      <c r="E198" s="23"/>
      <c r="F198" s="23"/>
      <c r="G198" s="23"/>
      <c r="H198" s="23"/>
      <c r="I198" s="23"/>
      <c r="J198" s="38"/>
      <c r="K198" s="24"/>
      <c r="L198" s="27"/>
      <c r="M198" s="24"/>
      <c r="N198" s="24"/>
      <c r="O198" s="22"/>
      <c r="P198" s="24"/>
      <c r="Q198" s="25"/>
      <c r="R198" s="25"/>
    </row>
    <row r="199" spans="2:18" ht="12.75">
      <c r="B199" s="81" t="s">
        <v>286</v>
      </c>
      <c r="C199" s="82"/>
      <c r="D199" s="82"/>
      <c r="E199" s="83" t="s">
        <v>375</v>
      </c>
      <c r="F199" s="85"/>
      <c r="G199" s="85"/>
      <c r="H199" s="85"/>
      <c r="I199" s="85"/>
      <c r="J199" s="86"/>
      <c r="K199" s="87"/>
      <c r="L199" s="89"/>
      <c r="M199" s="24"/>
      <c r="N199" s="24"/>
      <c r="O199" s="99"/>
      <c r="P199" s="24"/>
      <c r="Q199" s="24"/>
      <c r="R199" s="24"/>
    </row>
    <row r="200" spans="2:18" ht="12.75">
      <c r="B200" s="84"/>
      <c r="C200" s="82"/>
      <c r="D200" s="82"/>
      <c r="E200" s="83" t="s">
        <v>374</v>
      </c>
      <c r="F200" s="85"/>
      <c r="G200" s="85"/>
      <c r="H200" s="85"/>
      <c r="I200" s="85"/>
      <c r="J200" s="88"/>
      <c r="K200" s="87"/>
      <c r="L200" s="89"/>
      <c r="M200" s="89"/>
      <c r="N200" s="24"/>
      <c r="O200" s="99"/>
      <c r="P200" s="24"/>
      <c r="Q200" s="24"/>
      <c r="R200" s="24"/>
    </row>
    <row r="201" spans="5:18" ht="12.75">
      <c r="E201" s="23"/>
      <c r="F201" s="23"/>
      <c r="G201" s="23"/>
      <c r="H201" s="23"/>
      <c r="I201" s="23"/>
      <c r="J201" s="39"/>
      <c r="K201" s="24"/>
      <c r="L201" s="27"/>
      <c r="M201" s="24"/>
      <c r="N201" s="24"/>
      <c r="O201" s="99"/>
      <c r="P201" s="24"/>
      <c r="Q201" s="24"/>
      <c r="R201" s="24"/>
    </row>
    <row r="202" spans="5:18" ht="12.75">
      <c r="E202" s="23"/>
      <c r="F202" s="23"/>
      <c r="G202" s="23"/>
      <c r="H202" s="23"/>
      <c r="I202" s="23"/>
      <c r="J202" s="38"/>
      <c r="K202" s="24"/>
      <c r="L202" s="27"/>
      <c r="M202" s="24"/>
      <c r="N202" s="24"/>
      <c r="O202" s="99"/>
      <c r="P202" s="24"/>
      <c r="Q202" s="24"/>
      <c r="R202" s="24"/>
    </row>
    <row r="203" spans="5:18" ht="12.75">
      <c r="E203" s="21"/>
      <c r="F203" s="21"/>
      <c r="G203" s="21"/>
      <c r="H203" s="21"/>
      <c r="I203" s="21"/>
      <c r="J203" s="21"/>
      <c r="L203" s="27"/>
      <c r="N203" s="13"/>
      <c r="O203" s="100"/>
      <c r="P203" s="22"/>
      <c r="Q203" s="14"/>
      <c r="R203" s="14"/>
    </row>
  </sheetData>
  <sheetProtection/>
  <mergeCells count="3">
    <mergeCell ref="E1:U1"/>
    <mergeCell ref="B3:U3"/>
    <mergeCell ref="B2:U2"/>
  </mergeCells>
  <conditionalFormatting sqref="T5:U5">
    <cfRule type="cellIs" priority="1" dxfId="0" operator="lessThanOrEqual" stopIfTrue="1">
      <formula>0</formula>
    </cfRule>
  </conditionalFormatting>
  <dataValidations count="1">
    <dataValidation operator="equal" allowBlank="1" showErrorMessage="1" promptTitle="REFERENTE" prompt="LORENZONI MICHELE" sqref="L198:L202">
      <formula1>0</formula1>
    </dataValidation>
  </dataValidations>
  <printOptions/>
  <pageMargins left="0.15748031496062992" right="0.11811023622047245" top="0.7480314960629921" bottom="0.5905511811023623" header="0.2755905511811024" footer="0.3937007874015748"/>
  <pageSetup fitToHeight="0" fitToWidth="1" horizontalDpi="300" verticalDpi="300" orientation="portrait" paperSize="8" scale="53" r:id="rId1"/>
  <headerFooter alignWithMargins="0">
    <oddHeader>&amp;LLOPRIN&amp;R&amp;9file: &amp;F; 
scheda &amp;A</oddHeader>
    <oddFooter>&amp;R&amp;9Pagina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</dc:creator>
  <cp:keywords/>
  <dc:description/>
  <cp:lastModifiedBy>Romano</cp:lastModifiedBy>
  <cp:lastPrinted>2008-07-03T08:56:32Z</cp:lastPrinted>
  <dcterms:created xsi:type="dcterms:W3CDTF">2006-02-20T10:00:01Z</dcterms:created>
  <dcterms:modified xsi:type="dcterms:W3CDTF">2016-07-02T09:17:59Z</dcterms:modified>
  <cp:category/>
  <cp:version/>
  <cp:contentType/>
  <cp:contentStatus/>
  <cp:revision>1</cp:revision>
</cp:coreProperties>
</file>