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anluca.imperiale\Documents\Gianluca\Progetto Blog\rendiconto Finanziario\"/>
    </mc:Choice>
  </mc:AlternateContent>
  <bookViews>
    <workbookView xWindow="0" yWindow="0" windowWidth="24000" windowHeight="9435"/>
  </bookViews>
  <sheets>
    <sheet name="Menu" sheetId="1" r:id="rId1"/>
    <sheet name="SP" sheetId="2" r:id="rId2"/>
    <sheet name="CE" sheetId="3" r:id="rId3"/>
    <sheet name="Rendiconto Finanziario" sheetId="4" r:id="rId4"/>
  </sheets>
  <externalReferences>
    <externalReference r:id="rId5"/>
  </externalReferences>
  <definedNames>
    <definedName name="anno_Prec">[1]Configurazione!$M$1</definedName>
    <definedName name="anno_Rif">[1]Configurazione!$K$1</definedName>
    <definedName name="firstItemRow" localSheetId="2">CE!#REF!</definedName>
    <definedName name="nomeFoglio" localSheetId="2">CE!#REF!</definedName>
    <definedName name="prefix">CE!#REF!</definedName>
    <definedName name="prospettiRng">[1]Impostazioni!$A$20:$J$52</definedName>
  </definedNames>
  <calcPr calcId="152511"/>
</workbook>
</file>

<file path=xl/calcChain.xml><?xml version="1.0" encoding="utf-8"?>
<calcChain xmlns="http://schemas.openxmlformats.org/spreadsheetml/2006/main">
  <c r="D12" i="4" l="1"/>
  <c r="D33" i="4"/>
  <c r="D9" i="4"/>
  <c r="J214" i="2" l="1"/>
  <c r="H123" i="2" l="1"/>
  <c r="D65" i="4"/>
  <c r="B101" i="3"/>
  <c r="B52" i="3" l="1"/>
  <c r="B15" i="3" l="1"/>
  <c r="B16" i="3" s="1"/>
  <c r="C76" i="4"/>
  <c r="C75" i="4"/>
  <c r="D66" i="4"/>
  <c r="D64" i="4"/>
  <c r="D28" i="4"/>
  <c r="D17" i="4"/>
  <c r="D16" i="4"/>
  <c r="D2" i="4"/>
  <c r="B93" i="3"/>
  <c r="B87" i="3"/>
  <c r="B80" i="3"/>
  <c r="B75" i="3"/>
  <c r="B67" i="3"/>
  <c r="B60" i="3"/>
  <c r="B61" i="3" s="1"/>
  <c r="B45" i="3"/>
  <c r="B33" i="3"/>
  <c r="B27" i="3"/>
  <c r="B4" i="3"/>
  <c r="H221" i="2"/>
  <c r="G221" i="2"/>
  <c r="J220" i="2" s="1"/>
  <c r="H216" i="2"/>
  <c r="G216" i="2"/>
  <c r="H212" i="2"/>
  <c r="G212" i="2"/>
  <c r="H208" i="2"/>
  <c r="G208" i="2"/>
  <c r="H204" i="2"/>
  <c r="G204" i="2"/>
  <c r="H200" i="2"/>
  <c r="G200" i="2"/>
  <c r="H196" i="2"/>
  <c r="G196" i="2"/>
  <c r="H192" i="2"/>
  <c r="G192" i="2"/>
  <c r="H188" i="2"/>
  <c r="G188" i="2"/>
  <c r="H184" i="2"/>
  <c r="G184" i="2"/>
  <c r="H180" i="2"/>
  <c r="G180" i="2"/>
  <c r="H176" i="2"/>
  <c r="G176" i="2"/>
  <c r="H172" i="2"/>
  <c r="G172" i="2"/>
  <c r="H168" i="2"/>
  <c r="G168" i="2"/>
  <c r="H164" i="2"/>
  <c r="G164" i="2"/>
  <c r="H158" i="2"/>
  <c r="G158" i="2"/>
  <c r="G152" i="2"/>
  <c r="H144" i="2"/>
  <c r="H146" i="2" s="1"/>
  <c r="G144" i="2"/>
  <c r="G123" i="2"/>
  <c r="H113" i="2"/>
  <c r="G113" i="2"/>
  <c r="H108" i="2"/>
  <c r="G108" i="2"/>
  <c r="H103" i="2"/>
  <c r="G103" i="2"/>
  <c r="H94" i="2"/>
  <c r="G94" i="2"/>
  <c r="H90" i="2"/>
  <c r="G90" i="2"/>
  <c r="H86" i="2"/>
  <c r="G86" i="2"/>
  <c r="H82" i="2"/>
  <c r="G82" i="2"/>
  <c r="H78" i="2"/>
  <c r="G78" i="2"/>
  <c r="H74" i="2"/>
  <c r="G74" i="2"/>
  <c r="H70" i="2"/>
  <c r="G70" i="2"/>
  <c r="H65" i="2"/>
  <c r="G65" i="2"/>
  <c r="H4" i="2"/>
  <c r="H21" i="2" s="1"/>
  <c r="H28" i="2"/>
  <c r="G4" i="2"/>
  <c r="B81" i="3"/>
  <c r="D18" i="4" s="1"/>
  <c r="H48" i="2"/>
  <c r="H152" i="2"/>
  <c r="B2" i="3"/>
  <c r="H52" i="2" l="1"/>
  <c r="D20" i="4"/>
  <c r="H11" i="2"/>
  <c r="G28" i="2"/>
  <c r="D27" i="4"/>
  <c r="H217" i="2"/>
  <c r="J113" i="2"/>
  <c r="B69" i="3"/>
  <c r="D10" i="4" s="1"/>
  <c r="I222" i="2"/>
  <c r="D35" i="4"/>
  <c r="D32" i="4"/>
  <c r="B94" i="3"/>
  <c r="D56" i="4"/>
  <c r="D55" i="4"/>
  <c r="G52" i="2"/>
  <c r="H40" i="2"/>
  <c r="H5" i="2"/>
  <c r="H44" i="2"/>
  <c r="H153" i="2"/>
  <c r="H95" i="2"/>
  <c r="H109" i="2" s="1"/>
  <c r="B38" i="3"/>
  <c r="D25" i="4"/>
  <c r="G217" i="2"/>
  <c r="G146" i="2"/>
  <c r="G153" i="2" s="1"/>
  <c r="G95" i="2"/>
  <c r="G109" i="2" s="1"/>
  <c r="D23" i="4"/>
  <c r="D43" i="4"/>
  <c r="D75" i="4"/>
  <c r="D26" i="4"/>
  <c r="D24" i="4"/>
  <c r="G44" i="2"/>
  <c r="G21" i="2"/>
  <c r="D48" i="4" s="1"/>
  <c r="G5" i="2"/>
  <c r="G40" i="2"/>
  <c r="G35" i="2"/>
  <c r="G48" i="2"/>
  <c r="G11" i="2"/>
  <c r="H35" i="2"/>
  <c r="D69" i="4" l="1"/>
  <c r="D54" i="4"/>
  <c r="G53" i="2"/>
  <c r="G56" i="2" s="1"/>
  <c r="G57" i="2" s="1"/>
  <c r="H53" i="2"/>
  <c r="H56" i="2" s="1"/>
  <c r="D44" i="4"/>
  <c r="D42" i="4" s="1"/>
  <c r="J118" i="2"/>
  <c r="H222" i="2"/>
  <c r="D70" i="4"/>
  <c r="D29" i="4"/>
  <c r="D36" i="4"/>
  <c r="B39" i="3"/>
  <c r="B95" i="3" s="1"/>
  <c r="G222" i="2"/>
  <c r="D71" i="4"/>
  <c r="D47" i="4"/>
  <c r="H57" i="2" l="1"/>
  <c r="D72" i="4"/>
  <c r="B102" i="3"/>
  <c r="D8" i="4" s="1"/>
  <c r="D13" i="4" s="1"/>
  <c r="D38" i="4" s="1"/>
  <c r="D51" i="4"/>
  <c r="G114" i="2"/>
  <c r="G223" i="2" s="1"/>
  <c r="D52" i="4"/>
  <c r="D46" i="4"/>
  <c r="H114" i="2" l="1"/>
  <c r="H223" i="2" s="1"/>
  <c r="D50" i="4"/>
  <c r="D59" i="4" s="1"/>
  <c r="D74" i="4" s="1"/>
  <c r="D76" i="4" l="1"/>
</calcChain>
</file>

<file path=xl/sharedStrings.xml><?xml version="1.0" encoding="utf-8"?>
<sst xmlns="http://schemas.openxmlformats.org/spreadsheetml/2006/main" count="942" uniqueCount="691">
  <si>
    <t>LabelIT</t>
  </si>
  <si>
    <t>prefix</t>
  </si>
  <si>
    <t>firstItemRow</t>
  </si>
  <si>
    <t>lastItemRow</t>
  </si>
  <si>
    <t>Name</t>
  </si>
  <si>
    <t>nomeFoglio</t>
  </si>
  <si>
    <t>firstItemRowIstanza</t>
  </si>
  <si>
    <t>inputAnnoRif</t>
  </si>
  <si>
    <t>Stato patrimoniale (schema civilistico)</t>
  </si>
  <si>
    <t>Sp</t>
  </si>
  <si>
    <t>F</t>
  </si>
  <si>
    <t>SP</t>
  </si>
  <si>
    <t>G</t>
  </si>
  <si>
    <t>MENU</t>
  </si>
  <si>
    <t>CELLE INPUT</t>
  </si>
  <si>
    <t>formula</t>
  </si>
  <si>
    <t>formula_1</t>
  </si>
  <si>
    <t>livello</t>
  </si>
  <si>
    <t>Label - Standard (en)</t>
  </si>
  <si>
    <t>Stato patrimoniale</t>
  </si>
  <si>
    <t>Balance sheet (mandatory scheme)</t>
  </si>
  <si>
    <t>StatoPatrimoniale</t>
  </si>
  <si>
    <t/>
  </si>
  <si>
    <t>Attivo</t>
  </si>
  <si>
    <t>Assets</t>
  </si>
  <si>
    <t>A) Crediti verso soci per versamenti ancora dovuti</t>
  </si>
  <si>
    <t>A) Receivables from shareholders</t>
  </si>
  <si>
    <t>CreditiVersoSociVersamentiAncoraDovuti</t>
  </si>
  <si>
    <t>Parte richiamata</t>
  </si>
  <si>
    <t>Called</t>
  </si>
  <si>
    <t>CreditiVersoSociVersamentiAncoraDovutiParteRichiamata</t>
  </si>
  <si>
    <t>Parte da richiamare</t>
  </si>
  <si>
    <t>To be called</t>
  </si>
  <si>
    <t>CreditiVersoSociVersamentiAncoraDovutiParteRichiamare</t>
  </si>
  <si>
    <t>Totale crediti verso soci per versamenti ancora dovuti (A)</t>
  </si>
  <si>
    <t>Total receivables from shareholders (A)</t>
  </si>
  <si>
    <t>TotaleCreditiVersoSociVersamentiAncoraDovuti</t>
  </si>
  <si>
    <t>B) Immobilizzazioni</t>
  </si>
  <si>
    <t>B) Fixed assets</t>
  </si>
  <si>
    <t>Immobilizzazioni</t>
  </si>
  <si>
    <t>I - Immobilizzazioni immateriali</t>
  </si>
  <si>
    <t>I - Intangible fixed assets</t>
  </si>
  <si>
    <t>ImmobilizzazioniImmateriali</t>
  </si>
  <si>
    <t>1) costi di impianto e di ampliamento</t>
  </si>
  <si>
    <t>1) start-up and expansion costs</t>
  </si>
  <si>
    <t>ImmobilizzazioniImmaterialiCostiImpiantoAmpliamento</t>
  </si>
  <si>
    <t>2) costi di ricerca, di sviluppo e di pubblicità</t>
  </si>
  <si>
    <t>2) research, development and adverstising costs</t>
  </si>
  <si>
    <t>ImmobilizzazioniImmaterialiCostiRicercaSviluppoPubblicita</t>
  </si>
  <si>
    <t>3) diritti di brevetto industriale e diritti di utilizzazione delle opere dell'ingegno</t>
  </si>
  <si>
    <t>3) industrial patents and intellectual property rights</t>
  </si>
  <si>
    <t>ImmobilizzazioniImmaterialiDirittiBrevettoIndustrialeDirittiUtilizzazioneOpereIngegno</t>
  </si>
  <si>
    <t>4) concessioni, licenze, marchi e diritti simili</t>
  </si>
  <si>
    <t>4) concessions, licenses, trademarks and similar rights</t>
  </si>
  <si>
    <t>ImmobilizzazioniImmaterialiConcessioniLicenzeMarchiDirittiSimili</t>
  </si>
  <si>
    <t>5) avviamento</t>
  </si>
  <si>
    <t>5) goodwill</t>
  </si>
  <si>
    <t>ImmobilizzazioniImmaterialiAvviamento</t>
  </si>
  <si>
    <t>6) immobilizzazioni in corso e acconti</t>
  </si>
  <si>
    <t>6) assets in process of formation and advances</t>
  </si>
  <si>
    <t>ImmobilizzazioniImmaterialiImmobilizzazioniCorsoAcconti</t>
  </si>
  <si>
    <t>7) altre.</t>
  </si>
  <si>
    <t>7) other</t>
  </si>
  <si>
    <t>ImmobilizzazioniImmaterialiAltre</t>
  </si>
  <si>
    <t>Totale immobilizzazioni immateriali</t>
  </si>
  <si>
    <t>Total intangible fixed assets</t>
  </si>
  <si>
    <t>TotaleImmobilizzazioniImmateriali</t>
  </si>
  <si>
    <t>II - Immobilizzazioni materiali</t>
  </si>
  <si>
    <t>II - Tangible fixed assets</t>
  </si>
  <si>
    <t>ImmobilizzazioniMateriali</t>
  </si>
  <si>
    <t>1) terreni e fabbricati</t>
  </si>
  <si>
    <t>1) land and buildings</t>
  </si>
  <si>
    <t>ImmobilizzazioniMaterialiTerreniFabbricati</t>
  </si>
  <si>
    <t>2) impianti e macchinario</t>
  </si>
  <si>
    <t>2) plant and machinery</t>
  </si>
  <si>
    <t>ImmobilizzazioniMaterialiImpiantiMacchinario</t>
  </si>
  <si>
    <t>3) attrezzature industriali e commerciali</t>
  </si>
  <si>
    <t>3) industrial and commercial equipment</t>
  </si>
  <si>
    <t>ImmobilizzazioniMaterialiAttrezzatureIndustrialiCommerciali</t>
  </si>
  <si>
    <t>4) altri beni</t>
  </si>
  <si>
    <t>4) other assets</t>
  </si>
  <si>
    <t>ImmobilizzazioniMaterialiAltriBeni</t>
  </si>
  <si>
    <t>5) immobilizzazioni in corso e acconti.</t>
  </si>
  <si>
    <t>5) assets in process of formation and advances</t>
  </si>
  <si>
    <t>ImmobilizzazioniMaterialiImmobilizzazioniCorsoAcconti</t>
  </si>
  <si>
    <t>Totale immobilizzazioni materiali</t>
  </si>
  <si>
    <t>Total tangible fixed assets</t>
  </si>
  <si>
    <t>TotaleImmobilizzazioniMateriali</t>
  </si>
  <si>
    <t>III - Immobilizzazioni finanziarie</t>
  </si>
  <si>
    <t>III - Financial fixed assets</t>
  </si>
  <si>
    <t>ImmobilizzazioniFinanziarie</t>
  </si>
  <si>
    <t>1) partecipazioni in</t>
  </si>
  <si>
    <t>1) equity investments in</t>
  </si>
  <si>
    <t>ImmobilizzazioniFinanziariePartecipazioni</t>
  </si>
  <si>
    <t>a) imprese controllate</t>
  </si>
  <si>
    <t>a) subsidiary companies</t>
  </si>
  <si>
    <t>ImmobilizzazioniFinanziariePartecipazioniImpreseControllate</t>
  </si>
  <si>
    <t>b) imprese collegate</t>
  </si>
  <si>
    <t>b) associated companies</t>
  </si>
  <si>
    <t>ImmobilizzazioniFinanziariePartecipazioniImpreseCollegate</t>
  </si>
  <si>
    <t>c) imprese controllanti</t>
  </si>
  <si>
    <t>c) parent companies</t>
  </si>
  <si>
    <t>ImmobilizzazioniFinanziariePartecipazioniImpreseControllanti</t>
  </si>
  <si>
    <t>d) altre imprese</t>
  </si>
  <si>
    <t>d) third parties</t>
  </si>
  <si>
    <t>ImmobilizzazioniFinanziariePartecipazioniAltreImprese</t>
  </si>
  <si>
    <t>Totale partecipazioni</t>
  </si>
  <si>
    <t>Total equity investments</t>
  </si>
  <si>
    <t>ImmobilizzazioniFinanziariePartecipazioniTotalePartecipazioni</t>
  </si>
  <si>
    <t>2) crediti</t>
  </si>
  <si>
    <t>2) receivables due from</t>
  </si>
  <si>
    <t>ImmobilizzazioniFinanziarieCrediti</t>
  </si>
  <si>
    <t>a) verso imprese controllate</t>
  </si>
  <si>
    <t>ImmobilizzazioniFinanziarieCreditiVersoImpreseControllate</t>
  </si>
  <si>
    <t>esigibili entro l'esercizio successivo</t>
  </si>
  <si>
    <t>due within the following year</t>
  </si>
  <si>
    <t>ImmobilizzazioniFinanziarieCreditiVersoImpreseControllateEsigibiliEntroEsercizioSuccessivo</t>
  </si>
  <si>
    <t>esigibili oltre l'esercizio successivo</t>
  </si>
  <si>
    <t>due beyond the following year</t>
  </si>
  <si>
    <t>ImmobilizzazioniFinanziarieCreditiVersoImpreseControllateEsigibiliOltreEsercizioSuccessivo</t>
  </si>
  <si>
    <t>Totale crediti verso imprese controllate</t>
  </si>
  <si>
    <t>Total receivables due from subsidiary companies</t>
  </si>
  <si>
    <t>ImmobilizzazioniFinanziarieCreditiVersoImpreseControllateTotaleCreditiVersoImpreseControllate</t>
  </si>
  <si>
    <t>b) verso imprese collegate</t>
  </si>
  <si>
    <t>ImmobilizzazioniFinanziarieCreditiVersoImpreseCollegate</t>
  </si>
  <si>
    <t>ImmobilizzazioniFinanziarieCreditiVersoImpreseCollegateEsigibiliEntroEsercizioSuccessivo</t>
  </si>
  <si>
    <t>ImmobilizzazioniFinanziarieCreditiVersoImpreseCollegateEsigibiliOltreEsercizioSuccessivo</t>
  </si>
  <si>
    <t>Totale crediti verso imprese collegate</t>
  </si>
  <si>
    <t>Total receivables due from associated companies</t>
  </si>
  <si>
    <t>ImmobilizzazioniFinanziarieCreditiVersoImpreseCollegateTotaleCreditiVersoImpreseCollegate</t>
  </si>
  <si>
    <t>c) verso controllanti</t>
  </si>
  <si>
    <t>ImmobilizzazioniFinanziarieCreditiVersoControllanti</t>
  </si>
  <si>
    <t>ImmobilizzazioniFinanziarieCreditiVersoControllantiEsigibiliEntroEsercizioSuccessivo</t>
  </si>
  <si>
    <t>ImmobilizzazioniFinanziarieCreditiVersoControllantiEsigibiliOltreEsercizioSuccessivo</t>
  </si>
  <si>
    <t>Totale crediti verso controllanti</t>
  </si>
  <si>
    <t>Total receivables due from parent companies</t>
  </si>
  <si>
    <t>ImmobilizzazioniFinanziarieCreditiVersoControllantiTotaleCreditiVersoControllanti</t>
  </si>
  <si>
    <t>d) verso altri</t>
  </si>
  <si>
    <t>ImmobilizzazioniFinanziarieCreditiVersoAltri</t>
  </si>
  <si>
    <t>ImmobilizzazioniFinanziarieCreditiVersoAltriEsigibiliEntroEsercizioSuccessivo</t>
  </si>
  <si>
    <t>ImmobilizzazioniFinanziarieCreditiVersoAltriEsigibiliOltreEsercizioSuccessivo</t>
  </si>
  <si>
    <t>Totale crediti verso altri</t>
  </si>
  <si>
    <t>Total receivables due from third parties</t>
  </si>
  <si>
    <t>ImmobilizzazioniFinanziarieCreditiVersoAltriTotaleCreditiVersoAltri</t>
  </si>
  <si>
    <t>Totale crediti</t>
  </si>
  <si>
    <t>Total receivables</t>
  </si>
  <si>
    <t>ImmobilizzazioniFinanziarieCreditiTotaleCrediti</t>
  </si>
  <si>
    <t>3) altri titoli</t>
  </si>
  <si>
    <t>3) other securities</t>
  </si>
  <si>
    <t>ImmobilizzazioniFinanziarieAltriTitoli</t>
  </si>
  <si>
    <t>4) azioni proprie</t>
  </si>
  <si>
    <t>4) own shares</t>
  </si>
  <si>
    <t>ImmobilizzazioniFinanziarieAzioniProprie</t>
  </si>
  <si>
    <t>Totale immobilizzazioni finanziarie</t>
  </si>
  <si>
    <t>Total financial fixed assets</t>
  </si>
  <si>
    <t>TotaleImmobilizzazioniFinanziarie</t>
  </si>
  <si>
    <t>Totale immobilizzazioni (B)</t>
  </si>
  <si>
    <t>Total fixed assets (B)</t>
  </si>
  <si>
    <t>TotaleImmobilizzazioni</t>
  </si>
  <si>
    <t>C) Attivo circolante</t>
  </si>
  <si>
    <t>C) Current assets</t>
  </si>
  <si>
    <t>AttivoCircolante</t>
  </si>
  <si>
    <t>I - Rimanenze</t>
  </si>
  <si>
    <t>I - Inventories</t>
  </si>
  <si>
    <t>Rimanenze</t>
  </si>
  <si>
    <t>1) materie prime, sussidiarie e di consumo</t>
  </si>
  <si>
    <t>1) raw, ancillary and consumable materials</t>
  </si>
  <si>
    <t>RimanenzeMateriePrimeSussidiarieConsumo</t>
  </si>
  <si>
    <t>2) prodotti in corso di lavorazione e semilavorati</t>
  </si>
  <si>
    <t>2) work in progress and semi-finished products</t>
  </si>
  <si>
    <t>RimanenzeProdottiCorsoLavorazioneSemilavorati</t>
  </si>
  <si>
    <t>3) lavori in corso su ordinazione</t>
  </si>
  <si>
    <t>3) contract work in progress</t>
  </si>
  <si>
    <t>RimanenzeLavoriCorsoOrdinazione</t>
  </si>
  <si>
    <t>4) prodotti finiti e merci</t>
  </si>
  <si>
    <t>4) finished products and goods for resale</t>
  </si>
  <si>
    <t>RimanenzeProdottiFinitiMerci</t>
  </si>
  <si>
    <t>5) acconti</t>
  </si>
  <si>
    <t>5) advances</t>
  </si>
  <si>
    <t>RimanenzeAcconti</t>
  </si>
  <si>
    <t>Totale rimanenze</t>
  </si>
  <si>
    <t>Total inventories</t>
  </si>
  <si>
    <t>TotaleRimanenze</t>
  </si>
  <si>
    <t>II - Crediti</t>
  </si>
  <si>
    <t>II - Receivables</t>
  </si>
  <si>
    <t>Crediti</t>
  </si>
  <si>
    <t>1) verso clienti</t>
  </si>
  <si>
    <t>1) trade accounts</t>
  </si>
  <si>
    <t>CreditiVersoClienti</t>
  </si>
  <si>
    <t>CreditiVersoClientiEsigibiliEntroEsercizioSuccessivo</t>
  </si>
  <si>
    <t>CreditiVersoClientiEsigibiliOltreEsercizioSuccessivo</t>
  </si>
  <si>
    <t>Totale crediti verso clienti</t>
  </si>
  <si>
    <t>Total trade accounts</t>
  </si>
  <si>
    <t>CreditiVersoClientiTotaleCreditiVersoClienti</t>
  </si>
  <si>
    <t>2) verso imprese controllate</t>
  </si>
  <si>
    <t>2) due from subsidiary companies</t>
  </si>
  <si>
    <t>CreditiVersoImpreseControllate</t>
  </si>
  <si>
    <t>CreditiVersoImpreseControllateEsigibiliEntroEsercizioSuccessivo</t>
  </si>
  <si>
    <t>CreditiVersoImpreseControllateEsigibiliOltreEsercizioSuccessivo</t>
  </si>
  <si>
    <t>CreditiVersoImpreseControllateTotaleCreditiVersoImpreseControllate</t>
  </si>
  <si>
    <t>3) verso imprese collegate</t>
  </si>
  <si>
    <t>3) due from associated companies</t>
  </si>
  <si>
    <t>CreditiVersoImpreseCollegate</t>
  </si>
  <si>
    <t>CreditiVersoImpreseCollegateEsigibiliEntroEsercizioSuccessivo</t>
  </si>
  <si>
    <t>CreditiVersoImpreseCollegateEsigibiliOltreEsercizioSuccessivo</t>
  </si>
  <si>
    <t>CreditiVersoImpreseCollegateTotaleCreditiVersoImpreseCollegate</t>
  </si>
  <si>
    <t>4) verso controllanti</t>
  </si>
  <si>
    <t>4) due from parent companies</t>
  </si>
  <si>
    <t>CreditiVersoControllanti</t>
  </si>
  <si>
    <t>CreditiVersoControllantiEsigibiliEntroEsercizioSuccessivo</t>
  </si>
  <si>
    <t>CreditiVersoControllantiEsigibiliOltreEsercizioSuccessivo</t>
  </si>
  <si>
    <t>CreditiVersoControllantiTotaleCreditiVersoControllanti</t>
  </si>
  <si>
    <t>4-bis) crediti tributari</t>
  </si>
  <si>
    <t>4-bis) due from tax authorities</t>
  </si>
  <si>
    <t>CreditiCreditiTributari</t>
  </si>
  <si>
    <t>CreditiCreditiTributariEsigibiliEntroEsercizioSuccessivo</t>
  </si>
  <si>
    <t>CreditiCreditiTributariEsigibiliOltreEsercizioSuccessivo</t>
  </si>
  <si>
    <t>Totale crediti tributari</t>
  </si>
  <si>
    <t>Total receivables due from tax authorities</t>
  </si>
  <si>
    <t>CreditiCreditiTributariTotaleCreditiTributari</t>
  </si>
  <si>
    <t>4-ter) imposte anticipate</t>
  </si>
  <si>
    <t>4-ter) advances on tax payments</t>
  </si>
  <si>
    <t>CreditiImposteAnticipate</t>
  </si>
  <si>
    <t>CreditiImposteAnticipateEsigibiliEntroEsercizioSuccessivo</t>
  </si>
  <si>
    <t>CreditiImposteAnticipateEsigibiliOltreEsercizioSuccessivo</t>
  </si>
  <si>
    <t>Totale imposte anticipate</t>
  </si>
  <si>
    <t>Total advances on tax payments</t>
  </si>
  <si>
    <t>CreditiImposteAnticipateTotaleImposteAnticipate</t>
  </si>
  <si>
    <t>5) verso altri</t>
  </si>
  <si>
    <t>5) due from third parties</t>
  </si>
  <si>
    <t>CreditiVersoAltri</t>
  </si>
  <si>
    <t>CreditiVersoAltriEsigibiliEntroEsercizioSuccessivo</t>
  </si>
  <si>
    <t>CreditiVersoAltriEsigibiliOltreEsercizioSuccessivo</t>
  </si>
  <si>
    <t>CreditiVersoAltriTotaleCreditiVersoAltri</t>
  </si>
  <si>
    <t>TotaleCrediti</t>
  </si>
  <si>
    <t>III - Attività finanziarie che non costituiscono immobilizzazioni</t>
  </si>
  <si>
    <t>III - Current financial assets</t>
  </si>
  <si>
    <t>AttivitaFinanziarieNonCostituisconoImmobilizzazioni</t>
  </si>
  <si>
    <t>1) partecipazioni in imprese controllate</t>
  </si>
  <si>
    <t>1) investments in subsidiary companies</t>
  </si>
  <si>
    <t>AttivitaFinanziarieNonCostituisconoImmobilizzazioniPartecipazioniImpreseControllate</t>
  </si>
  <si>
    <t>2) partecipazioni in imprese collegate</t>
  </si>
  <si>
    <t>2) investments in associated companies</t>
  </si>
  <si>
    <t>AttivitaFinanziarieNonCostituisconoImmobilizzazioniPartecipazioniImpreseCollegate</t>
  </si>
  <si>
    <t>3) partecipazioni in imprese controllanti</t>
  </si>
  <si>
    <t>3) investments in parent companies</t>
  </si>
  <si>
    <t>AttivitaFinanziarieNonCostituisconoImmobilizzazioniPartecipazioniImpreseControllanti</t>
  </si>
  <si>
    <t>4) altre partecipazioni</t>
  </si>
  <si>
    <t>4) investments in other companies</t>
  </si>
  <si>
    <t>AttivitaFinanziarieNonCostituisconoImmobilizzazioniAltrePartecipazioni</t>
  </si>
  <si>
    <t>5) azioni proprie</t>
  </si>
  <si>
    <t>5) own shares</t>
  </si>
  <si>
    <t>AttivitaFinanziarieNonCostituisconoImmobilizzazioniAzioniProprie</t>
  </si>
  <si>
    <t>6) altri titoli.</t>
  </si>
  <si>
    <t>6) other securities</t>
  </si>
  <si>
    <t>AttivitaFinanziarieNonCostituisconoImmobilizzazioniAltriTitoli</t>
  </si>
  <si>
    <t>Totale attività finanziarie che non costituiscono immobilizzazioni</t>
  </si>
  <si>
    <t>Total financial current assets</t>
  </si>
  <si>
    <t>TotaleAttivitaFinanziarieNonCostituisconoImmobilizzazioni</t>
  </si>
  <si>
    <t>IV - Disponibilità liquide</t>
  </si>
  <si>
    <t>IV - Liquid funds</t>
  </si>
  <si>
    <t>DisponibilitaLiquide</t>
  </si>
  <si>
    <t>1) depositi bancari e postali</t>
  </si>
  <si>
    <t>1) bank and post office deposits</t>
  </si>
  <si>
    <t>DisponibilitaLiquideDepositiBancariPostali</t>
  </si>
  <si>
    <t>2) assegni</t>
  </si>
  <si>
    <t>2) cheques</t>
  </si>
  <si>
    <t>DisponibilitaLiquideAssegni</t>
  </si>
  <si>
    <t>3) danaro e valori in cassa.</t>
  </si>
  <si>
    <t>3) cash and equivalents on hand</t>
  </si>
  <si>
    <t>DisponibilitaLiquideDanaroValoriCassa</t>
  </si>
  <si>
    <t>Totale disponibilità liquide</t>
  </si>
  <si>
    <t>Total liquid funds</t>
  </si>
  <si>
    <t>TotaleDisponibilitaLiquide</t>
  </si>
  <si>
    <t>Totale attivo circolante (C)</t>
  </si>
  <si>
    <t>Total current assets (C)</t>
  </si>
  <si>
    <t>TotaleAttivoCircolante</t>
  </si>
  <si>
    <t>D) Ratei e risconti</t>
  </si>
  <si>
    <t>D) Accrued income and prepayments</t>
  </si>
  <si>
    <t>AttivoRateiRisconti</t>
  </si>
  <si>
    <t>Ratei e risconti attivi</t>
  </si>
  <si>
    <t>accrued income and prepayments</t>
  </si>
  <si>
    <t>AttivoRateiRiscontiRateiRiscontiAttivi</t>
  </si>
  <si>
    <t>Disaggio su prestiti emessi</t>
  </si>
  <si>
    <t>amortisable discount on issued debt</t>
  </si>
  <si>
    <t>AttivoRateiRiscontiDisaggioPrestitiEmessi</t>
  </si>
  <si>
    <t>Totale ratei e risconti (D)</t>
  </si>
  <si>
    <t>Total accrued income and prepayments (D)</t>
  </si>
  <si>
    <t>AttivoRateiRiscontiTotaleRateiRisconti</t>
  </si>
  <si>
    <t>Totale attivo</t>
  </si>
  <si>
    <t>Total assets</t>
  </si>
  <si>
    <t>TotaleAttivo</t>
  </si>
  <si>
    <t>Passivo</t>
  </si>
  <si>
    <t>Liabilities and shareholders' equity</t>
  </si>
  <si>
    <t>A) Patrimonio netto</t>
  </si>
  <si>
    <t>A) Shareholders' equity</t>
  </si>
  <si>
    <t>PatrimonioNetto</t>
  </si>
  <si>
    <t>I - Capitale.</t>
  </si>
  <si>
    <t>I - Share capital</t>
  </si>
  <si>
    <t>PatrimonioNettoCapitale</t>
  </si>
  <si>
    <t>II - Riserva da soprapprezzo delle azioni.</t>
  </si>
  <si>
    <t>II - Share premium reserve</t>
  </si>
  <si>
    <t>PatrimonioNettoRiservaSoprapprezzoAzioni</t>
  </si>
  <si>
    <t>III - Riserve di rivalutazione.</t>
  </si>
  <si>
    <t>III - Revaluation reserves</t>
  </si>
  <si>
    <t>PatrimonioNettoRiserveRivalutazione</t>
  </si>
  <si>
    <t>IV - Riserva legale.</t>
  </si>
  <si>
    <t>IV - Legal reserve</t>
  </si>
  <si>
    <t>PatrimonioNettoRiservaLegale</t>
  </si>
  <si>
    <t>V - Riserve statutarie</t>
  </si>
  <si>
    <t>V - Reserve for own shares in portfolio</t>
  </si>
  <si>
    <t>PatrimonioNettoRiserveStatutarie</t>
  </si>
  <si>
    <t>VI - Riserva per azioni proprie in portafoglio.</t>
  </si>
  <si>
    <t>VI - Statutory reserves</t>
  </si>
  <si>
    <t>PatrimonioNettoRiservaAzioniPropriePortafoglio</t>
  </si>
  <si>
    <t>VII - Altre riserve, distintamente indicate.</t>
  </si>
  <si>
    <t>VII - Other reserves</t>
  </si>
  <si>
    <t>PatrimonioNettoAltreRiserveDistintamenteIndicate</t>
  </si>
  <si>
    <t>Riserva straordinaria o facoltativa</t>
  </si>
  <si>
    <t>Special reserve</t>
  </si>
  <si>
    <t>PatrimonioNettoAltreRiserveDistintamenteIndicateRiservaStraordinariaFacoltativa</t>
  </si>
  <si>
    <t>Riserva per rinnovamento impianti e macchinari</t>
  </si>
  <si>
    <t>Plant and equipment renewal reserve</t>
  </si>
  <si>
    <t>PatrimonioNettoAltreRiserveDistintamenteIndicateRiservaRinnovamentoImpiantiMacchinari</t>
  </si>
  <si>
    <t>Riserva ammortamento anticipato</t>
  </si>
  <si>
    <t>Advance depreciation/amortization reserve</t>
  </si>
  <si>
    <t>PatrimonioNettoAltreRiserveDistintamenteIndicateRiservaAmmortamentoAnticipato</t>
  </si>
  <si>
    <t>Riserva per acquisto azioni proprie.</t>
  </si>
  <si>
    <t>Reserve for the purchase of own shares</t>
  </si>
  <si>
    <t>PatrimonioNettoAltreRiserveDistintamenteIndicateRiservaAcquistoAzioniProprie</t>
  </si>
  <si>
    <t>Riserva da deroghe ex art. 2423 Cod. Civ</t>
  </si>
  <si>
    <t>Reserve related to exemption as per art. 2423 of the Civil Code</t>
  </si>
  <si>
    <t>PatrimonioNettoAltreRiserveDistintamenteIndicateRiservaDerogheExArt2423CodCiv</t>
  </si>
  <si>
    <t>Riserva azioni (quote) della società controllante</t>
  </si>
  <si>
    <t>Shares reserve of the parent entity</t>
  </si>
  <si>
    <t>PatrimonioNettoAltreRiserveDistintamenteIndicateRiservaAzioniQuoteSocietaControllante</t>
  </si>
  <si>
    <t>Riserva non distribuibile da rivalutazione delle partecipazioni</t>
  </si>
  <si>
    <t>Non distributable revaluation reserve</t>
  </si>
  <si>
    <t>PatrimonioNettoAltreRiserveDistintamenteIndicateRiservaNonDistribuibileRivalutazionePartecipazioni</t>
  </si>
  <si>
    <t>Versamenti in conto aumento di capitale</t>
  </si>
  <si>
    <t>Contributions for capital increase</t>
  </si>
  <si>
    <t>PatrimonioNettoAltreRiserveDistintamenteIndicateVersamentiContoAumentoCapitale</t>
  </si>
  <si>
    <t>Versamenti in conto futuro aumento di capitale</t>
  </si>
  <si>
    <t>Contributions for future capital increase</t>
  </si>
  <si>
    <t>PatrimonioNettoAltreRiserveDistintamenteIndicateVersamentiContoFuturoAumentoCapitale</t>
  </si>
  <si>
    <t>Versamenti in conto capitale</t>
  </si>
  <si>
    <t>PatrimonioNettoAltreRiserveDistintamenteIndicateVersamentiContoCapitale</t>
  </si>
  <si>
    <t>Versamenti a copertura perdite</t>
  </si>
  <si>
    <t>PatrimonioNettoAltreRiserveDistintamenteIndicateVersamentiCoperturaPerdite</t>
  </si>
  <si>
    <t>Riserva da riduzione capitale sociale</t>
  </si>
  <si>
    <t>Capital reduction reserve</t>
  </si>
  <si>
    <t>PatrimonioNettoAltreRiserveDistintamenteIndicateRiservaRiduzioneCapitaleSociale</t>
  </si>
  <si>
    <t>Riserva avanzo di fusione</t>
  </si>
  <si>
    <t>Merger surplus reserve</t>
  </si>
  <si>
    <t>PatrimonioNettoAltreRiserveDistintamenteIndicateRiservaAvanzoFusione</t>
  </si>
  <si>
    <t>Riserva per utili su cambi</t>
  </si>
  <si>
    <t>Reserve for returns on exchange rate</t>
  </si>
  <si>
    <t>PatrimonioNettoAltreRiserveDistintamenteIndicateRiservaUtiliCambi</t>
  </si>
  <si>
    <t>Differenza da arrotondamento all'unità di Euro</t>
  </si>
  <si>
    <t>Differences arising from rounding to the Euro unit</t>
  </si>
  <si>
    <t>PatrimonioNettoAltreRiserveDistintamenteIndicateDifferenzaArrotondamentoUnitaEuro</t>
  </si>
  <si>
    <t>Riserve da condono fiscale:</t>
  </si>
  <si>
    <t>Reserve from tax amnesty</t>
  </si>
  <si>
    <t>PatrimonioNettoAltreRiserveDistintamenteIndicateRiserveCondonoFiscale</t>
  </si>
  <si>
    <t>Riserva da condono ex L. 19 dicembre 1973, n. 823;</t>
  </si>
  <si>
    <t>Reserve from tax amnesty as per Law 823 of 19 December 1973;</t>
  </si>
  <si>
    <t>PatrimonioNettoAltreRiserveDistintamenteIndicateRiserveCondonoFiscaleRiservaCondonoExL19Dicembre1973N823</t>
  </si>
  <si>
    <t>Riserva da condono ex L. 7 agosto 1982, n. 516;</t>
  </si>
  <si>
    <t>Reserve from tax amnesty as per Law 516 of 7 August 1982;</t>
  </si>
  <si>
    <t>PatrimonioNettoAltreRiserveDistintamenteIndicateRiserveCondonoFiscaleRiservaCondonoExL7Agosto1982N516</t>
  </si>
  <si>
    <t>Riserva da condono ex L. 30 dicembre 1991, n. 413.</t>
  </si>
  <si>
    <t>Reserve from tax amnesty as per Law 413 of 30 December 1991;</t>
  </si>
  <si>
    <t>PatrimonioNettoAltreRiserveDistintamenteIndicateRiserveCondonoFiscaleRiservaCondonoExL30Dicembre1991N413</t>
  </si>
  <si>
    <t>Riserva da condono ex L. 27 dicembre 2002, n. 289.</t>
  </si>
  <si>
    <t>PatrimonioNettoAltreRiserveDistintamenteIndicateRiserveCondonoFiscaleRiservaCondonoExL27Dicembre2002N289</t>
  </si>
  <si>
    <t>Totale riserve da condono fiscale</t>
  </si>
  <si>
    <t>Total reserves from tax amnesty</t>
  </si>
  <si>
    <t>PatrimonioNettoAltreRiserveDistintamenteIndicateRiserveCondonoFiscaleTotaleRiserveCondonoFiscale</t>
  </si>
  <si>
    <t>Varie altre riserve</t>
  </si>
  <si>
    <t>Miscellaneous other reserves</t>
  </si>
  <si>
    <t>PatrimonioNettoAltreRiserveDistintamenteIndicateVarieAltreRiserve</t>
  </si>
  <si>
    <t>Totale altre riserve</t>
  </si>
  <si>
    <t>Total other reserves</t>
  </si>
  <si>
    <t>PatrimonioNettoAltreRiserveDistintamenteIndicateTotaleAltreRiserve</t>
  </si>
  <si>
    <t>VIII - Utili (perdite) portati a nuovo.</t>
  </si>
  <si>
    <t>VIII - Retained earnings (accumulated losses)</t>
  </si>
  <si>
    <t>PatrimonioNettoUtiliPerditePortatiNuovo</t>
  </si>
  <si>
    <t>IX - Utile (perdita) dell'esercizio.</t>
  </si>
  <si>
    <t>IX - Net profit (loss) for the year</t>
  </si>
  <si>
    <t>PatrimonioNettoUtilePerditaEsercizio</t>
  </si>
  <si>
    <t>Utile (perdita) dell'esercizio.</t>
  </si>
  <si>
    <t>Net profit (loss) for the year</t>
  </si>
  <si>
    <t>PatrimonioNettoUtilePerditaEsercizioUtilePerditaEsercizio</t>
  </si>
  <si>
    <t>Acconti su dividendi</t>
  </si>
  <si>
    <t>Accounts on dividends</t>
  </si>
  <si>
    <t>PatrimonioNettoUtilePerditaEsercizioAccontiDividendi</t>
  </si>
  <si>
    <t>Copertura parziale perdita d'esercizio</t>
  </si>
  <si>
    <t>Partial coverage of losses for the period</t>
  </si>
  <si>
    <t>PatrimonioNettoUtilePerditaEsercizioCoperturaParzialePerditaEsercizio</t>
  </si>
  <si>
    <t>Utile (perdita) residua</t>
  </si>
  <si>
    <t>Residual net profit (loss) for the year</t>
  </si>
  <si>
    <t>PatrimonioNettoUtilePerditaEsercizioUtilePerditaResidua</t>
  </si>
  <si>
    <t>Totale patrimonio netto</t>
  </si>
  <si>
    <t>Total shareholders' equity</t>
  </si>
  <si>
    <t>TotalePatrimonioNetto</t>
  </si>
  <si>
    <t>B) Fondi per rischi e oneri</t>
  </si>
  <si>
    <t>B) Reserves for contingencies and other charges</t>
  </si>
  <si>
    <t>FondiRischiOneri</t>
  </si>
  <si>
    <t>1) per trattamento di quiescenza e obblighi simili</t>
  </si>
  <si>
    <t>1) pension and similar commitments</t>
  </si>
  <si>
    <t>FondiRischiOneriTrattamentoQuiescenzaObblighiSimili</t>
  </si>
  <si>
    <t>2) per imposte, anche differite</t>
  </si>
  <si>
    <t>2) taxation</t>
  </si>
  <si>
    <t>FondiRischiOneriImposteAncheDifferite</t>
  </si>
  <si>
    <t>3) altri</t>
  </si>
  <si>
    <t>3) other</t>
  </si>
  <si>
    <t>FondiRischiOneriAltri</t>
  </si>
  <si>
    <t>Totale fondi per rischi ed oneri</t>
  </si>
  <si>
    <t xml:space="preserve">Total reserves for contingencies and other charges </t>
  </si>
  <si>
    <t>TotaleFondiRischiOneri</t>
  </si>
  <si>
    <t>C) Trattamento di fine rapporto di lavoro subordinato.</t>
  </si>
  <si>
    <t>C) Reserve for severance indemnities (TFR)</t>
  </si>
  <si>
    <t>TrattamentoFineRapportoLavoroSubordinato</t>
  </si>
  <si>
    <t>D) Debiti</t>
  </si>
  <si>
    <t>D) Payables</t>
  </si>
  <si>
    <t>Debiti</t>
  </si>
  <si>
    <t>1) obbligazioni</t>
  </si>
  <si>
    <t>1) bonds</t>
  </si>
  <si>
    <t>DebitiObbligazioni</t>
  </si>
  <si>
    <t>DebitiObbligazioniEsigibiliEntroEsercizioSuccessivo</t>
  </si>
  <si>
    <t>DebitiObbligazioniEsigibiliOltreEsercizioSuccessivo</t>
  </si>
  <si>
    <t>Totale obbligazioni</t>
  </si>
  <si>
    <t>Total bonds</t>
  </si>
  <si>
    <t>DebitiObbligazioniTotaleObbligazioni</t>
  </si>
  <si>
    <t>2) obbligazioni convertibili</t>
  </si>
  <si>
    <t>2) convertible bonds</t>
  </si>
  <si>
    <t>DebitiObbligazioniConvertibili</t>
  </si>
  <si>
    <t>DebitiObbligazioniConvertibiliEsigibiliEntroEsercizioSuccessivo</t>
  </si>
  <si>
    <t>DebitiObbligazioniConvertibiliEsigibiliOltreEsercizioSuccessivo</t>
  </si>
  <si>
    <t>Totale obbligazioni convertibili</t>
  </si>
  <si>
    <t>Total convertible bonds</t>
  </si>
  <si>
    <t>DebitiObbligazioniConvertibiliTotaleObbligazioniConvertibili</t>
  </si>
  <si>
    <t>3) debiti verso soci per finanziamenti</t>
  </si>
  <si>
    <t>3) due to partners for financing</t>
  </si>
  <si>
    <t>DebitiDebitiVersoSociFinanziamenti</t>
  </si>
  <si>
    <t>DebitiDebitiVersoSociFinanziamentiEsigibiliEntroEsercizioSuccessivo</t>
  </si>
  <si>
    <t>DebitiDebitiVersoSociFinanziamentiEsigibiliOltreEsercizioSuccessivo</t>
  </si>
  <si>
    <t>Totale debiti verso soci per finanziamenti</t>
  </si>
  <si>
    <t>Total payables due to partners for financing</t>
  </si>
  <si>
    <t>DebitiDebitiVersoSociFinanziamentiTotaleDebitiVersoSociFinanziamenti</t>
  </si>
  <si>
    <t>4) debiti verso banche</t>
  </si>
  <si>
    <t>4) due to banks</t>
  </si>
  <si>
    <t>DebitiDebitiVersoBanche</t>
  </si>
  <si>
    <t>DebitiDebitiVersoBancheEsigibiliEntroEsercizioSuccessivo</t>
  </si>
  <si>
    <t>DebitiDebitiVersoBancheEsigibiliOltreEsercizioSuccessivo</t>
  </si>
  <si>
    <t>Totale debiti verso banche</t>
  </si>
  <si>
    <t>Total payables due to banks</t>
  </si>
  <si>
    <t>DebitiDebitiVersoBancheTotaleDebitiVersoBanche</t>
  </si>
  <si>
    <t>5) debiti verso altri finanziatori</t>
  </si>
  <si>
    <t>5) due to other providers of finance</t>
  </si>
  <si>
    <t>DebitiDebitiVersoAltriFinanziatori</t>
  </si>
  <si>
    <t>DebitiDebitiVersoAltriFinanziatoriEsigibiliEntroEsercizioSuccessivo</t>
  </si>
  <si>
    <t>DebitiDebitiVersoAltriFinanziatoriEsigibiliOltreEsercizioSuccessivo</t>
  </si>
  <si>
    <t>Totale debiti verso altri finanziatori</t>
  </si>
  <si>
    <t>Total payables due to other providers of finance</t>
  </si>
  <si>
    <t>DebitiDebitiVersoAltriFinanziatoriTotaleDebitiVersoAltriFinanziatori</t>
  </si>
  <si>
    <t>6) acconti</t>
  </si>
  <si>
    <t>6) advances</t>
  </si>
  <si>
    <t>DebitiAcconti</t>
  </si>
  <si>
    <t>DebitiAccontiEsigibiliEntroEsercizioSuccessivo</t>
  </si>
  <si>
    <t>DebitiAccontiEsigibiliOltreEsercizioSuccessivo</t>
  </si>
  <si>
    <t>Totale  acconti</t>
  </si>
  <si>
    <t>Total advances</t>
  </si>
  <si>
    <t>DebitiAccontiTotaleAcconti</t>
  </si>
  <si>
    <t>7) debiti verso fornitori</t>
  </si>
  <si>
    <t>7) trade accounts</t>
  </si>
  <si>
    <t>DebitiDebitiVersoFornitori</t>
  </si>
  <si>
    <t>DebitiDebitiVersoFornitoriEsigibiliEntroEsercizioSuccessivo</t>
  </si>
  <si>
    <t>DebitiDebitiVersoFornitoriEsigibiliOltreEsercizioSuccessivo</t>
  </si>
  <si>
    <t>Totale debiti verso fornitori</t>
  </si>
  <si>
    <t>DebitiDebitiVersoFornitoriTotaleDebitiVersoFornitori</t>
  </si>
  <si>
    <t>8) debiti rappresentati da titoli di credito</t>
  </si>
  <si>
    <t>8) payables represented by credit instruments</t>
  </si>
  <si>
    <t>DebitiDebitiRappresentatiTitoliCredito</t>
  </si>
  <si>
    <t>DebitiDebitiRappresentatiTitoliCreditoEsigibiliEntroEsercizioSuccessivo</t>
  </si>
  <si>
    <t>DebitiDebitiRappresentatiTitoliCreditoEsigibiliOltreEsercizioSuccessivo</t>
  </si>
  <si>
    <t>Totale debiti rappresentati da titoli di credito</t>
  </si>
  <si>
    <t>Total payables represented by credit instruments</t>
  </si>
  <si>
    <t>DebitiDebitiRappresentatiTitoliCreditoTotaleDebitiRappresentatiTitoliCredito</t>
  </si>
  <si>
    <t>9) debiti verso imprese controllate</t>
  </si>
  <si>
    <t>9) due to subsidiary companies</t>
  </si>
  <si>
    <t>DebitiDebitiVersoImpreseControllate</t>
  </si>
  <si>
    <t>DebitiDebitiVersoImpreseControllateEsigibiliEntroEsercizioSuccessivo</t>
  </si>
  <si>
    <t>DebitiDebitiVersoImpreseControllateEsigibiliOltreEsercizioSuccessivo</t>
  </si>
  <si>
    <t>Totale debiti verso imprese controllate</t>
  </si>
  <si>
    <t>Total payables due to subsidiary companies</t>
  </si>
  <si>
    <t>DebitiDebitiVersoImpreseControllateTotaleDebitiVersoImpreseControllate</t>
  </si>
  <si>
    <t>10) debiti verso imprese collegate</t>
  </si>
  <si>
    <t>10) due to associated companies</t>
  </si>
  <si>
    <t>DebitiDebitiVersoImpreseCollegate</t>
  </si>
  <si>
    <t>DebitiDebitiVersoImpreseCollegateEsigibiliEntroEsercizioSuccessivo</t>
  </si>
  <si>
    <t>DebitiDebitiVersoImpreseCollegateEsigibiliOltreEsercizioSuccessivo</t>
  </si>
  <si>
    <t>Totale debiti verso imprese collegate</t>
  </si>
  <si>
    <t>Total payables due to associated companies</t>
  </si>
  <si>
    <t>DebitiDebitiVersoImpreseCollegateTotaleDebitiVersoImpreseCollegate</t>
  </si>
  <si>
    <t>11) debiti verso controllanti</t>
  </si>
  <si>
    <t>11) due to parent companies</t>
  </si>
  <si>
    <t>DebitiDebitiVersoControllanti</t>
  </si>
  <si>
    <t>DebitiDebitiVersoControllantiEsigibiliEntroEsercizioSuccessivo</t>
  </si>
  <si>
    <t>DebitiDebitiVersoControllantiEsigibiliOltreEsercizioSuccessivo</t>
  </si>
  <si>
    <t>Totale debiti verso controllanti</t>
  </si>
  <si>
    <t>Total payables due to parent companies</t>
  </si>
  <si>
    <t>DebitiDebitiVersoControllantiTotaleDebitiVersoControllanti</t>
  </si>
  <si>
    <t>12) debiti tributari</t>
  </si>
  <si>
    <t>12) due to tax authorities</t>
  </si>
  <si>
    <t>DebitiDebitiTributari</t>
  </si>
  <si>
    <t>DebitiDebitiTributariEsigibiliEntroEsercizioSuccessivo</t>
  </si>
  <si>
    <t>DebitiDebitiTributariEsigibiliOltreEsercizioSuccessivo</t>
  </si>
  <si>
    <t>Totale debiti tributari</t>
  </si>
  <si>
    <t>Total payables due to tax authorities</t>
  </si>
  <si>
    <t>DebitiDebitiTributariTotaleDebitiTributari</t>
  </si>
  <si>
    <t>13) debiti verso istituti di previdenza e di sicurezza sociale</t>
  </si>
  <si>
    <t>13) due to social security and welfare institutions</t>
  </si>
  <si>
    <t>DebitiDebitiVersoIstitutiPrevidenzaSicurezzaSociale</t>
  </si>
  <si>
    <t>DebitiDebitiVersoIstitutiPrevidenzaSicurezzaSocialeEsigibiliEntroEsercizioSuccessivo</t>
  </si>
  <si>
    <t>DebitiDebitiVersoIstitutiPrevidenzaSicurezzaSocialeEsigibiliOltreEsercizioSuccessivo</t>
  </si>
  <si>
    <t>Totale debiti verso istituti di previdenza e di sicurezza sociale</t>
  </si>
  <si>
    <t>Total payables due to social security and welfare institutions</t>
  </si>
  <si>
    <t>DebitiDebitiVersoIstitutiPrevidenzaSicurezzaSocialeTotaleDebitiVersoIstitutiPrevidenzaSicurezzaSociale</t>
  </si>
  <si>
    <t>14) altri debiti</t>
  </si>
  <si>
    <t>14) other payables</t>
  </si>
  <si>
    <t>DebitiAltriDebiti</t>
  </si>
  <si>
    <t>DebitiAltriDebitiEsigibiliEntroEsercizioSuccessivo</t>
  </si>
  <si>
    <t>DebitiAltriDebitiEsigibiliOltreEsercizioSuccessivo</t>
  </si>
  <si>
    <t>Totale altri debiti</t>
  </si>
  <si>
    <t>Total other payables</t>
  </si>
  <si>
    <t>DebitiAltriDebitiTotaleAltriDebiti</t>
  </si>
  <si>
    <t>Totale debiti</t>
  </si>
  <si>
    <t>Total payables (D)</t>
  </si>
  <si>
    <t>TotaleDebiti</t>
  </si>
  <si>
    <t>E) Ratei e risconti</t>
  </si>
  <si>
    <t>E) Accrued liabilities and deferred income</t>
  </si>
  <si>
    <t>PassivoRateiRisconti</t>
  </si>
  <si>
    <t>Ratei e risconti passivi</t>
  </si>
  <si>
    <t>accrued liabilities and deferred income</t>
  </si>
  <si>
    <t>PassivoRateiRiscontiRateiRiscontiPassivi</t>
  </si>
  <si>
    <t>Aggio su prestiti emessi</t>
  </si>
  <si>
    <t>premium on issued debt</t>
  </si>
  <si>
    <t>PassivoRateiRiscontiAggioPrestitiEmessi</t>
  </si>
  <si>
    <t>Totale ratei e risconti</t>
  </si>
  <si>
    <t>Total accrued liabilities and deferred income</t>
  </si>
  <si>
    <t>PassivoRateiRiscontiTotaleRateiRisconti</t>
  </si>
  <si>
    <t>Totale passivo</t>
  </si>
  <si>
    <t>Total liabilities and shareholders' equity</t>
  </si>
  <si>
    <t>TotalePassivo</t>
  </si>
  <si>
    <t>Conto economico a valore e costo della produzione (schema civilistico)</t>
  </si>
  <si>
    <t>input</t>
  </si>
  <si>
    <t>Conto economico</t>
  </si>
  <si>
    <t>A) Valore della produzione:</t>
  </si>
  <si>
    <t>1) ricavi delle vendite e delle prestazioni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</si>
  <si>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</si>
  <si>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</si>
  <si>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</si>
  <si>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</si>
  <si>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</si>
  <si>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</si>
  <si>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</si>
  <si>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</si>
  <si>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produzione:</t>
  </si>
  <si>
    <t>6) per materie prime, sussidiarie, di consumo e di merci</t>
  </si>
  <si>
    <t>7) per servizi</t>
  </si>
  <si>
    <t>8) per godimento di beni di terzi</t>
  </si>
  <si>
    <t>9) per il personale: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</si>
  <si>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</si>
  <si>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</si>
  <si>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</si>
  <si>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</si>
  <si>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</si>
  <si>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Totale costi per il personale</t>
  </si>
  <si>
    <t>10) ammortamenti e svalutazioni: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</si>
  <si>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</si>
  <si>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</si>
  <si>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</si>
  <si>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</si>
  <si>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</si>
  <si>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</si>
  <si>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</si>
  <si>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</si>
  <si>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</si>
  <si>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</si>
  <si>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</si>
  <si>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finanziari:</t>
  </si>
  <si>
    <t>15) proventi da partecipazioni</t>
  </si>
  <si>
    <t>da imprese controllate</t>
  </si>
  <si>
    <t>da imprese collegate</t>
  </si>
  <si>
    <t>Totale proventi da partecipazioni</t>
  </si>
  <si>
    <t>16) altri proventi finanziari:</t>
  </si>
  <si>
    <t>a) da crediti iscritti nelle immobilizzazioni</t>
  </si>
  <si>
    <t>da imprese controllanti</t>
  </si>
  <si>
    <t>Totale proventi finanziari da crediti iscritti nelle immobilizzazioni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</si>
  <si>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</si>
  <si>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</si>
  <si>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</si>
  <si>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</si>
  <si>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</si>
  <si>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</si>
  <si>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a imprese controllate</t>
  </si>
  <si>
    <t>a imprese collegate</t>
  </si>
  <si>
    <t>a imprese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</si>
  <si>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</si>
  <si>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</si>
  <si>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</si>
  <si>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finanziarie:</t>
  </si>
  <si>
    <t>18) rivalutazioni:</t>
  </si>
  <si>
    <t>a) di partecipazioni</t>
  </si>
  <si>
    <t>b) di immobilizzazioni finanziarie che non costituiscono partecipazioni</t>
  </si>
  <si>
    <t>c) di titoli iscritti all'attivo circolante che non costituiscono partecipazioni</t>
  </si>
  <si>
    <t>Totale rivalutazioni</t>
  </si>
  <si>
    <t>19) svalutazioni:</t>
  </si>
  <si>
    <t>c) di titoli iscritti nell'attivo circolante che non costituiscono partecipazioni</t>
  </si>
  <si>
    <t>Totale svalutazioni</t>
  </si>
  <si>
    <t>Totale delle rettifiche di valore di attività finanziarie (18 - 19)</t>
  </si>
  <si>
    <t>E) Proventi e oneri straordinari:</t>
  </si>
  <si>
    <t>20) proventi</t>
  </si>
  <si>
    <t>plusvalenze da alienazioni i cui ricavi non sono iscrivibili al n 5</t>
  </si>
  <si>
    <t>Totale proventi</t>
  </si>
  <si>
    <t>21) oneri</t>
  </si>
  <si>
    <t>minusvalenze da alienazioni i cui effetti contabili non sono iscrivibili al n 14</t>
  </si>
  <si>
    <t>imposte relative ad esercizi precedenti</t>
  </si>
  <si>
    <t>Totale oneri</t>
  </si>
  <si>
    <t>Totale delle partite straordinarie (20 - 21)</t>
  </si>
  <si>
    <t>Risultato prima delle imposte (A - B + - C + - D + - E)</t>
  </si>
  <si>
    <t>22) imposte sul reddito dell'esercizio, correnti, differite e anticipate</t>
  </si>
  <si>
    <t>Imposte correnti</t>
  </si>
  <si>
    <t>Imposte differite</t>
  </si>
  <si>
    <t>Imposte anticipate</t>
  </si>
  <si>
    <t>proventi (oneri) da adesione al regime di consolidato fiscale / trasparenza fiscale</t>
  </si>
  <si>
    <t>Totale delle imposte sul reddito dell'esercizio, correnti, differite e anticipate</t>
  </si>
  <si>
    <t>23) Utile (perdita) dell'esercizio</t>
  </si>
  <si>
    <t>Schema n. 1: Flusso della gestione reddituale determinato con il metodo indiretto</t>
  </si>
  <si>
    <t>A. Flussi finanziari derivanti dalla gestione reddituale (metodo indiretto)</t>
  </si>
  <si>
    <t>Utile (perdita) dell’esercizio</t>
  </si>
  <si>
    <t>Imposte sul reddito</t>
  </si>
  <si>
    <t>Interessi passivi/(interessi attivi)</t>
  </si>
  <si>
    <t>(Dividendi)</t>
  </si>
  <si>
    <t>(Plusvalenze)/minusvalenze derivanti dalla cessione di attività</t>
  </si>
  <si>
    <t>1. Utile (perdita) dell’esercizio prima d’imposte sul reddito, interessi, dividendi e plus/minusvalenze da cessione</t>
  </si>
  <si>
    <t>Rettifiche per elementi non monetari che non hanno avuto contropartita nel capitale circolante netto</t>
  </si>
  <si>
    <t>Accantonamenti ai fondi</t>
  </si>
  <si>
    <t>Ammortamenti delle immobilizzazioni</t>
  </si>
  <si>
    <t>Svalutazioni per perdite durevoli di valore</t>
  </si>
  <si>
    <t>Altre rettifiche per elementi non monetari</t>
  </si>
  <si>
    <t>2. Flusso finanziario prima delle variazioni del ccn</t>
  </si>
  <si>
    <t>Variazioni del capitale circolante netto</t>
  </si>
  <si>
    <t>Decremento/(incremento) delle rimanenze</t>
  </si>
  <si>
    <t>Decremento/(incremento) dei crediti vs clienti</t>
  </si>
  <si>
    <t>Incremento/(decremento) dei debiti verso fornitori</t>
  </si>
  <si>
    <t>Decremento/(incremento) ratei e risconti attivi</t>
  </si>
  <si>
    <t>Incremento/(decremento) ratei e risconti passivi</t>
  </si>
  <si>
    <t>Altre variazioni del capitale circolante netto</t>
  </si>
  <si>
    <t>3. Flusso finanziario dopo le variazioni del ccn</t>
  </si>
  <si>
    <t>Altre rettifiche</t>
  </si>
  <si>
    <t>Interessi incassati/(pagati)</t>
  </si>
  <si>
    <t>(Imposte sul reddito pagate)</t>
  </si>
  <si>
    <t>Dividendi incassati</t>
  </si>
  <si>
    <t>Utilizzo dei fondi</t>
  </si>
  <si>
    <t>4. Flusso finanziario dopo le altre rettifiche</t>
  </si>
  <si>
    <t>Flusso finanziario della gestione reddituale (A)</t>
  </si>
  <si>
    <t>B. Flussi finanziari derivanti dall’attività d’investimento</t>
  </si>
  <si>
    <t>Immobilizzazioni materiali</t>
  </si>
  <si>
    <t>(Investimenti)</t>
  </si>
  <si>
    <t>Prezzo di realizzo disinvestimenti</t>
  </si>
  <si>
    <t>Immobilizzazioni immateriali</t>
  </si>
  <si>
    <t>Immobilizzazioni finanziarie</t>
  </si>
  <si>
    <t>Attività Finanziarie non immobilizzate</t>
  </si>
  <si>
    <t>Flusso finanziario dell’attività di investimento (B)</t>
  </si>
  <si>
    <t>C. Flussi finanziari derivanti dall’attività di finanziamento</t>
  </si>
  <si>
    <t>Mezzi di terzi</t>
  </si>
  <si>
    <t>Incremento (decremento) debiti a breve verso banche</t>
  </si>
  <si>
    <t>Accensione finanziamenti</t>
  </si>
  <si>
    <t>Rimborso finanziamenti</t>
  </si>
  <si>
    <t>Mezzi propri</t>
  </si>
  <si>
    <t>Aumento di capitale a pagamento</t>
  </si>
  <si>
    <t>Cessione (acquisto) di azioni proprie</t>
  </si>
  <si>
    <t>Dividendi (e acconti su dividendi) pagati</t>
  </si>
  <si>
    <t>Flusso finanziario dell’attività di finanziamento (C)</t>
  </si>
  <si>
    <t>Incremento (decremento) delle disponibilità liquide (a ± b ± c)</t>
  </si>
  <si>
    <t>Inserisci SP</t>
  </si>
  <si>
    <t>Inserisci CE</t>
  </si>
  <si>
    <t>Anno</t>
  </si>
  <si>
    <t>Vedi Rendiconto Finanziario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</si>
</sst>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</font>
    <font>
      <b/>
      <sz val="11"/>
      <color theme="1"/>
      <name val="Calibri"/>
      <scheme val="minor"/>
    </font>
    <font>
      <u/>
      <sz val="10"/>
      <color indexed="12"/>
      <name val="Arial"/>
    </font>
    <font>
      <sz val="8"/>
      <name val="Arial"/>
    </font>
    <font>
      <i/>
      <sz val="10"/>
      <name val="Arial"/>
    </font>
    <font>
      <sz val="6"/>
      <name val="Arial"/>
    </font>
    <font>
      <u/>
      <sz val="8"/>
      <color indexed="12"/>
      <name val="Arial"/>
    </font>
    <font>
      <sz val="9"/>
      <name val="Arial"/>
    </font>
    <font>
      <i/>
      <sz val="8"/>
      <name val="Arial"/>
    </font>
    <font>
      <b/>
      <sz val="8"/>
      <name val="Arial"/>
    </font>
    <font>
      <b/>
      <sz val="12"/>
      <name val="Arial"/>
    </font>
    <font>
      <b/>
      <sz val="11"/>
      <name val="Arial"/>
    </font>
    <font>
      <b/>
      <sz val="9"/>
      <name val="Arial"/>
    </font>
    <font>
      <i/>
      <sz val="9"/>
      <name val="Arial"/>
    </font>
    <font>
      <sz val="10"/>
      <name val="Arial"/>
    </font>
    <font>
      <sz val="11"/>
      <name val="Arial"/>
    </font>
    <font>
      <sz val="8"/>
      <color indexed="8"/>
      <name val="Arial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Fill="1" applyBorder="1" applyProtection="1">
      <protection hidden="1"/>
    </xf>
    <xf numFmtId="0" fontId="2" fillId="0" borderId="0" xfId="0" applyFont="1"/>
    <xf numFmtId="0" fontId="0" fillId="2" borderId="0" xfId="0" applyFill="1"/>
    <xf numFmtId="0" fontId="3" fillId="0" borderId="0" xfId="1" applyAlignment="1" applyProtection="1"/>
    <xf numFmtId="0" fontId="0" fillId="0" borderId="0" xfId="0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3" fillId="0" borderId="0" xfId="1" applyFill="1" applyBorder="1" applyAlignment="1" applyProtection="1">
      <protection hidden="1"/>
    </xf>
    <xf numFmtId="0" fontId="7" fillId="0" borderId="0" xfId="1" applyFont="1" applyFill="1" applyBorder="1" applyAlignment="1" applyProtection="1">
      <alignment horizontal="center" vertical="top"/>
      <protection hidden="1"/>
    </xf>
    <xf numFmtId="164" fontId="8" fillId="2" borderId="0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7" fillId="0" borderId="0" xfId="1" applyFont="1" applyFill="1" applyBorder="1" applyAlignment="1" applyProtection="1">
      <alignment horizontal="left"/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Alignment="1" applyProtection="1">
      <protection hidden="1"/>
    </xf>
    <xf numFmtId="3" fontId="0" fillId="0" borderId="0" xfId="0" applyNumberFormat="1" applyFill="1" applyBorder="1" applyProtection="1"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 indent="1"/>
      <protection hidden="1"/>
    </xf>
    <xf numFmtId="0" fontId="1" fillId="0" borderId="0" xfId="0" applyFont="1" applyFill="1" applyBorder="1" applyAlignment="1" applyProtection="1">
      <alignment horizontal="left" indent="1"/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0" fontId="8" fillId="0" borderId="0" xfId="0" applyFont="1" applyFill="1" applyBorder="1" applyAlignment="1" applyProtection="1">
      <alignment horizontal="left" indent="5"/>
      <protection hidden="1"/>
    </xf>
    <xf numFmtId="0" fontId="8" fillId="0" borderId="0" xfId="0" applyFont="1" applyFill="1" applyBorder="1" applyAlignment="1" applyProtection="1">
      <alignment horizontal="left" indent="3"/>
      <protection hidden="1"/>
    </xf>
    <xf numFmtId="0" fontId="13" fillId="0" borderId="0" xfId="0" applyFont="1" applyFill="1" applyBorder="1" applyAlignment="1" applyProtection="1">
      <alignment horizontal="left" indent="2"/>
      <protection hidden="1"/>
    </xf>
    <xf numFmtId="0" fontId="13" fillId="0" borderId="0" xfId="0" applyFont="1" applyFill="1" applyBorder="1" applyAlignment="1" applyProtection="1">
      <alignment horizontal="left" indent="3"/>
      <protection hidden="1"/>
    </xf>
    <xf numFmtId="164" fontId="13" fillId="0" borderId="0" xfId="0" applyNumberFormat="1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left" indent="3"/>
      <protection hidden="1"/>
    </xf>
    <xf numFmtId="3" fontId="4" fillId="0" borderId="0" xfId="0" applyNumberFormat="1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left" indent="7"/>
      <protection hidden="1"/>
    </xf>
    <xf numFmtId="0" fontId="4" fillId="0" borderId="0" xfId="0" applyFont="1" applyFill="1" applyBorder="1" applyAlignment="1" applyProtection="1">
      <alignment horizontal="left" indent="4"/>
      <protection hidden="1"/>
    </xf>
    <xf numFmtId="0" fontId="4" fillId="0" borderId="0" xfId="0" applyFont="1" applyFill="1" applyBorder="1" applyAlignment="1" applyProtection="1">
      <alignment horizontal="right" indent="2"/>
      <protection hidden="1"/>
    </xf>
    <xf numFmtId="0" fontId="15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left" indent="4"/>
      <protection hidden="1"/>
    </xf>
    <xf numFmtId="0" fontId="4" fillId="0" borderId="0" xfId="0" applyFont="1" applyFill="1" applyBorder="1" applyAlignment="1" applyProtection="1">
      <alignment horizontal="left" indent="9"/>
      <protection hidden="1"/>
    </xf>
    <xf numFmtId="0" fontId="4" fillId="0" borderId="0" xfId="0" applyFont="1" applyFill="1" applyBorder="1" applyAlignment="1" applyProtection="1">
      <alignment horizontal="left" indent="5"/>
      <protection hidden="1"/>
    </xf>
    <xf numFmtId="0" fontId="4" fillId="0" borderId="0" xfId="0" applyFont="1" applyFill="1" applyBorder="1" applyAlignment="1" applyProtection="1">
      <alignment horizontal="left" indent="13"/>
      <protection hidden="1"/>
    </xf>
    <xf numFmtId="0" fontId="4" fillId="0" borderId="0" xfId="0" applyFont="1" applyFill="1" applyBorder="1" applyAlignment="1" applyProtection="1">
      <alignment horizontal="left" indent="6"/>
      <protection hidden="1"/>
    </xf>
    <xf numFmtId="3" fontId="13" fillId="0" borderId="0" xfId="0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 indent="11"/>
      <protection hidden="1"/>
    </xf>
    <xf numFmtId="0" fontId="16" fillId="0" borderId="0" xfId="0" applyFont="1" applyFill="1" applyBorder="1" applyProtection="1">
      <protection hidden="1"/>
    </xf>
    <xf numFmtId="0" fontId="12" fillId="0" borderId="0" xfId="0" applyFont="1" applyFill="1" applyBorder="1" applyAlignment="1" applyProtection="1">
      <alignment horizontal="left" indent="2"/>
      <protection hidden="1"/>
    </xf>
    <xf numFmtId="164" fontId="12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 indent="7"/>
      <protection hidden="1"/>
    </xf>
    <xf numFmtId="3" fontId="4" fillId="0" borderId="0" xfId="0" applyNumberFormat="1" applyFont="1" applyFill="1" applyBorder="1" applyProtection="1">
      <protection locked="0"/>
    </xf>
    <xf numFmtId="3" fontId="12" fillId="0" borderId="0" xfId="0" applyNumberFormat="1" applyFont="1" applyFill="1" applyBorder="1" applyProtection="1">
      <protection locked="0"/>
    </xf>
    <xf numFmtId="164" fontId="0" fillId="0" borderId="0" xfId="0" applyNumberFormat="1" applyFill="1" applyBorder="1" applyProtection="1">
      <protection hidden="1"/>
    </xf>
    <xf numFmtId="0" fontId="7" fillId="0" borderId="0" xfId="1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Protection="1"/>
    <xf numFmtId="0" fontId="1" fillId="0" borderId="0" xfId="0" applyFont="1" applyFill="1" applyBorder="1" applyProtection="1"/>
    <xf numFmtId="3" fontId="0" fillId="0" borderId="0" xfId="0" applyNumberFormat="1" applyFill="1" applyBorder="1" applyProtection="1"/>
    <xf numFmtId="0" fontId="15" fillId="0" borderId="0" xfId="0" applyFont="1" applyFill="1" applyBorder="1" applyAlignment="1" applyProtection="1">
      <alignment horizontal="left" indent="2"/>
      <protection hidden="1"/>
    </xf>
    <xf numFmtId="0" fontId="8" fillId="0" borderId="0" xfId="0" applyFont="1" applyFill="1" applyBorder="1" applyAlignment="1" applyProtection="1">
      <alignment horizontal="left" indent="2"/>
      <protection hidden="1"/>
    </xf>
    <xf numFmtId="3" fontId="4" fillId="0" borderId="0" xfId="0" applyNumberFormat="1" applyFont="1" applyFill="1" applyBorder="1" applyProtection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2" applyAlignment="1" applyProtection="1"/>
  </cellXfs>
  <cellStyles count="3">
    <cellStyle name="Hyperlink" xfId="1" builtinId="8"/>
    <cellStyle name="Hyperlink 2" xfId="2"/>
    <cellStyle name="Normal" xfId="0" builtinId="0"/>
  </cellStyles>
  <dxfs count="4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stanzaXBRL_win7/istanzaXBR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"/>
      <sheetName val="Indice"/>
      <sheetName val="Impostazioni"/>
      <sheetName val="Estensione"/>
      <sheetName val="Anagrafica"/>
      <sheetName val="Info"/>
      <sheetName val="Info_istanza"/>
      <sheetName val="DatiNormalizzati"/>
      <sheetName val="DatiGestionale"/>
      <sheetName val="ValoriRimappati"/>
      <sheetName val="SP"/>
      <sheetName val="SP_istanza"/>
      <sheetName val="SPAbb"/>
      <sheetName val="SPAbb_istanza"/>
      <sheetName val="SPAbbSemp"/>
      <sheetName val="SPAbbSemp_istanza"/>
      <sheetName val="SPCons"/>
      <sheetName val="SPCons_istanza"/>
      <sheetName val="CO"/>
      <sheetName val="CO_istanza"/>
      <sheetName val="CE"/>
      <sheetName val="CE_istanza"/>
      <sheetName val="CEAbb"/>
      <sheetName val="CEAbb_istanza"/>
      <sheetName val="CECons"/>
      <sheetName val="CECons_istanza"/>
      <sheetName val="BAK"/>
      <sheetName val="BAK_istanza"/>
      <sheetName val="Ext_SPAbb"/>
      <sheetName val="Configurazione"/>
      <sheetName val="Import"/>
      <sheetName val="InstanceTemplate"/>
      <sheetName val="Stylesheet"/>
    </sheetNames>
    <sheetDataSet>
      <sheetData sheetId="0" refreshError="1"/>
      <sheetData sheetId="1" refreshError="1"/>
      <sheetData sheetId="2">
        <row r="20">
          <cell r="A20" t="str">
            <v>Ce</v>
          </cell>
          <cell r="B20" t="str">
            <v>Conto economico a valore e costo della produzione (schema civilistico)</v>
          </cell>
          <cell r="C20" t="str">
            <v>CEValProduzioneCodCivile</v>
          </cell>
          <cell r="D20" t="str">
            <v>Income statement (value and cost of production)</v>
          </cell>
          <cell r="E20" t="b">
            <v>1</v>
          </cell>
          <cell r="F20" t="b">
            <v>1</v>
          </cell>
          <cell r="G20" t="b">
            <v>0</v>
          </cell>
          <cell r="H20" t="b">
            <v>0</v>
          </cell>
          <cell r="I20" t="str">
            <v>ese</v>
          </cell>
          <cell r="J20" t="str">
            <v>itcc-ci-ese-2011-01-04</v>
          </cell>
        </row>
        <row r="21">
          <cell r="A21" t="str">
            <v>Co</v>
          </cell>
          <cell r="B21" t="str">
            <v>Conti d'ordine</v>
          </cell>
          <cell r="C21" t="str">
            <v>ContiOrdine</v>
          </cell>
          <cell r="D21" t="str">
            <v>Memo Accounts</v>
          </cell>
          <cell r="E21" t="b">
            <v>1</v>
          </cell>
          <cell r="F21" t="b">
            <v>1</v>
          </cell>
          <cell r="G21" t="b">
            <v>0</v>
          </cell>
          <cell r="H21" t="b">
            <v>0</v>
          </cell>
          <cell r="I21" t="str">
            <v>ese</v>
          </cell>
          <cell r="J21" t="str">
            <v>itcc-ci-ese-2011-01-04</v>
          </cell>
        </row>
        <row r="22">
          <cell r="E22" t="b">
            <v>1</v>
          </cell>
          <cell r="F22" t="b">
            <v>1</v>
          </cell>
          <cell r="G22" t="b">
            <v>0</v>
          </cell>
          <cell r="H22" t="b">
            <v>0</v>
          </cell>
          <cell r="I22" t="str">
            <v>cons</v>
          </cell>
          <cell r="J22" t="str">
            <v>itcc-ci-cons-2011-01-04</v>
          </cell>
        </row>
        <row r="23">
          <cell r="E23" t="b">
            <v>1</v>
          </cell>
          <cell r="F23" t="b">
            <v>1</v>
          </cell>
          <cell r="G23" t="b">
            <v>0</v>
          </cell>
          <cell r="H23" t="b">
            <v>0</v>
          </cell>
          <cell r="I23" t="str">
            <v>abb</v>
          </cell>
          <cell r="J23" t="str">
            <v>itcc-ci-abb-2011-01-04</v>
          </cell>
        </row>
        <row r="24">
          <cell r="E24" t="b">
            <v>1</v>
          </cell>
          <cell r="F24" t="b">
            <v>1</v>
          </cell>
          <cell r="G24" t="b">
            <v>0</v>
          </cell>
          <cell r="H24" t="b">
            <v>0</v>
          </cell>
          <cell r="I24" t="str">
            <v>abbsemp</v>
          </cell>
          <cell r="J24" t="str">
            <v>itcc-ci-abbsemp-2011-01-04</v>
          </cell>
        </row>
        <row r="25">
          <cell r="A25" t="str">
            <v>Info</v>
          </cell>
          <cell r="B25" t="str">
            <v>Informazioni generali sull'azienda</v>
          </cell>
          <cell r="C25" t="str">
            <v>InfoGenerali</v>
          </cell>
          <cell r="D25" t="str">
            <v>General information about the firm</v>
          </cell>
          <cell r="E25" t="b">
            <v>1</v>
          </cell>
          <cell r="F25" t="b">
            <v>0</v>
          </cell>
          <cell r="G25" t="b">
            <v>0</v>
          </cell>
          <cell r="H25" t="b">
            <v>0</v>
          </cell>
          <cell r="I25" t="str">
            <v>ese</v>
          </cell>
          <cell r="J25" t="str">
            <v>itcc-ci-ese-2011-01-04</v>
          </cell>
        </row>
        <row r="26">
          <cell r="E26" t="b">
            <v>1</v>
          </cell>
          <cell r="F26" t="b">
            <v>0</v>
          </cell>
          <cell r="G26" t="b">
            <v>0</v>
          </cell>
          <cell r="H26" t="b">
            <v>0</v>
          </cell>
          <cell r="I26" t="str">
            <v>cons</v>
          </cell>
          <cell r="J26" t="str">
            <v>itcc-ci-cons-2011-01-04</v>
          </cell>
        </row>
        <row r="27">
          <cell r="E27" t="b">
            <v>1</v>
          </cell>
          <cell r="F27" t="b">
            <v>0</v>
          </cell>
          <cell r="G27" t="b">
            <v>0</v>
          </cell>
          <cell r="H27" t="b">
            <v>0</v>
          </cell>
          <cell r="I27" t="str">
            <v>abb</v>
          </cell>
          <cell r="J27" t="str">
            <v>itcc-ci-abb-2011-01-04</v>
          </cell>
        </row>
        <row r="28">
          <cell r="E28" t="b">
            <v>1</v>
          </cell>
          <cell r="F28" t="b">
            <v>0</v>
          </cell>
          <cell r="G28" t="b">
            <v>0</v>
          </cell>
          <cell r="H28" t="b">
            <v>0</v>
          </cell>
          <cell r="I28" t="str">
            <v>abbsemp</v>
          </cell>
          <cell r="J28" t="str">
            <v>itcc-ci-abbsemp-2011-01-04</v>
          </cell>
        </row>
        <row r="29">
          <cell r="A29" t="str">
            <v>Sp</v>
          </cell>
          <cell r="B29" t="str">
            <v>Stato patrimoniale (schema civilistico)</v>
          </cell>
          <cell r="C29" t="str">
            <v>SpCodCivile</v>
          </cell>
          <cell r="D29" t="str">
            <v>Balance sheet (mandatory scheme)</v>
          </cell>
          <cell r="E29" t="b">
            <v>1</v>
          </cell>
          <cell r="F29" t="b">
            <v>1</v>
          </cell>
          <cell r="G29" t="b">
            <v>0</v>
          </cell>
          <cell r="H29" t="b">
            <v>0</v>
          </cell>
          <cell r="I29" t="str">
            <v>ese</v>
          </cell>
          <cell r="J29" t="str">
            <v>itcc-ci-ese-2011-01-04</v>
          </cell>
        </row>
        <row r="30">
          <cell r="A30" t="str">
            <v>CeAbb</v>
          </cell>
          <cell r="B30" t="str">
            <v>Conto Economico in forma abbreviata</v>
          </cell>
          <cell r="C30" t="str">
            <v>CEAbbreviata</v>
          </cell>
          <cell r="D30" t="str">
            <v>Income statement (short form)</v>
          </cell>
          <cell r="E30" t="b">
            <v>1</v>
          </cell>
          <cell r="F30" t="b">
            <v>1</v>
          </cell>
          <cell r="G30" t="b">
            <v>0</v>
          </cell>
          <cell r="H30" t="b">
            <v>0</v>
          </cell>
          <cell r="I30" t="str">
            <v>abb</v>
          </cell>
          <cell r="J30" t="str">
            <v>itcc-ci-abb-2011-01-04</v>
          </cell>
        </row>
        <row r="31">
          <cell r="E31" t="b">
            <v>1</v>
          </cell>
          <cell r="F31" t="b">
            <v>1</v>
          </cell>
          <cell r="G31" t="b">
            <v>0</v>
          </cell>
          <cell r="H31" t="b">
            <v>0</v>
          </cell>
          <cell r="I31" t="str">
            <v>abbsemp</v>
          </cell>
          <cell r="J31" t="str">
            <v>itcc-ci-abbsemp-2011-01-04</v>
          </cell>
        </row>
        <row r="32">
          <cell r="A32" t="str">
            <v>SpAbb</v>
          </cell>
          <cell r="B32" t="str">
            <v>Stato patrimoniale in forma abbreviata</v>
          </cell>
          <cell r="C32" t="str">
            <v>SPAbbreviata</v>
          </cell>
          <cell r="D32" t="str">
            <v>Balance sheet (short form)</v>
          </cell>
          <cell r="E32" t="b">
            <v>1</v>
          </cell>
          <cell r="F32" t="b">
            <v>1</v>
          </cell>
          <cell r="G32" t="b">
            <v>0</v>
          </cell>
          <cell r="H32" t="b">
            <v>0</v>
          </cell>
          <cell r="I32" t="str">
            <v>abb</v>
          </cell>
          <cell r="J32" t="str">
            <v>itcc-ci-abb-2011-01-04</v>
          </cell>
        </row>
        <row r="33">
          <cell r="A33" t="str">
            <v>SpAbbSemp</v>
          </cell>
          <cell r="B33" t="str">
            <v>Stato patrimoniale in forma abbr. Semplificata</v>
          </cell>
          <cell r="C33" t="str">
            <v>SPAbbreviataSemplificata</v>
          </cell>
          <cell r="D33" t="str">
            <v>Balance sheet (simplified form)</v>
          </cell>
          <cell r="E33" t="b">
            <v>1</v>
          </cell>
          <cell r="F33" t="b">
            <v>1</v>
          </cell>
          <cell r="G33" t="b">
            <v>0</v>
          </cell>
          <cell r="H33" t="b">
            <v>0</v>
          </cell>
          <cell r="I33" t="str">
            <v>abbsemp</v>
          </cell>
          <cell r="J33" t="str">
            <v>itcc-ci-abbsemp-2011-01-04</v>
          </cell>
        </row>
        <row r="34">
          <cell r="A34" t="str">
            <v>CECons</v>
          </cell>
          <cell r="B34" t="str">
            <v>Conto economico consolidato</v>
          </cell>
          <cell r="C34" t="str">
            <v>CEConsolidato</v>
          </cell>
          <cell r="D34" t="str">
            <v>Income statement (consolidated form)</v>
          </cell>
          <cell r="E34" t="b">
            <v>1</v>
          </cell>
          <cell r="F34" t="b">
            <v>1</v>
          </cell>
          <cell r="G34" t="b">
            <v>0</v>
          </cell>
          <cell r="H34" t="b">
            <v>0</v>
          </cell>
          <cell r="I34" t="str">
            <v>cons</v>
          </cell>
          <cell r="J34" t="str">
            <v>itcc-ci-cons-2011-01-04</v>
          </cell>
        </row>
        <row r="35">
          <cell r="A35" t="str">
            <v>CECons_1</v>
          </cell>
          <cell r="B35" t="str">
            <v>Conto economico consolidato, altre relazioni</v>
          </cell>
          <cell r="C35" t="str">
            <v>CEConsolidatoAltro</v>
          </cell>
          <cell r="D35" t="str">
            <v>Income statement, other (consolidated form)</v>
          </cell>
          <cell r="E35" t="b">
            <v>0</v>
          </cell>
          <cell r="F35" t="b">
            <v>1</v>
          </cell>
          <cell r="G35" t="b">
            <v>0</v>
          </cell>
          <cell r="H35" t="b">
            <v>0</v>
          </cell>
          <cell r="I35" t="str">
            <v>cons</v>
          </cell>
          <cell r="J35" t="str">
            <v>itcc-ci-cons-2011-01-04</v>
          </cell>
        </row>
        <row r="36">
          <cell r="A36" t="str">
            <v>SPCons</v>
          </cell>
          <cell r="B36" t="str">
            <v>Stato patrimoniale consolidato</v>
          </cell>
          <cell r="C36" t="str">
            <v>SPConsolidato</v>
          </cell>
          <cell r="D36" t="str">
            <v>Balance sheet (consolidated form)</v>
          </cell>
          <cell r="E36" t="b">
            <v>1</v>
          </cell>
          <cell r="F36" t="b">
            <v>1</v>
          </cell>
          <cell r="G36" t="b">
            <v>0</v>
          </cell>
          <cell r="H36" t="b">
            <v>0</v>
          </cell>
          <cell r="I36" t="str">
            <v>cons</v>
          </cell>
          <cell r="J36" t="str">
            <v>itcc-ci-cons-2011-01-04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K1" t="str">
            <v>31-12-2011</v>
          </cell>
          <cell r="M1" t="str">
            <v>31-12-2010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showGridLines="0" tabSelected="1" workbookViewId="0">
      <selection activeCell="B16" sqref="B16"/>
    </sheetView>
  </sheetViews>
  <sheetFormatPr defaultRowHeight="15" x14ac:dyDescent="0.25"/>
  <cols>
    <col min="2" max="2" width="26.42578125" bestFit="1" customWidth="1"/>
  </cols>
  <sheetData>
    <row r="1" spans="2:3" x14ac:dyDescent="0.25">
      <c r="B1" s="2"/>
      <c r="C1" s="2"/>
    </row>
    <row r="2" spans="2:3" x14ac:dyDescent="0.25">
      <c r="B2" s="2" t="s">
        <v>689</v>
      </c>
      <c r="C2" s="3">
        <v>2015</v>
      </c>
    </row>
    <row r="4" spans="2:3" x14ac:dyDescent="0.25">
      <c r="B4" s="4" t="s">
        <v>687</v>
      </c>
    </row>
    <row r="5" spans="2:3" x14ac:dyDescent="0.25">
      <c r="B5" s="4" t="s">
        <v>688</v>
      </c>
    </row>
    <row r="6" spans="2:3" x14ac:dyDescent="0.25">
      <c r="B6" s="4"/>
    </row>
    <row r="7" spans="2:3" x14ac:dyDescent="0.25">
      <c r="B7" s="64" t="s">
        <v>690</v>
      </c>
    </row>
    <row r="8" spans="2:3" x14ac:dyDescent="0.25">
      <c r="B8" s="4"/>
    </row>
  </sheetData>
  <hyperlinks>
    <hyperlink ref="B4" location="SP!A1" display="Inserisci SP"/>
    <hyperlink ref="B5" location="CE!A1" display="Inserisci CE"/>
    <hyperlink ref="B7" location="'Rendiconto Finanziario'!A1" display="Vedi Rendiconto Finanziario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showGridLines="0" topLeftCell="A3" workbookViewId="0">
      <pane xSplit="6" ySplit="3" topLeftCell="G6" activePane="bottomRight" state="frozen"/>
      <selection activeCell="A3" sqref="A3"/>
      <selection pane="topRight" activeCell="G1" sqref="G1"/>
      <selection pane="bottomLeft" activeCell="A4" sqref="A4"/>
      <selection pane="bottomRight" activeCell="H4" sqref="H4"/>
    </sheetView>
  </sheetViews>
  <sheetFormatPr defaultColWidth="8.85546875" defaultRowHeight="15" x14ac:dyDescent="0.25"/>
  <cols>
    <col min="1" max="1" width="71.5703125" style="5" customWidth="1"/>
    <col min="2" max="2" width="10.28515625" style="5" hidden="1" customWidth="1"/>
    <col min="3" max="3" width="8.85546875" style="5" hidden="1" customWidth="1"/>
    <col min="4" max="4" width="6.7109375" style="5" hidden="1" customWidth="1"/>
    <col min="5" max="5" width="58.85546875" style="5" hidden="1" customWidth="1"/>
    <col min="6" max="6" width="33" style="6" hidden="1" customWidth="1"/>
    <col min="7" max="8" width="16.7109375" style="5" customWidth="1"/>
    <col min="9" max="245" width="8.85546875" style="5"/>
    <col min="246" max="246" width="71.5703125" style="5" customWidth="1"/>
    <col min="247" max="251" width="0" style="5" hidden="1" customWidth="1"/>
    <col min="252" max="255" width="16.7109375" style="5" customWidth="1"/>
    <col min="256" max="256" width="50.7109375" style="5" customWidth="1"/>
    <col min="257" max="501" width="8.85546875" style="5"/>
    <col min="502" max="502" width="71.5703125" style="5" customWidth="1"/>
    <col min="503" max="507" width="0" style="5" hidden="1" customWidth="1"/>
    <col min="508" max="511" width="16.7109375" style="5" customWidth="1"/>
    <col min="512" max="512" width="50.7109375" style="5" customWidth="1"/>
    <col min="513" max="757" width="8.85546875" style="5"/>
    <col min="758" max="758" width="71.5703125" style="5" customWidth="1"/>
    <col min="759" max="763" width="0" style="5" hidden="1" customWidth="1"/>
    <col min="764" max="767" width="16.7109375" style="5" customWidth="1"/>
    <col min="768" max="768" width="50.7109375" style="5" customWidth="1"/>
    <col min="769" max="1013" width="8.85546875" style="5"/>
    <col min="1014" max="1014" width="71.5703125" style="5" customWidth="1"/>
    <col min="1015" max="1019" width="0" style="5" hidden="1" customWidth="1"/>
    <col min="1020" max="1023" width="16.7109375" style="5" customWidth="1"/>
    <col min="1024" max="1024" width="50.7109375" style="5" customWidth="1"/>
    <col min="1025" max="1269" width="8.85546875" style="5"/>
    <col min="1270" max="1270" width="71.5703125" style="5" customWidth="1"/>
    <col min="1271" max="1275" width="0" style="5" hidden="1" customWidth="1"/>
    <col min="1276" max="1279" width="16.7109375" style="5" customWidth="1"/>
    <col min="1280" max="1280" width="50.7109375" style="5" customWidth="1"/>
    <col min="1281" max="1525" width="8.85546875" style="5"/>
    <col min="1526" max="1526" width="71.5703125" style="5" customWidth="1"/>
    <col min="1527" max="1531" width="0" style="5" hidden="1" customWidth="1"/>
    <col min="1532" max="1535" width="16.7109375" style="5" customWidth="1"/>
    <col min="1536" max="1536" width="50.7109375" style="5" customWidth="1"/>
    <col min="1537" max="1781" width="8.85546875" style="5"/>
    <col min="1782" max="1782" width="71.5703125" style="5" customWidth="1"/>
    <col min="1783" max="1787" width="0" style="5" hidden="1" customWidth="1"/>
    <col min="1788" max="1791" width="16.7109375" style="5" customWidth="1"/>
    <col min="1792" max="1792" width="50.7109375" style="5" customWidth="1"/>
    <col min="1793" max="2037" width="8.85546875" style="5"/>
    <col min="2038" max="2038" width="71.5703125" style="5" customWidth="1"/>
    <col min="2039" max="2043" width="0" style="5" hidden="1" customWidth="1"/>
    <col min="2044" max="2047" width="16.7109375" style="5" customWidth="1"/>
    <col min="2048" max="2048" width="50.7109375" style="5" customWidth="1"/>
    <col min="2049" max="2293" width="8.85546875" style="5"/>
    <col min="2294" max="2294" width="71.5703125" style="5" customWidth="1"/>
    <col min="2295" max="2299" width="0" style="5" hidden="1" customWidth="1"/>
    <col min="2300" max="2303" width="16.7109375" style="5" customWidth="1"/>
    <col min="2304" max="2304" width="50.7109375" style="5" customWidth="1"/>
    <col min="2305" max="2549" width="8.85546875" style="5"/>
    <col min="2550" max="2550" width="71.5703125" style="5" customWidth="1"/>
    <col min="2551" max="2555" width="0" style="5" hidden="1" customWidth="1"/>
    <col min="2556" max="2559" width="16.7109375" style="5" customWidth="1"/>
    <col min="2560" max="2560" width="50.7109375" style="5" customWidth="1"/>
    <col min="2561" max="2805" width="8.85546875" style="5"/>
    <col min="2806" max="2806" width="71.5703125" style="5" customWidth="1"/>
    <col min="2807" max="2811" width="0" style="5" hidden="1" customWidth="1"/>
    <col min="2812" max="2815" width="16.7109375" style="5" customWidth="1"/>
    <col min="2816" max="2816" width="50.7109375" style="5" customWidth="1"/>
    <col min="2817" max="3061" width="8.85546875" style="5"/>
    <col min="3062" max="3062" width="71.5703125" style="5" customWidth="1"/>
    <col min="3063" max="3067" width="0" style="5" hidden="1" customWidth="1"/>
    <col min="3068" max="3071" width="16.7109375" style="5" customWidth="1"/>
    <col min="3072" max="3072" width="50.7109375" style="5" customWidth="1"/>
    <col min="3073" max="3317" width="8.85546875" style="5"/>
    <col min="3318" max="3318" width="71.5703125" style="5" customWidth="1"/>
    <col min="3319" max="3323" width="0" style="5" hidden="1" customWidth="1"/>
    <col min="3324" max="3327" width="16.7109375" style="5" customWidth="1"/>
    <col min="3328" max="3328" width="50.7109375" style="5" customWidth="1"/>
    <col min="3329" max="3573" width="8.85546875" style="5"/>
    <col min="3574" max="3574" width="71.5703125" style="5" customWidth="1"/>
    <col min="3575" max="3579" width="0" style="5" hidden="1" customWidth="1"/>
    <col min="3580" max="3583" width="16.7109375" style="5" customWidth="1"/>
    <col min="3584" max="3584" width="50.7109375" style="5" customWidth="1"/>
    <col min="3585" max="3829" width="8.85546875" style="5"/>
    <col min="3830" max="3830" width="71.5703125" style="5" customWidth="1"/>
    <col min="3831" max="3835" width="0" style="5" hidden="1" customWidth="1"/>
    <col min="3836" max="3839" width="16.7109375" style="5" customWidth="1"/>
    <col min="3840" max="3840" width="50.7109375" style="5" customWidth="1"/>
    <col min="3841" max="4085" width="8.85546875" style="5"/>
    <col min="4086" max="4086" width="71.5703125" style="5" customWidth="1"/>
    <col min="4087" max="4091" width="0" style="5" hidden="1" customWidth="1"/>
    <col min="4092" max="4095" width="16.7109375" style="5" customWidth="1"/>
    <col min="4096" max="4096" width="50.7109375" style="5" customWidth="1"/>
    <col min="4097" max="4341" width="8.85546875" style="5"/>
    <col min="4342" max="4342" width="71.5703125" style="5" customWidth="1"/>
    <col min="4343" max="4347" width="0" style="5" hidden="1" customWidth="1"/>
    <col min="4348" max="4351" width="16.7109375" style="5" customWidth="1"/>
    <col min="4352" max="4352" width="50.7109375" style="5" customWidth="1"/>
    <col min="4353" max="4597" width="8.85546875" style="5"/>
    <col min="4598" max="4598" width="71.5703125" style="5" customWidth="1"/>
    <col min="4599" max="4603" width="0" style="5" hidden="1" customWidth="1"/>
    <col min="4604" max="4607" width="16.7109375" style="5" customWidth="1"/>
    <col min="4608" max="4608" width="50.7109375" style="5" customWidth="1"/>
    <col min="4609" max="4853" width="8.85546875" style="5"/>
    <col min="4854" max="4854" width="71.5703125" style="5" customWidth="1"/>
    <col min="4855" max="4859" width="0" style="5" hidden="1" customWidth="1"/>
    <col min="4860" max="4863" width="16.7109375" style="5" customWidth="1"/>
    <col min="4864" max="4864" width="50.7109375" style="5" customWidth="1"/>
    <col min="4865" max="5109" width="8.85546875" style="5"/>
    <col min="5110" max="5110" width="71.5703125" style="5" customWidth="1"/>
    <col min="5111" max="5115" width="0" style="5" hidden="1" customWidth="1"/>
    <col min="5116" max="5119" width="16.7109375" style="5" customWidth="1"/>
    <col min="5120" max="5120" width="50.7109375" style="5" customWidth="1"/>
    <col min="5121" max="5365" width="8.85546875" style="5"/>
    <col min="5366" max="5366" width="71.5703125" style="5" customWidth="1"/>
    <col min="5367" max="5371" width="0" style="5" hidden="1" customWidth="1"/>
    <col min="5372" max="5375" width="16.7109375" style="5" customWidth="1"/>
    <col min="5376" max="5376" width="50.7109375" style="5" customWidth="1"/>
    <col min="5377" max="5621" width="8.85546875" style="5"/>
    <col min="5622" max="5622" width="71.5703125" style="5" customWidth="1"/>
    <col min="5623" max="5627" width="0" style="5" hidden="1" customWidth="1"/>
    <col min="5628" max="5631" width="16.7109375" style="5" customWidth="1"/>
    <col min="5632" max="5632" width="50.7109375" style="5" customWidth="1"/>
    <col min="5633" max="5877" width="8.85546875" style="5"/>
    <col min="5878" max="5878" width="71.5703125" style="5" customWidth="1"/>
    <col min="5879" max="5883" width="0" style="5" hidden="1" customWidth="1"/>
    <col min="5884" max="5887" width="16.7109375" style="5" customWidth="1"/>
    <col min="5888" max="5888" width="50.7109375" style="5" customWidth="1"/>
    <col min="5889" max="6133" width="8.85546875" style="5"/>
    <col min="6134" max="6134" width="71.5703125" style="5" customWidth="1"/>
    <col min="6135" max="6139" width="0" style="5" hidden="1" customWidth="1"/>
    <col min="6140" max="6143" width="16.7109375" style="5" customWidth="1"/>
    <col min="6144" max="6144" width="50.7109375" style="5" customWidth="1"/>
    <col min="6145" max="6389" width="8.85546875" style="5"/>
    <col min="6390" max="6390" width="71.5703125" style="5" customWidth="1"/>
    <col min="6391" max="6395" width="0" style="5" hidden="1" customWidth="1"/>
    <col min="6396" max="6399" width="16.7109375" style="5" customWidth="1"/>
    <col min="6400" max="6400" width="50.7109375" style="5" customWidth="1"/>
    <col min="6401" max="6645" width="8.85546875" style="5"/>
    <col min="6646" max="6646" width="71.5703125" style="5" customWidth="1"/>
    <col min="6647" max="6651" width="0" style="5" hidden="1" customWidth="1"/>
    <col min="6652" max="6655" width="16.7109375" style="5" customWidth="1"/>
    <col min="6656" max="6656" width="50.7109375" style="5" customWidth="1"/>
    <col min="6657" max="6901" width="8.85546875" style="5"/>
    <col min="6902" max="6902" width="71.5703125" style="5" customWidth="1"/>
    <col min="6903" max="6907" width="0" style="5" hidden="1" customWidth="1"/>
    <col min="6908" max="6911" width="16.7109375" style="5" customWidth="1"/>
    <col min="6912" max="6912" width="50.7109375" style="5" customWidth="1"/>
    <col min="6913" max="7157" width="8.85546875" style="5"/>
    <col min="7158" max="7158" width="71.5703125" style="5" customWidth="1"/>
    <col min="7159" max="7163" width="0" style="5" hidden="1" customWidth="1"/>
    <col min="7164" max="7167" width="16.7109375" style="5" customWidth="1"/>
    <col min="7168" max="7168" width="50.7109375" style="5" customWidth="1"/>
    <col min="7169" max="7413" width="8.85546875" style="5"/>
    <col min="7414" max="7414" width="71.5703125" style="5" customWidth="1"/>
    <col min="7415" max="7419" width="0" style="5" hidden="1" customWidth="1"/>
    <col min="7420" max="7423" width="16.7109375" style="5" customWidth="1"/>
    <col min="7424" max="7424" width="50.7109375" style="5" customWidth="1"/>
    <col min="7425" max="7669" width="8.85546875" style="5"/>
    <col min="7670" max="7670" width="71.5703125" style="5" customWidth="1"/>
    <col min="7671" max="7675" width="0" style="5" hidden="1" customWidth="1"/>
    <col min="7676" max="7679" width="16.7109375" style="5" customWidth="1"/>
    <col min="7680" max="7680" width="50.7109375" style="5" customWidth="1"/>
    <col min="7681" max="7925" width="8.85546875" style="5"/>
    <col min="7926" max="7926" width="71.5703125" style="5" customWidth="1"/>
    <col min="7927" max="7931" width="0" style="5" hidden="1" customWidth="1"/>
    <col min="7932" max="7935" width="16.7109375" style="5" customWidth="1"/>
    <col min="7936" max="7936" width="50.7109375" style="5" customWidth="1"/>
    <col min="7937" max="8181" width="8.85546875" style="5"/>
    <col min="8182" max="8182" width="71.5703125" style="5" customWidth="1"/>
    <col min="8183" max="8187" width="0" style="5" hidden="1" customWidth="1"/>
    <col min="8188" max="8191" width="16.7109375" style="5" customWidth="1"/>
    <col min="8192" max="8192" width="50.7109375" style="5" customWidth="1"/>
    <col min="8193" max="8437" width="8.85546875" style="5"/>
    <col min="8438" max="8438" width="71.5703125" style="5" customWidth="1"/>
    <col min="8439" max="8443" width="0" style="5" hidden="1" customWidth="1"/>
    <col min="8444" max="8447" width="16.7109375" style="5" customWidth="1"/>
    <col min="8448" max="8448" width="50.7109375" style="5" customWidth="1"/>
    <col min="8449" max="8693" width="8.85546875" style="5"/>
    <col min="8694" max="8694" width="71.5703125" style="5" customWidth="1"/>
    <col min="8695" max="8699" width="0" style="5" hidden="1" customWidth="1"/>
    <col min="8700" max="8703" width="16.7109375" style="5" customWidth="1"/>
    <col min="8704" max="8704" width="50.7109375" style="5" customWidth="1"/>
    <col min="8705" max="8949" width="8.85546875" style="5"/>
    <col min="8950" max="8950" width="71.5703125" style="5" customWidth="1"/>
    <col min="8951" max="8955" width="0" style="5" hidden="1" customWidth="1"/>
    <col min="8956" max="8959" width="16.7109375" style="5" customWidth="1"/>
    <col min="8960" max="8960" width="50.7109375" style="5" customWidth="1"/>
    <col min="8961" max="9205" width="8.85546875" style="5"/>
    <col min="9206" max="9206" width="71.5703125" style="5" customWidth="1"/>
    <col min="9207" max="9211" width="0" style="5" hidden="1" customWidth="1"/>
    <col min="9212" max="9215" width="16.7109375" style="5" customWidth="1"/>
    <col min="9216" max="9216" width="50.7109375" style="5" customWidth="1"/>
    <col min="9217" max="9461" width="8.85546875" style="5"/>
    <col min="9462" max="9462" width="71.5703125" style="5" customWidth="1"/>
    <col min="9463" max="9467" width="0" style="5" hidden="1" customWidth="1"/>
    <col min="9468" max="9471" width="16.7109375" style="5" customWidth="1"/>
    <col min="9472" max="9472" width="50.7109375" style="5" customWidth="1"/>
    <col min="9473" max="9717" width="8.85546875" style="5"/>
    <col min="9718" max="9718" width="71.5703125" style="5" customWidth="1"/>
    <col min="9719" max="9723" width="0" style="5" hidden="1" customWidth="1"/>
    <col min="9724" max="9727" width="16.7109375" style="5" customWidth="1"/>
    <col min="9728" max="9728" width="50.7109375" style="5" customWidth="1"/>
    <col min="9729" max="9973" width="8.85546875" style="5"/>
    <col min="9974" max="9974" width="71.5703125" style="5" customWidth="1"/>
    <col min="9975" max="9979" width="0" style="5" hidden="1" customWidth="1"/>
    <col min="9980" max="9983" width="16.7109375" style="5" customWidth="1"/>
    <col min="9984" max="9984" width="50.7109375" style="5" customWidth="1"/>
    <col min="9985" max="10229" width="8.85546875" style="5"/>
    <col min="10230" max="10230" width="71.5703125" style="5" customWidth="1"/>
    <col min="10231" max="10235" width="0" style="5" hidden="1" customWidth="1"/>
    <col min="10236" max="10239" width="16.7109375" style="5" customWidth="1"/>
    <col min="10240" max="10240" width="50.7109375" style="5" customWidth="1"/>
    <col min="10241" max="10485" width="8.85546875" style="5"/>
    <col min="10486" max="10486" width="71.5703125" style="5" customWidth="1"/>
    <col min="10487" max="10491" width="0" style="5" hidden="1" customWidth="1"/>
    <col min="10492" max="10495" width="16.7109375" style="5" customWidth="1"/>
    <col min="10496" max="10496" width="50.7109375" style="5" customWidth="1"/>
    <col min="10497" max="10741" width="8.85546875" style="5"/>
    <col min="10742" max="10742" width="71.5703125" style="5" customWidth="1"/>
    <col min="10743" max="10747" width="0" style="5" hidden="1" customWidth="1"/>
    <col min="10748" max="10751" width="16.7109375" style="5" customWidth="1"/>
    <col min="10752" max="10752" width="50.7109375" style="5" customWidth="1"/>
    <col min="10753" max="10997" width="8.85546875" style="5"/>
    <col min="10998" max="10998" width="71.5703125" style="5" customWidth="1"/>
    <col min="10999" max="11003" width="0" style="5" hidden="1" customWidth="1"/>
    <col min="11004" max="11007" width="16.7109375" style="5" customWidth="1"/>
    <col min="11008" max="11008" width="50.7109375" style="5" customWidth="1"/>
    <col min="11009" max="11253" width="8.85546875" style="5"/>
    <col min="11254" max="11254" width="71.5703125" style="5" customWidth="1"/>
    <col min="11255" max="11259" width="0" style="5" hidden="1" customWidth="1"/>
    <col min="11260" max="11263" width="16.7109375" style="5" customWidth="1"/>
    <col min="11264" max="11264" width="50.7109375" style="5" customWidth="1"/>
    <col min="11265" max="11509" width="8.85546875" style="5"/>
    <col min="11510" max="11510" width="71.5703125" style="5" customWidth="1"/>
    <col min="11511" max="11515" width="0" style="5" hidden="1" customWidth="1"/>
    <col min="11516" max="11519" width="16.7109375" style="5" customWidth="1"/>
    <col min="11520" max="11520" width="50.7109375" style="5" customWidth="1"/>
    <col min="11521" max="11765" width="8.85546875" style="5"/>
    <col min="11766" max="11766" width="71.5703125" style="5" customWidth="1"/>
    <col min="11767" max="11771" width="0" style="5" hidden="1" customWidth="1"/>
    <col min="11772" max="11775" width="16.7109375" style="5" customWidth="1"/>
    <col min="11776" max="11776" width="50.7109375" style="5" customWidth="1"/>
    <col min="11777" max="12021" width="8.85546875" style="5"/>
    <col min="12022" max="12022" width="71.5703125" style="5" customWidth="1"/>
    <col min="12023" max="12027" width="0" style="5" hidden="1" customWidth="1"/>
    <col min="12028" max="12031" width="16.7109375" style="5" customWidth="1"/>
    <col min="12032" max="12032" width="50.7109375" style="5" customWidth="1"/>
    <col min="12033" max="12277" width="8.85546875" style="5"/>
    <col min="12278" max="12278" width="71.5703125" style="5" customWidth="1"/>
    <col min="12279" max="12283" width="0" style="5" hidden="1" customWidth="1"/>
    <col min="12284" max="12287" width="16.7109375" style="5" customWidth="1"/>
    <col min="12288" max="12288" width="50.7109375" style="5" customWidth="1"/>
    <col min="12289" max="12533" width="8.85546875" style="5"/>
    <col min="12534" max="12534" width="71.5703125" style="5" customWidth="1"/>
    <col min="12535" max="12539" width="0" style="5" hidden="1" customWidth="1"/>
    <col min="12540" max="12543" width="16.7109375" style="5" customWidth="1"/>
    <col min="12544" max="12544" width="50.7109375" style="5" customWidth="1"/>
    <col min="12545" max="12789" width="8.85546875" style="5"/>
    <col min="12790" max="12790" width="71.5703125" style="5" customWidth="1"/>
    <col min="12791" max="12795" width="0" style="5" hidden="1" customWidth="1"/>
    <col min="12796" max="12799" width="16.7109375" style="5" customWidth="1"/>
    <col min="12800" max="12800" width="50.7109375" style="5" customWidth="1"/>
    <col min="12801" max="13045" width="8.85546875" style="5"/>
    <col min="13046" max="13046" width="71.5703125" style="5" customWidth="1"/>
    <col min="13047" max="13051" width="0" style="5" hidden="1" customWidth="1"/>
    <col min="13052" max="13055" width="16.7109375" style="5" customWidth="1"/>
    <col min="13056" max="13056" width="50.7109375" style="5" customWidth="1"/>
    <col min="13057" max="13301" width="8.85546875" style="5"/>
    <col min="13302" max="13302" width="71.5703125" style="5" customWidth="1"/>
    <col min="13303" max="13307" width="0" style="5" hidden="1" customWidth="1"/>
    <col min="13308" max="13311" width="16.7109375" style="5" customWidth="1"/>
    <col min="13312" max="13312" width="50.7109375" style="5" customWidth="1"/>
    <col min="13313" max="13557" width="8.85546875" style="5"/>
    <col min="13558" max="13558" width="71.5703125" style="5" customWidth="1"/>
    <col min="13559" max="13563" width="0" style="5" hidden="1" customWidth="1"/>
    <col min="13564" max="13567" width="16.7109375" style="5" customWidth="1"/>
    <col min="13568" max="13568" width="50.7109375" style="5" customWidth="1"/>
    <col min="13569" max="13813" width="8.85546875" style="5"/>
    <col min="13814" max="13814" width="71.5703125" style="5" customWidth="1"/>
    <col min="13815" max="13819" width="0" style="5" hidden="1" customWidth="1"/>
    <col min="13820" max="13823" width="16.7109375" style="5" customWidth="1"/>
    <col min="13824" max="13824" width="50.7109375" style="5" customWidth="1"/>
    <col min="13825" max="14069" width="8.85546875" style="5"/>
    <col min="14070" max="14070" width="71.5703125" style="5" customWidth="1"/>
    <col min="14071" max="14075" width="0" style="5" hidden="1" customWidth="1"/>
    <col min="14076" max="14079" width="16.7109375" style="5" customWidth="1"/>
    <col min="14080" max="14080" width="50.7109375" style="5" customWidth="1"/>
    <col min="14081" max="14325" width="8.85546875" style="5"/>
    <col min="14326" max="14326" width="71.5703125" style="5" customWidth="1"/>
    <col min="14327" max="14331" width="0" style="5" hidden="1" customWidth="1"/>
    <col min="14332" max="14335" width="16.7109375" style="5" customWidth="1"/>
    <col min="14336" max="14336" width="50.7109375" style="5" customWidth="1"/>
    <col min="14337" max="14581" width="8.85546875" style="5"/>
    <col min="14582" max="14582" width="71.5703125" style="5" customWidth="1"/>
    <col min="14583" max="14587" width="0" style="5" hidden="1" customWidth="1"/>
    <col min="14588" max="14591" width="16.7109375" style="5" customWidth="1"/>
    <col min="14592" max="14592" width="50.7109375" style="5" customWidth="1"/>
    <col min="14593" max="14837" width="8.85546875" style="5"/>
    <col min="14838" max="14838" width="71.5703125" style="5" customWidth="1"/>
    <col min="14839" max="14843" width="0" style="5" hidden="1" customWidth="1"/>
    <col min="14844" max="14847" width="16.7109375" style="5" customWidth="1"/>
    <col min="14848" max="14848" width="50.7109375" style="5" customWidth="1"/>
    <col min="14849" max="15093" width="8.85546875" style="5"/>
    <col min="15094" max="15094" width="71.5703125" style="5" customWidth="1"/>
    <col min="15095" max="15099" width="0" style="5" hidden="1" customWidth="1"/>
    <col min="15100" max="15103" width="16.7109375" style="5" customWidth="1"/>
    <col min="15104" max="15104" width="50.7109375" style="5" customWidth="1"/>
    <col min="15105" max="15349" width="8.85546875" style="5"/>
    <col min="15350" max="15350" width="71.5703125" style="5" customWidth="1"/>
    <col min="15351" max="15355" width="0" style="5" hidden="1" customWidth="1"/>
    <col min="15356" max="15359" width="16.7109375" style="5" customWidth="1"/>
    <col min="15360" max="15360" width="50.7109375" style="5" customWidth="1"/>
    <col min="15361" max="15605" width="8.85546875" style="5"/>
    <col min="15606" max="15606" width="71.5703125" style="5" customWidth="1"/>
    <col min="15607" max="15611" width="0" style="5" hidden="1" customWidth="1"/>
    <col min="15612" max="15615" width="16.7109375" style="5" customWidth="1"/>
    <col min="15616" max="15616" width="50.7109375" style="5" customWidth="1"/>
    <col min="15617" max="15861" width="8.85546875" style="5"/>
    <col min="15862" max="15862" width="71.5703125" style="5" customWidth="1"/>
    <col min="15863" max="15867" width="0" style="5" hidden="1" customWidth="1"/>
    <col min="15868" max="15871" width="16.7109375" style="5" customWidth="1"/>
    <col min="15872" max="15872" width="50.7109375" style="5" customWidth="1"/>
    <col min="15873" max="16117" width="8.85546875" style="5"/>
    <col min="16118" max="16118" width="71.5703125" style="5" customWidth="1"/>
    <col min="16119" max="16123" width="0" style="5" hidden="1" customWidth="1"/>
    <col min="16124" max="16127" width="16.7109375" style="5" customWidth="1"/>
    <col min="16128" max="16128" width="50.7109375" style="5" customWidth="1"/>
    <col min="16129" max="16384" width="8.85546875" style="5"/>
  </cols>
  <sheetData>
    <row r="1" spans="1:9" ht="13.15" hidden="1" customHeight="1" x14ac:dyDescent="0.25">
      <c r="A1" s="7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8" t="s">
        <v>5</v>
      </c>
      <c r="G1" s="6" t="s">
        <v>6</v>
      </c>
      <c r="H1" s="6" t="s">
        <v>7</v>
      </c>
    </row>
    <row r="2" spans="1:9" ht="13.15" hidden="1" customHeight="1" x14ac:dyDescent="0.25">
      <c r="A2" s="1" t="s">
        <v>8</v>
      </c>
      <c r="B2" s="1" t="s">
        <v>9</v>
      </c>
      <c r="C2" s="6">
        <v>6</v>
      </c>
      <c r="D2" s="6">
        <v>224</v>
      </c>
      <c r="E2" s="6" t="s">
        <v>10</v>
      </c>
      <c r="F2" s="5" t="s">
        <v>11</v>
      </c>
      <c r="G2" s="6">
        <v>6</v>
      </c>
      <c r="H2" s="6" t="s">
        <v>12</v>
      </c>
    </row>
    <row r="3" spans="1:9" ht="18" customHeight="1" x14ac:dyDescent="0.25">
      <c r="A3" s="9" t="s">
        <v>13</v>
      </c>
      <c r="G3" s="10"/>
      <c r="H3" s="10"/>
    </row>
    <row r="4" spans="1:9" ht="23.25" customHeight="1" x14ac:dyDescent="0.25">
      <c r="A4" s="11" t="s">
        <v>14</v>
      </c>
      <c r="F4" s="12"/>
      <c r="G4" s="13">
        <f>+Menu!C2-1</f>
        <v>2014</v>
      </c>
      <c r="H4" s="13">
        <f>+Menu!C2</f>
        <v>2015</v>
      </c>
    </row>
    <row r="5" spans="1:9" s="1" customFormat="1" x14ac:dyDescent="0.25">
      <c r="A5" s="14"/>
      <c r="B5" s="1" t="s">
        <v>15</v>
      </c>
      <c r="C5" s="15" t="s">
        <v>16</v>
      </c>
      <c r="D5" s="1" t="s">
        <v>17</v>
      </c>
      <c r="E5" s="1" t="s">
        <v>18</v>
      </c>
      <c r="F5" s="1" t="s">
        <v>4</v>
      </c>
      <c r="G5" s="13" t="str">
        <f>+IF(G4="","","input")</f>
        <v>input</v>
      </c>
      <c r="H5" s="13" t="str">
        <f t="shared" ref="H5" si="0">+IF(H4="","","input")</f>
        <v>input</v>
      </c>
      <c r="I5" s="5"/>
    </row>
    <row r="6" spans="1:9" ht="18" customHeight="1" x14ac:dyDescent="0.25">
      <c r="A6" s="16" t="s">
        <v>19</v>
      </c>
      <c r="D6" s="5">
        <v>0</v>
      </c>
      <c r="E6" s="16" t="s">
        <v>20</v>
      </c>
      <c r="F6" s="6" t="s">
        <v>21</v>
      </c>
      <c r="G6" s="17" t="s">
        <v>22</v>
      </c>
      <c r="H6" s="17" t="s">
        <v>22</v>
      </c>
    </row>
    <row r="7" spans="1:9" ht="18" customHeight="1" x14ac:dyDescent="0.25">
      <c r="A7" s="18" t="s">
        <v>23</v>
      </c>
      <c r="D7" s="5">
        <v>1</v>
      </c>
      <c r="E7" s="19" t="s">
        <v>24</v>
      </c>
      <c r="F7" s="6" t="s">
        <v>23</v>
      </c>
      <c r="G7" s="17" t="s">
        <v>22</v>
      </c>
      <c r="H7" s="17" t="s">
        <v>22</v>
      </c>
    </row>
    <row r="8" spans="1:9" ht="18" customHeight="1" x14ac:dyDescent="0.25">
      <c r="A8" s="20" t="s">
        <v>25</v>
      </c>
      <c r="D8" s="5">
        <v>2</v>
      </c>
      <c r="E8" s="21" t="s">
        <v>26</v>
      </c>
      <c r="F8" s="6" t="s">
        <v>27</v>
      </c>
      <c r="G8" s="17" t="s">
        <v>22</v>
      </c>
      <c r="H8" s="17" t="s">
        <v>22</v>
      </c>
    </row>
    <row r="9" spans="1:9" ht="18" customHeight="1" x14ac:dyDescent="0.25">
      <c r="A9" s="22" t="s">
        <v>28</v>
      </c>
      <c r="B9" s="5">
        <v>23</v>
      </c>
      <c r="D9" s="5">
        <v>3</v>
      </c>
      <c r="E9" s="23" t="s">
        <v>29</v>
      </c>
      <c r="F9" s="6" t="s">
        <v>30</v>
      </c>
      <c r="G9" s="11">
        <v>0</v>
      </c>
      <c r="H9" s="11">
        <v>0</v>
      </c>
    </row>
    <row r="10" spans="1:9" x14ac:dyDescent="0.25">
      <c r="A10" s="22" t="s">
        <v>31</v>
      </c>
      <c r="B10" s="5">
        <v>33</v>
      </c>
      <c r="D10" s="5">
        <v>3</v>
      </c>
      <c r="E10" s="23" t="s">
        <v>32</v>
      </c>
      <c r="F10" s="6" t="s">
        <v>33</v>
      </c>
      <c r="G10" s="11">
        <v>0</v>
      </c>
      <c r="H10" s="11">
        <v>0</v>
      </c>
    </row>
    <row r="11" spans="1:9" x14ac:dyDescent="0.25">
      <c r="A11" s="24" t="s">
        <v>34</v>
      </c>
      <c r="B11" s="5">
        <v>56</v>
      </c>
      <c r="D11" s="5">
        <v>3</v>
      </c>
      <c r="E11" s="25" t="s">
        <v>35</v>
      </c>
      <c r="F11" s="6" t="s">
        <v>36</v>
      </c>
      <c r="G11" s="26">
        <f>+IF(G$4="","",SUM(G9:G10))</f>
        <v>0</v>
      </c>
      <c r="H11" s="26">
        <f t="shared" ref="H11" si="1">+IF(H4="","",SUM(H9:H10))</f>
        <v>0</v>
      </c>
    </row>
    <row r="12" spans="1:9" ht="18" customHeight="1" x14ac:dyDescent="0.25">
      <c r="A12" s="20" t="s">
        <v>37</v>
      </c>
      <c r="D12" s="5">
        <v>2</v>
      </c>
      <c r="E12" s="21" t="s">
        <v>38</v>
      </c>
      <c r="F12" s="6" t="s">
        <v>39</v>
      </c>
      <c r="G12" s="17" t="s">
        <v>22</v>
      </c>
      <c r="H12" s="17" t="s">
        <v>22</v>
      </c>
    </row>
    <row r="13" spans="1:9" ht="18" customHeight="1" x14ac:dyDescent="0.25">
      <c r="A13" s="27" t="s">
        <v>40</v>
      </c>
      <c r="D13" s="5">
        <v>3</v>
      </c>
      <c r="E13" s="27" t="s">
        <v>41</v>
      </c>
      <c r="F13" s="6" t="s">
        <v>42</v>
      </c>
      <c r="G13" s="28" t="s">
        <v>22</v>
      </c>
      <c r="H13" s="28" t="s">
        <v>22</v>
      </c>
    </row>
    <row r="14" spans="1:9" x14ac:dyDescent="0.25">
      <c r="A14" s="29" t="s">
        <v>43</v>
      </c>
      <c r="B14" s="5">
        <v>5</v>
      </c>
      <c r="D14" s="5">
        <v>4</v>
      </c>
      <c r="E14" s="30" t="s">
        <v>44</v>
      </c>
      <c r="F14" s="6" t="s">
        <v>45</v>
      </c>
      <c r="G14" s="11">
        <v>0</v>
      </c>
      <c r="H14" s="11">
        <v>0</v>
      </c>
    </row>
    <row r="15" spans="1:9" x14ac:dyDescent="0.25">
      <c r="A15" s="29" t="s">
        <v>46</v>
      </c>
      <c r="B15" s="5">
        <v>5</v>
      </c>
      <c r="D15" s="5">
        <v>4</v>
      </c>
      <c r="E15" s="30" t="s">
        <v>47</v>
      </c>
      <c r="F15" s="6" t="s">
        <v>48</v>
      </c>
      <c r="G15" s="11">
        <v>0</v>
      </c>
      <c r="H15" s="11">
        <v>0</v>
      </c>
    </row>
    <row r="16" spans="1:9" x14ac:dyDescent="0.25">
      <c r="A16" s="29" t="s">
        <v>49</v>
      </c>
      <c r="B16" s="5">
        <v>5</v>
      </c>
      <c r="D16" s="5">
        <v>4</v>
      </c>
      <c r="E16" s="30" t="s">
        <v>50</v>
      </c>
      <c r="F16" s="6" t="s">
        <v>51</v>
      </c>
      <c r="G16" s="11">
        <v>0</v>
      </c>
      <c r="H16" s="11">
        <v>0</v>
      </c>
    </row>
    <row r="17" spans="1:8" x14ac:dyDescent="0.25">
      <c r="A17" s="29" t="s">
        <v>52</v>
      </c>
      <c r="B17" s="5">
        <v>5</v>
      </c>
      <c r="D17" s="5">
        <v>4</v>
      </c>
      <c r="E17" s="30" t="s">
        <v>53</v>
      </c>
      <c r="F17" s="6" t="s">
        <v>54</v>
      </c>
      <c r="G17" s="11">
        <v>0</v>
      </c>
      <c r="H17" s="11">
        <v>0</v>
      </c>
    </row>
    <row r="18" spans="1:8" x14ac:dyDescent="0.25">
      <c r="A18" s="29" t="s">
        <v>55</v>
      </c>
      <c r="B18" s="5">
        <v>5</v>
      </c>
      <c r="D18" s="5">
        <v>4</v>
      </c>
      <c r="E18" s="30" t="s">
        <v>56</v>
      </c>
      <c r="F18" s="6" t="s">
        <v>57</v>
      </c>
      <c r="G18" s="11">
        <v>0</v>
      </c>
      <c r="H18" s="11">
        <v>0</v>
      </c>
    </row>
    <row r="19" spans="1:8" x14ac:dyDescent="0.25">
      <c r="A19" s="29" t="s">
        <v>58</v>
      </c>
      <c r="B19" s="5">
        <v>5</v>
      </c>
      <c r="D19" s="5">
        <v>4</v>
      </c>
      <c r="E19" s="30" t="s">
        <v>59</v>
      </c>
      <c r="F19" s="6" t="s">
        <v>60</v>
      </c>
      <c r="G19" s="11">
        <v>0</v>
      </c>
      <c r="H19" s="11">
        <v>0</v>
      </c>
    </row>
    <row r="20" spans="1:8" x14ac:dyDescent="0.25">
      <c r="A20" s="29" t="s">
        <v>61</v>
      </c>
      <c r="B20" s="5">
        <v>5</v>
      </c>
      <c r="D20" s="5">
        <v>4</v>
      </c>
      <c r="E20" s="30" t="s">
        <v>62</v>
      </c>
      <c r="F20" s="6" t="s">
        <v>63</v>
      </c>
      <c r="G20" s="11">
        <v>0</v>
      </c>
      <c r="H20" s="11">
        <v>0</v>
      </c>
    </row>
    <row r="21" spans="1:8" x14ac:dyDescent="0.25">
      <c r="A21" s="31" t="s">
        <v>64</v>
      </c>
      <c r="B21" s="32">
        <v>35</v>
      </c>
      <c r="C21" s="32"/>
      <c r="D21" s="32">
        <v>4</v>
      </c>
      <c r="E21" s="30" t="s">
        <v>65</v>
      </c>
      <c r="F21" s="6" t="s">
        <v>66</v>
      </c>
      <c r="G21" s="26">
        <f>+IF(G$4="","",SUM(G14:G20))</f>
        <v>0</v>
      </c>
      <c r="H21" s="26">
        <f t="shared" ref="H21" si="2">+IF(H$4="","",SUM(H14:H20))</f>
        <v>0</v>
      </c>
    </row>
    <row r="22" spans="1:8" ht="18" customHeight="1" x14ac:dyDescent="0.25">
      <c r="A22" s="27" t="s">
        <v>67</v>
      </c>
      <c r="D22" s="5">
        <v>3</v>
      </c>
      <c r="E22" s="27" t="s">
        <v>68</v>
      </c>
      <c r="F22" s="6" t="s">
        <v>69</v>
      </c>
      <c r="G22" s="11">
        <v>0</v>
      </c>
      <c r="H22" s="11">
        <v>0</v>
      </c>
    </row>
    <row r="23" spans="1:8" x14ac:dyDescent="0.25">
      <c r="A23" s="29" t="s">
        <v>70</v>
      </c>
      <c r="B23" s="5">
        <v>12</v>
      </c>
      <c r="D23" s="5">
        <v>4</v>
      </c>
      <c r="E23" s="30" t="s">
        <v>71</v>
      </c>
      <c r="F23" s="6" t="s">
        <v>72</v>
      </c>
      <c r="G23" s="11">
        <v>0</v>
      </c>
      <c r="H23" s="11">
        <v>0</v>
      </c>
    </row>
    <row r="24" spans="1:8" x14ac:dyDescent="0.25">
      <c r="A24" s="29" t="s">
        <v>73</v>
      </c>
      <c r="B24" s="5">
        <v>12</v>
      </c>
      <c r="D24" s="5">
        <v>4</v>
      </c>
      <c r="E24" s="30" t="s">
        <v>74</v>
      </c>
      <c r="F24" s="6" t="s">
        <v>75</v>
      </c>
      <c r="G24" s="11">
        <v>0</v>
      </c>
      <c r="H24" s="11">
        <v>0</v>
      </c>
    </row>
    <row r="25" spans="1:8" x14ac:dyDescent="0.25">
      <c r="A25" s="29" t="s">
        <v>76</v>
      </c>
      <c r="B25" s="5">
        <v>12</v>
      </c>
      <c r="D25" s="5">
        <v>4</v>
      </c>
      <c r="E25" s="30" t="s">
        <v>77</v>
      </c>
      <c r="F25" s="6" t="s">
        <v>78</v>
      </c>
      <c r="G25" s="11">
        <v>0</v>
      </c>
      <c r="H25" s="11">
        <v>0</v>
      </c>
    </row>
    <row r="26" spans="1:8" x14ac:dyDescent="0.25">
      <c r="A26" s="29" t="s">
        <v>79</v>
      </c>
      <c r="B26" s="5">
        <v>12</v>
      </c>
      <c r="D26" s="5">
        <v>4</v>
      </c>
      <c r="E26" s="30" t="s">
        <v>80</v>
      </c>
      <c r="F26" s="6" t="s">
        <v>81</v>
      </c>
      <c r="G26" s="11">
        <v>0</v>
      </c>
      <c r="H26" s="11">
        <v>0</v>
      </c>
    </row>
    <row r="27" spans="1:8" x14ac:dyDescent="0.25">
      <c r="A27" s="29" t="s">
        <v>82</v>
      </c>
      <c r="B27" s="5">
        <v>12</v>
      </c>
      <c r="D27" s="5">
        <v>4</v>
      </c>
      <c r="E27" s="30" t="s">
        <v>83</v>
      </c>
      <c r="F27" s="6" t="s">
        <v>84</v>
      </c>
      <c r="G27" s="11">
        <v>0</v>
      </c>
      <c r="H27" s="11">
        <v>0</v>
      </c>
    </row>
    <row r="28" spans="1:8" x14ac:dyDescent="0.25">
      <c r="A28" s="31" t="s">
        <v>85</v>
      </c>
      <c r="B28" s="5">
        <v>60</v>
      </c>
      <c r="D28" s="5">
        <v>4</v>
      </c>
      <c r="E28" s="33" t="s">
        <v>86</v>
      </c>
      <c r="F28" s="6" t="s">
        <v>87</v>
      </c>
      <c r="G28" s="26">
        <f>+IF(G$4="","",SUM(G23:G27))</f>
        <v>0</v>
      </c>
      <c r="H28" s="26">
        <f t="shared" ref="H28" si="3">+IF(H$4="","",SUM(H23:H27))</f>
        <v>0</v>
      </c>
    </row>
    <row r="29" spans="1:8" ht="18" customHeight="1" x14ac:dyDescent="0.25">
      <c r="A29" s="27" t="s">
        <v>88</v>
      </c>
      <c r="D29" s="5">
        <v>3</v>
      </c>
      <c r="E29" s="27" t="s">
        <v>89</v>
      </c>
      <c r="F29" s="6" t="s">
        <v>90</v>
      </c>
      <c r="G29" s="28" t="s">
        <v>22</v>
      </c>
      <c r="H29" s="28" t="s">
        <v>22</v>
      </c>
    </row>
    <row r="30" spans="1:8" ht="12.75" customHeight="1" x14ac:dyDescent="0.25">
      <c r="A30" s="29" t="s">
        <v>91</v>
      </c>
      <c r="D30" s="5">
        <v>4</v>
      </c>
      <c r="E30" s="30" t="s">
        <v>92</v>
      </c>
      <c r="F30" s="6" t="s">
        <v>93</v>
      </c>
      <c r="G30" s="28" t="s">
        <v>22</v>
      </c>
      <c r="H30" s="28" t="s">
        <v>22</v>
      </c>
    </row>
    <row r="31" spans="1:8" x14ac:dyDescent="0.25">
      <c r="A31" s="34" t="s">
        <v>94</v>
      </c>
      <c r="B31" s="5">
        <v>1</v>
      </c>
      <c r="D31" s="5">
        <v>5</v>
      </c>
      <c r="E31" s="35" t="s">
        <v>95</v>
      </c>
      <c r="F31" s="6" t="s">
        <v>96</v>
      </c>
      <c r="G31" s="11">
        <v>0</v>
      </c>
      <c r="H31" s="11">
        <v>0</v>
      </c>
    </row>
    <row r="32" spans="1:8" x14ac:dyDescent="0.25">
      <c r="A32" s="34" t="s">
        <v>97</v>
      </c>
      <c r="B32" s="5">
        <v>1</v>
      </c>
      <c r="D32" s="5">
        <v>5</v>
      </c>
      <c r="E32" s="35" t="s">
        <v>98</v>
      </c>
      <c r="F32" s="6" t="s">
        <v>99</v>
      </c>
      <c r="G32" s="11">
        <v>0</v>
      </c>
      <c r="H32" s="11">
        <v>0</v>
      </c>
    </row>
    <row r="33" spans="1:8" x14ac:dyDescent="0.25">
      <c r="A33" s="34" t="s">
        <v>100</v>
      </c>
      <c r="B33" s="5">
        <v>1</v>
      </c>
      <c r="D33" s="5">
        <v>5</v>
      </c>
      <c r="E33" s="35" t="s">
        <v>101</v>
      </c>
      <c r="F33" s="6" t="s">
        <v>102</v>
      </c>
      <c r="G33" s="11">
        <v>0</v>
      </c>
      <c r="H33" s="11">
        <v>0</v>
      </c>
    </row>
    <row r="34" spans="1:8" x14ac:dyDescent="0.25">
      <c r="A34" s="34" t="s">
        <v>103</v>
      </c>
      <c r="B34" s="5">
        <v>1</v>
      </c>
      <c r="D34" s="5">
        <v>5</v>
      </c>
      <c r="E34" s="35" t="s">
        <v>104</v>
      </c>
      <c r="F34" s="6" t="s">
        <v>105</v>
      </c>
      <c r="G34" s="11">
        <v>0</v>
      </c>
      <c r="H34" s="11">
        <v>0</v>
      </c>
    </row>
    <row r="35" spans="1:8" x14ac:dyDescent="0.25">
      <c r="A35" s="31" t="s">
        <v>106</v>
      </c>
      <c r="B35" s="5">
        <v>4</v>
      </c>
      <c r="D35" s="5">
        <v>5</v>
      </c>
      <c r="E35" s="35" t="s">
        <v>107</v>
      </c>
      <c r="F35" s="6" t="s">
        <v>108</v>
      </c>
      <c r="G35" s="26">
        <f>+IF(G$4="","",SUM(G31:G34))</f>
        <v>0</v>
      </c>
      <c r="H35" s="26">
        <f t="shared" ref="H35" si="4">+IF(H$4="","",SUM(H31:H34))</f>
        <v>0</v>
      </c>
    </row>
    <row r="36" spans="1:8" ht="18" customHeight="1" x14ac:dyDescent="0.25">
      <c r="A36" s="29" t="s">
        <v>109</v>
      </c>
      <c r="D36" s="5">
        <v>4</v>
      </c>
      <c r="E36" s="30" t="s">
        <v>110</v>
      </c>
      <c r="F36" s="6" t="s">
        <v>111</v>
      </c>
      <c r="G36" s="28" t="s">
        <v>22</v>
      </c>
      <c r="H36" s="28" t="s">
        <v>22</v>
      </c>
    </row>
    <row r="37" spans="1:8" x14ac:dyDescent="0.25">
      <c r="A37" s="34" t="s">
        <v>112</v>
      </c>
      <c r="D37" s="5">
        <v>5</v>
      </c>
      <c r="E37" s="35" t="s">
        <v>95</v>
      </c>
      <c r="F37" s="6" t="s">
        <v>113</v>
      </c>
      <c r="G37" s="28" t="s">
        <v>22</v>
      </c>
      <c r="H37" s="28" t="s">
        <v>22</v>
      </c>
    </row>
    <row r="38" spans="1:8" x14ac:dyDescent="0.25">
      <c r="A38" s="36" t="s">
        <v>114</v>
      </c>
      <c r="B38" s="5">
        <v>1</v>
      </c>
      <c r="D38" s="5">
        <v>6</v>
      </c>
      <c r="E38" s="37" t="s">
        <v>115</v>
      </c>
      <c r="F38" s="6" t="s">
        <v>116</v>
      </c>
      <c r="G38" s="11">
        <v>0</v>
      </c>
      <c r="H38" s="11">
        <v>0</v>
      </c>
    </row>
    <row r="39" spans="1:8" x14ac:dyDescent="0.25">
      <c r="A39" s="36" t="s">
        <v>117</v>
      </c>
      <c r="B39" s="5">
        <v>1</v>
      </c>
      <c r="D39" s="5">
        <v>6</v>
      </c>
      <c r="E39" s="37" t="s">
        <v>118</v>
      </c>
      <c r="F39" s="6" t="s">
        <v>119</v>
      </c>
      <c r="G39" s="11">
        <v>0</v>
      </c>
      <c r="H39" s="11">
        <v>0</v>
      </c>
    </row>
    <row r="40" spans="1:8" x14ac:dyDescent="0.25">
      <c r="A40" s="31" t="s">
        <v>120</v>
      </c>
      <c r="B40" s="5">
        <v>2</v>
      </c>
      <c r="D40" s="5">
        <v>6</v>
      </c>
      <c r="E40" s="37" t="s">
        <v>121</v>
      </c>
      <c r="F40" s="6" t="s">
        <v>122</v>
      </c>
      <c r="G40" s="26">
        <f>+IF(G$4="","",SUM(G38:G39))</f>
        <v>0</v>
      </c>
      <c r="H40" s="26">
        <f t="shared" ref="H40" si="5">+IF(H$4="","",SUM(H38:H39))</f>
        <v>0</v>
      </c>
    </row>
    <row r="41" spans="1:8" x14ac:dyDescent="0.25">
      <c r="A41" s="34" t="s">
        <v>123</v>
      </c>
      <c r="D41" s="5">
        <v>5</v>
      </c>
      <c r="E41" s="35" t="s">
        <v>98</v>
      </c>
      <c r="F41" s="6" t="s">
        <v>124</v>
      </c>
      <c r="G41" s="28" t="s">
        <v>22</v>
      </c>
      <c r="H41" s="28" t="s">
        <v>22</v>
      </c>
    </row>
    <row r="42" spans="1:8" x14ac:dyDescent="0.25">
      <c r="A42" s="36" t="s">
        <v>114</v>
      </c>
      <c r="B42" s="5">
        <v>1</v>
      </c>
      <c r="D42" s="5">
        <v>6</v>
      </c>
      <c r="E42" s="37" t="s">
        <v>115</v>
      </c>
      <c r="F42" s="6" t="s">
        <v>125</v>
      </c>
      <c r="G42" s="11">
        <v>0</v>
      </c>
      <c r="H42" s="11">
        <v>0</v>
      </c>
    </row>
    <row r="43" spans="1:8" x14ac:dyDescent="0.25">
      <c r="A43" s="36" t="s">
        <v>117</v>
      </c>
      <c r="B43" s="5">
        <v>1</v>
      </c>
      <c r="D43" s="5">
        <v>6</v>
      </c>
      <c r="E43" s="37" t="s">
        <v>118</v>
      </c>
      <c r="F43" s="6" t="s">
        <v>126</v>
      </c>
      <c r="G43" s="11">
        <v>0</v>
      </c>
      <c r="H43" s="11">
        <v>0</v>
      </c>
    </row>
    <row r="44" spans="1:8" x14ac:dyDescent="0.25">
      <c r="A44" s="31" t="s">
        <v>127</v>
      </c>
      <c r="B44" s="5">
        <v>2</v>
      </c>
      <c r="D44" s="5">
        <v>6</v>
      </c>
      <c r="E44" s="37" t="s">
        <v>128</v>
      </c>
      <c r="F44" s="6" t="s">
        <v>129</v>
      </c>
      <c r="G44" s="26">
        <f>+IF(G$4="","",SUM(G42:G43))</f>
        <v>0</v>
      </c>
      <c r="H44" s="26">
        <f t="shared" ref="H44" si="6">+IF(H$4="","",SUM(H42:H43))</f>
        <v>0</v>
      </c>
    </row>
    <row r="45" spans="1:8" x14ac:dyDescent="0.25">
      <c r="A45" s="34" t="s">
        <v>130</v>
      </c>
      <c r="D45" s="5">
        <v>5</v>
      </c>
      <c r="E45" s="35" t="s">
        <v>101</v>
      </c>
      <c r="F45" s="6" t="s">
        <v>131</v>
      </c>
      <c r="G45" s="28" t="s">
        <v>22</v>
      </c>
      <c r="H45" s="28" t="s">
        <v>22</v>
      </c>
    </row>
    <row r="46" spans="1:8" x14ac:dyDescent="0.25">
      <c r="A46" s="36" t="s">
        <v>114</v>
      </c>
      <c r="B46" s="5">
        <v>1</v>
      </c>
      <c r="D46" s="5">
        <v>6</v>
      </c>
      <c r="E46" s="37" t="s">
        <v>115</v>
      </c>
      <c r="F46" s="6" t="s">
        <v>132</v>
      </c>
      <c r="G46" s="11">
        <v>0</v>
      </c>
      <c r="H46" s="11">
        <v>0</v>
      </c>
    </row>
    <row r="47" spans="1:8" x14ac:dyDescent="0.25">
      <c r="A47" s="36" t="s">
        <v>117</v>
      </c>
      <c r="B47" s="5">
        <v>1</v>
      </c>
      <c r="D47" s="5">
        <v>6</v>
      </c>
      <c r="E47" s="37" t="s">
        <v>118</v>
      </c>
      <c r="F47" s="6" t="s">
        <v>133</v>
      </c>
      <c r="G47" s="11">
        <v>0</v>
      </c>
      <c r="H47" s="11">
        <v>0</v>
      </c>
    </row>
    <row r="48" spans="1:8" x14ac:dyDescent="0.25">
      <c r="A48" s="31" t="s">
        <v>134</v>
      </c>
      <c r="B48" s="5">
        <v>2</v>
      </c>
      <c r="D48" s="5">
        <v>6</v>
      </c>
      <c r="E48" s="37" t="s">
        <v>135</v>
      </c>
      <c r="F48" s="6" t="s">
        <v>136</v>
      </c>
      <c r="G48" s="26">
        <f>+IF(G$4="","",SUM(G46:G47))</f>
        <v>0</v>
      </c>
      <c r="H48" s="26">
        <f t="shared" ref="H48" si="7">+IF(H$4="","",SUM(H46:H47))</f>
        <v>0</v>
      </c>
    </row>
    <row r="49" spans="1:8" x14ac:dyDescent="0.25">
      <c r="A49" s="34" t="s">
        <v>137</v>
      </c>
      <c r="D49" s="5">
        <v>5</v>
      </c>
      <c r="E49" s="35" t="s">
        <v>104</v>
      </c>
      <c r="F49" s="6" t="s">
        <v>138</v>
      </c>
      <c r="G49" s="28" t="s">
        <v>22</v>
      </c>
      <c r="H49" s="28" t="s">
        <v>22</v>
      </c>
    </row>
    <row r="50" spans="1:8" x14ac:dyDescent="0.25">
      <c r="A50" s="36" t="s">
        <v>114</v>
      </c>
      <c r="B50" s="5">
        <v>1</v>
      </c>
      <c r="D50" s="5">
        <v>6</v>
      </c>
      <c r="E50" s="37" t="s">
        <v>115</v>
      </c>
      <c r="F50" s="6" t="s">
        <v>139</v>
      </c>
      <c r="G50" s="11">
        <v>0</v>
      </c>
      <c r="H50" s="11">
        <v>0</v>
      </c>
    </row>
    <row r="51" spans="1:8" x14ac:dyDescent="0.25">
      <c r="A51" s="36" t="s">
        <v>117</v>
      </c>
      <c r="B51" s="5">
        <v>1</v>
      </c>
      <c r="D51" s="5">
        <v>6</v>
      </c>
      <c r="E51" s="37" t="s">
        <v>118</v>
      </c>
      <c r="F51" s="6" t="s">
        <v>140</v>
      </c>
      <c r="G51" s="11">
        <v>0</v>
      </c>
      <c r="H51" s="11">
        <v>0</v>
      </c>
    </row>
    <row r="52" spans="1:8" x14ac:dyDescent="0.25">
      <c r="A52" s="31" t="s">
        <v>141</v>
      </c>
      <c r="B52" s="5">
        <v>2</v>
      </c>
      <c r="D52" s="5">
        <v>6</v>
      </c>
      <c r="E52" s="37" t="s">
        <v>142</v>
      </c>
      <c r="F52" s="6" t="s">
        <v>143</v>
      </c>
      <c r="G52" s="26">
        <f>+IF(G$4="","",SUM(G50:G51))</f>
        <v>0</v>
      </c>
      <c r="H52" s="26">
        <f t="shared" ref="H52" si="8">+IF(H$4="","",SUM(H50:H51))</f>
        <v>0</v>
      </c>
    </row>
    <row r="53" spans="1:8" x14ac:dyDescent="0.25">
      <c r="A53" s="31" t="s">
        <v>144</v>
      </c>
      <c r="B53" s="5">
        <v>8</v>
      </c>
      <c r="D53" s="5">
        <v>5</v>
      </c>
      <c r="E53" s="35" t="s">
        <v>145</v>
      </c>
      <c r="F53" s="6" t="s">
        <v>146</v>
      </c>
      <c r="G53" s="38">
        <f>+IF(G4="","",(+G52+G48+G44+G40))</f>
        <v>0</v>
      </c>
      <c r="H53" s="38">
        <f t="shared" ref="H53" si="9">+IF(H4="","",(+H52+H48+H44+H40))</f>
        <v>0</v>
      </c>
    </row>
    <row r="54" spans="1:8" ht="18" customHeight="1" x14ac:dyDescent="0.25">
      <c r="A54" s="29" t="s">
        <v>147</v>
      </c>
      <c r="B54" s="5">
        <v>12</v>
      </c>
      <c r="D54" s="5">
        <v>4</v>
      </c>
      <c r="E54" s="30" t="s">
        <v>148</v>
      </c>
      <c r="F54" s="6" t="s">
        <v>149</v>
      </c>
      <c r="G54" s="11">
        <v>0</v>
      </c>
      <c r="H54" s="11">
        <v>0</v>
      </c>
    </row>
    <row r="55" spans="1:8" ht="18" customHeight="1" x14ac:dyDescent="0.25">
      <c r="A55" s="29" t="s">
        <v>150</v>
      </c>
      <c r="B55" s="5">
        <v>25</v>
      </c>
      <c r="D55" s="5">
        <v>4</v>
      </c>
      <c r="E55" s="30" t="s">
        <v>151</v>
      </c>
      <c r="F55" s="6" t="s">
        <v>152</v>
      </c>
      <c r="G55" s="11">
        <v>0</v>
      </c>
      <c r="H55" s="11">
        <v>0</v>
      </c>
    </row>
    <row r="56" spans="1:8" x14ac:dyDescent="0.25">
      <c r="A56" s="31" t="s">
        <v>153</v>
      </c>
      <c r="B56" s="5">
        <v>49</v>
      </c>
      <c r="D56" s="5">
        <v>4</v>
      </c>
      <c r="E56" s="33" t="s">
        <v>154</v>
      </c>
      <c r="F56" s="6" t="s">
        <v>155</v>
      </c>
      <c r="G56" s="26">
        <f>+IF(G$4="","",G55+G54+G53+G35)</f>
        <v>0</v>
      </c>
      <c r="H56" s="26">
        <f>+IF(H$4="","",H55+H54+H53+H35)</f>
        <v>0</v>
      </c>
    </row>
    <row r="57" spans="1:8" x14ac:dyDescent="0.25">
      <c r="A57" s="24" t="s">
        <v>156</v>
      </c>
      <c r="B57" s="5">
        <v>144</v>
      </c>
      <c r="D57" s="5">
        <v>3</v>
      </c>
      <c r="E57" s="25" t="s">
        <v>157</v>
      </c>
      <c r="F57" s="6" t="s">
        <v>158</v>
      </c>
      <c r="G57" s="26">
        <f>+G56+G28+G21</f>
        <v>0</v>
      </c>
      <c r="H57" s="26">
        <f>+H56+H28+H21</f>
        <v>0</v>
      </c>
    </row>
    <row r="58" spans="1:8" ht="18" customHeight="1" x14ac:dyDescent="0.25">
      <c r="A58" s="20" t="s">
        <v>159</v>
      </c>
      <c r="D58" s="5">
        <v>2</v>
      </c>
      <c r="E58" s="21" t="s">
        <v>160</v>
      </c>
      <c r="F58" s="6" t="s">
        <v>161</v>
      </c>
      <c r="G58" s="28" t="s">
        <v>22</v>
      </c>
      <c r="H58" s="28" t="s">
        <v>22</v>
      </c>
    </row>
    <row r="59" spans="1:8" ht="18" customHeight="1" x14ac:dyDescent="0.25">
      <c r="A59" s="27" t="s">
        <v>162</v>
      </c>
      <c r="D59" s="5">
        <v>3</v>
      </c>
      <c r="E59" s="27" t="s">
        <v>163</v>
      </c>
      <c r="F59" s="6" t="s">
        <v>164</v>
      </c>
      <c r="G59" s="28" t="s">
        <v>22</v>
      </c>
      <c r="H59" s="28" t="s">
        <v>22</v>
      </c>
    </row>
    <row r="60" spans="1:8" x14ac:dyDescent="0.25">
      <c r="A60" s="29" t="s">
        <v>165</v>
      </c>
      <c r="B60" s="5">
        <v>8</v>
      </c>
      <c r="D60" s="5">
        <v>4</v>
      </c>
      <c r="E60" s="30" t="s">
        <v>166</v>
      </c>
      <c r="F60" s="6" t="s">
        <v>167</v>
      </c>
      <c r="G60" s="11">
        <v>0</v>
      </c>
      <c r="H60" s="11">
        <v>0</v>
      </c>
    </row>
    <row r="61" spans="1:8" x14ac:dyDescent="0.25">
      <c r="A61" s="29" t="s">
        <v>168</v>
      </c>
      <c r="B61" s="5">
        <v>8</v>
      </c>
      <c r="D61" s="5">
        <v>4</v>
      </c>
      <c r="E61" s="30" t="s">
        <v>169</v>
      </c>
      <c r="F61" s="6" t="s">
        <v>170</v>
      </c>
      <c r="G61" s="11">
        <v>0</v>
      </c>
      <c r="H61" s="11">
        <v>0</v>
      </c>
    </row>
    <row r="62" spans="1:8" x14ac:dyDescent="0.25">
      <c r="A62" s="29" t="s">
        <v>171</v>
      </c>
      <c r="B62" s="5">
        <v>8</v>
      </c>
      <c r="D62" s="5">
        <v>4</v>
      </c>
      <c r="E62" s="30" t="s">
        <v>172</v>
      </c>
      <c r="F62" s="6" t="s">
        <v>173</v>
      </c>
      <c r="G62" s="11">
        <v>0</v>
      </c>
      <c r="H62" s="11">
        <v>0</v>
      </c>
    </row>
    <row r="63" spans="1:8" x14ac:dyDescent="0.25">
      <c r="A63" s="29" t="s">
        <v>174</v>
      </c>
      <c r="B63" s="5">
        <v>8</v>
      </c>
      <c r="D63" s="5">
        <v>4</v>
      </c>
      <c r="E63" s="30" t="s">
        <v>175</v>
      </c>
      <c r="F63" s="6" t="s">
        <v>176</v>
      </c>
      <c r="G63" s="11">
        <v>0</v>
      </c>
      <c r="H63" s="11">
        <v>0</v>
      </c>
    </row>
    <row r="64" spans="1:8" x14ac:dyDescent="0.25">
      <c r="A64" s="29" t="s">
        <v>177</v>
      </c>
      <c r="B64" s="5">
        <v>8</v>
      </c>
      <c r="D64" s="5">
        <v>4</v>
      </c>
      <c r="E64" s="30" t="s">
        <v>178</v>
      </c>
      <c r="F64" s="6" t="s">
        <v>179</v>
      </c>
      <c r="G64" s="11">
        <v>0</v>
      </c>
      <c r="H64" s="11">
        <v>0</v>
      </c>
    </row>
    <row r="65" spans="1:9" x14ac:dyDescent="0.25">
      <c r="A65" s="31" t="s">
        <v>180</v>
      </c>
      <c r="B65" s="5">
        <v>40</v>
      </c>
      <c r="D65" s="5">
        <v>4</v>
      </c>
      <c r="E65" s="33" t="s">
        <v>181</v>
      </c>
      <c r="F65" s="6" t="s">
        <v>182</v>
      </c>
      <c r="G65" s="26">
        <f>SUM(G60:G64)</f>
        <v>0</v>
      </c>
      <c r="H65" s="26">
        <f>SUM(H60:H64)</f>
        <v>0</v>
      </c>
    </row>
    <row r="66" spans="1:9" ht="18" customHeight="1" x14ac:dyDescent="0.25">
      <c r="A66" s="27" t="s">
        <v>183</v>
      </c>
      <c r="D66" s="5">
        <v>3</v>
      </c>
      <c r="E66" s="27" t="s">
        <v>184</v>
      </c>
      <c r="F66" s="6" t="s">
        <v>185</v>
      </c>
      <c r="G66" s="28" t="s">
        <v>22</v>
      </c>
      <c r="H66" s="28" t="s">
        <v>22</v>
      </c>
    </row>
    <row r="67" spans="1:9" ht="18" customHeight="1" x14ac:dyDescent="0.25">
      <c r="A67" s="29" t="s">
        <v>186</v>
      </c>
      <c r="D67" s="5">
        <v>4</v>
      </c>
      <c r="E67" s="30" t="s">
        <v>187</v>
      </c>
      <c r="F67" s="6" t="s">
        <v>188</v>
      </c>
      <c r="G67" s="28" t="s">
        <v>22</v>
      </c>
      <c r="H67" s="28" t="s">
        <v>22</v>
      </c>
    </row>
    <row r="68" spans="1:9" x14ac:dyDescent="0.25">
      <c r="A68" s="39" t="s">
        <v>114</v>
      </c>
      <c r="B68" s="5">
        <v>2</v>
      </c>
      <c r="D68" s="5">
        <v>5</v>
      </c>
      <c r="E68" s="35" t="s">
        <v>115</v>
      </c>
      <c r="F68" s="6" t="s">
        <v>189</v>
      </c>
      <c r="G68" s="11">
        <v>0</v>
      </c>
      <c r="H68" s="11">
        <v>0</v>
      </c>
    </row>
    <row r="69" spans="1:9" x14ac:dyDescent="0.25">
      <c r="A69" s="39" t="s">
        <v>117</v>
      </c>
      <c r="B69" s="5">
        <v>3</v>
      </c>
      <c r="D69" s="5">
        <v>5</v>
      </c>
      <c r="E69" s="35" t="s">
        <v>118</v>
      </c>
      <c r="F69" s="6" t="s">
        <v>190</v>
      </c>
      <c r="G69" s="11">
        <v>0</v>
      </c>
      <c r="H69" s="11">
        <v>0</v>
      </c>
      <c r="I69" s="46"/>
    </row>
    <row r="70" spans="1:9" x14ac:dyDescent="0.25">
      <c r="A70" s="31" t="s">
        <v>191</v>
      </c>
      <c r="B70" s="5">
        <v>5</v>
      </c>
      <c r="D70" s="5">
        <v>5</v>
      </c>
      <c r="E70" s="35" t="s">
        <v>192</v>
      </c>
      <c r="F70" s="6" t="s">
        <v>193</v>
      </c>
      <c r="G70" s="26">
        <f>SUM(G68:G69)</f>
        <v>0</v>
      </c>
      <c r="H70" s="26">
        <f>SUM(H68:H69)</f>
        <v>0</v>
      </c>
    </row>
    <row r="71" spans="1:9" ht="18" customHeight="1" x14ac:dyDescent="0.25">
      <c r="A71" s="29" t="s">
        <v>194</v>
      </c>
      <c r="D71" s="5">
        <v>4</v>
      </c>
      <c r="E71" s="30" t="s">
        <v>195</v>
      </c>
      <c r="F71" s="6" t="s">
        <v>196</v>
      </c>
      <c r="G71" s="28" t="s">
        <v>22</v>
      </c>
      <c r="H71" s="28" t="s">
        <v>22</v>
      </c>
    </row>
    <row r="72" spans="1:9" x14ac:dyDescent="0.25">
      <c r="A72" s="39" t="s">
        <v>114</v>
      </c>
      <c r="B72" s="5">
        <v>2</v>
      </c>
      <c r="D72" s="5">
        <v>5</v>
      </c>
      <c r="E72" s="35" t="s">
        <v>115</v>
      </c>
      <c r="F72" s="6" t="s">
        <v>197</v>
      </c>
      <c r="G72" s="11">
        <v>0</v>
      </c>
      <c r="H72" s="11">
        <v>0</v>
      </c>
    </row>
    <row r="73" spans="1:9" x14ac:dyDescent="0.25">
      <c r="A73" s="39" t="s">
        <v>117</v>
      </c>
      <c r="B73" s="5">
        <v>3</v>
      </c>
      <c r="D73" s="5">
        <v>5</v>
      </c>
      <c r="E73" s="35" t="s">
        <v>118</v>
      </c>
      <c r="F73" s="6" t="s">
        <v>198</v>
      </c>
      <c r="G73" s="11">
        <v>0</v>
      </c>
      <c r="H73" s="11">
        <v>0</v>
      </c>
    </row>
    <row r="74" spans="1:9" x14ac:dyDescent="0.25">
      <c r="A74" s="31" t="s">
        <v>120</v>
      </c>
      <c r="B74" s="5">
        <v>5</v>
      </c>
      <c r="D74" s="5">
        <v>5</v>
      </c>
      <c r="E74" s="35" t="s">
        <v>121</v>
      </c>
      <c r="F74" s="6" t="s">
        <v>199</v>
      </c>
      <c r="G74" s="26">
        <f>SUM(G72:G73)</f>
        <v>0</v>
      </c>
      <c r="H74" s="26">
        <f>SUM(H72:H73)</f>
        <v>0</v>
      </c>
    </row>
    <row r="75" spans="1:9" ht="18" customHeight="1" x14ac:dyDescent="0.25">
      <c r="A75" s="29" t="s">
        <v>200</v>
      </c>
      <c r="D75" s="5">
        <v>4</v>
      </c>
      <c r="E75" s="30" t="s">
        <v>201</v>
      </c>
      <c r="F75" s="6" t="s">
        <v>202</v>
      </c>
      <c r="G75" s="28" t="s">
        <v>22</v>
      </c>
      <c r="H75" s="28" t="s">
        <v>22</v>
      </c>
    </row>
    <row r="76" spans="1:9" x14ac:dyDescent="0.25">
      <c r="A76" s="39" t="s">
        <v>114</v>
      </c>
      <c r="B76" s="5">
        <v>2</v>
      </c>
      <c r="D76" s="5">
        <v>5</v>
      </c>
      <c r="E76" s="35" t="s">
        <v>115</v>
      </c>
      <c r="F76" s="6" t="s">
        <v>203</v>
      </c>
      <c r="G76" s="11">
        <v>0</v>
      </c>
      <c r="H76" s="11">
        <v>0</v>
      </c>
    </row>
    <row r="77" spans="1:9" x14ac:dyDescent="0.25">
      <c r="A77" s="39" t="s">
        <v>117</v>
      </c>
      <c r="B77" s="5">
        <v>3</v>
      </c>
      <c r="D77" s="5">
        <v>5</v>
      </c>
      <c r="E77" s="35" t="s">
        <v>118</v>
      </c>
      <c r="F77" s="6" t="s">
        <v>204</v>
      </c>
      <c r="G77" s="11">
        <v>0</v>
      </c>
      <c r="H77" s="11">
        <v>0</v>
      </c>
    </row>
    <row r="78" spans="1:9" x14ac:dyDescent="0.25">
      <c r="A78" s="31" t="s">
        <v>127</v>
      </c>
      <c r="B78" s="5">
        <v>5</v>
      </c>
      <c r="D78" s="5">
        <v>5</v>
      </c>
      <c r="E78" s="35" t="s">
        <v>128</v>
      </c>
      <c r="F78" s="6" t="s">
        <v>205</v>
      </c>
      <c r="G78" s="26">
        <f>SUM(G76:G77)</f>
        <v>0</v>
      </c>
      <c r="H78" s="26">
        <f>SUM(H76:H77)</f>
        <v>0</v>
      </c>
    </row>
    <row r="79" spans="1:9" ht="18" customHeight="1" x14ac:dyDescent="0.25">
      <c r="A79" s="29" t="s">
        <v>206</v>
      </c>
      <c r="D79" s="5">
        <v>4</v>
      </c>
      <c r="E79" s="30" t="s">
        <v>207</v>
      </c>
      <c r="F79" s="6" t="s">
        <v>208</v>
      </c>
      <c r="G79" s="28" t="s">
        <v>22</v>
      </c>
      <c r="H79" s="28" t="s">
        <v>22</v>
      </c>
    </row>
    <row r="80" spans="1:9" x14ac:dyDescent="0.25">
      <c r="A80" s="39" t="s">
        <v>114</v>
      </c>
      <c r="B80" s="5">
        <v>2</v>
      </c>
      <c r="D80" s="5">
        <v>5</v>
      </c>
      <c r="E80" s="35" t="s">
        <v>115</v>
      </c>
      <c r="F80" s="6" t="s">
        <v>209</v>
      </c>
      <c r="G80" s="11">
        <v>0</v>
      </c>
      <c r="H80" s="11">
        <v>0</v>
      </c>
    </row>
    <row r="81" spans="1:8" x14ac:dyDescent="0.25">
      <c r="A81" s="39" t="s">
        <v>117</v>
      </c>
      <c r="B81" s="5">
        <v>3</v>
      </c>
      <c r="D81" s="5">
        <v>5</v>
      </c>
      <c r="E81" s="35" t="s">
        <v>118</v>
      </c>
      <c r="F81" s="6" t="s">
        <v>210</v>
      </c>
      <c r="G81" s="11">
        <v>0</v>
      </c>
      <c r="H81" s="11">
        <v>0</v>
      </c>
    </row>
    <row r="82" spans="1:8" x14ac:dyDescent="0.25">
      <c r="A82" s="31" t="s">
        <v>134</v>
      </c>
      <c r="B82" s="5">
        <v>5</v>
      </c>
      <c r="D82" s="5">
        <v>5</v>
      </c>
      <c r="E82" s="35" t="s">
        <v>135</v>
      </c>
      <c r="F82" s="6" t="s">
        <v>211</v>
      </c>
      <c r="G82" s="26">
        <f>SUM(G80:G81)</f>
        <v>0</v>
      </c>
      <c r="H82" s="26">
        <f>SUM(H80:H81)</f>
        <v>0</v>
      </c>
    </row>
    <row r="83" spans="1:8" ht="18" customHeight="1" x14ac:dyDescent="0.25">
      <c r="A83" s="29" t="s">
        <v>212</v>
      </c>
      <c r="D83" s="5">
        <v>4</v>
      </c>
      <c r="E83" s="30" t="s">
        <v>213</v>
      </c>
      <c r="F83" s="6" t="s">
        <v>214</v>
      </c>
      <c r="G83" s="28" t="s">
        <v>22</v>
      </c>
      <c r="H83" s="28" t="s">
        <v>22</v>
      </c>
    </row>
    <row r="84" spans="1:8" x14ac:dyDescent="0.25">
      <c r="A84" s="39" t="s">
        <v>114</v>
      </c>
      <c r="B84" s="5">
        <v>2</v>
      </c>
      <c r="D84" s="5">
        <v>5</v>
      </c>
      <c r="E84" s="35" t="s">
        <v>115</v>
      </c>
      <c r="F84" s="6" t="s">
        <v>215</v>
      </c>
      <c r="G84" s="11">
        <v>0</v>
      </c>
      <c r="H84" s="11">
        <v>0</v>
      </c>
    </row>
    <row r="85" spans="1:8" x14ac:dyDescent="0.25">
      <c r="A85" s="39" t="s">
        <v>117</v>
      </c>
      <c r="B85" s="5">
        <v>3</v>
      </c>
      <c r="D85" s="5">
        <v>5</v>
      </c>
      <c r="E85" s="35" t="s">
        <v>118</v>
      </c>
      <c r="F85" s="6" t="s">
        <v>216</v>
      </c>
      <c r="G85" s="11">
        <v>0</v>
      </c>
      <c r="H85" s="11">
        <v>0</v>
      </c>
    </row>
    <row r="86" spans="1:8" x14ac:dyDescent="0.25">
      <c r="A86" s="31" t="s">
        <v>217</v>
      </c>
      <c r="B86" s="5">
        <v>5</v>
      </c>
      <c r="D86" s="5">
        <v>5</v>
      </c>
      <c r="E86" s="35" t="s">
        <v>218</v>
      </c>
      <c r="F86" s="6" t="s">
        <v>219</v>
      </c>
      <c r="G86" s="26">
        <f>SUM(G84:G85)</f>
        <v>0</v>
      </c>
      <c r="H86" s="26">
        <f>SUM(H84:H85)</f>
        <v>0</v>
      </c>
    </row>
    <row r="87" spans="1:8" ht="18" customHeight="1" x14ac:dyDescent="0.25">
      <c r="A87" s="29" t="s">
        <v>220</v>
      </c>
      <c r="D87" s="5">
        <v>4</v>
      </c>
      <c r="E87" s="30" t="s">
        <v>221</v>
      </c>
      <c r="F87" s="6" t="s">
        <v>222</v>
      </c>
      <c r="G87" s="28" t="s">
        <v>22</v>
      </c>
      <c r="H87" s="28" t="s">
        <v>22</v>
      </c>
    </row>
    <row r="88" spans="1:8" x14ac:dyDescent="0.25">
      <c r="A88" s="39" t="s">
        <v>114</v>
      </c>
      <c r="B88" s="5">
        <v>2</v>
      </c>
      <c r="D88" s="5">
        <v>5</v>
      </c>
      <c r="E88" s="35" t="s">
        <v>115</v>
      </c>
      <c r="F88" s="6" t="s">
        <v>223</v>
      </c>
      <c r="G88" s="11">
        <v>0</v>
      </c>
      <c r="H88" s="11">
        <v>0</v>
      </c>
    </row>
    <row r="89" spans="1:8" x14ac:dyDescent="0.25">
      <c r="A89" s="39" t="s">
        <v>117</v>
      </c>
      <c r="B89" s="5">
        <v>3</v>
      </c>
      <c r="D89" s="5">
        <v>5</v>
      </c>
      <c r="E89" s="35" t="s">
        <v>118</v>
      </c>
      <c r="F89" s="6" t="s">
        <v>224</v>
      </c>
      <c r="G89" s="11">
        <v>0</v>
      </c>
      <c r="H89" s="11">
        <v>0</v>
      </c>
    </row>
    <row r="90" spans="1:8" x14ac:dyDescent="0.25">
      <c r="A90" s="31" t="s">
        <v>225</v>
      </c>
      <c r="B90" s="5">
        <v>5</v>
      </c>
      <c r="D90" s="5">
        <v>5</v>
      </c>
      <c r="E90" s="35" t="s">
        <v>226</v>
      </c>
      <c r="F90" s="6" t="s">
        <v>227</v>
      </c>
      <c r="G90" s="26">
        <f>SUM(G88:G89)</f>
        <v>0</v>
      </c>
      <c r="H90" s="26">
        <f>SUM(H88:H89)</f>
        <v>0</v>
      </c>
    </row>
    <row r="91" spans="1:8" ht="18.75" customHeight="1" x14ac:dyDescent="0.25">
      <c r="A91" s="29" t="s">
        <v>228</v>
      </c>
      <c r="D91" s="5">
        <v>4</v>
      </c>
      <c r="E91" s="30" t="s">
        <v>229</v>
      </c>
      <c r="F91" s="6" t="s">
        <v>230</v>
      </c>
      <c r="G91" s="28" t="s">
        <v>22</v>
      </c>
      <c r="H91" s="28" t="s">
        <v>22</v>
      </c>
    </row>
    <row r="92" spans="1:8" x14ac:dyDescent="0.25">
      <c r="A92" s="39" t="s">
        <v>114</v>
      </c>
      <c r="B92" s="5">
        <v>2</v>
      </c>
      <c r="D92" s="5">
        <v>5</v>
      </c>
      <c r="E92" s="35" t="s">
        <v>115</v>
      </c>
      <c r="F92" s="6" t="s">
        <v>231</v>
      </c>
      <c r="G92" s="11">
        <v>0</v>
      </c>
      <c r="H92" s="11">
        <v>0</v>
      </c>
    </row>
    <row r="93" spans="1:8" x14ac:dyDescent="0.25">
      <c r="A93" s="39" t="s">
        <v>117</v>
      </c>
      <c r="B93" s="5">
        <v>3</v>
      </c>
      <c r="D93" s="5">
        <v>5</v>
      </c>
      <c r="E93" s="35" t="s">
        <v>118</v>
      </c>
      <c r="F93" s="6" t="s">
        <v>232</v>
      </c>
      <c r="G93" s="11">
        <v>0</v>
      </c>
      <c r="H93" s="11">
        <v>0</v>
      </c>
    </row>
    <row r="94" spans="1:8" x14ac:dyDescent="0.25">
      <c r="A94" s="31" t="s">
        <v>141</v>
      </c>
      <c r="B94" s="5">
        <v>5</v>
      </c>
      <c r="D94" s="5">
        <v>5</v>
      </c>
      <c r="E94" s="35" t="s">
        <v>142</v>
      </c>
      <c r="F94" s="6" t="s">
        <v>233</v>
      </c>
      <c r="G94" s="26">
        <f>SUM(G92:G93)</f>
        <v>0</v>
      </c>
      <c r="H94" s="26">
        <f>SUM(H92:H93)</f>
        <v>0</v>
      </c>
    </row>
    <row r="95" spans="1:8" x14ac:dyDescent="0.25">
      <c r="A95" s="31" t="s">
        <v>144</v>
      </c>
      <c r="B95" s="5">
        <v>35</v>
      </c>
      <c r="D95" s="5">
        <v>4</v>
      </c>
      <c r="E95" s="33" t="s">
        <v>145</v>
      </c>
      <c r="F95" s="6" t="s">
        <v>234</v>
      </c>
      <c r="G95" s="26">
        <f>+G94+G90+G86+G82+G78+G74+G70</f>
        <v>0</v>
      </c>
      <c r="H95" s="26">
        <f>+H94+H90+H86+H82+H78+H74+H70</f>
        <v>0</v>
      </c>
    </row>
    <row r="96" spans="1:8" ht="18" customHeight="1" x14ac:dyDescent="0.25">
      <c r="A96" s="27" t="s">
        <v>235</v>
      </c>
      <c r="D96" s="5">
        <v>3</v>
      </c>
      <c r="E96" s="27" t="s">
        <v>236</v>
      </c>
      <c r="F96" s="6" t="s">
        <v>237</v>
      </c>
      <c r="G96" s="28" t="s">
        <v>22</v>
      </c>
      <c r="H96" s="28" t="s">
        <v>22</v>
      </c>
    </row>
    <row r="97" spans="1:8" x14ac:dyDescent="0.25">
      <c r="A97" s="29" t="s">
        <v>238</v>
      </c>
      <c r="B97" s="5">
        <v>3</v>
      </c>
      <c r="D97" s="5">
        <v>4</v>
      </c>
      <c r="E97" s="30" t="s">
        <v>239</v>
      </c>
      <c r="F97" s="6" t="s">
        <v>240</v>
      </c>
      <c r="G97" s="11">
        <v>0</v>
      </c>
      <c r="H97" s="11">
        <v>0</v>
      </c>
    </row>
    <row r="98" spans="1:8" x14ac:dyDescent="0.25">
      <c r="A98" s="29" t="s">
        <v>241</v>
      </c>
      <c r="B98" s="5">
        <v>3</v>
      </c>
      <c r="D98" s="5">
        <v>4</v>
      </c>
      <c r="E98" s="30" t="s">
        <v>242</v>
      </c>
      <c r="F98" s="6" t="s">
        <v>243</v>
      </c>
      <c r="G98" s="11">
        <v>0</v>
      </c>
      <c r="H98" s="11">
        <v>0</v>
      </c>
    </row>
    <row r="99" spans="1:8" x14ac:dyDescent="0.25">
      <c r="A99" s="29" t="s">
        <v>244</v>
      </c>
      <c r="B99" s="5">
        <v>3</v>
      </c>
      <c r="D99" s="5">
        <v>4</v>
      </c>
      <c r="E99" s="30" t="s">
        <v>245</v>
      </c>
      <c r="F99" s="6" t="s">
        <v>246</v>
      </c>
      <c r="G99" s="11">
        <v>0</v>
      </c>
      <c r="H99" s="11">
        <v>0</v>
      </c>
    </row>
    <row r="100" spans="1:8" x14ac:dyDescent="0.25">
      <c r="A100" s="29" t="s">
        <v>247</v>
      </c>
      <c r="B100" s="5">
        <v>3</v>
      </c>
      <c r="D100" s="5">
        <v>4</v>
      </c>
      <c r="E100" s="30" t="s">
        <v>248</v>
      </c>
      <c r="F100" s="6" t="s">
        <v>249</v>
      </c>
      <c r="G100" s="11">
        <v>0</v>
      </c>
      <c r="H100" s="11">
        <v>0</v>
      </c>
    </row>
    <row r="101" spans="1:8" x14ac:dyDescent="0.25">
      <c r="A101" s="29" t="s">
        <v>250</v>
      </c>
      <c r="B101" s="5">
        <v>5</v>
      </c>
      <c r="D101" s="5">
        <v>4</v>
      </c>
      <c r="E101" s="30" t="s">
        <v>251</v>
      </c>
      <c r="F101" s="6" t="s">
        <v>252</v>
      </c>
      <c r="G101" s="11">
        <v>0</v>
      </c>
      <c r="H101" s="11">
        <v>0</v>
      </c>
    </row>
    <row r="102" spans="1:8" x14ac:dyDescent="0.25">
      <c r="A102" s="29" t="s">
        <v>253</v>
      </c>
      <c r="B102" s="5">
        <v>3</v>
      </c>
      <c r="D102" s="5">
        <v>4</v>
      </c>
      <c r="E102" s="30" t="s">
        <v>254</v>
      </c>
      <c r="F102" s="6" t="s">
        <v>255</v>
      </c>
      <c r="G102" s="11">
        <v>0</v>
      </c>
      <c r="H102" s="11">
        <v>0</v>
      </c>
    </row>
    <row r="103" spans="1:8" x14ac:dyDescent="0.25">
      <c r="A103" s="31" t="s">
        <v>256</v>
      </c>
      <c r="B103" s="5">
        <v>24</v>
      </c>
      <c r="D103" s="5">
        <v>4</v>
      </c>
      <c r="E103" s="33" t="s">
        <v>257</v>
      </c>
      <c r="F103" s="6" t="s">
        <v>258</v>
      </c>
      <c r="G103" s="26">
        <f>SUM(G97:G102)</f>
        <v>0</v>
      </c>
      <c r="H103" s="26">
        <f>SUM(H97:H102)</f>
        <v>0</v>
      </c>
    </row>
    <row r="104" spans="1:8" ht="18" customHeight="1" x14ac:dyDescent="0.25">
      <c r="A104" s="27" t="s">
        <v>259</v>
      </c>
      <c r="D104" s="5">
        <v>3</v>
      </c>
      <c r="E104" s="27" t="s">
        <v>260</v>
      </c>
      <c r="F104" s="6" t="s">
        <v>261</v>
      </c>
      <c r="G104" s="28" t="s">
        <v>22</v>
      </c>
      <c r="H104" s="28" t="s">
        <v>22</v>
      </c>
    </row>
    <row r="105" spans="1:8" x14ac:dyDescent="0.25">
      <c r="A105" s="29" t="s">
        <v>262</v>
      </c>
      <c r="B105" s="5">
        <v>4</v>
      </c>
      <c r="D105" s="5">
        <v>4</v>
      </c>
      <c r="E105" s="30" t="s">
        <v>263</v>
      </c>
      <c r="F105" s="6" t="s">
        <v>264</v>
      </c>
      <c r="G105" s="11">
        <v>0</v>
      </c>
      <c r="H105" s="11">
        <v>0</v>
      </c>
    </row>
    <row r="106" spans="1:8" x14ac:dyDescent="0.25">
      <c r="A106" s="29" t="s">
        <v>265</v>
      </c>
      <c r="B106" s="5">
        <v>4</v>
      </c>
      <c r="D106" s="5">
        <v>4</v>
      </c>
      <c r="E106" s="30" t="s">
        <v>266</v>
      </c>
      <c r="F106" s="6" t="s">
        <v>267</v>
      </c>
      <c r="G106" s="11">
        <v>0</v>
      </c>
      <c r="H106" s="11">
        <v>0</v>
      </c>
    </row>
    <row r="107" spans="1:8" x14ac:dyDescent="0.25">
      <c r="A107" s="29" t="s">
        <v>268</v>
      </c>
      <c r="B107" s="5">
        <v>4</v>
      </c>
      <c r="D107" s="5">
        <v>4</v>
      </c>
      <c r="E107" s="30" t="s">
        <v>269</v>
      </c>
      <c r="F107" s="6" t="s">
        <v>270</v>
      </c>
      <c r="G107" s="11">
        <v>0</v>
      </c>
      <c r="H107" s="11">
        <v>0</v>
      </c>
    </row>
    <row r="108" spans="1:8" x14ac:dyDescent="0.25">
      <c r="A108" s="31" t="s">
        <v>271</v>
      </c>
      <c r="B108" s="5">
        <v>12</v>
      </c>
      <c r="D108" s="5">
        <v>4</v>
      </c>
      <c r="E108" s="33" t="s">
        <v>272</v>
      </c>
      <c r="F108" s="6" t="s">
        <v>273</v>
      </c>
      <c r="G108" s="26">
        <f>SUM(G105:G107)</f>
        <v>0</v>
      </c>
      <c r="H108" s="26">
        <f>SUM(H105:H107)</f>
        <v>0</v>
      </c>
    </row>
    <row r="109" spans="1:8" x14ac:dyDescent="0.25">
      <c r="A109" s="24" t="s">
        <v>274</v>
      </c>
      <c r="B109" s="5">
        <v>111</v>
      </c>
      <c r="D109" s="5">
        <v>3</v>
      </c>
      <c r="E109" s="25" t="s">
        <v>275</v>
      </c>
      <c r="F109" s="6" t="s">
        <v>276</v>
      </c>
      <c r="G109" s="38">
        <f>+G108+G103+G95+G65</f>
        <v>0</v>
      </c>
      <c r="H109" s="38">
        <f>+H108+H103+H95+H65</f>
        <v>0</v>
      </c>
    </row>
    <row r="110" spans="1:8" ht="18" customHeight="1" x14ac:dyDescent="0.25">
      <c r="A110" s="20" t="s">
        <v>277</v>
      </c>
      <c r="D110" s="5">
        <v>2</v>
      </c>
      <c r="E110" s="21" t="s">
        <v>278</v>
      </c>
      <c r="F110" s="6" t="s">
        <v>279</v>
      </c>
      <c r="G110" s="28" t="s">
        <v>22</v>
      </c>
      <c r="H110" s="28" t="s">
        <v>22</v>
      </c>
    </row>
    <row r="111" spans="1:8" ht="18" customHeight="1" x14ac:dyDescent="0.25">
      <c r="A111" s="22" t="s">
        <v>280</v>
      </c>
      <c r="B111" s="5">
        <v>43</v>
      </c>
      <c r="D111" s="5">
        <v>3</v>
      </c>
      <c r="E111" s="23" t="s">
        <v>281</v>
      </c>
      <c r="F111" s="6" t="s">
        <v>282</v>
      </c>
      <c r="G111" s="11">
        <v>0</v>
      </c>
      <c r="H111" s="11">
        <v>0</v>
      </c>
    </row>
    <row r="112" spans="1:8" x14ac:dyDescent="0.25">
      <c r="A112" s="22" t="s">
        <v>283</v>
      </c>
      <c r="B112" s="5">
        <v>65</v>
      </c>
      <c r="D112" s="5">
        <v>3</v>
      </c>
      <c r="E112" s="23" t="s">
        <v>284</v>
      </c>
      <c r="F112" s="6" t="s">
        <v>285</v>
      </c>
      <c r="G112" s="11">
        <v>0</v>
      </c>
      <c r="H112" s="11">
        <v>0</v>
      </c>
    </row>
    <row r="113" spans="1:10" x14ac:dyDescent="0.25">
      <c r="A113" s="24" t="s">
        <v>286</v>
      </c>
      <c r="B113" s="5">
        <v>108</v>
      </c>
      <c r="D113" s="5">
        <v>3</v>
      </c>
      <c r="E113" s="25" t="s">
        <v>287</v>
      </c>
      <c r="F113" s="6" t="s">
        <v>288</v>
      </c>
      <c r="G113" s="38">
        <f>SUM(G111:G112)</f>
        <v>0</v>
      </c>
      <c r="H113" s="38">
        <f>SUM(H111:H112)</f>
        <v>0</v>
      </c>
      <c r="J113" s="46">
        <f>+H113+H92+H88+H84+H80+H76+H72+H68-G68-G72-G76-G80-G84-G88-G92-G113</f>
        <v>0</v>
      </c>
    </row>
    <row r="114" spans="1:10" ht="18" customHeight="1" x14ac:dyDescent="0.25">
      <c r="A114" s="19" t="s">
        <v>289</v>
      </c>
      <c r="B114" s="40">
        <v>419</v>
      </c>
      <c r="C114" s="40"/>
      <c r="D114" s="40">
        <v>2</v>
      </c>
      <c r="E114" s="41" t="s">
        <v>290</v>
      </c>
      <c r="F114" s="40" t="s">
        <v>291</v>
      </c>
      <c r="G114" s="42">
        <f>+G113+G109+G57+G11</f>
        <v>0</v>
      </c>
      <c r="H114" s="42">
        <f>+H113+H109+H57+H11</f>
        <v>0</v>
      </c>
    </row>
    <row r="115" spans="1:10" ht="18" customHeight="1" x14ac:dyDescent="0.25">
      <c r="A115" s="18" t="s">
        <v>292</v>
      </c>
      <c r="D115" s="5">
        <v>1</v>
      </c>
      <c r="E115" s="19" t="s">
        <v>293</v>
      </c>
      <c r="F115" s="6" t="s">
        <v>292</v>
      </c>
      <c r="G115" s="28" t="s">
        <v>22</v>
      </c>
      <c r="H115" s="28" t="s">
        <v>22</v>
      </c>
    </row>
    <row r="116" spans="1:10" ht="18" customHeight="1" x14ac:dyDescent="0.25">
      <c r="A116" s="20" t="s">
        <v>294</v>
      </c>
      <c r="D116" s="5">
        <v>2</v>
      </c>
      <c r="E116" s="21" t="s">
        <v>295</v>
      </c>
      <c r="F116" s="6" t="s">
        <v>296</v>
      </c>
      <c r="G116" s="28" t="s">
        <v>22</v>
      </c>
      <c r="H116" s="28" t="s">
        <v>22</v>
      </c>
    </row>
    <row r="117" spans="1:10" ht="18" customHeight="1" x14ac:dyDescent="0.25">
      <c r="A117" s="23" t="s">
        <v>297</v>
      </c>
      <c r="B117" s="5">
        <v>12</v>
      </c>
      <c r="D117" s="5">
        <v>3</v>
      </c>
      <c r="E117" s="23" t="s">
        <v>298</v>
      </c>
      <c r="F117" s="6" t="s">
        <v>299</v>
      </c>
      <c r="G117" s="11">
        <v>0</v>
      </c>
      <c r="H117" s="11">
        <v>0</v>
      </c>
    </row>
    <row r="118" spans="1:10" x14ac:dyDescent="0.25">
      <c r="A118" s="23" t="s">
        <v>300</v>
      </c>
      <c r="B118" s="5">
        <v>21</v>
      </c>
      <c r="D118" s="5">
        <v>3</v>
      </c>
      <c r="E118" s="23" t="s">
        <v>301</v>
      </c>
      <c r="F118" s="6" t="s">
        <v>302</v>
      </c>
      <c r="G118" s="11">
        <v>0</v>
      </c>
      <c r="H118" s="11">
        <v>0</v>
      </c>
      <c r="J118" s="46">
        <f>+H118+H119+H120+H121+H122+H146+H147+H150+H151-G151-G150-G147-G146-G122-G121-G120-G119-G118-G149</f>
        <v>0</v>
      </c>
    </row>
    <row r="119" spans="1:10" x14ac:dyDescent="0.25">
      <c r="A119" s="23" t="s">
        <v>303</v>
      </c>
      <c r="B119" s="5">
        <v>32</v>
      </c>
      <c r="D119" s="5">
        <v>3</v>
      </c>
      <c r="E119" s="23" t="s">
        <v>304</v>
      </c>
      <c r="F119" s="6" t="s">
        <v>305</v>
      </c>
      <c r="G119" s="11">
        <v>0</v>
      </c>
      <c r="H119" s="11">
        <v>0</v>
      </c>
    </row>
    <row r="120" spans="1:10" x14ac:dyDescent="0.25">
      <c r="A120" s="23" t="s">
        <v>306</v>
      </c>
      <c r="B120" s="5">
        <v>43</v>
      </c>
      <c r="D120" s="5">
        <v>3</v>
      </c>
      <c r="E120" s="23" t="s">
        <v>307</v>
      </c>
      <c r="F120" s="6" t="s">
        <v>308</v>
      </c>
      <c r="G120" s="11">
        <v>0</v>
      </c>
      <c r="H120" s="11">
        <v>0</v>
      </c>
    </row>
    <row r="121" spans="1:10" x14ac:dyDescent="0.25">
      <c r="A121" s="23" t="s">
        <v>309</v>
      </c>
      <c r="B121" s="5">
        <v>45</v>
      </c>
      <c r="D121" s="5">
        <v>3</v>
      </c>
      <c r="E121" s="23" t="s">
        <v>310</v>
      </c>
      <c r="F121" s="6" t="s">
        <v>311</v>
      </c>
      <c r="G121" s="11">
        <v>0</v>
      </c>
      <c r="H121" s="11">
        <v>0</v>
      </c>
    </row>
    <row r="122" spans="1:10" x14ac:dyDescent="0.25">
      <c r="A122" s="23" t="s">
        <v>312</v>
      </c>
      <c r="B122" s="5">
        <v>33</v>
      </c>
      <c r="D122" s="5">
        <v>3</v>
      </c>
      <c r="E122" s="23" t="s">
        <v>313</v>
      </c>
      <c r="F122" s="6" t="s">
        <v>314</v>
      </c>
      <c r="G122" s="11">
        <v>0</v>
      </c>
      <c r="H122" s="11">
        <v>0</v>
      </c>
    </row>
    <row r="123" spans="1:10" ht="18" customHeight="1" x14ac:dyDescent="0.25">
      <c r="A123" s="23" t="s">
        <v>315</v>
      </c>
      <c r="D123" s="5">
        <v>3</v>
      </c>
      <c r="E123" s="23" t="s">
        <v>316</v>
      </c>
      <c r="F123" s="6" t="s">
        <v>317</v>
      </c>
      <c r="G123" s="42">
        <f>SUM(G124:G138)</f>
        <v>0</v>
      </c>
      <c r="H123" s="42">
        <f>SUM(H124:H138)</f>
        <v>0</v>
      </c>
    </row>
    <row r="124" spans="1:10" x14ac:dyDescent="0.25">
      <c r="A124" s="43" t="s">
        <v>318</v>
      </c>
      <c r="B124" s="5">
        <v>1</v>
      </c>
      <c r="D124" s="5">
        <v>4</v>
      </c>
      <c r="E124" s="30" t="s">
        <v>319</v>
      </c>
      <c r="F124" s="6" t="s">
        <v>320</v>
      </c>
      <c r="G124" s="11">
        <v>0</v>
      </c>
      <c r="H124" s="11">
        <v>0</v>
      </c>
    </row>
    <row r="125" spans="1:10" x14ac:dyDescent="0.25">
      <c r="A125" s="43" t="s">
        <v>321</v>
      </c>
      <c r="B125" s="5">
        <v>1</v>
      </c>
      <c r="D125" s="5">
        <v>4</v>
      </c>
      <c r="E125" s="30" t="s">
        <v>322</v>
      </c>
      <c r="F125" s="6" t="s">
        <v>323</v>
      </c>
      <c r="G125" s="11">
        <v>0</v>
      </c>
      <c r="H125" s="11">
        <v>0</v>
      </c>
    </row>
    <row r="126" spans="1:10" x14ac:dyDescent="0.25">
      <c r="A126" s="43" t="s">
        <v>324</v>
      </c>
      <c r="B126" s="5">
        <v>1</v>
      </c>
      <c r="D126" s="5">
        <v>4</v>
      </c>
      <c r="E126" s="30" t="s">
        <v>325</v>
      </c>
      <c r="F126" s="6" t="s">
        <v>326</v>
      </c>
      <c r="G126" s="11">
        <v>0</v>
      </c>
      <c r="H126" s="11">
        <v>0</v>
      </c>
    </row>
    <row r="127" spans="1:10" x14ac:dyDescent="0.25">
      <c r="A127" s="43" t="s">
        <v>327</v>
      </c>
      <c r="B127" s="5">
        <v>1</v>
      </c>
      <c r="D127" s="5">
        <v>4</v>
      </c>
      <c r="E127" s="30" t="s">
        <v>328</v>
      </c>
      <c r="F127" s="6" t="s">
        <v>329</v>
      </c>
      <c r="G127" s="11">
        <v>0</v>
      </c>
      <c r="H127" s="11">
        <v>0</v>
      </c>
    </row>
    <row r="128" spans="1:10" x14ac:dyDescent="0.25">
      <c r="A128" s="43" t="s">
        <v>330</v>
      </c>
      <c r="B128" s="5">
        <v>1</v>
      </c>
      <c r="D128" s="5">
        <v>4</v>
      </c>
      <c r="E128" s="30" t="s">
        <v>331</v>
      </c>
      <c r="F128" s="6" t="s">
        <v>332</v>
      </c>
      <c r="G128" s="11">
        <v>0</v>
      </c>
      <c r="H128" s="11">
        <v>0</v>
      </c>
    </row>
    <row r="129" spans="1:8" x14ac:dyDescent="0.25">
      <c r="A129" s="43" t="s">
        <v>333</v>
      </c>
      <c r="B129" s="5">
        <v>1</v>
      </c>
      <c r="D129" s="5">
        <v>4</v>
      </c>
      <c r="E129" s="30" t="s">
        <v>334</v>
      </c>
      <c r="F129" s="6" t="s">
        <v>335</v>
      </c>
      <c r="G129" s="11">
        <v>0</v>
      </c>
      <c r="H129" s="11">
        <v>0</v>
      </c>
    </row>
    <row r="130" spans="1:8" x14ac:dyDescent="0.25">
      <c r="A130" s="43" t="s">
        <v>336</v>
      </c>
      <c r="B130" s="5">
        <v>1</v>
      </c>
      <c r="D130" s="5">
        <v>4</v>
      </c>
      <c r="E130" s="30" t="s">
        <v>337</v>
      </c>
      <c r="F130" s="6" t="s">
        <v>338</v>
      </c>
      <c r="G130" s="11">
        <v>0</v>
      </c>
      <c r="H130" s="11">
        <v>0</v>
      </c>
    </row>
    <row r="131" spans="1:8" x14ac:dyDescent="0.25">
      <c r="A131" s="43" t="s">
        <v>339</v>
      </c>
      <c r="B131" s="5">
        <v>1</v>
      </c>
      <c r="D131" s="5">
        <v>4</v>
      </c>
      <c r="E131" s="30" t="s">
        <v>340</v>
      </c>
      <c r="F131" s="6" t="s">
        <v>341</v>
      </c>
      <c r="G131" s="11">
        <v>0</v>
      </c>
      <c r="H131" s="11">
        <v>0</v>
      </c>
    </row>
    <row r="132" spans="1:8" x14ac:dyDescent="0.25">
      <c r="A132" s="43" t="s">
        <v>342</v>
      </c>
      <c r="B132" s="5">
        <v>1</v>
      </c>
      <c r="D132" s="5">
        <v>4</v>
      </c>
      <c r="E132" s="30" t="s">
        <v>343</v>
      </c>
      <c r="F132" s="6" t="s">
        <v>344</v>
      </c>
      <c r="G132" s="11">
        <v>0</v>
      </c>
      <c r="H132" s="11">
        <v>0</v>
      </c>
    </row>
    <row r="133" spans="1:8" x14ac:dyDescent="0.25">
      <c r="A133" s="43" t="s">
        <v>345</v>
      </c>
      <c r="B133" s="5">
        <v>1</v>
      </c>
      <c r="D133" s="5">
        <v>4</v>
      </c>
      <c r="E133" s="30"/>
      <c r="F133" s="6" t="s">
        <v>346</v>
      </c>
      <c r="G133" s="11">
        <v>0</v>
      </c>
      <c r="H133" s="11">
        <v>0</v>
      </c>
    </row>
    <row r="134" spans="1:8" x14ac:dyDescent="0.25">
      <c r="A134" s="43" t="s">
        <v>347</v>
      </c>
      <c r="B134" s="5">
        <v>1</v>
      </c>
      <c r="D134" s="5">
        <v>4</v>
      </c>
      <c r="E134" s="30"/>
      <c r="F134" s="6" t="s">
        <v>348</v>
      </c>
      <c r="G134" s="11">
        <v>0</v>
      </c>
      <c r="H134" s="11">
        <v>0</v>
      </c>
    </row>
    <row r="135" spans="1:8" x14ac:dyDescent="0.25">
      <c r="A135" s="43" t="s">
        <v>349</v>
      </c>
      <c r="B135" s="5">
        <v>1</v>
      </c>
      <c r="D135" s="5">
        <v>4</v>
      </c>
      <c r="E135" s="30" t="s">
        <v>350</v>
      </c>
      <c r="F135" s="6" t="s">
        <v>351</v>
      </c>
      <c r="G135" s="11">
        <v>0</v>
      </c>
      <c r="H135" s="11">
        <v>0</v>
      </c>
    </row>
    <row r="136" spans="1:8" x14ac:dyDescent="0.25">
      <c r="A136" s="43" t="s">
        <v>352</v>
      </c>
      <c r="B136" s="5">
        <v>1</v>
      </c>
      <c r="D136" s="5">
        <v>4</v>
      </c>
      <c r="E136" s="30" t="s">
        <v>353</v>
      </c>
      <c r="F136" s="6" t="s">
        <v>354</v>
      </c>
      <c r="G136" s="11">
        <v>0</v>
      </c>
      <c r="H136" s="11">
        <v>0</v>
      </c>
    </row>
    <row r="137" spans="1:8" x14ac:dyDescent="0.25">
      <c r="A137" s="43" t="s">
        <v>355</v>
      </c>
      <c r="B137" s="5">
        <v>1</v>
      </c>
      <c r="D137" s="5">
        <v>4</v>
      </c>
      <c r="E137" s="30" t="s">
        <v>356</v>
      </c>
      <c r="F137" s="6" t="s">
        <v>357</v>
      </c>
      <c r="G137" s="11">
        <v>0</v>
      </c>
      <c r="H137" s="11">
        <v>0</v>
      </c>
    </row>
    <row r="138" spans="1:8" x14ac:dyDescent="0.25">
      <c r="A138" s="43" t="s">
        <v>358</v>
      </c>
      <c r="B138" s="5">
        <v>1</v>
      </c>
      <c r="D138" s="5">
        <v>4</v>
      </c>
      <c r="E138" s="30" t="s">
        <v>359</v>
      </c>
      <c r="F138" s="6" t="s">
        <v>360</v>
      </c>
      <c r="G138" s="11">
        <v>0</v>
      </c>
      <c r="H138" s="11">
        <v>0</v>
      </c>
    </row>
    <row r="139" spans="1:8" ht="18" customHeight="1" x14ac:dyDescent="0.25">
      <c r="A139" s="43" t="s">
        <v>361</v>
      </c>
      <c r="D139" s="5">
        <v>4</v>
      </c>
      <c r="E139" s="30" t="s">
        <v>362</v>
      </c>
      <c r="F139" s="6" t="s">
        <v>363</v>
      </c>
      <c r="G139" s="28"/>
      <c r="H139" s="28"/>
    </row>
    <row r="140" spans="1:8" x14ac:dyDescent="0.25">
      <c r="A140" s="34" t="s">
        <v>364</v>
      </c>
      <c r="B140" s="5">
        <v>1</v>
      </c>
      <c r="D140" s="5">
        <v>5</v>
      </c>
      <c r="E140" s="35" t="s">
        <v>365</v>
      </c>
      <c r="F140" s="6" t="s">
        <v>366</v>
      </c>
      <c r="G140" s="11">
        <v>0</v>
      </c>
      <c r="H140" s="11">
        <v>0</v>
      </c>
    </row>
    <row r="141" spans="1:8" x14ac:dyDescent="0.25">
      <c r="A141" s="34" t="s">
        <v>367</v>
      </c>
      <c r="B141" s="5">
        <v>1</v>
      </c>
      <c r="D141" s="5">
        <v>5</v>
      </c>
      <c r="E141" s="35" t="s">
        <v>368</v>
      </c>
      <c r="F141" s="6" t="s">
        <v>369</v>
      </c>
      <c r="G141" s="11">
        <v>0</v>
      </c>
      <c r="H141" s="11">
        <v>0</v>
      </c>
    </row>
    <row r="142" spans="1:8" x14ac:dyDescent="0.25">
      <c r="A142" s="34" t="s">
        <v>370</v>
      </c>
      <c r="B142" s="5">
        <v>1</v>
      </c>
      <c r="D142" s="5">
        <v>5</v>
      </c>
      <c r="E142" s="35" t="s">
        <v>371</v>
      </c>
      <c r="F142" s="6" t="s">
        <v>372</v>
      </c>
      <c r="G142" s="11">
        <v>0</v>
      </c>
      <c r="H142" s="11">
        <v>0</v>
      </c>
    </row>
    <row r="143" spans="1:8" x14ac:dyDescent="0.25">
      <c r="A143" s="34" t="s">
        <v>373</v>
      </c>
      <c r="B143" s="5">
        <v>1</v>
      </c>
      <c r="D143" s="5">
        <v>5</v>
      </c>
      <c r="E143" s="35"/>
      <c r="F143" s="6" t="s">
        <v>374</v>
      </c>
      <c r="G143" s="11">
        <v>0</v>
      </c>
      <c r="H143" s="11">
        <v>0</v>
      </c>
    </row>
    <row r="144" spans="1:8" x14ac:dyDescent="0.25">
      <c r="A144" s="31" t="s">
        <v>375</v>
      </c>
      <c r="B144" s="5">
        <v>4</v>
      </c>
      <c r="D144" s="5">
        <v>5</v>
      </c>
      <c r="E144" s="35" t="s">
        <v>376</v>
      </c>
      <c r="F144" s="6" t="s">
        <v>377</v>
      </c>
      <c r="G144" s="42">
        <f>SUM(G140:G143)</f>
        <v>0</v>
      </c>
      <c r="H144" s="42">
        <f>SUM(H140:H143)</f>
        <v>0</v>
      </c>
    </row>
    <row r="145" spans="1:8" ht="12.75" customHeight="1" x14ac:dyDescent="0.25">
      <c r="A145" s="43" t="s">
        <v>378</v>
      </c>
      <c r="B145" s="5">
        <v>1</v>
      </c>
      <c r="D145" s="5">
        <v>4</v>
      </c>
      <c r="E145" s="30" t="s">
        <v>379</v>
      </c>
      <c r="F145" s="6" t="s">
        <v>380</v>
      </c>
      <c r="G145" s="44" t="s">
        <v>22</v>
      </c>
      <c r="H145" s="44" t="s">
        <v>22</v>
      </c>
    </row>
    <row r="146" spans="1:8" x14ac:dyDescent="0.25">
      <c r="A146" s="31" t="s">
        <v>381</v>
      </c>
      <c r="B146" s="5">
        <v>20</v>
      </c>
      <c r="D146" s="5">
        <v>4</v>
      </c>
      <c r="E146" s="30" t="s">
        <v>382</v>
      </c>
      <c r="F146" s="6" t="s">
        <v>383</v>
      </c>
      <c r="G146" s="42">
        <f>+G144+G123</f>
        <v>0</v>
      </c>
      <c r="H146" s="42">
        <f>+H144+H123</f>
        <v>0</v>
      </c>
    </row>
    <row r="147" spans="1:8" ht="18" customHeight="1" x14ac:dyDescent="0.25">
      <c r="A147" s="23" t="s">
        <v>384</v>
      </c>
      <c r="B147" s="5">
        <v>23</v>
      </c>
      <c r="D147" s="5">
        <v>3</v>
      </c>
      <c r="E147" s="23" t="s">
        <v>385</v>
      </c>
      <c r="F147" s="6" t="s">
        <v>386</v>
      </c>
      <c r="G147" s="11">
        <v>0</v>
      </c>
      <c r="H147" s="11">
        <v>0</v>
      </c>
    </row>
    <row r="148" spans="1:8" ht="18" customHeight="1" x14ac:dyDescent="0.25">
      <c r="A148" s="23" t="s">
        <v>387</v>
      </c>
      <c r="D148" s="5">
        <v>3</v>
      </c>
      <c r="E148" s="23" t="s">
        <v>388</v>
      </c>
      <c r="F148" s="6" t="s">
        <v>389</v>
      </c>
      <c r="G148" s="42"/>
      <c r="H148" s="42"/>
    </row>
    <row r="149" spans="1:8" x14ac:dyDescent="0.25">
      <c r="A149" s="43" t="s">
        <v>390</v>
      </c>
      <c r="B149" s="5">
        <v>10</v>
      </c>
      <c r="D149" s="5">
        <v>4</v>
      </c>
      <c r="E149" s="30" t="s">
        <v>391</v>
      </c>
      <c r="F149" s="6" t="s">
        <v>392</v>
      </c>
      <c r="G149" s="11">
        <v>0</v>
      </c>
      <c r="H149" s="11">
        <v>0</v>
      </c>
    </row>
    <row r="150" spans="1:8" x14ac:dyDescent="0.25">
      <c r="A150" s="43" t="s">
        <v>393</v>
      </c>
      <c r="B150" s="5">
        <v>3</v>
      </c>
      <c r="D150" s="5">
        <v>4</v>
      </c>
      <c r="E150" s="30" t="s">
        <v>394</v>
      </c>
      <c r="F150" s="6" t="s">
        <v>395</v>
      </c>
      <c r="G150" s="11">
        <v>0</v>
      </c>
      <c r="H150" s="11">
        <v>0</v>
      </c>
    </row>
    <row r="151" spans="1:8" x14ac:dyDescent="0.25">
      <c r="A151" s="43" t="s">
        <v>396</v>
      </c>
      <c r="B151" s="5">
        <v>6</v>
      </c>
      <c r="D151" s="5">
        <v>4</v>
      </c>
      <c r="E151" s="30" t="s">
        <v>397</v>
      </c>
      <c r="F151" s="6" t="s">
        <v>398</v>
      </c>
      <c r="G151" s="11">
        <v>0</v>
      </c>
      <c r="H151" s="11">
        <v>0</v>
      </c>
    </row>
    <row r="152" spans="1:8" x14ac:dyDescent="0.25">
      <c r="A152" s="31" t="s">
        <v>399</v>
      </c>
      <c r="B152" s="5">
        <v>13</v>
      </c>
      <c r="D152" s="5">
        <v>4</v>
      </c>
      <c r="E152" s="30" t="s">
        <v>400</v>
      </c>
      <c r="F152" s="6" t="s">
        <v>401</v>
      </c>
      <c r="G152" s="42">
        <f>SUM(G149:G151)</f>
        <v>0</v>
      </c>
      <c r="H152" s="42">
        <f>SUM(H149:H151)</f>
        <v>0</v>
      </c>
    </row>
    <row r="153" spans="1:8" ht="18" customHeight="1" x14ac:dyDescent="0.25">
      <c r="A153" s="24" t="s">
        <v>402</v>
      </c>
      <c r="B153" s="5">
        <v>242</v>
      </c>
      <c r="D153" s="5">
        <v>3</v>
      </c>
      <c r="E153" s="25" t="s">
        <v>403</v>
      </c>
      <c r="F153" s="6" t="s">
        <v>404</v>
      </c>
      <c r="G153" s="38">
        <f>+G152+G147+G146+G122+G121+G120+G119+G118+G117</f>
        <v>0</v>
      </c>
      <c r="H153" s="38">
        <f>+H152+H147+H146+H122+H121+H120+H119+H118+H117</f>
        <v>0</v>
      </c>
    </row>
    <row r="154" spans="1:8" ht="18" customHeight="1" x14ac:dyDescent="0.25">
      <c r="A154" s="20" t="s">
        <v>405</v>
      </c>
      <c r="D154" s="5">
        <v>2</v>
      </c>
      <c r="E154" s="21" t="s">
        <v>406</v>
      </c>
      <c r="F154" s="6" t="s">
        <v>407</v>
      </c>
      <c r="G154" s="28" t="s">
        <v>22</v>
      </c>
      <c r="H154" s="28" t="s">
        <v>22</v>
      </c>
    </row>
    <row r="155" spans="1:8" x14ac:dyDescent="0.25">
      <c r="A155" s="23" t="s">
        <v>408</v>
      </c>
      <c r="B155" s="5">
        <v>1</v>
      </c>
      <c r="D155" s="5">
        <v>3</v>
      </c>
      <c r="E155" s="23" t="s">
        <v>409</v>
      </c>
      <c r="F155" s="6" t="s">
        <v>410</v>
      </c>
      <c r="G155" s="11">
        <v>0</v>
      </c>
      <c r="H155" s="11">
        <v>0</v>
      </c>
    </row>
    <row r="156" spans="1:8" x14ac:dyDescent="0.25">
      <c r="A156" s="23" t="s">
        <v>411</v>
      </c>
      <c r="B156" s="5">
        <v>1</v>
      </c>
      <c r="D156" s="5">
        <v>3</v>
      </c>
      <c r="E156" s="23" t="s">
        <v>412</v>
      </c>
      <c r="F156" s="6" t="s">
        <v>413</v>
      </c>
      <c r="G156" s="11">
        <v>0</v>
      </c>
      <c r="H156" s="11">
        <v>0</v>
      </c>
    </row>
    <row r="157" spans="1:8" x14ac:dyDescent="0.25">
      <c r="A157" s="23" t="s">
        <v>414</v>
      </c>
      <c r="B157" s="5">
        <v>1</v>
      </c>
      <c r="D157" s="5">
        <v>3</v>
      </c>
      <c r="E157" s="23" t="s">
        <v>415</v>
      </c>
      <c r="F157" s="6" t="s">
        <v>416</v>
      </c>
      <c r="G157" s="11">
        <v>0</v>
      </c>
      <c r="H157" s="11">
        <v>0</v>
      </c>
    </row>
    <row r="158" spans="1:8" x14ac:dyDescent="0.25">
      <c r="A158" s="24" t="s">
        <v>417</v>
      </c>
      <c r="B158" s="5">
        <v>3</v>
      </c>
      <c r="D158" s="5">
        <v>3</v>
      </c>
      <c r="E158" s="25" t="s">
        <v>418</v>
      </c>
      <c r="F158" s="6" t="s">
        <v>419</v>
      </c>
      <c r="G158" s="42">
        <f>SUM(G155:G157)</f>
        <v>0</v>
      </c>
      <c r="H158" s="42">
        <f>SUM(H155:H157)</f>
        <v>0</v>
      </c>
    </row>
    <row r="159" spans="1:8" ht="18" customHeight="1" x14ac:dyDescent="0.25">
      <c r="A159" s="20" t="s">
        <v>420</v>
      </c>
      <c r="B159" s="5">
        <v>34</v>
      </c>
      <c r="D159" s="5">
        <v>2</v>
      </c>
      <c r="E159" s="21" t="s">
        <v>421</v>
      </c>
      <c r="F159" s="6" t="s">
        <v>422</v>
      </c>
      <c r="G159" s="11">
        <v>0</v>
      </c>
      <c r="H159" s="11">
        <v>0</v>
      </c>
    </row>
    <row r="160" spans="1:8" ht="18" customHeight="1" x14ac:dyDescent="0.25">
      <c r="A160" s="20" t="s">
        <v>423</v>
      </c>
      <c r="D160" s="5">
        <v>2</v>
      </c>
      <c r="E160" s="21" t="s">
        <v>424</v>
      </c>
      <c r="F160" s="6" t="s">
        <v>425</v>
      </c>
      <c r="G160" s="28" t="s">
        <v>22</v>
      </c>
      <c r="H160" s="28" t="s">
        <v>22</v>
      </c>
    </row>
    <row r="161" spans="1:8" ht="18" customHeight="1" x14ac:dyDescent="0.25">
      <c r="A161" s="23" t="s">
        <v>426</v>
      </c>
      <c r="D161" s="5">
        <v>3</v>
      </c>
      <c r="E161" s="23" t="s">
        <v>427</v>
      </c>
      <c r="F161" s="6" t="s">
        <v>428</v>
      </c>
      <c r="G161" s="28" t="s">
        <v>22</v>
      </c>
      <c r="H161" s="28" t="s">
        <v>22</v>
      </c>
    </row>
    <row r="162" spans="1:8" x14ac:dyDescent="0.25">
      <c r="A162" s="29" t="s">
        <v>114</v>
      </c>
      <c r="B162" s="5">
        <v>1</v>
      </c>
      <c r="D162" s="5">
        <v>4</v>
      </c>
      <c r="E162" s="30" t="s">
        <v>115</v>
      </c>
      <c r="F162" s="6" t="s">
        <v>429</v>
      </c>
      <c r="G162" s="11">
        <v>0</v>
      </c>
      <c r="H162" s="11">
        <v>0</v>
      </c>
    </row>
    <row r="163" spans="1:8" x14ac:dyDescent="0.25">
      <c r="A163" s="29" t="s">
        <v>117</v>
      </c>
      <c r="B163" s="5">
        <v>1</v>
      </c>
      <c r="D163" s="5">
        <v>4</v>
      </c>
      <c r="E163" s="30" t="s">
        <v>118</v>
      </c>
      <c r="F163" s="6" t="s">
        <v>430</v>
      </c>
      <c r="G163" s="11">
        <v>0</v>
      </c>
      <c r="H163" s="11">
        <v>0</v>
      </c>
    </row>
    <row r="164" spans="1:8" x14ac:dyDescent="0.25">
      <c r="A164" s="31" t="s">
        <v>431</v>
      </c>
      <c r="B164" s="5">
        <v>2</v>
      </c>
      <c r="D164" s="5">
        <v>4</v>
      </c>
      <c r="E164" s="30" t="s">
        <v>432</v>
      </c>
      <c r="F164" s="6" t="s">
        <v>433</v>
      </c>
      <c r="G164" s="42">
        <f>SUM(G162:G163)</f>
        <v>0</v>
      </c>
      <c r="H164" s="42">
        <f>SUM(H162:H163)</f>
        <v>0</v>
      </c>
    </row>
    <row r="165" spans="1:8" ht="17.25" customHeight="1" x14ac:dyDescent="0.25">
      <c r="A165" s="23" t="s">
        <v>434</v>
      </c>
      <c r="D165" s="5">
        <v>3</v>
      </c>
      <c r="E165" s="23" t="s">
        <v>435</v>
      </c>
      <c r="F165" s="6" t="s">
        <v>436</v>
      </c>
      <c r="G165" s="28" t="s">
        <v>22</v>
      </c>
      <c r="H165" s="28" t="s">
        <v>22</v>
      </c>
    </row>
    <row r="166" spans="1:8" x14ac:dyDescent="0.25">
      <c r="A166" s="29" t="s">
        <v>114</v>
      </c>
      <c r="B166" s="5">
        <v>1</v>
      </c>
      <c r="D166" s="5">
        <v>4</v>
      </c>
      <c r="E166" s="30" t="s">
        <v>115</v>
      </c>
      <c r="F166" s="6" t="s">
        <v>437</v>
      </c>
      <c r="G166" s="11">
        <v>0</v>
      </c>
      <c r="H166" s="11">
        <v>0</v>
      </c>
    </row>
    <row r="167" spans="1:8" x14ac:dyDescent="0.25">
      <c r="A167" s="29" t="s">
        <v>117</v>
      </c>
      <c r="B167" s="5">
        <v>1</v>
      </c>
      <c r="D167" s="5">
        <v>4</v>
      </c>
      <c r="E167" s="30" t="s">
        <v>118</v>
      </c>
      <c r="F167" s="6" t="s">
        <v>438</v>
      </c>
      <c r="G167" s="11">
        <v>0</v>
      </c>
      <c r="H167" s="11">
        <v>0</v>
      </c>
    </row>
    <row r="168" spans="1:8" x14ac:dyDescent="0.25">
      <c r="A168" s="31" t="s">
        <v>439</v>
      </c>
      <c r="B168" s="5">
        <v>2</v>
      </c>
      <c r="D168" s="5">
        <v>4</v>
      </c>
      <c r="E168" s="30" t="s">
        <v>440</v>
      </c>
      <c r="F168" s="6" t="s">
        <v>441</v>
      </c>
      <c r="G168" s="42">
        <f>SUM(G166:G167)</f>
        <v>0</v>
      </c>
      <c r="H168" s="42">
        <f>SUM(H166:H167)</f>
        <v>0</v>
      </c>
    </row>
    <row r="169" spans="1:8" ht="18" customHeight="1" x14ac:dyDescent="0.25">
      <c r="A169" s="23" t="s">
        <v>442</v>
      </c>
      <c r="D169" s="5">
        <v>3</v>
      </c>
      <c r="E169" s="23" t="s">
        <v>443</v>
      </c>
      <c r="F169" s="6" t="s">
        <v>444</v>
      </c>
      <c r="G169" s="28" t="s">
        <v>22</v>
      </c>
      <c r="H169" s="28" t="s">
        <v>22</v>
      </c>
    </row>
    <row r="170" spans="1:8" x14ac:dyDescent="0.25">
      <c r="A170" s="29" t="s">
        <v>114</v>
      </c>
      <c r="B170" s="5">
        <v>1</v>
      </c>
      <c r="D170" s="5">
        <v>4</v>
      </c>
      <c r="E170" s="30" t="s">
        <v>115</v>
      </c>
      <c r="F170" s="6" t="s">
        <v>445</v>
      </c>
      <c r="G170" s="11">
        <v>0</v>
      </c>
      <c r="H170" s="11">
        <v>0</v>
      </c>
    </row>
    <row r="171" spans="1:8" x14ac:dyDescent="0.25">
      <c r="A171" s="29" t="s">
        <v>117</v>
      </c>
      <c r="B171" s="5">
        <v>1</v>
      </c>
      <c r="D171" s="5">
        <v>4</v>
      </c>
      <c r="E171" s="30" t="s">
        <v>118</v>
      </c>
      <c r="F171" s="6" t="s">
        <v>446</v>
      </c>
      <c r="G171" s="11">
        <v>0</v>
      </c>
      <c r="H171" s="11">
        <v>0</v>
      </c>
    </row>
    <row r="172" spans="1:8" x14ac:dyDescent="0.25">
      <c r="A172" s="31" t="s">
        <v>447</v>
      </c>
      <c r="B172" s="5">
        <v>2</v>
      </c>
      <c r="D172" s="5">
        <v>4</v>
      </c>
      <c r="E172" s="30" t="s">
        <v>448</v>
      </c>
      <c r="F172" s="6" t="s">
        <v>449</v>
      </c>
      <c r="G172" s="42">
        <f>SUM(G170:G171)</f>
        <v>0</v>
      </c>
      <c r="H172" s="42">
        <f>SUM(H170:H171)</f>
        <v>0</v>
      </c>
    </row>
    <row r="173" spans="1:8" ht="18" customHeight="1" x14ac:dyDescent="0.25">
      <c r="A173" s="23" t="s">
        <v>450</v>
      </c>
      <c r="D173" s="5">
        <v>3</v>
      </c>
      <c r="E173" s="23" t="s">
        <v>451</v>
      </c>
      <c r="F173" s="6" t="s">
        <v>452</v>
      </c>
      <c r="G173" s="28" t="s">
        <v>22</v>
      </c>
      <c r="H173" s="28" t="s">
        <v>22</v>
      </c>
    </row>
    <row r="174" spans="1:8" x14ac:dyDescent="0.25">
      <c r="A174" s="29" t="s">
        <v>114</v>
      </c>
      <c r="B174" s="5">
        <v>1</v>
      </c>
      <c r="D174" s="5">
        <v>4</v>
      </c>
      <c r="E174" s="30" t="s">
        <v>115</v>
      </c>
      <c r="F174" s="6" t="s">
        <v>453</v>
      </c>
      <c r="G174" s="11">
        <v>0</v>
      </c>
      <c r="H174" s="11">
        <v>0</v>
      </c>
    </row>
    <row r="175" spans="1:8" x14ac:dyDescent="0.25">
      <c r="A175" s="29" t="s">
        <v>117</v>
      </c>
      <c r="B175" s="5">
        <v>1</v>
      </c>
      <c r="D175" s="5">
        <v>4</v>
      </c>
      <c r="E175" s="30" t="s">
        <v>118</v>
      </c>
      <c r="F175" s="6" t="s">
        <v>454</v>
      </c>
      <c r="G175" s="11">
        <v>0</v>
      </c>
      <c r="H175" s="11">
        <v>0</v>
      </c>
    </row>
    <row r="176" spans="1:8" x14ac:dyDescent="0.25">
      <c r="A176" s="31" t="s">
        <v>455</v>
      </c>
      <c r="B176" s="5">
        <v>2</v>
      </c>
      <c r="D176" s="5">
        <v>4</v>
      </c>
      <c r="E176" s="30" t="s">
        <v>456</v>
      </c>
      <c r="F176" s="6" t="s">
        <v>457</v>
      </c>
      <c r="G176" s="42">
        <f>SUM(G174:G175)</f>
        <v>0</v>
      </c>
      <c r="H176" s="42">
        <f>SUM(H174:H175)</f>
        <v>0</v>
      </c>
    </row>
    <row r="177" spans="1:8" ht="18" customHeight="1" x14ac:dyDescent="0.25">
      <c r="A177" s="23" t="s">
        <v>458</v>
      </c>
      <c r="D177" s="5">
        <v>3</v>
      </c>
      <c r="E177" s="23" t="s">
        <v>459</v>
      </c>
      <c r="F177" s="6" t="s">
        <v>460</v>
      </c>
      <c r="G177" s="28" t="s">
        <v>22</v>
      </c>
      <c r="H177" s="28" t="s">
        <v>22</v>
      </c>
    </row>
    <row r="178" spans="1:8" x14ac:dyDescent="0.25">
      <c r="A178" s="29" t="s">
        <v>114</v>
      </c>
      <c r="B178" s="5">
        <v>1</v>
      </c>
      <c r="D178" s="5">
        <v>4</v>
      </c>
      <c r="E178" s="30" t="s">
        <v>115</v>
      </c>
      <c r="F178" s="6" t="s">
        <v>461</v>
      </c>
      <c r="G178" s="11">
        <v>0</v>
      </c>
      <c r="H178" s="11">
        <v>0</v>
      </c>
    </row>
    <row r="179" spans="1:8" x14ac:dyDescent="0.25">
      <c r="A179" s="29" t="s">
        <v>117</v>
      </c>
      <c r="B179" s="5">
        <v>1</v>
      </c>
      <c r="D179" s="5">
        <v>4</v>
      </c>
      <c r="E179" s="30" t="s">
        <v>118</v>
      </c>
      <c r="F179" s="6" t="s">
        <v>462</v>
      </c>
      <c r="G179" s="11">
        <v>0</v>
      </c>
      <c r="H179" s="11">
        <v>0</v>
      </c>
    </row>
    <row r="180" spans="1:8" x14ac:dyDescent="0.25">
      <c r="A180" s="31" t="s">
        <v>463</v>
      </c>
      <c r="B180" s="5">
        <v>2</v>
      </c>
      <c r="D180" s="5">
        <v>4</v>
      </c>
      <c r="E180" s="30" t="s">
        <v>464</v>
      </c>
      <c r="F180" s="6" t="s">
        <v>465</v>
      </c>
      <c r="G180" s="42">
        <f>SUM(G178:G179)</f>
        <v>0</v>
      </c>
      <c r="H180" s="42">
        <f>SUM(H178:H179)</f>
        <v>0</v>
      </c>
    </row>
    <row r="181" spans="1:8" ht="18" customHeight="1" x14ac:dyDescent="0.25">
      <c r="A181" s="23" t="s">
        <v>466</v>
      </c>
      <c r="D181" s="5">
        <v>3</v>
      </c>
      <c r="E181" s="23" t="s">
        <v>467</v>
      </c>
      <c r="F181" s="6" t="s">
        <v>468</v>
      </c>
      <c r="G181" s="28" t="s">
        <v>22</v>
      </c>
      <c r="H181" s="28" t="s">
        <v>22</v>
      </c>
    </row>
    <row r="182" spans="1:8" x14ac:dyDescent="0.25">
      <c r="A182" s="29" t="s">
        <v>114</v>
      </c>
      <c r="B182" s="5">
        <v>1</v>
      </c>
      <c r="D182" s="5">
        <v>4</v>
      </c>
      <c r="E182" s="30" t="s">
        <v>115</v>
      </c>
      <c r="F182" s="6" t="s">
        <v>469</v>
      </c>
      <c r="G182" s="11">
        <v>0</v>
      </c>
      <c r="H182" s="11">
        <v>0</v>
      </c>
    </row>
    <row r="183" spans="1:8" x14ac:dyDescent="0.25">
      <c r="A183" s="29" t="s">
        <v>117</v>
      </c>
      <c r="B183" s="5">
        <v>1</v>
      </c>
      <c r="D183" s="5">
        <v>4</v>
      </c>
      <c r="E183" s="30" t="s">
        <v>118</v>
      </c>
      <c r="F183" s="6" t="s">
        <v>470</v>
      </c>
      <c r="G183" s="11">
        <v>0</v>
      </c>
      <c r="H183" s="11">
        <v>0</v>
      </c>
    </row>
    <row r="184" spans="1:8" x14ac:dyDescent="0.25">
      <c r="A184" s="31" t="s">
        <v>471</v>
      </c>
      <c r="B184" s="5">
        <v>2</v>
      </c>
      <c r="D184" s="5">
        <v>4</v>
      </c>
      <c r="E184" s="30" t="s">
        <v>472</v>
      </c>
      <c r="F184" s="6" t="s">
        <v>473</v>
      </c>
      <c r="G184" s="42">
        <f>SUM(G182:G183)</f>
        <v>0</v>
      </c>
      <c r="H184" s="42">
        <f>SUM(H182:H183)</f>
        <v>0</v>
      </c>
    </row>
    <row r="185" spans="1:8" ht="18" customHeight="1" x14ac:dyDescent="0.25">
      <c r="A185" s="23" t="s">
        <v>474</v>
      </c>
      <c r="D185" s="5">
        <v>3</v>
      </c>
      <c r="E185" s="23" t="s">
        <v>475</v>
      </c>
      <c r="F185" s="6" t="s">
        <v>476</v>
      </c>
      <c r="G185" s="28" t="s">
        <v>22</v>
      </c>
      <c r="H185" s="28" t="s">
        <v>22</v>
      </c>
    </row>
    <row r="186" spans="1:8" x14ac:dyDescent="0.25">
      <c r="A186" s="29" t="s">
        <v>114</v>
      </c>
      <c r="B186" s="5">
        <v>1</v>
      </c>
      <c r="D186" s="5">
        <v>4</v>
      </c>
      <c r="E186" s="30" t="s">
        <v>115</v>
      </c>
      <c r="F186" s="6" t="s">
        <v>477</v>
      </c>
      <c r="G186" s="11">
        <v>0</v>
      </c>
      <c r="H186" s="11">
        <v>0</v>
      </c>
    </row>
    <row r="187" spans="1:8" x14ac:dyDescent="0.25">
      <c r="A187" s="29" t="s">
        <v>117</v>
      </c>
      <c r="B187" s="5">
        <v>1</v>
      </c>
      <c r="D187" s="5">
        <v>4</v>
      </c>
      <c r="E187" s="30" t="s">
        <v>118</v>
      </c>
      <c r="F187" s="6" t="s">
        <v>478</v>
      </c>
      <c r="G187" s="11">
        <v>0</v>
      </c>
      <c r="H187" s="11">
        <v>0</v>
      </c>
    </row>
    <row r="188" spans="1:8" x14ac:dyDescent="0.25">
      <c r="A188" s="31" t="s">
        <v>479</v>
      </c>
      <c r="B188" s="5">
        <v>2</v>
      </c>
      <c r="D188" s="5">
        <v>4</v>
      </c>
      <c r="E188" s="30" t="s">
        <v>192</v>
      </c>
      <c r="F188" s="6" t="s">
        <v>480</v>
      </c>
      <c r="G188" s="42">
        <f>SUM(G186:G187)</f>
        <v>0</v>
      </c>
      <c r="H188" s="42">
        <f>SUM(H186:H187)</f>
        <v>0</v>
      </c>
    </row>
    <row r="189" spans="1:8" ht="18" customHeight="1" x14ac:dyDescent="0.25">
      <c r="A189" s="23" t="s">
        <v>481</v>
      </c>
      <c r="D189" s="5">
        <v>3</v>
      </c>
      <c r="E189" s="23" t="s">
        <v>482</v>
      </c>
      <c r="F189" s="6" t="s">
        <v>483</v>
      </c>
      <c r="G189" s="28" t="s">
        <v>22</v>
      </c>
      <c r="H189" s="28" t="s">
        <v>22</v>
      </c>
    </row>
    <row r="190" spans="1:8" x14ac:dyDescent="0.25">
      <c r="A190" s="29" t="s">
        <v>114</v>
      </c>
      <c r="B190" s="5">
        <v>1</v>
      </c>
      <c r="D190" s="5">
        <v>4</v>
      </c>
      <c r="E190" s="30" t="s">
        <v>115</v>
      </c>
      <c r="F190" s="6" t="s">
        <v>484</v>
      </c>
      <c r="G190" s="11">
        <v>0</v>
      </c>
      <c r="H190" s="11">
        <v>0</v>
      </c>
    </row>
    <row r="191" spans="1:8" x14ac:dyDescent="0.25">
      <c r="A191" s="29" t="s">
        <v>117</v>
      </c>
      <c r="B191" s="5">
        <v>1</v>
      </c>
      <c r="D191" s="5">
        <v>4</v>
      </c>
      <c r="E191" s="30" t="s">
        <v>118</v>
      </c>
      <c r="F191" s="6" t="s">
        <v>485</v>
      </c>
      <c r="G191" s="11">
        <v>0</v>
      </c>
      <c r="H191" s="11">
        <v>0</v>
      </c>
    </row>
    <row r="192" spans="1:8" x14ac:dyDescent="0.25">
      <c r="A192" s="31" t="s">
        <v>486</v>
      </c>
      <c r="B192" s="5">
        <v>2</v>
      </c>
      <c r="D192" s="5">
        <v>4</v>
      </c>
      <c r="E192" s="30" t="s">
        <v>487</v>
      </c>
      <c r="F192" s="6" t="s">
        <v>488</v>
      </c>
      <c r="G192" s="42">
        <f>SUM(G190:G191)</f>
        <v>0</v>
      </c>
      <c r="H192" s="42">
        <f>SUM(H190:H191)</f>
        <v>0</v>
      </c>
    </row>
    <row r="193" spans="1:8" ht="18" customHeight="1" x14ac:dyDescent="0.25">
      <c r="A193" s="23" t="s">
        <v>489</v>
      </c>
      <c r="D193" s="5">
        <v>3</v>
      </c>
      <c r="E193" s="23" t="s">
        <v>490</v>
      </c>
      <c r="F193" s="6" t="s">
        <v>491</v>
      </c>
      <c r="G193" s="28" t="s">
        <v>22</v>
      </c>
      <c r="H193" s="28" t="s">
        <v>22</v>
      </c>
    </row>
    <row r="194" spans="1:8" x14ac:dyDescent="0.25">
      <c r="A194" s="29" t="s">
        <v>114</v>
      </c>
      <c r="B194" s="5">
        <v>1</v>
      </c>
      <c r="D194" s="5">
        <v>4</v>
      </c>
      <c r="E194" s="30" t="s">
        <v>115</v>
      </c>
      <c r="F194" s="6" t="s">
        <v>492</v>
      </c>
      <c r="G194" s="11">
        <v>0</v>
      </c>
      <c r="H194" s="11">
        <v>0</v>
      </c>
    </row>
    <row r="195" spans="1:8" x14ac:dyDescent="0.25">
      <c r="A195" s="29" t="s">
        <v>117</v>
      </c>
      <c r="B195" s="5">
        <v>1</v>
      </c>
      <c r="D195" s="5">
        <v>4</v>
      </c>
      <c r="E195" s="30" t="s">
        <v>118</v>
      </c>
      <c r="F195" s="6" t="s">
        <v>493</v>
      </c>
      <c r="G195" s="11">
        <v>0</v>
      </c>
      <c r="H195" s="11">
        <v>0</v>
      </c>
    </row>
    <row r="196" spans="1:8" x14ac:dyDescent="0.25">
      <c r="A196" s="31" t="s">
        <v>494</v>
      </c>
      <c r="B196" s="5">
        <v>2</v>
      </c>
      <c r="D196" s="5">
        <v>4</v>
      </c>
      <c r="E196" s="30" t="s">
        <v>495</v>
      </c>
      <c r="F196" s="6" t="s">
        <v>496</v>
      </c>
      <c r="G196" s="42">
        <f>SUM(G194:G195)</f>
        <v>0</v>
      </c>
      <c r="H196" s="42">
        <f>SUM(H194:H195)</f>
        <v>0</v>
      </c>
    </row>
    <row r="197" spans="1:8" ht="18" customHeight="1" x14ac:dyDescent="0.25">
      <c r="A197" s="23" t="s">
        <v>497</v>
      </c>
      <c r="D197" s="5">
        <v>3</v>
      </c>
      <c r="E197" s="23" t="s">
        <v>498</v>
      </c>
      <c r="F197" s="6" t="s">
        <v>499</v>
      </c>
      <c r="G197" s="28" t="s">
        <v>22</v>
      </c>
      <c r="H197" s="28" t="s">
        <v>22</v>
      </c>
    </row>
    <row r="198" spans="1:8" x14ac:dyDescent="0.25">
      <c r="A198" s="29" t="s">
        <v>114</v>
      </c>
      <c r="B198" s="5">
        <v>1</v>
      </c>
      <c r="D198" s="5">
        <v>4</v>
      </c>
      <c r="E198" s="30" t="s">
        <v>115</v>
      </c>
      <c r="F198" s="6" t="s">
        <v>500</v>
      </c>
      <c r="G198" s="11">
        <v>0</v>
      </c>
      <c r="H198" s="11">
        <v>0</v>
      </c>
    </row>
    <row r="199" spans="1:8" x14ac:dyDescent="0.25">
      <c r="A199" s="29" t="s">
        <v>117</v>
      </c>
      <c r="B199" s="5">
        <v>1</v>
      </c>
      <c r="D199" s="5">
        <v>4</v>
      </c>
      <c r="E199" s="30" t="s">
        <v>118</v>
      </c>
      <c r="F199" s="6" t="s">
        <v>501</v>
      </c>
      <c r="G199" s="11">
        <v>0</v>
      </c>
      <c r="H199" s="11">
        <v>0</v>
      </c>
    </row>
    <row r="200" spans="1:8" x14ac:dyDescent="0.25">
      <c r="A200" s="31" t="s">
        <v>502</v>
      </c>
      <c r="B200" s="5">
        <v>2</v>
      </c>
      <c r="D200" s="5">
        <v>4</v>
      </c>
      <c r="E200" s="30" t="s">
        <v>503</v>
      </c>
      <c r="F200" s="6" t="s">
        <v>504</v>
      </c>
      <c r="G200" s="42">
        <f>SUM(G198:G199)</f>
        <v>0</v>
      </c>
      <c r="H200" s="42">
        <f>SUM(H198:H199)</f>
        <v>0</v>
      </c>
    </row>
    <row r="201" spans="1:8" ht="18" customHeight="1" x14ac:dyDescent="0.25">
      <c r="A201" s="23" t="s">
        <v>505</v>
      </c>
      <c r="D201" s="5">
        <v>3</v>
      </c>
      <c r="E201" s="23" t="s">
        <v>506</v>
      </c>
      <c r="F201" s="6" t="s">
        <v>507</v>
      </c>
      <c r="G201" s="28">
        <v>0</v>
      </c>
      <c r="H201" s="28" t="s">
        <v>22</v>
      </c>
    </row>
    <row r="202" spans="1:8" x14ac:dyDescent="0.25">
      <c r="A202" s="29" t="s">
        <v>114</v>
      </c>
      <c r="B202" s="5">
        <v>1</v>
      </c>
      <c r="D202" s="5">
        <v>4</v>
      </c>
      <c r="E202" s="30" t="s">
        <v>115</v>
      </c>
      <c r="F202" s="6" t="s">
        <v>508</v>
      </c>
      <c r="G202" s="11">
        <v>0</v>
      </c>
      <c r="H202" s="11">
        <v>0</v>
      </c>
    </row>
    <row r="203" spans="1:8" x14ac:dyDescent="0.25">
      <c r="A203" s="29" t="s">
        <v>117</v>
      </c>
      <c r="B203" s="5">
        <v>1</v>
      </c>
      <c r="D203" s="5">
        <v>4</v>
      </c>
      <c r="E203" s="30" t="s">
        <v>118</v>
      </c>
      <c r="F203" s="6" t="s">
        <v>509</v>
      </c>
      <c r="G203" s="11">
        <v>0</v>
      </c>
      <c r="H203" s="11">
        <v>0</v>
      </c>
    </row>
    <row r="204" spans="1:8" x14ac:dyDescent="0.25">
      <c r="A204" s="31" t="s">
        <v>510</v>
      </c>
      <c r="B204" s="5">
        <v>2</v>
      </c>
      <c r="D204" s="5">
        <v>4</v>
      </c>
      <c r="E204" s="30" t="s">
        <v>511</v>
      </c>
      <c r="F204" s="6" t="s">
        <v>512</v>
      </c>
      <c r="G204" s="42">
        <f>SUM(G202:G203)</f>
        <v>0</v>
      </c>
      <c r="H204" s="42">
        <f>SUM(H202:H203)</f>
        <v>0</v>
      </c>
    </row>
    <row r="205" spans="1:8" ht="18" customHeight="1" x14ac:dyDescent="0.25">
      <c r="A205" s="23" t="s">
        <v>513</v>
      </c>
      <c r="D205" s="5">
        <v>3</v>
      </c>
      <c r="E205" s="23" t="s">
        <v>514</v>
      </c>
      <c r="F205" s="6" t="s">
        <v>515</v>
      </c>
      <c r="G205" s="28" t="s">
        <v>22</v>
      </c>
      <c r="H205" s="28" t="s">
        <v>22</v>
      </c>
    </row>
    <row r="206" spans="1:8" x14ac:dyDescent="0.25">
      <c r="A206" s="29" t="s">
        <v>114</v>
      </c>
      <c r="B206" s="5">
        <v>1</v>
      </c>
      <c r="D206" s="5">
        <v>4</v>
      </c>
      <c r="E206" s="30" t="s">
        <v>115</v>
      </c>
      <c r="F206" s="6" t="s">
        <v>516</v>
      </c>
      <c r="G206" s="11">
        <v>0</v>
      </c>
      <c r="H206" s="11">
        <v>0</v>
      </c>
    </row>
    <row r="207" spans="1:8" x14ac:dyDescent="0.25">
      <c r="A207" s="29" t="s">
        <v>117</v>
      </c>
      <c r="B207" s="5">
        <v>1</v>
      </c>
      <c r="D207" s="5">
        <v>4</v>
      </c>
      <c r="E207" s="30" t="s">
        <v>118</v>
      </c>
      <c r="F207" s="6" t="s">
        <v>517</v>
      </c>
      <c r="G207" s="11">
        <v>0</v>
      </c>
      <c r="H207" s="11">
        <v>0</v>
      </c>
    </row>
    <row r="208" spans="1:8" x14ac:dyDescent="0.25">
      <c r="A208" s="31" t="s">
        <v>518</v>
      </c>
      <c r="B208" s="5">
        <v>2</v>
      </c>
      <c r="D208" s="5">
        <v>4</v>
      </c>
      <c r="E208" s="30" t="s">
        <v>519</v>
      </c>
      <c r="F208" s="6" t="s">
        <v>520</v>
      </c>
      <c r="G208" s="42">
        <f>SUM(G206:G207)</f>
        <v>0</v>
      </c>
      <c r="H208" s="42">
        <f>SUM(H206:H207)</f>
        <v>0</v>
      </c>
    </row>
    <row r="209" spans="1:10" ht="18" customHeight="1" x14ac:dyDescent="0.25">
      <c r="A209" s="23" t="s">
        <v>521</v>
      </c>
      <c r="D209" s="5">
        <v>3</v>
      </c>
      <c r="E209" s="23" t="s">
        <v>522</v>
      </c>
      <c r="F209" s="6" t="s">
        <v>523</v>
      </c>
      <c r="G209" s="28" t="s">
        <v>22</v>
      </c>
      <c r="H209" s="28" t="s">
        <v>22</v>
      </c>
    </row>
    <row r="210" spans="1:10" x14ac:dyDescent="0.25">
      <c r="A210" s="29" t="s">
        <v>114</v>
      </c>
      <c r="B210" s="5">
        <v>1</v>
      </c>
      <c r="D210" s="5">
        <v>4</v>
      </c>
      <c r="E210" s="30" t="s">
        <v>115</v>
      </c>
      <c r="F210" s="6" t="s">
        <v>524</v>
      </c>
      <c r="G210" s="11">
        <v>0</v>
      </c>
      <c r="H210" s="11">
        <v>0</v>
      </c>
    </row>
    <row r="211" spans="1:10" x14ac:dyDescent="0.25">
      <c r="A211" s="29" t="s">
        <v>117</v>
      </c>
      <c r="B211" s="5">
        <v>1</v>
      </c>
      <c r="D211" s="5">
        <v>4</v>
      </c>
      <c r="E211" s="30" t="s">
        <v>118</v>
      </c>
      <c r="F211" s="6" t="s">
        <v>525</v>
      </c>
      <c r="G211" s="11">
        <v>0</v>
      </c>
      <c r="H211" s="11">
        <v>0</v>
      </c>
    </row>
    <row r="212" spans="1:10" x14ac:dyDescent="0.25">
      <c r="A212" s="31" t="s">
        <v>526</v>
      </c>
      <c r="B212" s="5">
        <v>2</v>
      </c>
      <c r="D212" s="5">
        <v>4</v>
      </c>
      <c r="E212" s="30" t="s">
        <v>527</v>
      </c>
      <c r="F212" s="6" t="s">
        <v>528</v>
      </c>
      <c r="G212" s="42">
        <f>SUM(G210:G211)</f>
        <v>0</v>
      </c>
      <c r="H212" s="42">
        <f>SUM(H210:H211)</f>
        <v>0</v>
      </c>
    </row>
    <row r="213" spans="1:10" ht="18" customHeight="1" x14ac:dyDescent="0.25">
      <c r="A213" s="23" t="s">
        <v>529</v>
      </c>
      <c r="D213" s="5">
        <v>3</v>
      </c>
      <c r="E213" s="23" t="s">
        <v>530</v>
      </c>
      <c r="F213" s="6" t="s">
        <v>531</v>
      </c>
      <c r="G213" s="28" t="s">
        <v>22</v>
      </c>
      <c r="H213" s="28" t="s">
        <v>22</v>
      </c>
    </row>
    <row r="214" spans="1:10" x14ac:dyDescent="0.25">
      <c r="A214" s="29" t="s">
        <v>114</v>
      </c>
      <c r="B214" s="5">
        <v>1</v>
      </c>
      <c r="D214" s="5">
        <v>4</v>
      </c>
      <c r="E214" s="30" t="s">
        <v>115</v>
      </c>
      <c r="F214" s="6" t="s">
        <v>532</v>
      </c>
      <c r="G214" s="11">
        <v>0</v>
      </c>
      <c r="H214" s="11">
        <v>0</v>
      </c>
      <c r="J214" s="46">
        <f>+H215+H211+H207+H203+H199+H195+H191+H187+H183+H179+H175+H171+H167+H163-G163-G167-G171-G175-G179-G183-G187-G191-G195-G199-G203-G207-G211-G215</f>
        <v>0</v>
      </c>
    </row>
    <row r="215" spans="1:10" x14ac:dyDescent="0.25">
      <c r="A215" s="29" t="s">
        <v>117</v>
      </c>
      <c r="B215" s="5">
        <v>1</v>
      </c>
      <c r="D215" s="5">
        <v>4</v>
      </c>
      <c r="E215" s="30" t="s">
        <v>118</v>
      </c>
      <c r="F215" s="6" t="s">
        <v>533</v>
      </c>
      <c r="G215" s="11">
        <v>0</v>
      </c>
      <c r="H215" s="11">
        <v>0</v>
      </c>
      <c r="J215" s="46"/>
    </row>
    <row r="216" spans="1:10" x14ac:dyDescent="0.25">
      <c r="A216" s="31" t="s">
        <v>534</v>
      </c>
      <c r="B216" s="5">
        <v>2</v>
      </c>
      <c r="D216" s="5">
        <v>4</v>
      </c>
      <c r="E216" s="30" t="s">
        <v>535</v>
      </c>
      <c r="F216" s="6" t="s">
        <v>536</v>
      </c>
      <c r="G216" s="42">
        <f>SUM(G214:G215)</f>
        <v>0</v>
      </c>
      <c r="H216" s="42">
        <f>SUM(H214:H215)</f>
        <v>0</v>
      </c>
    </row>
    <row r="217" spans="1:10" x14ac:dyDescent="0.25">
      <c r="A217" s="24" t="s">
        <v>537</v>
      </c>
      <c r="B217" s="5">
        <v>28</v>
      </c>
      <c r="D217" s="5">
        <v>3</v>
      </c>
      <c r="E217" s="25" t="s">
        <v>538</v>
      </c>
      <c r="F217" s="6" t="s">
        <v>539</v>
      </c>
      <c r="G217" s="38">
        <f>+G216+G212+G208+G204+G200+G196+G192+G188+G184+G180+G176+G172+G168+G164</f>
        <v>0</v>
      </c>
      <c r="H217" s="38">
        <f>+H216+H212+H208+H204+H200+H196+H192+H188+H184+H180+H176+H172+H168+H164</f>
        <v>0</v>
      </c>
    </row>
    <row r="218" spans="1:10" ht="18" customHeight="1" x14ac:dyDescent="0.25">
      <c r="A218" s="20" t="s">
        <v>540</v>
      </c>
      <c r="D218" s="5">
        <v>2</v>
      </c>
      <c r="E218" s="21" t="s">
        <v>541</v>
      </c>
      <c r="F218" s="6" t="s">
        <v>542</v>
      </c>
      <c r="G218" s="28" t="s">
        <v>22</v>
      </c>
      <c r="H218" s="28" t="s">
        <v>22</v>
      </c>
    </row>
    <row r="219" spans="1:10" ht="18" customHeight="1" x14ac:dyDescent="0.25">
      <c r="A219" s="22" t="s">
        <v>543</v>
      </c>
      <c r="B219" s="5">
        <v>2</v>
      </c>
      <c r="D219" s="5">
        <v>3</v>
      </c>
      <c r="E219" s="23" t="s">
        <v>544</v>
      </c>
      <c r="F219" s="6" t="s">
        <v>545</v>
      </c>
      <c r="G219" s="11">
        <v>0</v>
      </c>
      <c r="H219" s="11">
        <v>0</v>
      </c>
    </row>
    <row r="220" spans="1:10" x14ac:dyDescent="0.25">
      <c r="A220" s="22" t="s">
        <v>546</v>
      </c>
      <c r="B220" s="5">
        <v>2</v>
      </c>
      <c r="D220" s="5">
        <v>3</v>
      </c>
      <c r="E220" s="23" t="s">
        <v>547</v>
      </c>
      <c r="F220" s="6" t="s">
        <v>548</v>
      </c>
      <c r="G220" s="11">
        <v>0</v>
      </c>
      <c r="H220" s="11">
        <v>0</v>
      </c>
      <c r="J220" s="46">
        <f>+G221+G214+G210+G206+G202+G198+G194+G190+G186+G182+G178+G170+G166+G162-H162-H166-H170-H178-H182-H186-H190-H194-H198-H202-H206-H210-H214-H221</f>
        <v>0</v>
      </c>
    </row>
    <row r="221" spans="1:10" x14ac:dyDescent="0.25">
      <c r="A221" s="24" t="s">
        <v>549</v>
      </c>
      <c r="B221" s="5">
        <v>4</v>
      </c>
      <c r="D221" s="5">
        <v>3</v>
      </c>
      <c r="E221" s="25" t="s">
        <v>550</v>
      </c>
      <c r="F221" s="6" t="s">
        <v>551</v>
      </c>
      <c r="G221" s="38">
        <f>SUM(G219:G220)</f>
        <v>0</v>
      </c>
      <c r="H221" s="38">
        <f>SUM(H219:H220)</f>
        <v>0</v>
      </c>
    </row>
    <row r="222" spans="1:10" ht="18" customHeight="1" x14ac:dyDescent="0.25">
      <c r="A222" s="19" t="s">
        <v>552</v>
      </c>
      <c r="B222" s="40">
        <v>311</v>
      </c>
      <c r="C222" s="40"/>
      <c r="D222" s="40">
        <v>2</v>
      </c>
      <c r="E222" s="41" t="s">
        <v>553</v>
      </c>
      <c r="F222" s="40" t="s">
        <v>554</v>
      </c>
      <c r="G222" s="45">
        <f>+G221+G217+G159+G158+G153</f>
        <v>0</v>
      </c>
      <c r="H222" s="45">
        <f>+H221+H217+H159+H158+H153</f>
        <v>0</v>
      </c>
      <c r="I222" s="46">
        <f>+G221+G214+G210+G206+G202+G198+G194+G190+G186+G182+G178+G170+G166+G162-H221-H214-H210-H206-H202-H198-H194-H190-H186-H182-H178-H170-H166-H162</f>
        <v>0</v>
      </c>
    </row>
    <row r="223" spans="1:10" x14ac:dyDescent="0.25">
      <c r="G223" s="46">
        <f>+G114-G222</f>
        <v>0</v>
      </c>
      <c r="H223" s="46">
        <f>+H114-H222</f>
        <v>0</v>
      </c>
    </row>
    <row r="224" spans="1:10" x14ac:dyDescent="0.25">
      <c r="G224" s="47"/>
      <c r="H224" s="47"/>
    </row>
  </sheetData>
  <conditionalFormatting sqref="A4">
    <cfRule type="expression" dxfId="41" priority="53" stopIfTrue="1">
      <formula>ABS(SUM(A4)-SUM(#REF!))&gt;=1</formula>
    </cfRule>
  </conditionalFormatting>
  <conditionalFormatting sqref="G6:H8">
    <cfRule type="expression" dxfId="40" priority="1" stopIfTrue="1">
      <formula>ABS(SUM(G6)-SUM(#REF!))&gt;=10</formula>
    </cfRule>
  </conditionalFormatting>
  <conditionalFormatting sqref="G9:H222">
    <cfRule type="expression" dxfId="39" priority="2" stopIfTrue="1">
      <formula>ABS(SUM(G9)-SUM(#REF!))&gt;=1</formula>
    </cfRule>
  </conditionalFormatting>
  <dataValidations count="2">
    <dataValidation type="whole" allowBlank="1" showInputMessage="1" showErrorMessage="1" sqref="WVF983047:WVF983262 LBZ9:LBZ222 IT65543:IT65758 SP65543:SP65758 ACL65543:ACL65758 AMH65543:AMH65758 AWD65543:AWD65758 BFZ65543:BFZ65758 BPV65543:BPV65758 BZR65543:BZR65758 CJN65543:CJN65758 CTJ65543:CTJ65758 DDF65543:DDF65758 DNB65543:DNB65758 DWX65543:DWX65758 EGT65543:EGT65758 EQP65543:EQP65758 FAL65543:FAL65758 FKH65543:FKH65758 FUD65543:FUD65758 GDZ65543:GDZ65758 GNV65543:GNV65758 GXR65543:GXR65758 HHN65543:HHN65758 HRJ65543:HRJ65758 IBF65543:IBF65758 ILB65543:ILB65758 IUX65543:IUX65758 JET65543:JET65758 JOP65543:JOP65758 JYL65543:JYL65758 KIH65543:KIH65758 KSD65543:KSD65758 LBZ65543:LBZ65758 LLV65543:LLV65758 LVR65543:LVR65758 MFN65543:MFN65758 MPJ65543:MPJ65758 MZF65543:MZF65758 NJB65543:NJB65758 NSX65543:NSX65758 OCT65543:OCT65758 OMP65543:OMP65758 OWL65543:OWL65758 PGH65543:PGH65758 PQD65543:PQD65758 PZZ65543:PZZ65758 QJV65543:QJV65758 QTR65543:QTR65758 RDN65543:RDN65758 RNJ65543:RNJ65758 RXF65543:RXF65758 SHB65543:SHB65758 SQX65543:SQX65758 TAT65543:TAT65758 TKP65543:TKP65758 TUL65543:TUL65758 UEH65543:UEH65758 UOD65543:UOD65758 UXZ65543:UXZ65758 VHV65543:VHV65758 VRR65543:VRR65758 WBN65543:WBN65758 WLJ65543:WLJ65758 WVF65543:WVF65758 LLV9:LLV222 IT131079:IT131294 SP131079:SP131294 ACL131079:ACL131294 AMH131079:AMH131294 AWD131079:AWD131294 BFZ131079:BFZ131294 BPV131079:BPV131294 BZR131079:BZR131294 CJN131079:CJN131294 CTJ131079:CTJ131294 DDF131079:DDF131294 DNB131079:DNB131294 DWX131079:DWX131294 EGT131079:EGT131294 EQP131079:EQP131294 FAL131079:FAL131294 FKH131079:FKH131294 FUD131079:FUD131294 GDZ131079:GDZ131294 GNV131079:GNV131294 GXR131079:GXR131294 HHN131079:HHN131294 HRJ131079:HRJ131294 IBF131079:IBF131294 ILB131079:ILB131294 IUX131079:IUX131294 JET131079:JET131294 JOP131079:JOP131294 JYL131079:JYL131294 KIH131079:KIH131294 KSD131079:KSD131294 LBZ131079:LBZ131294 LLV131079:LLV131294 LVR131079:LVR131294 MFN131079:MFN131294 MPJ131079:MPJ131294 MZF131079:MZF131294 NJB131079:NJB131294 NSX131079:NSX131294 OCT131079:OCT131294 OMP131079:OMP131294 OWL131079:OWL131294 PGH131079:PGH131294 PQD131079:PQD131294 PZZ131079:PZZ131294 QJV131079:QJV131294 QTR131079:QTR131294 RDN131079:RDN131294 RNJ131079:RNJ131294 RXF131079:RXF131294 SHB131079:SHB131294 SQX131079:SQX131294 TAT131079:TAT131294 TKP131079:TKP131294 TUL131079:TUL131294 UEH131079:UEH131294 UOD131079:UOD131294 UXZ131079:UXZ131294 VHV131079:VHV131294 VRR131079:VRR131294 WBN131079:WBN131294 WLJ131079:WLJ131294 WVF131079:WVF131294 LVR9:LVR222 IT196615:IT196830 SP196615:SP196830 ACL196615:ACL196830 AMH196615:AMH196830 AWD196615:AWD196830 BFZ196615:BFZ196830 BPV196615:BPV196830 BZR196615:BZR196830 CJN196615:CJN196830 CTJ196615:CTJ196830 DDF196615:DDF196830 DNB196615:DNB196830 DWX196615:DWX196830 EGT196615:EGT196830 EQP196615:EQP196830 FAL196615:FAL196830 FKH196615:FKH196830 FUD196615:FUD196830 GDZ196615:GDZ196830 GNV196615:GNV196830 GXR196615:GXR196830 HHN196615:HHN196830 HRJ196615:HRJ196830 IBF196615:IBF196830 ILB196615:ILB196830 IUX196615:IUX196830 JET196615:JET196830 JOP196615:JOP196830 JYL196615:JYL196830 KIH196615:KIH196830 KSD196615:KSD196830 LBZ196615:LBZ196830 LLV196615:LLV196830 LVR196615:LVR196830 MFN196615:MFN196830 MPJ196615:MPJ196830 MZF196615:MZF196830 NJB196615:NJB196830 NSX196615:NSX196830 OCT196615:OCT196830 OMP196615:OMP196830 OWL196615:OWL196830 PGH196615:PGH196830 PQD196615:PQD196830 PZZ196615:PZZ196830 QJV196615:QJV196830 QTR196615:QTR196830 RDN196615:RDN196830 RNJ196615:RNJ196830 RXF196615:RXF196830 SHB196615:SHB196830 SQX196615:SQX196830 TAT196615:TAT196830 TKP196615:TKP196830 TUL196615:TUL196830 UEH196615:UEH196830 UOD196615:UOD196830 UXZ196615:UXZ196830 VHV196615:VHV196830 VRR196615:VRR196830 WBN196615:WBN196830 WLJ196615:WLJ196830 WVF196615:WVF196830 MFN9:MFN222 IT262151:IT262366 SP262151:SP262366 ACL262151:ACL262366 AMH262151:AMH262366 AWD262151:AWD262366 BFZ262151:BFZ262366 BPV262151:BPV262366 BZR262151:BZR262366 CJN262151:CJN262366 CTJ262151:CTJ262366 DDF262151:DDF262366 DNB262151:DNB262366 DWX262151:DWX262366 EGT262151:EGT262366 EQP262151:EQP262366 FAL262151:FAL262366 FKH262151:FKH262366 FUD262151:FUD262366 GDZ262151:GDZ262366 GNV262151:GNV262366 GXR262151:GXR262366 HHN262151:HHN262366 HRJ262151:HRJ262366 IBF262151:IBF262366 ILB262151:ILB262366 IUX262151:IUX262366 JET262151:JET262366 JOP262151:JOP262366 JYL262151:JYL262366 KIH262151:KIH262366 KSD262151:KSD262366 LBZ262151:LBZ262366 LLV262151:LLV262366 LVR262151:LVR262366 MFN262151:MFN262366 MPJ262151:MPJ262366 MZF262151:MZF262366 NJB262151:NJB262366 NSX262151:NSX262366 OCT262151:OCT262366 OMP262151:OMP262366 OWL262151:OWL262366 PGH262151:PGH262366 PQD262151:PQD262366 PZZ262151:PZZ262366 QJV262151:QJV262366 QTR262151:QTR262366 RDN262151:RDN262366 RNJ262151:RNJ262366 RXF262151:RXF262366 SHB262151:SHB262366 SQX262151:SQX262366 TAT262151:TAT262366 TKP262151:TKP262366 TUL262151:TUL262366 UEH262151:UEH262366 UOD262151:UOD262366 UXZ262151:UXZ262366 VHV262151:VHV262366 VRR262151:VRR262366 WBN262151:WBN262366 WLJ262151:WLJ262366 WVF262151:WVF262366 MPJ9:MPJ222 IT327687:IT327902 SP327687:SP327902 ACL327687:ACL327902 AMH327687:AMH327902 AWD327687:AWD327902 BFZ327687:BFZ327902 BPV327687:BPV327902 BZR327687:BZR327902 CJN327687:CJN327902 CTJ327687:CTJ327902 DDF327687:DDF327902 DNB327687:DNB327902 DWX327687:DWX327902 EGT327687:EGT327902 EQP327687:EQP327902 FAL327687:FAL327902 FKH327687:FKH327902 FUD327687:FUD327902 GDZ327687:GDZ327902 GNV327687:GNV327902 GXR327687:GXR327902 HHN327687:HHN327902 HRJ327687:HRJ327902 IBF327687:IBF327902 ILB327687:ILB327902 IUX327687:IUX327902 JET327687:JET327902 JOP327687:JOP327902 JYL327687:JYL327902 KIH327687:KIH327902 KSD327687:KSD327902 LBZ327687:LBZ327902 LLV327687:LLV327902 LVR327687:LVR327902 MFN327687:MFN327902 MPJ327687:MPJ327902 MZF327687:MZF327902 NJB327687:NJB327902 NSX327687:NSX327902 OCT327687:OCT327902 OMP327687:OMP327902 OWL327687:OWL327902 PGH327687:PGH327902 PQD327687:PQD327902 PZZ327687:PZZ327902 QJV327687:QJV327902 QTR327687:QTR327902 RDN327687:RDN327902 RNJ327687:RNJ327902 RXF327687:RXF327902 SHB327687:SHB327902 SQX327687:SQX327902 TAT327687:TAT327902 TKP327687:TKP327902 TUL327687:TUL327902 UEH327687:UEH327902 UOD327687:UOD327902 UXZ327687:UXZ327902 VHV327687:VHV327902 VRR327687:VRR327902 WBN327687:WBN327902 WLJ327687:WLJ327902 WVF327687:WVF327902 MZF9:MZF222 IT393223:IT393438 SP393223:SP393438 ACL393223:ACL393438 AMH393223:AMH393438 AWD393223:AWD393438 BFZ393223:BFZ393438 BPV393223:BPV393438 BZR393223:BZR393438 CJN393223:CJN393438 CTJ393223:CTJ393438 DDF393223:DDF393438 DNB393223:DNB393438 DWX393223:DWX393438 EGT393223:EGT393438 EQP393223:EQP393438 FAL393223:FAL393438 FKH393223:FKH393438 FUD393223:FUD393438 GDZ393223:GDZ393438 GNV393223:GNV393438 GXR393223:GXR393438 HHN393223:HHN393438 HRJ393223:HRJ393438 IBF393223:IBF393438 ILB393223:ILB393438 IUX393223:IUX393438 JET393223:JET393438 JOP393223:JOP393438 JYL393223:JYL393438 KIH393223:KIH393438 KSD393223:KSD393438 LBZ393223:LBZ393438 LLV393223:LLV393438 LVR393223:LVR393438 MFN393223:MFN393438 MPJ393223:MPJ393438 MZF393223:MZF393438 NJB393223:NJB393438 NSX393223:NSX393438 OCT393223:OCT393438 OMP393223:OMP393438 OWL393223:OWL393438 PGH393223:PGH393438 PQD393223:PQD393438 PZZ393223:PZZ393438 QJV393223:QJV393438 QTR393223:QTR393438 RDN393223:RDN393438 RNJ393223:RNJ393438 RXF393223:RXF393438 SHB393223:SHB393438 SQX393223:SQX393438 TAT393223:TAT393438 TKP393223:TKP393438 TUL393223:TUL393438 UEH393223:UEH393438 UOD393223:UOD393438 UXZ393223:UXZ393438 VHV393223:VHV393438 VRR393223:VRR393438 WBN393223:WBN393438 WLJ393223:WLJ393438 WVF393223:WVF393438 NJB9:NJB222 IT458759:IT458974 SP458759:SP458974 ACL458759:ACL458974 AMH458759:AMH458974 AWD458759:AWD458974 BFZ458759:BFZ458974 BPV458759:BPV458974 BZR458759:BZR458974 CJN458759:CJN458974 CTJ458759:CTJ458974 DDF458759:DDF458974 DNB458759:DNB458974 DWX458759:DWX458974 EGT458759:EGT458974 EQP458759:EQP458974 FAL458759:FAL458974 FKH458759:FKH458974 FUD458759:FUD458974 GDZ458759:GDZ458974 GNV458759:GNV458974 GXR458759:GXR458974 HHN458759:HHN458974 HRJ458759:HRJ458974 IBF458759:IBF458974 ILB458759:ILB458974 IUX458759:IUX458974 JET458759:JET458974 JOP458759:JOP458974 JYL458759:JYL458974 KIH458759:KIH458974 KSD458759:KSD458974 LBZ458759:LBZ458974 LLV458759:LLV458974 LVR458759:LVR458974 MFN458759:MFN458974 MPJ458759:MPJ458974 MZF458759:MZF458974 NJB458759:NJB458974 NSX458759:NSX458974 OCT458759:OCT458974 OMP458759:OMP458974 OWL458759:OWL458974 PGH458759:PGH458974 PQD458759:PQD458974 PZZ458759:PZZ458974 QJV458759:QJV458974 QTR458759:QTR458974 RDN458759:RDN458974 RNJ458759:RNJ458974 RXF458759:RXF458974 SHB458759:SHB458974 SQX458759:SQX458974 TAT458759:TAT458974 TKP458759:TKP458974 TUL458759:TUL458974 UEH458759:UEH458974 UOD458759:UOD458974 UXZ458759:UXZ458974 VHV458759:VHV458974 VRR458759:VRR458974 WBN458759:WBN458974 WLJ458759:WLJ458974 WVF458759:WVF458974 NSX9:NSX222 IT524295:IT524510 SP524295:SP524510 ACL524295:ACL524510 AMH524295:AMH524510 AWD524295:AWD524510 BFZ524295:BFZ524510 BPV524295:BPV524510 BZR524295:BZR524510 CJN524295:CJN524510 CTJ524295:CTJ524510 DDF524295:DDF524510 DNB524295:DNB524510 DWX524295:DWX524510 EGT524295:EGT524510 EQP524295:EQP524510 FAL524295:FAL524510 FKH524295:FKH524510 FUD524295:FUD524510 GDZ524295:GDZ524510 GNV524295:GNV524510 GXR524295:GXR524510 HHN524295:HHN524510 HRJ524295:HRJ524510 IBF524295:IBF524510 ILB524295:ILB524510 IUX524295:IUX524510 JET524295:JET524510 JOP524295:JOP524510 JYL524295:JYL524510 KIH524295:KIH524510 KSD524295:KSD524510 LBZ524295:LBZ524510 LLV524295:LLV524510 LVR524295:LVR524510 MFN524295:MFN524510 MPJ524295:MPJ524510 MZF524295:MZF524510 NJB524295:NJB524510 NSX524295:NSX524510 OCT524295:OCT524510 OMP524295:OMP524510 OWL524295:OWL524510 PGH524295:PGH524510 PQD524295:PQD524510 PZZ524295:PZZ524510 QJV524295:QJV524510 QTR524295:QTR524510 RDN524295:RDN524510 RNJ524295:RNJ524510 RXF524295:RXF524510 SHB524295:SHB524510 SQX524295:SQX524510 TAT524295:TAT524510 TKP524295:TKP524510 TUL524295:TUL524510 UEH524295:UEH524510 UOD524295:UOD524510 UXZ524295:UXZ524510 VHV524295:VHV524510 VRR524295:VRR524510 WBN524295:WBN524510 WLJ524295:WLJ524510 WVF524295:WVF524510 OCT9:OCT222 IT589831:IT590046 SP589831:SP590046 ACL589831:ACL590046 AMH589831:AMH590046 AWD589831:AWD590046 BFZ589831:BFZ590046 BPV589831:BPV590046 BZR589831:BZR590046 CJN589831:CJN590046 CTJ589831:CTJ590046 DDF589831:DDF590046 DNB589831:DNB590046 DWX589831:DWX590046 EGT589831:EGT590046 EQP589831:EQP590046 FAL589831:FAL590046 FKH589831:FKH590046 FUD589831:FUD590046 GDZ589831:GDZ590046 GNV589831:GNV590046 GXR589831:GXR590046 HHN589831:HHN590046 HRJ589831:HRJ590046 IBF589831:IBF590046 ILB589831:ILB590046 IUX589831:IUX590046 JET589831:JET590046 JOP589831:JOP590046 JYL589831:JYL590046 KIH589831:KIH590046 KSD589831:KSD590046 LBZ589831:LBZ590046 LLV589831:LLV590046 LVR589831:LVR590046 MFN589831:MFN590046 MPJ589831:MPJ590046 MZF589831:MZF590046 NJB589831:NJB590046 NSX589831:NSX590046 OCT589831:OCT590046 OMP589831:OMP590046 OWL589831:OWL590046 PGH589831:PGH590046 PQD589831:PQD590046 PZZ589831:PZZ590046 QJV589831:QJV590046 QTR589831:QTR590046 RDN589831:RDN590046 RNJ589831:RNJ590046 RXF589831:RXF590046 SHB589831:SHB590046 SQX589831:SQX590046 TAT589831:TAT590046 TKP589831:TKP590046 TUL589831:TUL590046 UEH589831:UEH590046 UOD589831:UOD590046 UXZ589831:UXZ590046 VHV589831:VHV590046 VRR589831:VRR590046 WBN589831:WBN590046 WLJ589831:WLJ590046 WVF589831:WVF590046 OMP9:OMP222 IT655367:IT655582 SP655367:SP655582 ACL655367:ACL655582 AMH655367:AMH655582 AWD655367:AWD655582 BFZ655367:BFZ655582 BPV655367:BPV655582 BZR655367:BZR655582 CJN655367:CJN655582 CTJ655367:CTJ655582 DDF655367:DDF655582 DNB655367:DNB655582 DWX655367:DWX655582 EGT655367:EGT655582 EQP655367:EQP655582 FAL655367:FAL655582 FKH655367:FKH655582 FUD655367:FUD655582 GDZ655367:GDZ655582 GNV655367:GNV655582 GXR655367:GXR655582 HHN655367:HHN655582 HRJ655367:HRJ655582 IBF655367:IBF655582 ILB655367:ILB655582 IUX655367:IUX655582 JET655367:JET655582 JOP655367:JOP655582 JYL655367:JYL655582 KIH655367:KIH655582 KSD655367:KSD655582 LBZ655367:LBZ655582 LLV655367:LLV655582 LVR655367:LVR655582 MFN655367:MFN655582 MPJ655367:MPJ655582 MZF655367:MZF655582 NJB655367:NJB655582 NSX655367:NSX655582 OCT655367:OCT655582 OMP655367:OMP655582 OWL655367:OWL655582 PGH655367:PGH655582 PQD655367:PQD655582 PZZ655367:PZZ655582 QJV655367:QJV655582 QTR655367:QTR655582 RDN655367:RDN655582 RNJ655367:RNJ655582 RXF655367:RXF655582 SHB655367:SHB655582 SQX655367:SQX655582 TAT655367:TAT655582 TKP655367:TKP655582 TUL655367:TUL655582 UEH655367:UEH655582 UOD655367:UOD655582 UXZ655367:UXZ655582 VHV655367:VHV655582 VRR655367:VRR655582 WBN655367:WBN655582 WLJ655367:WLJ655582 WVF655367:WVF655582 OWL9:OWL222 IT720903:IT721118 SP720903:SP721118 ACL720903:ACL721118 AMH720903:AMH721118 AWD720903:AWD721118 BFZ720903:BFZ721118 BPV720903:BPV721118 BZR720903:BZR721118 CJN720903:CJN721118 CTJ720903:CTJ721118 DDF720903:DDF721118 DNB720903:DNB721118 DWX720903:DWX721118 EGT720903:EGT721118 EQP720903:EQP721118 FAL720903:FAL721118 FKH720903:FKH721118 FUD720903:FUD721118 GDZ720903:GDZ721118 GNV720903:GNV721118 GXR720903:GXR721118 HHN720903:HHN721118 HRJ720903:HRJ721118 IBF720903:IBF721118 ILB720903:ILB721118 IUX720903:IUX721118 JET720903:JET721118 JOP720903:JOP721118 JYL720903:JYL721118 KIH720903:KIH721118 KSD720903:KSD721118 LBZ720903:LBZ721118 LLV720903:LLV721118 LVR720903:LVR721118 MFN720903:MFN721118 MPJ720903:MPJ721118 MZF720903:MZF721118 NJB720903:NJB721118 NSX720903:NSX721118 OCT720903:OCT721118 OMP720903:OMP721118 OWL720903:OWL721118 PGH720903:PGH721118 PQD720903:PQD721118 PZZ720903:PZZ721118 QJV720903:QJV721118 QTR720903:QTR721118 RDN720903:RDN721118 RNJ720903:RNJ721118 RXF720903:RXF721118 SHB720903:SHB721118 SQX720903:SQX721118 TAT720903:TAT721118 TKP720903:TKP721118 TUL720903:TUL721118 UEH720903:UEH721118 UOD720903:UOD721118 UXZ720903:UXZ721118 VHV720903:VHV721118 VRR720903:VRR721118 WBN720903:WBN721118 WLJ720903:WLJ721118 WVF720903:WVF721118 PGH9:PGH222 IT786439:IT786654 SP786439:SP786654 ACL786439:ACL786654 AMH786439:AMH786654 AWD786439:AWD786654 BFZ786439:BFZ786654 BPV786439:BPV786654 BZR786439:BZR786654 CJN786439:CJN786654 CTJ786439:CTJ786654 DDF786439:DDF786654 DNB786439:DNB786654 DWX786439:DWX786654 EGT786439:EGT786654 EQP786439:EQP786654 FAL786439:FAL786654 FKH786439:FKH786654 FUD786439:FUD786654 GDZ786439:GDZ786654 GNV786439:GNV786654 GXR786439:GXR786654 HHN786439:HHN786654 HRJ786439:HRJ786654 IBF786439:IBF786654 ILB786439:ILB786654 IUX786439:IUX786654 JET786439:JET786654 JOP786439:JOP786654 JYL786439:JYL786654 KIH786439:KIH786654 KSD786439:KSD786654 LBZ786439:LBZ786654 LLV786439:LLV786654 LVR786439:LVR786654 MFN786439:MFN786654 MPJ786439:MPJ786654 MZF786439:MZF786654 NJB786439:NJB786654 NSX786439:NSX786654 OCT786439:OCT786654 OMP786439:OMP786654 OWL786439:OWL786654 PGH786439:PGH786654 PQD786439:PQD786654 PZZ786439:PZZ786654 QJV786439:QJV786654 QTR786439:QTR786654 RDN786439:RDN786654 RNJ786439:RNJ786654 RXF786439:RXF786654 SHB786439:SHB786654 SQX786439:SQX786654 TAT786439:TAT786654 TKP786439:TKP786654 TUL786439:TUL786654 UEH786439:UEH786654 UOD786439:UOD786654 UXZ786439:UXZ786654 VHV786439:VHV786654 VRR786439:VRR786654 WBN786439:WBN786654 WLJ786439:WLJ786654 WVF786439:WVF786654 PQD9:PQD222 IT851975:IT852190 SP851975:SP852190 ACL851975:ACL852190 AMH851975:AMH852190 AWD851975:AWD852190 BFZ851975:BFZ852190 BPV851975:BPV852190 BZR851975:BZR852190 CJN851975:CJN852190 CTJ851975:CTJ852190 DDF851975:DDF852190 DNB851975:DNB852190 DWX851975:DWX852190 EGT851975:EGT852190 EQP851975:EQP852190 FAL851975:FAL852190 FKH851975:FKH852190 FUD851975:FUD852190 GDZ851975:GDZ852190 GNV851975:GNV852190 GXR851975:GXR852190 HHN851975:HHN852190 HRJ851975:HRJ852190 IBF851975:IBF852190 ILB851975:ILB852190 IUX851975:IUX852190 JET851975:JET852190 JOP851975:JOP852190 JYL851975:JYL852190 KIH851975:KIH852190 KSD851975:KSD852190 LBZ851975:LBZ852190 LLV851975:LLV852190 LVR851975:LVR852190 MFN851975:MFN852190 MPJ851975:MPJ852190 MZF851975:MZF852190 NJB851975:NJB852190 NSX851975:NSX852190 OCT851975:OCT852190 OMP851975:OMP852190 OWL851975:OWL852190 PGH851975:PGH852190 PQD851975:PQD852190 PZZ851975:PZZ852190 QJV851975:QJV852190 QTR851975:QTR852190 RDN851975:RDN852190 RNJ851975:RNJ852190 RXF851975:RXF852190 SHB851975:SHB852190 SQX851975:SQX852190 TAT851975:TAT852190 TKP851975:TKP852190 TUL851975:TUL852190 UEH851975:UEH852190 UOD851975:UOD852190 UXZ851975:UXZ852190 VHV851975:VHV852190 VRR851975:VRR852190 WBN851975:WBN852190 WLJ851975:WLJ852190 WVF851975:WVF852190 PZZ9:PZZ222 IT917511:IT917726 SP917511:SP917726 ACL917511:ACL917726 AMH917511:AMH917726 AWD917511:AWD917726 BFZ917511:BFZ917726 BPV917511:BPV917726 BZR917511:BZR917726 CJN917511:CJN917726 CTJ917511:CTJ917726 DDF917511:DDF917726 DNB917511:DNB917726 DWX917511:DWX917726 EGT917511:EGT917726 EQP917511:EQP917726 FAL917511:FAL917726 FKH917511:FKH917726 FUD917511:FUD917726 GDZ917511:GDZ917726 GNV917511:GNV917726 GXR917511:GXR917726 HHN917511:HHN917726 HRJ917511:HRJ917726 IBF917511:IBF917726 ILB917511:ILB917726 IUX917511:IUX917726 JET917511:JET917726 JOP917511:JOP917726 JYL917511:JYL917726 KIH917511:KIH917726 KSD917511:KSD917726 LBZ917511:LBZ917726 LLV917511:LLV917726 LVR917511:LVR917726 MFN917511:MFN917726 MPJ917511:MPJ917726 MZF917511:MZF917726 NJB917511:NJB917726 NSX917511:NSX917726 OCT917511:OCT917726 OMP917511:OMP917726 OWL917511:OWL917726 PGH917511:PGH917726 PQD917511:PQD917726 PZZ917511:PZZ917726 QJV917511:QJV917726 QTR917511:QTR917726 RDN917511:RDN917726 RNJ917511:RNJ917726 RXF917511:RXF917726 SHB917511:SHB917726 SQX917511:SQX917726 TAT917511:TAT917726 TKP917511:TKP917726 TUL917511:TUL917726 UEH917511:UEH917726 UOD917511:UOD917726 UXZ917511:UXZ917726 VHV917511:VHV917726 VRR917511:VRR917726 WBN917511:WBN917726 WLJ917511:WLJ917726 WVF917511:WVF917726 QJV9:QJV222 IT983047:IT983262 SP983047:SP983262 ACL983047:ACL983262 AMH983047:AMH983262 AWD983047:AWD983262 BFZ983047:BFZ983262 BPV983047:BPV983262 BZR983047:BZR983262 CJN983047:CJN983262 CTJ983047:CTJ983262 DDF983047:DDF983262 DNB983047:DNB983262 DWX983047:DWX983262 EGT983047:EGT983262 EQP983047:EQP983262 FAL983047:FAL983262 FKH983047:FKH983262 FUD983047:FUD983262 GDZ983047:GDZ983262 GNV983047:GNV983262 GXR983047:GXR983262 HHN983047:HHN983262 HRJ983047:HRJ983262 IBF983047:IBF983262 ILB983047:ILB983262 IUX983047:IUX983262 JET983047:JET983262 JOP983047:JOP983262 JYL983047:JYL983262 KIH983047:KIH983262 KSD983047:KSD983262 LBZ983047:LBZ983262 LLV983047:LLV983262 LVR983047:LVR983262 MFN983047:MFN983262 MPJ983047:MPJ983262 MZF983047:MZF983262 NJB983047:NJB983262 NSX983047:NSX983262 OCT983047:OCT983262 OMP983047:OMP983262 OWL983047:OWL983262 PGH983047:PGH983262 PQD983047:PQD983262 PZZ983047:PZZ983262 QJV983047:QJV983262 QTR983047:QTR983262 RDN983047:RDN983262 RNJ983047:RNJ983262 RXF983047:RXF983262 SHB983047:SHB983262 SQX983047:SQX983262 TAT983047:TAT983262 TKP983047:TKP983262 TUL983047:TUL983262 UEH983047:UEH983262 UOD983047:UOD983262 UXZ983047:UXZ983262 VHV983047:VHV983262 VRR983047:VRR983262 WBN983047:WBN983262 WLJ983047:WLJ983262 QTR9:QTR222 RDN9:RDN222 RNJ9:RNJ222 RXF9:RXF222 SHB9:SHB222 SQX9:SQX222 TAT9:TAT222 TKP9:TKP222 TUL9:TUL222 UEH9:UEH222 UOD9:UOD222 UXZ9:UXZ222 VHV9:VHV222 VRR9:VRR222 WBN9:WBN222 WLJ9:WLJ222 WVF9:WVF222 IT9:IT222 SP9:SP222 ACL9:ACL222 AMH9:AMH222 AWD9:AWD222 BFZ9:BFZ222 BPV9:BPV222 BZR9:BZR222 CJN9:CJN222 CTJ9:CTJ222 DDF9:DDF222 DNB9:DNB222 DWX9:DWX222 EGT9:EGT222 EQP9:EQP222 FAL9:FAL222 FKH9:FKH222 FUD9:FUD222 GDZ9:GDZ222 GNV9:GNV222 GXR9:GXR222 HHN9:HHN222 HRJ9:HRJ222 IBF9:IBF222 ILB9:ILB222 IUX9:IUX222 JET9:JET222 JOP9:JOP222 JYL9:JYL222 KIH9:KIH222 KSD9:KSD222">
      <formula1>-9.99999999999999E+31</formula1>
      <formula2>9.99999999999999E+31</formula2>
    </dataValidation>
    <dataValidation type="whole" allowBlank="1" showInputMessage="1" showErrorMessage="1" sqref="LBX9:LBX222 LLT9:LLT222 IR65543:IR65758 SN65543:SN65758 ACJ65543:ACJ65758 AMF65543:AMF65758 AWB65543:AWB65758 BFX65543:BFX65758 BPT65543:BPT65758 BZP65543:BZP65758 CJL65543:CJL65758 CTH65543:CTH65758 DDD65543:DDD65758 DMZ65543:DMZ65758 DWV65543:DWV65758 EGR65543:EGR65758 EQN65543:EQN65758 FAJ65543:FAJ65758 FKF65543:FKF65758 FUB65543:FUB65758 GDX65543:GDX65758 GNT65543:GNT65758 GXP65543:GXP65758 HHL65543:HHL65758 HRH65543:HRH65758 IBD65543:IBD65758 IKZ65543:IKZ65758 IUV65543:IUV65758 JER65543:JER65758 JON65543:JON65758 JYJ65543:JYJ65758 KIF65543:KIF65758 KSB65543:KSB65758 LBX65543:LBX65758 LLT65543:LLT65758 LVP65543:LVP65758 MFL65543:MFL65758 MPH65543:MPH65758 MZD65543:MZD65758 NIZ65543:NIZ65758 NSV65543:NSV65758 OCR65543:OCR65758 OMN65543:OMN65758 OWJ65543:OWJ65758 PGF65543:PGF65758 PQB65543:PQB65758 PZX65543:PZX65758 QJT65543:QJT65758 QTP65543:QTP65758 RDL65543:RDL65758 RNH65543:RNH65758 RXD65543:RXD65758 SGZ65543:SGZ65758 SQV65543:SQV65758 TAR65543:TAR65758 TKN65543:TKN65758 TUJ65543:TUJ65758 UEF65543:UEF65758 UOB65543:UOB65758 UXX65543:UXX65758 VHT65543:VHT65758 VRP65543:VRP65758 WBL65543:WBL65758 WLH65543:WLH65758 WVD65543:WVD65758 LVP9:LVP222 IR131079:IR131294 SN131079:SN131294 ACJ131079:ACJ131294 AMF131079:AMF131294 AWB131079:AWB131294 BFX131079:BFX131294 BPT131079:BPT131294 BZP131079:BZP131294 CJL131079:CJL131294 CTH131079:CTH131294 DDD131079:DDD131294 DMZ131079:DMZ131294 DWV131079:DWV131294 EGR131079:EGR131294 EQN131079:EQN131294 FAJ131079:FAJ131294 FKF131079:FKF131294 FUB131079:FUB131294 GDX131079:GDX131294 GNT131079:GNT131294 GXP131079:GXP131294 HHL131079:HHL131294 HRH131079:HRH131294 IBD131079:IBD131294 IKZ131079:IKZ131294 IUV131079:IUV131294 JER131079:JER131294 JON131079:JON131294 JYJ131079:JYJ131294 KIF131079:KIF131294 KSB131079:KSB131294 LBX131079:LBX131294 LLT131079:LLT131294 LVP131079:LVP131294 MFL131079:MFL131294 MPH131079:MPH131294 MZD131079:MZD131294 NIZ131079:NIZ131294 NSV131079:NSV131294 OCR131079:OCR131294 OMN131079:OMN131294 OWJ131079:OWJ131294 PGF131079:PGF131294 PQB131079:PQB131294 PZX131079:PZX131294 QJT131079:QJT131294 QTP131079:QTP131294 RDL131079:RDL131294 RNH131079:RNH131294 RXD131079:RXD131294 SGZ131079:SGZ131294 SQV131079:SQV131294 TAR131079:TAR131294 TKN131079:TKN131294 TUJ131079:TUJ131294 UEF131079:UEF131294 UOB131079:UOB131294 UXX131079:UXX131294 VHT131079:VHT131294 VRP131079:VRP131294 WBL131079:WBL131294 WLH131079:WLH131294 WVD131079:WVD131294 MFL9:MFL222 IR196615:IR196830 SN196615:SN196830 ACJ196615:ACJ196830 AMF196615:AMF196830 AWB196615:AWB196830 BFX196615:BFX196830 BPT196615:BPT196830 BZP196615:BZP196830 CJL196615:CJL196830 CTH196615:CTH196830 DDD196615:DDD196830 DMZ196615:DMZ196830 DWV196615:DWV196830 EGR196615:EGR196830 EQN196615:EQN196830 FAJ196615:FAJ196830 FKF196615:FKF196830 FUB196615:FUB196830 GDX196615:GDX196830 GNT196615:GNT196830 GXP196615:GXP196830 HHL196615:HHL196830 HRH196615:HRH196830 IBD196615:IBD196830 IKZ196615:IKZ196830 IUV196615:IUV196830 JER196615:JER196830 JON196615:JON196830 JYJ196615:JYJ196830 KIF196615:KIF196830 KSB196615:KSB196830 LBX196615:LBX196830 LLT196615:LLT196830 LVP196615:LVP196830 MFL196615:MFL196830 MPH196615:MPH196830 MZD196615:MZD196830 NIZ196615:NIZ196830 NSV196615:NSV196830 OCR196615:OCR196830 OMN196615:OMN196830 OWJ196615:OWJ196830 PGF196615:PGF196830 PQB196615:PQB196830 PZX196615:PZX196830 QJT196615:QJT196830 QTP196615:QTP196830 RDL196615:RDL196830 RNH196615:RNH196830 RXD196615:RXD196830 SGZ196615:SGZ196830 SQV196615:SQV196830 TAR196615:TAR196830 TKN196615:TKN196830 TUJ196615:TUJ196830 UEF196615:UEF196830 UOB196615:UOB196830 UXX196615:UXX196830 VHT196615:VHT196830 VRP196615:VRP196830 WBL196615:WBL196830 WLH196615:WLH196830 WVD196615:WVD196830 MPH9:MPH222 IR262151:IR262366 SN262151:SN262366 ACJ262151:ACJ262366 AMF262151:AMF262366 AWB262151:AWB262366 BFX262151:BFX262366 BPT262151:BPT262366 BZP262151:BZP262366 CJL262151:CJL262366 CTH262151:CTH262366 DDD262151:DDD262366 DMZ262151:DMZ262366 DWV262151:DWV262366 EGR262151:EGR262366 EQN262151:EQN262366 FAJ262151:FAJ262366 FKF262151:FKF262366 FUB262151:FUB262366 GDX262151:GDX262366 GNT262151:GNT262366 GXP262151:GXP262366 HHL262151:HHL262366 HRH262151:HRH262366 IBD262151:IBD262366 IKZ262151:IKZ262366 IUV262151:IUV262366 JER262151:JER262366 JON262151:JON262366 JYJ262151:JYJ262366 KIF262151:KIF262366 KSB262151:KSB262366 LBX262151:LBX262366 LLT262151:LLT262366 LVP262151:LVP262366 MFL262151:MFL262366 MPH262151:MPH262366 MZD262151:MZD262366 NIZ262151:NIZ262366 NSV262151:NSV262366 OCR262151:OCR262366 OMN262151:OMN262366 OWJ262151:OWJ262366 PGF262151:PGF262366 PQB262151:PQB262366 PZX262151:PZX262366 QJT262151:QJT262366 QTP262151:QTP262366 RDL262151:RDL262366 RNH262151:RNH262366 RXD262151:RXD262366 SGZ262151:SGZ262366 SQV262151:SQV262366 TAR262151:TAR262366 TKN262151:TKN262366 TUJ262151:TUJ262366 UEF262151:UEF262366 UOB262151:UOB262366 UXX262151:UXX262366 VHT262151:VHT262366 VRP262151:VRP262366 WBL262151:WBL262366 WLH262151:WLH262366 WVD262151:WVD262366 MZD9:MZD222 IR327687:IR327902 SN327687:SN327902 ACJ327687:ACJ327902 AMF327687:AMF327902 AWB327687:AWB327902 BFX327687:BFX327902 BPT327687:BPT327902 BZP327687:BZP327902 CJL327687:CJL327902 CTH327687:CTH327902 DDD327687:DDD327902 DMZ327687:DMZ327902 DWV327687:DWV327902 EGR327687:EGR327902 EQN327687:EQN327902 FAJ327687:FAJ327902 FKF327687:FKF327902 FUB327687:FUB327902 GDX327687:GDX327902 GNT327687:GNT327902 GXP327687:GXP327902 HHL327687:HHL327902 HRH327687:HRH327902 IBD327687:IBD327902 IKZ327687:IKZ327902 IUV327687:IUV327902 JER327687:JER327902 JON327687:JON327902 JYJ327687:JYJ327902 KIF327687:KIF327902 KSB327687:KSB327902 LBX327687:LBX327902 LLT327687:LLT327902 LVP327687:LVP327902 MFL327687:MFL327902 MPH327687:MPH327902 MZD327687:MZD327902 NIZ327687:NIZ327902 NSV327687:NSV327902 OCR327687:OCR327902 OMN327687:OMN327902 OWJ327687:OWJ327902 PGF327687:PGF327902 PQB327687:PQB327902 PZX327687:PZX327902 QJT327687:QJT327902 QTP327687:QTP327902 RDL327687:RDL327902 RNH327687:RNH327902 RXD327687:RXD327902 SGZ327687:SGZ327902 SQV327687:SQV327902 TAR327687:TAR327902 TKN327687:TKN327902 TUJ327687:TUJ327902 UEF327687:UEF327902 UOB327687:UOB327902 UXX327687:UXX327902 VHT327687:VHT327902 VRP327687:VRP327902 WBL327687:WBL327902 WLH327687:WLH327902 WVD327687:WVD327902 NIZ9:NIZ222 IR393223:IR393438 SN393223:SN393438 ACJ393223:ACJ393438 AMF393223:AMF393438 AWB393223:AWB393438 BFX393223:BFX393438 BPT393223:BPT393438 BZP393223:BZP393438 CJL393223:CJL393438 CTH393223:CTH393438 DDD393223:DDD393438 DMZ393223:DMZ393438 DWV393223:DWV393438 EGR393223:EGR393438 EQN393223:EQN393438 FAJ393223:FAJ393438 FKF393223:FKF393438 FUB393223:FUB393438 GDX393223:GDX393438 GNT393223:GNT393438 GXP393223:GXP393438 HHL393223:HHL393438 HRH393223:HRH393438 IBD393223:IBD393438 IKZ393223:IKZ393438 IUV393223:IUV393438 JER393223:JER393438 JON393223:JON393438 JYJ393223:JYJ393438 KIF393223:KIF393438 KSB393223:KSB393438 LBX393223:LBX393438 LLT393223:LLT393438 LVP393223:LVP393438 MFL393223:MFL393438 MPH393223:MPH393438 MZD393223:MZD393438 NIZ393223:NIZ393438 NSV393223:NSV393438 OCR393223:OCR393438 OMN393223:OMN393438 OWJ393223:OWJ393438 PGF393223:PGF393438 PQB393223:PQB393438 PZX393223:PZX393438 QJT393223:QJT393438 QTP393223:QTP393438 RDL393223:RDL393438 RNH393223:RNH393438 RXD393223:RXD393438 SGZ393223:SGZ393438 SQV393223:SQV393438 TAR393223:TAR393438 TKN393223:TKN393438 TUJ393223:TUJ393438 UEF393223:UEF393438 UOB393223:UOB393438 UXX393223:UXX393438 VHT393223:VHT393438 VRP393223:VRP393438 WBL393223:WBL393438 WLH393223:WLH393438 WVD393223:WVD393438 NSV9:NSV222 IR458759:IR458974 SN458759:SN458974 ACJ458759:ACJ458974 AMF458759:AMF458974 AWB458759:AWB458974 BFX458759:BFX458974 BPT458759:BPT458974 BZP458759:BZP458974 CJL458759:CJL458974 CTH458759:CTH458974 DDD458759:DDD458974 DMZ458759:DMZ458974 DWV458759:DWV458974 EGR458759:EGR458974 EQN458759:EQN458974 FAJ458759:FAJ458974 FKF458759:FKF458974 FUB458759:FUB458974 GDX458759:GDX458974 GNT458759:GNT458974 GXP458759:GXP458974 HHL458759:HHL458974 HRH458759:HRH458974 IBD458759:IBD458974 IKZ458759:IKZ458974 IUV458759:IUV458974 JER458759:JER458974 JON458759:JON458974 JYJ458759:JYJ458974 KIF458759:KIF458974 KSB458759:KSB458974 LBX458759:LBX458974 LLT458759:LLT458974 LVP458759:LVP458974 MFL458759:MFL458974 MPH458759:MPH458974 MZD458759:MZD458974 NIZ458759:NIZ458974 NSV458759:NSV458974 OCR458759:OCR458974 OMN458759:OMN458974 OWJ458759:OWJ458974 PGF458759:PGF458974 PQB458759:PQB458974 PZX458759:PZX458974 QJT458759:QJT458974 QTP458759:QTP458974 RDL458759:RDL458974 RNH458759:RNH458974 RXD458759:RXD458974 SGZ458759:SGZ458974 SQV458759:SQV458974 TAR458759:TAR458974 TKN458759:TKN458974 TUJ458759:TUJ458974 UEF458759:UEF458974 UOB458759:UOB458974 UXX458759:UXX458974 VHT458759:VHT458974 VRP458759:VRP458974 WBL458759:WBL458974 WLH458759:WLH458974 WVD458759:WVD458974 OCR9:OCR222 IR524295:IR524510 SN524295:SN524510 ACJ524295:ACJ524510 AMF524295:AMF524510 AWB524295:AWB524510 BFX524295:BFX524510 BPT524295:BPT524510 BZP524295:BZP524510 CJL524295:CJL524510 CTH524295:CTH524510 DDD524295:DDD524510 DMZ524295:DMZ524510 DWV524295:DWV524510 EGR524295:EGR524510 EQN524295:EQN524510 FAJ524295:FAJ524510 FKF524295:FKF524510 FUB524295:FUB524510 GDX524295:GDX524510 GNT524295:GNT524510 GXP524295:GXP524510 HHL524295:HHL524510 HRH524295:HRH524510 IBD524295:IBD524510 IKZ524295:IKZ524510 IUV524295:IUV524510 JER524295:JER524510 JON524295:JON524510 JYJ524295:JYJ524510 KIF524295:KIF524510 KSB524295:KSB524510 LBX524295:LBX524510 LLT524295:LLT524510 LVP524295:LVP524510 MFL524295:MFL524510 MPH524295:MPH524510 MZD524295:MZD524510 NIZ524295:NIZ524510 NSV524295:NSV524510 OCR524295:OCR524510 OMN524295:OMN524510 OWJ524295:OWJ524510 PGF524295:PGF524510 PQB524295:PQB524510 PZX524295:PZX524510 QJT524295:QJT524510 QTP524295:QTP524510 RDL524295:RDL524510 RNH524295:RNH524510 RXD524295:RXD524510 SGZ524295:SGZ524510 SQV524295:SQV524510 TAR524295:TAR524510 TKN524295:TKN524510 TUJ524295:TUJ524510 UEF524295:UEF524510 UOB524295:UOB524510 UXX524295:UXX524510 VHT524295:VHT524510 VRP524295:VRP524510 WBL524295:WBL524510 WLH524295:WLH524510 WVD524295:WVD524510 OMN9:OMN222 IR589831:IR590046 SN589831:SN590046 ACJ589831:ACJ590046 AMF589831:AMF590046 AWB589831:AWB590046 BFX589831:BFX590046 BPT589831:BPT590046 BZP589831:BZP590046 CJL589831:CJL590046 CTH589831:CTH590046 DDD589831:DDD590046 DMZ589831:DMZ590046 DWV589831:DWV590046 EGR589831:EGR590046 EQN589831:EQN590046 FAJ589831:FAJ590046 FKF589831:FKF590046 FUB589831:FUB590046 GDX589831:GDX590046 GNT589831:GNT590046 GXP589831:GXP590046 HHL589831:HHL590046 HRH589831:HRH590046 IBD589831:IBD590046 IKZ589831:IKZ590046 IUV589831:IUV590046 JER589831:JER590046 JON589831:JON590046 JYJ589831:JYJ590046 KIF589831:KIF590046 KSB589831:KSB590046 LBX589831:LBX590046 LLT589831:LLT590046 LVP589831:LVP590046 MFL589831:MFL590046 MPH589831:MPH590046 MZD589831:MZD590046 NIZ589831:NIZ590046 NSV589831:NSV590046 OCR589831:OCR590046 OMN589831:OMN590046 OWJ589831:OWJ590046 PGF589831:PGF590046 PQB589831:PQB590046 PZX589831:PZX590046 QJT589831:QJT590046 QTP589831:QTP590046 RDL589831:RDL590046 RNH589831:RNH590046 RXD589831:RXD590046 SGZ589831:SGZ590046 SQV589831:SQV590046 TAR589831:TAR590046 TKN589831:TKN590046 TUJ589831:TUJ590046 UEF589831:UEF590046 UOB589831:UOB590046 UXX589831:UXX590046 VHT589831:VHT590046 VRP589831:VRP590046 WBL589831:WBL590046 WLH589831:WLH590046 WVD589831:WVD590046 OWJ9:OWJ222 IR655367:IR655582 SN655367:SN655582 ACJ655367:ACJ655582 AMF655367:AMF655582 AWB655367:AWB655582 BFX655367:BFX655582 BPT655367:BPT655582 BZP655367:BZP655582 CJL655367:CJL655582 CTH655367:CTH655582 DDD655367:DDD655582 DMZ655367:DMZ655582 DWV655367:DWV655582 EGR655367:EGR655582 EQN655367:EQN655582 FAJ655367:FAJ655582 FKF655367:FKF655582 FUB655367:FUB655582 GDX655367:GDX655582 GNT655367:GNT655582 GXP655367:GXP655582 HHL655367:HHL655582 HRH655367:HRH655582 IBD655367:IBD655582 IKZ655367:IKZ655582 IUV655367:IUV655582 JER655367:JER655582 JON655367:JON655582 JYJ655367:JYJ655582 KIF655367:KIF655582 KSB655367:KSB655582 LBX655367:LBX655582 LLT655367:LLT655582 LVP655367:LVP655582 MFL655367:MFL655582 MPH655367:MPH655582 MZD655367:MZD655582 NIZ655367:NIZ655582 NSV655367:NSV655582 OCR655367:OCR655582 OMN655367:OMN655582 OWJ655367:OWJ655582 PGF655367:PGF655582 PQB655367:PQB655582 PZX655367:PZX655582 QJT655367:QJT655582 QTP655367:QTP655582 RDL655367:RDL655582 RNH655367:RNH655582 RXD655367:RXD655582 SGZ655367:SGZ655582 SQV655367:SQV655582 TAR655367:TAR655582 TKN655367:TKN655582 TUJ655367:TUJ655582 UEF655367:UEF655582 UOB655367:UOB655582 UXX655367:UXX655582 VHT655367:VHT655582 VRP655367:VRP655582 WBL655367:WBL655582 WLH655367:WLH655582 WVD655367:WVD655582 PGF9:PGF222 IR720903:IR721118 SN720903:SN721118 ACJ720903:ACJ721118 AMF720903:AMF721118 AWB720903:AWB721118 BFX720903:BFX721118 BPT720903:BPT721118 BZP720903:BZP721118 CJL720903:CJL721118 CTH720903:CTH721118 DDD720903:DDD721118 DMZ720903:DMZ721118 DWV720903:DWV721118 EGR720903:EGR721118 EQN720903:EQN721118 FAJ720903:FAJ721118 FKF720903:FKF721118 FUB720903:FUB721118 GDX720903:GDX721118 GNT720903:GNT721118 GXP720903:GXP721118 HHL720903:HHL721118 HRH720903:HRH721118 IBD720903:IBD721118 IKZ720903:IKZ721118 IUV720903:IUV721118 JER720903:JER721118 JON720903:JON721118 JYJ720903:JYJ721118 KIF720903:KIF721118 KSB720903:KSB721118 LBX720903:LBX721118 LLT720903:LLT721118 LVP720903:LVP721118 MFL720903:MFL721118 MPH720903:MPH721118 MZD720903:MZD721118 NIZ720903:NIZ721118 NSV720903:NSV721118 OCR720903:OCR721118 OMN720903:OMN721118 OWJ720903:OWJ721118 PGF720903:PGF721118 PQB720903:PQB721118 PZX720903:PZX721118 QJT720903:QJT721118 QTP720903:QTP721118 RDL720903:RDL721118 RNH720903:RNH721118 RXD720903:RXD721118 SGZ720903:SGZ721118 SQV720903:SQV721118 TAR720903:TAR721118 TKN720903:TKN721118 TUJ720903:TUJ721118 UEF720903:UEF721118 UOB720903:UOB721118 UXX720903:UXX721118 VHT720903:VHT721118 VRP720903:VRP721118 WBL720903:WBL721118 WLH720903:WLH721118 WVD720903:WVD721118 PQB9:PQB222 IR786439:IR786654 SN786439:SN786654 ACJ786439:ACJ786654 AMF786439:AMF786654 AWB786439:AWB786654 BFX786439:BFX786654 BPT786439:BPT786654 BZP786439:BZP786654 CJL786439:CJL786654 CTH786439:CTH786654 DDD786439:DDD786654 DMZ786439:DMZ786654 DWV786439:DWV786654 EGR786439:EGR786654 EQN786439:EQN786654 FAJ786439:FAJ786654 FKF786439:FKF786654 FUB786439:FUB786654 GDX786439:GDX786654 GNT786439:GNT786654 GXP786439:GXP786654 HHL786439:HHL786654 HRH786439:HRH786654 IBD786439:IBD786654 IKZ786439:IKZ786654 IUV786439:IUV786654 JER786439:JER786654 JON786439:JON786654 JYJ786439:JYJ786654 KIF786439:KIF786654 KSB786439:KSB786654 LBX786439:LBX786654 LLT786439:LLT786654 LVP786439:LVP786654 MFL786439:MFL786654 MPH786439:MPH786654 MZD786439:MZD786654 NIZ786439:NIZ786654 NSV786439:NSV786654 OCR786439:OCR786654 OMN786439:OMN786654 OWJ786439:OWJ786654 PGF786439:PGF786654 PQB786439:PQB786654 PZX786439:PZX786654 QJT786439:QJT786654 QTP786439:QTP786654 RDL786439:RDL786654 RNH786439:RNH786654 RXD786439:RXD786654 SGZ786439:SGZ786654 SQV786439:SQV786654 TAR786439:TAR786654 TKN786439:TKN786654 TUJ786439:TUJ786654 UEF786439:UEF786654 UOB786439:UOB786654 UXX786439:UXX786654 VHT786439:VHT786654 VRP786439:VRP786654 WBL786439:WBL786654 WLH786439:WLH786654 WVD786439:WVD786654 PZX9:PZX222 IR851975:IR852190 SN851975:SN852190 ACJ851975:ACJ852190 AMF851975:AMF852190 AWB851975:AWB852190 BFX851975:BFX852190 BPT851975:BPT852190 BZP851975:BZP852190 CJL851975:CJL852190 CTH851975:CTH852190 DDD851975:DDD852190 DMZ851975:DMZ852190 DWV851975:DWV852190 EGR851975:EGR852190 EQN851975:EQN852190 FAJ851975:FAJ852190 FKF851975:FKF852190 FUB851975:FUB852190 GDX851975:GDX852190 GNT851975:GNT852190 GXP851975:GXP852190 HHL851975:HHL852190 HRH851975:HRH852190 IBD851975:IBD852190 IKZ851975:IKZ852190 IUV851975:IUV852190 JER851975:JER852190 JON851975:JON852190 JYJ851975:JYJ852190 KIF851975:KIF852190 KSB851975:KSB852190 LBX851975:LBX852190 LLT851975:LLT852190 LVP851975:LVP852190 MFL851975:MFL852190 MPH851975:MPH852190 MZD851975:MZD852190 NIZ851975:NIZ852190 NSV851975:NSV852190 OCR851975:OCR852190 OMN851975:OMN852190 OWJ851975:OWJ852190 PGF851975:PGF852190 PQB851975:PQB852190 PZX851975:PZX852190 QJT851975:QJT852190 QTP851975:QTP852190 RDL851975:RDL852190 RNH851975:RNH852190 RXD851975:RXD852190 SGZ851975:SGZ852190 SQV851975:SQV852190 TAR851975:TAR852190 TKN851975:TKN852190 TUJ851975:TUJ852190 UEF851975:UEF852190 UOB851975:UOB852190 UXX851975:UXX852190 VHT851975:VHT852190 VRP851975:VRP852190 WBL851975:WBL852190 WLH851975:WLH852190 WVD851975:WVD852190 QJT9:QJT222 IR917511:IR917726 SN917511:SN917726 ACJ917511:ACJ917726 AMF917511:AMF917726 AWB917511:AWB917726 BFX917511:BFX917726 BPT917511:BPT917726 BZP917511:BZP917726 CJL917511:CJL917726 CTH917511:CTH917726 DDD917511:DDD917726 DMZ917511:DMZ917726 DWV917511:DWV917726 EGR917511:EGR917726 EQN917511:EQN917726 FAJ917511:FAJ917726 FKF917511:FKF917726 FUB917511:FUB917726 GDX917511:GDX917726 GNT917511:GNT917726 GXP917511:GXP917726 HHL917511:HHL917726 HRH917511:HRH917726 IBD917511:IBD917726 IKZ917511:IKZ917726 IUV917511:IUV917726 JER917511:JER917726 JON917511:JON917726 JYJ917511:JYJ917726 KIF917511:KIF917726 KSB917511:KSB917726 LBX917511:LBX917726 LLT917511:LLT917726 LVP917511:LVP917726 MFL917511:MFL917726 MPH917511:MPH917726 MZD917511:MZD917726 NIZ917511:NIZ917726 NSV917511:NSV917726 OCR917511:OCR917726 OMN917511:OMN917726 OWJ917511:OWJ917726 PGF917511:PGF917726 PQB917511:PQB917726 PZX917511:PZX917726 QJT917511:QJT917726 QTP917511:QTP917726 RDL917511:RDL917726 RNH917511:RNH917726 RXD917511:RXD917726 SGZ917511:SGZ917726 SQV917511:SQV917726 TAR917511:TAR917726 TKN917511:TKN917726 TUJ917511:TUJ917726 UEF917511:UEF917726 UOB917511:UOB917726 UXX917511:UXX917726 VHT917511:VHT917726 VRP917511:VRP917726 WBL917511:WBL917726 WLH917511:WLH917726 WVD917511:WVD917726 QTP9:QTP222 IR983047:IR983262 SN983047:SN983262 ACJ983047:ACJ983262 AMF983047:AMF983262 AWB983047:AWB983262 BFX983047:BFX983262 BPT983047:BPT983262 BZP983047:BZP983262 CJL983047:CJL983262 CTH983047:CTH983262 DDD983047:DDD983262 DMZ983047:DMZ983262 DWV983047:DWV983262 EGR983047:EGR983262 EQN983047:EQN983262 FAJ983047:FAJ983262 FKF983047:FKF983262 FUB983047:FUB983262 GDX983047:GDX983262 GNT983047:GNT983262 GXP983047:GXP983262 HHL983047:HHL983262 HRH983047:HRH983262 IBD983047:IBD983262 IKZ983047:IKZ983262 IUV983047:IUV983262 JER983047:JER983262 JON983047:JON983262 JYJ983047:JYJ983262 KIF983047:KIF983262 KSB983047:KSB983262 LBX983047:LBX983262 LLT983047:LLT983262 LVP983047:LVP983262 MFL983047:MFL983262 MPH983047:MPH983262 MZD983047:MZD983262 NIZ983047:NIZ983262 NSV983047:NSV983262 OCR983047:OCR983262 OMN983047:OMN983262 OWJ983047:OWJ983262 PGF983047:PGF983262 PQB983047:PQB983262 PZX983047:PZX983262 QJT983047:QJT983262 QTP983047:QTP983262 RDL983047:RDL983262 RNH983047:RNH983262 RXD983047:RXD983262 SGZ983047:SGZ983262 SQV983047:SQV983262 TAR983047:TAR983262 TKN983047:TKN983262 TUJ983047:TUJ983262 UEF983047:UEF983262 UOB983047:UOB983262 UXX983047:UXX983262 VHT983047:VHT983262 VRP983047:VRP983262 WBL983047:WBL983262 WLH983047:WLH983262 WVD983047:WVD983262 RDL9:RDL222 RNH9:RNH222 RXD9:RXD222 SGZ9:SGZ222 SQV9:SQV222 TAR9:TAR222 TKN9:TKN222 TUJ9:TUJ222 UEF9:UEF222 UOB9:UOB222 UXX9:UXX222 VHT9:VHT222 VRP9:VRP222 WBL9:WBL222 WLH9:WLH222 WVD9:WVD222 IR9:IR222 SN9:SN222 ACJ9:ACJ222 AMF9:AMF222 AWB9:AWB222 BFX9:BFX222 BPT9:BPT222 BZP9:BZP222 CJL9:CJL222 CTH9:CTH222 DDD9:DDD222 DMZ9:DMZ222 DWV9:DWV222 EGR9:EGR222 EQN9:EQN222 FAJ9:FAJ222 FKF9:FKF222 FUB9:FUB222 GDX9:GDX222 GNT9:GNT222 GXP9:GXP222 HHL9:HHL222 HRH9:HRH222 IBD9:IBD222 IKZ9:IKZ222 IUV9:IUV222 JER9:JER222 JON9:JON222 JYJ9:JYJ222 KIF9:KIF222 KSB9:KSB222">
      <formula1>-9.99999999999999E+30</formula1>
      <formula2>9.99999999999999E+31</formula2>
    </dataValidation>
  </dataValidations>
  <hyperlinks>
    <hyperlink ref="A3" location="Menu!A1" display="MENU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showGridLines="0" topLeftCell="A67" workbookViewId="0">
      <selection activeCell="B94" sqref="B94"/>
    </sheetView>
  </sheetViews>
  <sheetFormatPr defaultColWidth="8.85546875" defaultRowHeight="15" x14ac:dyDescent="0.25"/>
  <cols>
    <col min="1" max="1" width="84.7109375" style="5" customWidth="1"/>
    <col min="2" max="2" width="20.42578125" style="5" customWidth="1"/>
    <col min="3" max="239" width="8.85546875" style="5"/>
    <col min="240" max="240" width="84.7109375" style="5" customWidth="1"/>
    <col min="241" max="245" width="0" style="5" hidden="1" customWidth="1"/>
    <col min="246" max="249" width="16.7109375" style="5" customWidth="1"/>
    <col min="250" max="495" width="8.85546875" style="5"/>
    <col min="496" max="496" width="84.7109375" style="5" customWidth="1"/>
    <col min="497" max="501" width="0" style="5" hidden="1" customWidth="1"/>
    <col min="502" max="505" width="16.7109375" style="5" customWidth="1"/>
    <col min="506" max="751" width="8.85546875" style="5"/>
    <col min="752" max="752" width="84.7109375" style="5" customWidth="1"/>
    <col min="753" max="757" width="0" style="5" hidden="1" customWidth="1"/>
    <col min="758" max="761" width="16.7109375" style="5" customWidth="1"/>
    <col min="762" max="1007" width="8.85546875" style="5"/>
    <col min="1008" max="1008" width="84.7109375" style="5" customWidth="1"/>
    <col min="1009" max="1013" width="0" style="5" hidden="1" customWidth="1"/>
    <col min="1014" max="1017" width="16.7109375" style="5" customWidth="1"/>
    <col min="1018" max="1263" width="8.85546875" style="5"/>
    <col min="1264" max="1264" width="84.7109375" style="5" customWidth="1"/>
    <col min="1265" max="1269" width="0" style="5" hidden="1" customWidth="1"/>
    <col min="1270" max="1273" width="16.7109375" style="5" customWidth="1"/>
    <col min="1274" max="1519" width="8.85546875" style="5"/>
    <col min="1520" max="1520" width="84.7109375" style="5" customWidth="1"/>
    <col min="1521" max="1525" width="0" style="5" hidden="1" customWidth="1"/>
    <col min="1526" max="1529" width="16.7109375" style="5" customWidth="1"/>
    <col min="1530" max="1775" width="8.85546875" style="5"/>
    <col min="1776" max="1776" width="84.7109375" style="5" customWidth="1"/>
    <col min="1777" max="1781" width="0" style="5" hidden="1" customWidth="1"/>
    <col min="1782" max="1785" width="16.7109375" style="5" customWidth="1"/>
    <col min="1786" max="2031" width="8.85546875" style="5"/>
    <col min="2032" max="2032" width="84.7109375" style="5" customWidth="1"/>
    <col min="2033" max="2037" width="0" style="5" hidden="1" customWidth="1"/>
    <col min="2038" max="2041" width="16.7109375" style="5" customWidth="1"/>
    <col min="2042" max="2287" width="8.85546875" style="5"/>
    <col min="2288" max="2288" width="84.7109375" style="5" customWidth="1"/>
    <col min="2289" max="2293" width="0" style="5" hidden="1" customWidth="1"/>
    <col min="2294" max="2297" width="16.7109375" style="5" customWidth="1"/>
    <col min="2298" max="2543" width="8.85546875" style="5"/>
    <col min="2544" max="2544" width="84.7109375" style="5" customWidth="1"/>
    <col min="2545" max="2549" width="0" style="5" hidden="1" customWidth="1"/>
    <col min="2550" max="2553" width="16.7109375" style="5" customWidth="1"/>
    <col min="2554" max="2799" width="8.85546875" style="5"/>
    <col min="2800" max="2800" width="84.7109375" style="5" customWidth="1"/>
    <col min="2801" max="2805" width="0" style="5" hidden="1" customWidth="1"/>
    <col min="2806" max="2809" width="16.7109375" style="5" customWidth="1"/>
    <col min="2810" max="3055" width="8.85546875" style="5"/>
    <col min="3056" max="3056" width="84.7109375" style="5" customWidth="1"/>
    <col min="3057" max="3061" width="0" style="5" hidden="1" customWidth="1"/>
    <col min="3062" max="3065" width="16.7109375" style="5" customWidth="1"/>
    <col min="3066" max="3311" width="8.85546875" style="5"/>
    <col min="3312" max="3312" width="84.7109375" style="5" customWidth="1"/>
    <col min="3313" max="3317" width="0" style="5" hidden="1" customWidth="1"/>
    <col min="3318" max="3321" width="16.7109375" style="5" customWidth="1"/>
    <col min="3322" max="3567" width="8.85546875" style="5"/>
    <col min="3568" max="3568" width="84.7109375" style="5" customWidth="1"/>
    <col min="3569" max="3573" width="0" style="5" hidden="1" customWidth="1"/>
    <col min="3574" max="3577" width="16.7109375" style="5" customWidth="1"/>
    <col min="3578" max="3823" width="8.85546875" style="5"/>
    <col min="3824" max="3824" width="84.7109375" style="5" customWidth="1"/>
    <col min="3825" max="3829" width="0" style="5" hidden="1" customWidth="1"/>
    <col min="3830" max="3833" width="16.7109375" style="5" customWidth="1"/>
    <col min="3834" max="4079" width="8.85546875" style="5"/>
    <col min="4080" max="4080" width="84.7109375" style="5" customWidth="1"/>
    <col min="4081" max="4085" width="0" style="5" hidden="1" customWidth="1"/>
    <col min="4086" max="4089" width="16.7109375" style="5" customWidth="1"/>
    <col min="4090" max="4335" width="8.85546875" style="5"/>
    <col min="4336" max="4336" width="84.7109375" style="5" customWidth="1"/>
    <col min="4337" max="4341" width="0" style="5" hidden="1" customWidth="1"/>
    <col min="4342" max="4345" width="16.7109375" style="5" customWidth="1"/>
    <col min="4346" max="4591" width="8.85546875" style="5"/>
    <col min="4592" max="4592" width="84.7109375" style="5" customWidth="1"/>
    <col min="4593" max="4597" width="0" style="5" hidden="1" customWidth="1"/>
    <col min="4598" max="4601" width="16.7109375" style="5" customWidth="1"/>
    <col min="4602" max="4847" width="8.85546875" style="5"/>
    <col min="4848" max="4848" width="84.7109375" style="5" customWidth="1"/>
    <col min="4849" max="4853" width="0" style="5" hidden="1" customWidth="1"/>
    <col min="4854" max="4857" width="16.7109375" style="5" customWidth="1"/>
    <col min="4858" max="5103" width="8.85546875" style="5"/>
    <col min="5104" max="5104" width="84.7109375" style="5" customWidth="1"/>
    <col min="5105" max="5109" width="0" style="5" hidden="1" customWidth="1"/>
    <col min="5110" max="5113" width="16.7109375" style="5" customWidth="1"/>
    <col min="5114" max="5359" width="8.85546875" style="5"/>
    <col min="5360" max="5360" width="84.7109375" style="5" customWidth="1"/>
    <col min="5361" max="5365" width="0" style="5" hidden="1" customWidth="1"/>
    <col min="5366" max="5369" width="16.7109375" style="5" customWidth="1"/>
    <col min="5370" max="5615" width="8.85546875" style="5"/>
    <col min="5616" max="5616" width="84.7109375" style="5" customWidth="1"/>
    <col min="5617" max="5621" width="0" style="5" hidden="1" customWidth="1"/>
    <col min="5622" max="5625" width="16.7109375" style="5" customWidth="1"/>
    <col min="5626" max="5871" width="8.85546875" style="5"/>
    <col min="5872" max="5872" width="84.7109375" style="5" customWidth="1"/>
    <col min="5873" max="5877" width="0" style="5" hidden="1" customWidth="1"/>
    <col min="5878" max="5881" width="16.7109375" style="5" customWidth="1"/>
    <col min="5882" max="6127" width="8.85546875" style="5"/>
    <col min="6128" max="6128" width="84.7109375" style="5" customWidth="1"/>
    <col min="6129" max="6133" width="0" style="5" hidden="1" customWidth="1"/>
    <col min="6134" max="6137" width="16.7109375" style="5" customWidth="1"/>
    <col min="6138" max="6383" width="8.85546875" style="5"/>
    <col min="6384" max="6384" width="84.7109375" style="5" customWidth="1"/>
    <col min="6385" max="6389" width="0" style="5" hidden="1" customWidth="1"/>
    <col min="6390" max="6393" width="16.7109375" style="5" customWidth="1"/>
    <col min="6394" max="6639" width="8.85546875" style="5"/>
    <col min="6640" max="6640" width="84.7109375" style="5" customWidth="1"/>
    <col min="6641" max="6645" width="0" style="5" hidden="1" customWidth="1"/>
    <col min="6646" max="6649" width="16.7109375" style="5" customWidth="1"/>
    <col min="6650" max="6895" width="8.85546875" style="5"/>
    <col min="6896" max="6896" width="84.7109375" style="5" customWidth="1"/>
    <col min="6897" max="6901" width="0" style="5" hidden="1" customWidth="1"/>
    <col min="6902" max="6905" width="16.7109375" style="5" customWidth="1"/>
    <col min="6906" max="7151" width="8.85546875" style="5"/>
    <col min="7152" max="7152" width="84.7109375" style="5" customWidth="1"/>
    <col min="7153" max="7157" width="0" style="5" hidden="1" customWidth="1"/>
    <col min="7158" max="7161" width="16.7109375" style="5" customWidth="1"/>
    <col min="7162" max="7407" width="8.85546875" style="5"/>
    <col min="7408" max="7408" width="84.7109375" style="5" customWidth="1"/>
    <col min="7409" max="7413" width="0" style="5" hidden="1" customWidth="1"/>
    <col min="7414" max="7417" width="16.7109375" style="5" customWidth="1"/>
    <col min="7418" max="7663" width="8.85546875" style="5"/>
    <col min="7664" max="7664" width="84.7109375" style="5" customWidth="1"/>
    <col min="7665" max="7669" width="0" style="5" hidden="1" customWidth="1"/>
    <col min="7670" max="7673" width="16.7109375" style="5" customWidth="1"/>
    <col min="7674" max="7919" width="8.85546875" style="5"/>
    <col min="7920" max="7920" width="84.7109375" style="5" customWidth="1"/>
    <col min="7921" max="7925" width="0" style="5" hidden="1" customWidth="1"/>
    <col min="7926" max="7929" width="16.7109375" style="5" customWidth="1"/>
    <col min="7930" max="8175" width="8.85546875" style="5"/>
    <col min="8176" max="8176" width="84.7109375" style="5" customWidth="1"/>
    <col min="8177" max="8181" width="0" style="5" hidden="1" customWidth="1"/>
    <col min="8182" max="8185" width="16.7109375" style="5" customWidth="1"/>
    <col min="8186" max="8431" width="8.85546875" style="5"/>
    <col min="8432" max="8432" width="84.7109375" style="5" customWidth="1"/>
    <col min="8433" max="8437" width="0" style="5" hidden="1" customWidth="1"/>
    <col min="8438" max="8441" width="16.7109375" style="5" customWidth="1"/>
    <col min="8442" max="8687" width="8.85546875" style="5"/>
    <col min="8688" max="8688" width="84.7109375" style="5" customWidth="1"/>
    <col min="8689" max="8693" width="0" style="5" hidden="1" customWidth="1"/>
    <col min="8694" max="8697" width="16.7109375" style="5" customWidth="1"/>
    <col min="8698" max="8943" width="8.85546875" style="5"/>
    <col min="8944" max="8944" width="84.7109375" style="5" customWidth="1"/>
    <col min="8945" max="8949" width="0" style="5" hidden="1" customWidth="1"/>
    <col min="8950" max="8953" width="16.7109375" style="5" customWidth="1"/>
    <col min="8954" max="9199" width="8.85546875" style="5"/>
    <col min="9200" max="9200" width="84.7109375" style="5" customWidth="1"/>
    <col min="9201" max="9205" width="0" style="5" hidden="1" customWidth="1"/>
    <col min="9206" max="9209" width="16.7109375" style="5" customWidth="1"/>
    <col min="9210" max="9455" width="8.85546875" style="5"/>
    <col min="9456" max="9456" width="84.7109375" style="5" customWidth="1"/>
    <col min="9457" max="9461" width="0" style="5" hidden="1" customWidth="1"/>
    <col min="9462" max="9465" width="16.7109375" style="5" customWidth="1"/>
    <col min="9466" max="9711" width="8.85546875" style="5"/>
    <col min="9712" max="9712" width="84.7109375" style="5" customWidth="1"/>
    <col min="9713" max="9717" width="0" style="5" hidden="1" customWidth="1"/>
    <col min="9718" max="9721" width="16.7109375" style="5" customWidth="1"/>
    <col min="9722" max="9967" width="8.85546875" style="5"/>
    <col min="9968" max="9968" width="84.7109375" style="5" customWidth="1"/>
    <col min="9969" max="9973" width="0" style="5" hidden="1" customWidth="1"/>
    <col min="9974" max="9977" width="16.7109375" style="5" customWidth="1"/>
    <col min="9978" max="10223" width="8.85546875" style="5"/>
    <col min="10224" max="10224" width="84.7109375" style="5" customWidth="1"/>
    <col min="10225" max="10229" width="0" style="5" hidden="1" customWidth="1"/>
    <col min="10230" max="10233" width="16.7109375" style="5" customWidth="1"/>
    <col min="10234" max="10479" width="8.85546875" style="5"/>
    <col min="10480" max="10480" width="84.7109375" style="5" customWidth="1"/>
    <col min="10481" max="10485" width="0" style="5" hidden="1" customWidth="1"/>
    <col min="10486" max="10489" width="16.7109375" style="5" customWidth="1"/>
    <col min="10490" max="10735" width="8.85546875" style="5"/>
    <col min="10736" max="10736" width="84.7109375" style="5" customWidth="1"/>
    <col min="10737" max="10741" width="0" style="5" hidden="1" customWidth="1"/>
    <col min="10742" max="10745" width="16.7109375" style="5" customWidth="1"/>
    <col min="10746" max="10991" width="8.85546875" style="5"/>
    <col min="10992" max="10992" width="84.7109375" style="5" customWidth="1"/>
    <col min="10993" max="10997" width="0" style="5" hidden="1" customWidth="1"/>
    <col min="10998" max="11001" width="16.7109375" style="5" customWidth="1"/>
    <col min="11002" max="11247" width="8.85546875" style="5"/>
    <col min="11248" max="11248" width="84.7109375" style="5" customWidth="1"/>
    <col min="11249" max="11253" width="0" style="5" hidden="1" customWidth="1"/>
    <col min="11254" max="11257" width="16.7109375" style="5" customWidth="1"/>
    <col min="11258" max="11503" width="8.85546875" style="5"/>
    <col min="11504" max="11504" width="84.7109375" style="5" customWidth="1"/>
    <col min="11505" max="11509" width="0" style="5" hidden="1" customWidth="1"/>
    <col min="11510" max="11513" width="16.7109375" style="5" customWidth="1"/>
    <col min="11514" max="11759" width="8.85546875" style="5"/>
    <col min="11760" max="11760" width="84.7109375" style="5" customWidth="1"/>
    <col min="11761" max="11765" width="0" style="5" hidden="1" customWidth="1"/>
    <col min="11766" max="11769" width="16.7109375" style="5" customWidth="1"/>
    <col min="11770" max="12015" width="8.85546875" style="5"/>
    <col min="12016" max="12016" width="84.7109375" style="5" customWidth="1"/>
    <col min="12017" max="12021" width="0" style="5" hidden="1" customWidth="1"/>
    <col min="12022" max="12025" width="16.7109375" style="5" customWidth="1"/>
    <col min="12026" max="12271" width="8.85546875" style="5"/>
    <col min="12272" max="12272" width="84.7109375" style="5" customWidth="1"/>
    <col min="12273" max="12277" width="0" style="5" hidden="1" customWidth="1"/>
    <col min="12278" max="12281" width="16.7109375" style="5" customWidth="1"/>
    <col min="12282" max="12527" width="8.85546875" style="5"/>
    <col min="12528" max="12528" width="84.7109375" style="5" customWidth="1"/>
    <col min="12529" max="12533" width="0" style="5" hidden="1" customWidth="1"/>
    <col min="12534" max="12537" width="16.7109375" style="5" customWidth="1"/>
    <col min="12538" max="12783" width="8.85546875" style="5"/>
    <col min="12784" max="12784" width="84.7109375" style="5" customWidth="1"/>
    <col min="12785" max="12789" width="0" style="5" hidden="1" customWidth="1"/>
    <col min="12790" max="12793" width="16.7109375" style="5" customWidth="1"/>
    <col min="12794" max="13039" width="8.85546875" style="5"/>
    <col min="13040" max="13040" width="84.7109375" style="5" customWidth="1"/>
    <col min="13041" max="13045" width="0" style="5" hidden="1" customWidth="1"/>
    <col min="13046" max="13049" width="16.7109375" style="5" customWidth="1"/>
    <col min="13050" max="13295" width="8.85546875" style="5"/>
    <col min="13296" max="13296" width="84.7109375" style="5" customWidth="1"/>
    <col min="13297" max="13301" width="0" style="5" hidden="1" customWidth="1"/>
    <col min="13302" max="13305" width="16.7109375" style="5" customWidth="1"/>
    <col min="13306" max="13551" width="8.85546875" style="5"/>
    <col min="13552" max="13552" width="84.7109375" style="5" customWidth="1"/>
    <col min="13553" max="13557" width="0" style="5" hidden="1" customWidth="1"/>
    <col min="13558" max="13561" width="16.7109375" style="5" customWidth="1"/>
    <col min="13562" max="13807" width="8.85546875" style="5"/>
    <col min="13808" max="13808" width="84.7109375" style="5" customWidth="1"/>
    <col min="13809" max="13813" width="0" style="5" hidden="1" customWidth="1"/>
    <col min="13814" max="13817" width="16.7109375" style="5" customWidth="1"/>
    <col min="13818" max="14063" width="8.85546875" style="5"/>
    <col min="14064" max="14064" width="84.7109375" style="5" customWidth="1"/>
    <col min="14065" max="14069" width="0" style="5" hidden="1" customWidth="1"/>
    <col min="14070" max="14073" width="16.7109375" style="5" customWidth="1"/>
    <col min="14074" max="14319" width="8.85546875" style="5"/>
    <col min="14320" max="14320" width="84.7109375" style="5" customWidth="1"/>
    <col min="14321" max="14325" width="0" style="5" hidden="1" customWidth="1"/>
    <col min="14326" max="14329" width="16.7109375" style="5" customWidth="1"/>
    <col min="14330" max="14575" width="8.85546875" style="5"/>
    <col min="14576" max="14576" width="84.7109375" style="5" customWidth="1"/>
    <col min="14577" max="14581" width="0" style="5" hidden="1" customWidth="1"/>
    <col min="14582" max="14585" width="16.7109375" style="5" customWidth="1"/>
    <col min="14586" max="14831" width="8.85546875" style="5"/>
    <col min="14832" max="14832" width="84.7109375" style="5" customWidth="1"/>
    <col min="14833" max="14837" width="0" style="5" hidden="1" customWidth="1"/>
    <col min="14838" max="14841" width="16.7109375" style="5" customWidth="1"/>
    <col min="14842" max="15087" width="8.85546875" style="5"/>
    <col min="15088" max="15088" width="84.7109375" style="5" customWidth="1"/>
    <col min="15089" max="15093" width="0" style="5" hidden="1" customWidth="1"/>
    <col min="15094" max="15097" width="16.7109375" style="5" customWidth="1"/>
    <col min="15098" max="15343" width="8.85546875" style="5"/>
    <col min="15344" max="15344" width="84.7109375" style="5" customWidth="1"/>
    <col min="15345" max="15349" width="0" style="5" hidden="1" customWidth="1"/>
    <col min="15350" max="15353" width="16.7109375" style="5" customWidth="1"/>
    <col min="15354" max="15599" width="8.85546875" style="5"/>
    <col min="15600" max="15600" width="84.7109375" style="5" customWidth="1"/>
    <col min="15601" max="15605" width="0" style="5" hidden="1" customWidth="1"/>
    <col min="15606" max="15609" width="16.7109375" style="5" customWidth="1"/>
    <col min="15610" max="15855" width="8.85546875" style="5"/>
    <col min="15856" max="15856" width="84.7109375" style="5" customWidth="1"/>
    <col min="15857" max="15861" width="0" style="5" hidden="1" customWidth="1"/>
    <col min="15862" max="15865" width="16.7109375" style="5" customWidth="1"/>
    <col min="15866" max="16111" width="8.85546875" style="5"/>
    <col min="16112" max="16112" width="84.7109375" style="5" customWidth="1"/>
    <col min="16113" max="16117" width="0" style="5" hidden="1" customWidth="1"/>
    <col min="16118" max="16121" width="16.7109375" style="5" customWidth="1"/>
    <col min="16122" max="16384" width="8.85546875" style="5"/>
  </cols>
  <sheetData>
    <row r="1" spans="1:2" ht="13.15" hidden="1" customHeight="1" x14ac:dyDescent="0.25">
      <c r="A1" s="48" t="s">
        <v>0</v>
      </c>
      <c r="B1" s="5" t="s">
        <v>6</v>
      </c>
    </row>
    <row r="2" spans="1:2" ht="13.15" hidden="1" customHeight="1" x14ac:dyDescent="0.25">
      <c r="A2" s="49" t="s">
        <v>555</v>
      </c>
      <c r="B2" s="5" t="e">
        <f ca="1">INDIRECT(nomeFoglio&amp;"_istanza!firstItemRow")</f>
        <v>#REF!</v>
      </c>
    </row>
    <row r="3" spans="1:2" ht="18" customHeight="1" x14ac:dyDescent="0.25">
      <c r="A3" s="9" t="s">
        <v>13</v>
      </c>
    </row>
    <row r="4" spans="1:2" ht="25.5" customHeight="1" x14ac:dyDescent="0.25">
      <c r="A4" s="11" t="s">
        <v>14</v>
      </c>
      <c r="B4" s="13">
        <f>+Menu!C2</f>
        <v>2015</v>
      </c>
    </row>
    <row r="5" spans="1:2" s="1" customFormat="1" ht="12.75" x14ac:dyDescent="0.2">
      <c r="B5" s="13" t="s">
        <v>556</v>
      </c>
    </row>
    <row r="6" spans="1:2" ht="15.75" x14ac:dyDescent="0.25">
      <c r="A6" s="16" t="s">
        <v>557</v>
      </c>
      <c r="B6" s="50" t="s">
        <v>22</v>
      </c>
    </row>
    <row r="7" spans="1:2" x14ac:dyDescent="0.25">
      <c r="A7" s="20" t="s">
        <v>558</v>
      </c>
      <c r="B7" s="50" t="s">
        <v>22</v>
      </c>
    </row>
    <row r="8" spans="1:2" x14ac:dyDescent="0.25">
      <c r="A8" s="23" t="s">
        <v>559</v>
      </c>
      <c r="B8" s="11">
        <v>0</v>
      </c>
    </row>
    <row r="9" spans="1:2" x14ac:dyDescent="0.25">
      <c r="A9" s="23" t="s">
        <v>560</v>
      </c>
      <c r="B9" s="11">
        <v>0</v>
      </c>
    </row>
    <row r="10" spans="1:2" x14ac:dyDescent="0.25">
      <c r="A10" s="23" t="s">
        <v>561</v>
      </c>
      <c r="B10" s="11">
        <v>0</v>
      </c>
    </row>
    <row r="11" spans="1:2" x14ac:dyDescent="0.25">
      <c r="A11" s="23" t="s">
        <v>562</v>
      </c>
      <c r="B11" s="11">
        <v>0</v>
      </c>
    </row>
    <row r="12" spans="1:2" x14ac:dyDescent="0.25">
      <c r="A12" s="23" t="s">
        <v>563</v>
      </c>
      <c r="B12" s="50"/>
    </row>
    <row r="13" spans="1:2" x14ac:dyDescent="0.25">
      <c r="A13" s="29" t="s">
        <v>564</v>
      </c>
      <c r="B13" s="11">
        <v>0</v>
      </c>
    </row>
    <row r="14" spans="1:2" x14ac:dyDescent="0.25">
      <c r="A14" s="29" t="s">
        <v>565</v>
      </c>
      <c r="B14" s="11">
        <v>0</v>
      </c>
    </row>
    <row r="15" spans="1:2" x14ac:dyDescent="0.25">
      <c r="A15" s="31" t="s">
        <v>566</v>
      </c>
      <c r="B15" s="5">
        <f t="shared" ref="B15" si="0">+SUM(B12:B14)</f>
        <v>0</v>
      </c>
    </row>
    <row r="16" spans="1:2" x14ac:dyDescent="0.25">
      <c r="A16" s="24" t="s">
        <v>567</v>
      </c>
      <c r="B16" s="26">
        <f>SUM(B8:B15)</f>
        <v>0</v>
      </c>
    </row>
    <row r="17" spans="1:2" x14ac:dyDescent="0.25">
      <c r="A17" s="20" t="s">
        <v>568</v>
      </c>
      <c r="B17" s="50" t="s">
        <v>22</v>
      </c>
    </row>
    <row r="18" spans="1:2" x14ac:dyDescent="0.25">
      <c r="A18" s="23" t="s">
        <v>569</v>
      </c>
      <c r="B18" s="11">
        <v>0</v>
      </c>
    </row>
    <row r="19" spans="1:2" x14ac:dyDescent="0.25">
      <c r="A19" s="23" t="s">
        <v>570</v>
      </c>
      <c r="B19" s="11">
        <v>0</v>
      </c>
    </row>
    <row r="20" spans="1:2" x14ac:dyDescent="0.25">
      <c r="A20" s="23" t="s">
        <v>571</v>
      </c>
      <c r="B20" s="11">
        <v>0</v>
      </c>
    </row>
    <row r="21" spans="1:2" x14ac:dyDescent="0.25">
      <c r="A21" s="23" t="s">
        <v>572</v>
      </c>
      <c r="B21" s="26"/>
    </row>
    <row r="22" spans="1:2" x14ac:dyDescent="0.25">
      <c r="A22" s="35" t="s">
        <v>573</v>
      </c>
      <c r="B22" s="11">
        <v>0</v>
      </c>
    </row>
    <row r="23" spans="1:2" x14ac:dyDescent="0.25">
      <c r="A23" s="35" t="s">
        <v>574</v>
      </c>
      <c r="B23" s="11">
        <v>0</v>
      </c>
    </row>
    <row r="24" spans="1:2" x14ac:dyDescent="0.25">
      <c r="A24" s="35" t="s">
        <v>575</v>
      </c>
      <c r="B24" s="11">
        <v>0</v>
      </c>
    </row>
    <row r="25" spans="1:2" x14ac:dyDescent="0.25">
      <c r="A25" s="35" t="s">
        <v>576</v>
      </c>
      <c r="B25" s="11">
        <v>0</v>
      </c>
    </row>
    <row r="26" spans="1:2" x14ac:dyDescent="0.25">
      <c r="A26" s="35" t="s">
        <v>577</v>
      </c>
      <c r="B26" s="11">
        <v>0</v>
      </c>
    </row>
    <row r="27" spans="1:2" x14ac:dyDescent="0.25">
      <c r="A27" s="31" t="s">
        <v>578</v>
      </c>
      <c r="B27" s="26">
        <f>SUM(B22:B26)</f>
        <v>0</v>
      </c>
    </row>
    <row r="28" spans="1:2" x14ac:dyDescent="0.25">
      <c r="A28" s="52" t="s">
        <v>579</v>
      </c>
      <c r="B28" s="53" t="s">
        <v>22</v>
      </c>
    </row>
    <row r="29" spans="1:2" x14ac:dyDescent="0.25">
      <c r="A29" s="35" t="s">
        <v>580</v>
      </c>
      <c r="B29" s="11">
        <v>0</v>
      </c>
    </row>
    <row r="30" spans="1:2" x14ac:dyDescent="0.25">
      <c r="A30" s="35" t="s">
        <v>581</v>
      </c>
      <c r="B30" s="11">
        <v>0</v>
      </c>
    </row>
    <row r="31" spans="1:2" x14ac:dyDescent="0.25">
      <c r="A31" s="35" t="s">
        <v>582</v>
      </c>
      <c r="B31" s="11">
        <v>0</v>
      </c>
    </row>
    <row r="32" spans="1:2" x14ac:dyDescent="0.25">
      <c r="A32" s="35" t="s">
        <v>583</v>
      </c>
      <c r="B32" s="11">
        <v>0</v>
      </c>
    </row>
    <row r="33" spans="1:2" x14ac:dyDescent="0.25">
      <c r="A33" s="31" t="s">
        <v>584</v>
      </c>
      <c r="B33" s="26">
        <f>SUM(B29:B32)</f>
        <v>0</v>
      </c>
    </row>
    <row r="34" spans="1:2" x14ac:dyDescent="0.25">
      <c r="A34" s="23" t="s">
        <v>585</v>
      </c>
      <c r="B34" s="11">
        <v>0</v>
      </c>
    </row>
    <row r="35" spans="1:2" x14ac:dyDescent="0.25">
      <c r="A35" s="23" t="s">
        <v>586</v>
      </c>
      <c r="B35" s="11">
        <v>0</v>
      </c>
    </row>
    <row r="36" spans="1:2" x14ac:dyDescent="0.25">
      <c r="A36" s="23" t="s">
        <v>587</v>
      </c>
      <c r="B36" s="11">
        <v>0</v>
      </c>
    </row>
    <row r="37" spans="1:2" x14ac:dyDescent="0.25">
      <c r="A37" s="23" t="s">
        <v>588</v>
      </c>
      <c r="B37" s="11">
        <v>0</v>
      </c>
    </row>
    <row r="38" spans="1:2" x14ac:dyDescent="0.25">
      <c r="A38" s="24" t="s">
        <v>589</v>
      </c>
      <c r="B38" s="26">
        <f>+B37+B36+B35+B34+B33+B27+B20+B19+B18</f>
        <v>0</v>
      </c>
    </row>
    <row r="39" spans="1:2" x14ac:dyDescent="0.25">
      <c r="A39" s="20" t="s">
        <v>590</v>
      </c>
      <c r="B39" s="26">
        <f>+B16-B38</f>
        <v>0</v>
      </c>
    </row>
    <row r="40" spans="1:2" x14ac:dyDescent="0.25">
      <c r="A40" s="20" t="s">
        <v>591</v>
      </c>
      <c r="B40" s="50" t="s">
        <v>22</v>
      </c>
    </row>
    <row r="41" spans="1:2" x14ac:dyDescent="0.25">
      <c r="A41" s="23" t="s">
        <v>592</v>
      </c>
      <c r="B41" s="53" t="s">
        <v>22</v>
      </c>
    </row>
    <row r="42" spans="1:2" x14ac:dyDescent="0.25">
      <c r="A42" s="29" t="s">
        <v>593</v>
      </c>
      <c r="B42" s="11">
        <v>0</v>
      </c>
    </row>
    <row r="43" spans="1:2" x14ac:dyDescent="0.25">
      <c r="A43" s="29" t="s">
        <v>594</v>
      </c>
      <c r="B43" s="11">
        <v>0</v>
      </c>
    </row>
    <row r="44" spans="1:2" x14ac:dyDescent="0.25">
      <c r="A44" s="29" t="s">
        <v>565</v>
      </c>
      <c r="B44" s="11">
        <v>0</v>
      </c>
    </row>
    <row r="45" spans="1:2" x14ac:dyDescent="0.25">
      <c r="A45" s="31" t="s">
        <v>595</v>
      </c>
      <c r="B45" s="26">
        <f>SUM(B42:B44)</f>
        <v>0</v>
      </c>
    </row>
    <row r="46" spans="1:2" x14ac:dyDescent="0.25">
      <c r="A46" s="23" t="s">
        <v>596</v>
      </c>
      <c r="B46" s="50" t="s">
        <v>22</v>
      </c>
    </row>
    <row r="47" spans="1:2" x14ac:dyDescent="0.25">
      <c r="A47" s="35" t="s">
        <v>597</v>
      </c>
      <c r="B47" s="53" t="s">
        <v>22</v>
      </c>
    </row>
    <row r="48" spans="1:2" x14ac:dyDescent="0.25">
      <c r="A48" s="29" t="s">
        <v>593</v>
      </c>
      <c r="B48" s="11">
        <v>0</v>
      </c>
    </row>
    <row r="49" spans="1:2" x14ac:dyDescent="0.25">
      <c r="A49" s="29" t="s">
        <v>594</v>
      </c>
      <c r="B49" s="11">
        <v>0</v>
      </c>
    </row>
    <row r="50" spans="1:2" x14ac:dyDescent="0.25">
      <c r="A50" s="29" t="s">
        <v>598</v>
      </c>
      <c r="B50" s="11">
        <v>0</v>
      </c>
    </row>
    <row r="51" spans="1:2" x14ac:dyDescent="0.25">
      <c r="A51" s="29" t="s">
        <v>565</v>
      </c>
      <c r="B51" s="11">
        <v>0</v>
      </c>
    </row>
    <row r="52" spans="1:2" x14ac:dyDescent="0.25">
      <c r="A52" s="31" t="s">
        <v>599</v>
      </c>
      <c r="B52" s="26">
        <f>SUM(B48:B51)</f>
        <v>0</v>
      </c>
    </row>
    <row r="53" spans="1:2" x14ac:dyDescent="0.25">
      <c r="A53" s="35" t="s">
        <v>600</v>
      </c>
      <c r="B53" s="11">
        <v>0</v>
      </c>
    </row>
    <row r="54" spans="1:2" x14ac:dyDescent="0.25">
      <c r="A54" s="35" t="s">
        <v>601</v>
      </c>
      <c r="B54" s="11">
        <v>0</v>
      </c>
    </row>
    <row r="55" spans="1:2" x14ac:dyDescent="0.25">
      <c r="A55" s="35" t="s">
        <v>602</v>
      </c>
      <c r="B55" s="50" t="s">
        <v>22</v>
      </c>
    </row>
    <row r="56" spans="1:2" x14ac:dyDescent="0.25">
      <c r="A56" s="29" t="s">
        <v>593</v>
      </c>
      <c r="B56" s="11">
        <v>0</v>
      </c>
    </row>
    <row r="57" spans="1:2" x14ac:dyDescent="0.25">
      <c r="A57" s="29" t="s">
        <v>594</v>
      </c>
      <c r="B57" s="11">
        <v>0</v>
      </c>
    </row>
    <row r="58" spans="1:2" x14ac:dyDescent="0.25">
      <c r="A58" s="29" t="s">
        <v>598</v>
      </c>
      <c r="B58" s="11">
        <v>0</v>
      </c>
    </row>
    <row r="59" spans="1:2" x14ac:dyDescent="0.25">
      <c r="A59" s="29" t="s">
        <v>565</v>
      </c>
      <c r="B59" s="11">
        <v>0</v>
      </c>
    </row>
    <row r="60" spans="1:2" x14ac:dyDescent="0.25">
      <c r="A60" s="31" t="s">
        <v>603</v>
      </c>
      <c r="B60" s="26">
        <f>SUM(B56:B59)</f>
        <v>0</v>
      </c>
    </row>
    <row r="61" spans="1:2" x14ac:dyDescent="0.25">
      <c r="A61" s="31" t="s">
        <v>604</v>
      </c>
      <c r="B61" s="26">
        <f>+B60+B54+B53+B52</f>
        <v>0</v>
      </c>
    </row>
    <row r="62" spans="1:2" x14ac:dyDescent="0.25">
      <c r="A62" s="23" t="s">
        <v>605</v>
      </c>
      <c r="B62" s="50" t="s">
        <v>22</v>
      </c>
    </row>
    <row r="63" spans="1:2" x14ac:dyDescent="0.25">
      <c r="A63" s="29" t="s">
        <v>606</v>
      </c>
      <c r="B63" s="11">
        <v>0</v>
      </c>
    </row>
    <row r="64" spans="1:2" x14ac:dyDescent="0.25">
      <c r="A64" s="29" t="s">
        <v>607</v>
      </c>
      <c r="B64" s="11">
        <v>0</v>
      </c>
    </row>
    <row r="65" spans="1:2" x14ac:dyDescent="0.25">
      <c r="A65" s="29" t="s">
        <v>608</v>
      </c>
      <c r="B65" s="11">
        <v>0</v>
      </c>
    </row>
    <row r="66" spans="1:2" x14ac:dyDescent="0.25">
      <c r="A66" s="29" t="s">
        <v>565</v>
      </c>
      <c r="B66" s="11">
        <v>0</v>
      </c>
    </row>
    <row r="67" spans="1:2" x14ac:dyDescent="0.25">
      <c r="A67" s="31" t="s">
        <v>609</v>
      </c>
      <c r="B67" s="26">
        <f>SUM(B63:B66)</f>
        <v>0</v>
      </c>
    </row>
    <row r="68" spans="1:2" x14ac:dyDescent="0.25">
      <c r="A68" s="23" t="s">
        <v>610</v>
      </c>
      <c r="B68" s="11">
        <v>0</v>
      </c>
    </row>
    <row r="69" spans="1:2" x14ac:dyDescent="0.25">
      <c r="A69" s="24" t="s">
        <v>611</v>
      </c>
      <c r="B69" s="26">
        <f>+B45+B61-B67-B68</f>
        <v>0</v>
      </c>
    </row>
    <row r="70" spans="1:2" x14ac:dyDescent="0.25">
      <c r="A70" s="20" t="s">
        <v>612</v>
      </c>
      <c r="B70" s="50" t="s">
        <v>22</v>
      </c>
    </row>
    <row r="71" spans="1:2" x14ac:dyDescent="0.25">
      <c r="A71" s="23" t="s">
        <v>613</v>
      </c>
      <c r="B71" s="50" t="s">
        <v>22</v>
      </c>
    </row>
    <row r="72" spans="1:2" x14ac:dyDescent="0.25">
      <c r="A72" s="35" t="s">
        <v>614</v>
      </c>
      <c r="B72" s="11">
        <v>0</v>
      </c>
    </row>
    <row r="73" spans="1:2" x14ac:dyDescent="0.25">
      <c r="A73" s="35" t="s">
        <v>615</v>
      </c>
      <c r="B73" s="11">
        <v>0</v>
      </c>
    </row>
    <row r="74" spans="1:2" x14ac:dyDescent="0.25">
      <c r="A74" s="35" t="s">
        <v>616</v>
      </c>
      <c r="B74" s="11">
        <v>0</v>
      </c>
    </row>
    <row r="75" spans="1:2" x14ac:dyDescent="0.25">
      <c r="A75" s="31" t="s">
        <v>617</v>
      </c>
      <c r="B75" s="26">
        <f>SUM(B72:B74)</f>
        <v>0</v>
      </c>
    </row>
    <row r="76" spans="1:2" x14ac:dyDescent="0.25">
      <c r="A76" s="23" t="s">
        <v>618</v>
      </c>
      <c r="B76" s="50" t="s">
        <v>22</v>
      </c>
    </row>
    <row r="77" spans="1:2" x14ac:dyDescent="0.25">
      <c r="A77" s="35" t="s">
        <v>614</v>
      </c>
      <c r="B77" s="11">
        <v>0</v>
      </c>
    </row>
    <row r="78" spans="1:2" x14ac:dyDescent="0.25">
      <c r="A78" s="35" t="s">
        <v>615</v>
      </c>
      <c r="B78" s="11">
        <v>0</v>
      </c>
    </row>
    <row r="79" spans="1:2" x14ac:dyDescent="0.25">
      <c r="A79" s="35" t="s">
        <v>619</v>
      </c>
      <c r="B79" s="11">
        <v>0</v>
      </c>
    </row>
    <row r="80" spans="1:2" x14ac:dyDescent="0.25">
      <c r="A80" s="31" t="s">
        <v>620</v>
      </c>
      <c r="B80" s="26">
        <f>SUM(B77:B79)</f>
        <v>0</v>
      </c>
    </row>
    <row r="81" spans="1:2" x14ac:dyDescent="0.25">
      <c r="A81" s="24" t="s">
        <v>621</v>
      </c>
      <c r="B81" s="38">
        <f>+B75-B80</f>
        <v>0</v>
      </c>
    </row>
    <row r="82" spans="1:2" x14ac:dyDescent="0.25">
      <c r="A82" s="20" t="s">
        <v>622</v>
      </c>
      <c r="B82" s="50" t="s">
        <v>22</v>
      </c>
    </row>
    <row r="83" spans="1:2" x14ac:dyDescent="0.25">
      <c r="A83" s="23" t="s">
        <v>623</v>
      </c>
      <c r="B83" s="50" t="s">
        <v>22</v>
      </c>
    </row>
    <row r="84" spans="1:2" x14ac:dyDescent="0.25">
      <c r="A84" s="29" t="s">
        <v>624</v>
      </c>
      <c r="B84" s="11">
        <v>0</v>
      </c>
    </row>
    <row r="85" spans="1:2" x14ac:dyDescent="0.25">
      <c r="A85" s="29" t="s">
        <v>358</v>
      </c>
      <c r="B85" s="11">
        <v>0</v>
      </c>
    </row>
    <row r="86" spans="1:2" x14ac:dyDescent="0.25">
      <c r="A86" s="29" t="s">
        <v>565</v>
      </c>
      <c r="B86" s="11">
        <v>0</v>
      </c>
    </row>
    <row r="87" spans="1:2" x14ac:dyDescent="0.25">
      <c r="A87" s="31" t="s">
        <v>625</v>
      </c>
      <c r="B87" s="26">
        <f>SUM(B84:B86)</f>
        <v>0</v>
      </c>
    </row>
    <row r="88" spans="1:2" x14ac:dyDescent="0.25">
      <c r="A88" s="23" t="s">
        <v>626</v>
      </c>
      <c r="B88" s="50" t="s">
        <v>22</v>
      </c>
    </row>
    <row r="89" spans="1:2" x14ac:dyDescent="0.25">
      <c r="A89" s="29" t="s">
        <v>627</v>
      </c>
      <c r="B89" s="11">
        <v>0</v>
      </c>
    </row>
    <row r="90" spans="1:2" x14ac:dyDescent="0.25">
      <c r="A90" s="29" t="s">
        <v>628</v>
      </c>
      <c r="B90" s="11">
        <v>0</v>
      </c>
    </row>
    <row r="91" spans="1:2" x14ac:dyDescent="0.25">
      <c r="A91" s="29" t="s">
        <v>358</v>
      </c>
      <c r="B91" s="11">
        <v>0</v>
      </c>
    </row>
    <row r="92" spans="1:2" x14ac:dyDescent="0.25">
      <c r="A92" s="29" t="s">
        <v>565</v>
      </c>
      <c r="B92" s="11">
        <v>0</v>
      </c>
    </row>
    <row r="93" spans="1:2" x14ac:dyDescent="0.25">
      <c r="A93" s="31" t="s">
        <v>629</v>
      </c>
      <c r="B93" s="26">
        <f>SUM(B89:B92)</f>
        <v>0</v>
      </c>
    </row>
    <row r="94" spans="1:2" x14ac:dyDescent="0.25">
      <c r="A94" s="24" t="s">
        <v>630</v>
      </c>
      <c r="B94" s="26">
        <f>+B87-B93</f>
        <v>0</v>
      </c>
    </row>
    <row r="95" spans="1:2" x14ac:dyDescent="0.25">
      <c r="A95" s="20" t="s">
        <v>631</v>
      </c>
      <c r="B95" s="26">
        <f>+B39+B69+B81+B94</f>
        <v>0</v>
      </c>
    </row>
    <row r="96" spans="1:2" x14ac:dyDescent="0.25">
      <c r="A96" s="51" t="s">
        <v>632</v>
      </c>
      <c r="B96" s="50" t="s">
        <v>22</v>
      </c>
    </row>
    <row r="97" spans="1:2" x14ac:dyDescent="0.25">
      <c r="A97" s="23" t="s">
        <v>633</v>
      </c>
      <c r="B97" s="11">
        <v>0</v>
      </c>
    </row>
    <row r="98" spans="1:2" x14ac:dyDescent="0.25">
      <c r="A98" s="23" t="s">
        <v>634</v>
      </c>
      <c r="B98" s="11">
        <v>0</v>
      </c>
    </row>
    <row r="99" spans="1:2" x14ac:dyDescent="0.25">
      <c r="A99" s="23" t="s">
        <v>635</v>
      </c>
      <c r="B99" s="11">
        <v>0</v>
      </c>
    </row>
    <row r="100" spans="1:2" x14ac:dyDescent="0.25">
      <c r="A100" s="23" t="s">
        <v>636</v>
      </c>
      <c r="B100" s="11">
        <v>0</v>
      </c>
    </row>
    <row r="101" spans="1:2" x14ac:dyDescent="0.25">
      <c r="A101" s="52" t="s">
        <v>637</v>
      </c>
      <c r="B101" s="26">
        <f>+B97+B98+B99-B100</f>
        <v>0</v>
      </c>
    </row>
    <row r="102" spans="1:2" x14ac:dyDescent="0.25">
      <c r="A102" s="20" t="s">
        <v>638</v>
      </c>
      <c r="B102" s="26">
        <f>+B95-B101</f>
        <v>0</v>
      </c>
    </row>
  </sheetData>
  <conditionalFormatting sqref="A4">
    <cfRule type="expression" dxfId="38" priority="78" stopIfTrue="1">
      <formula>ABS(SUM(A4)-SUM(#REF!))&gt;=1</formula>
    </cfRule>
  </conditionalFormatting>
  <conditionalFormatting sqref="B12">
    <cfRule type="expression" dxfId="37" priority="33" stopIfTrue="1">
      <formula>ABS(SUM(B12)-SUM(#REF!))&gt;=1</formula>
    </cfRule>
  </conditionalFormatting>
  <conditionalFormatting sqref="B101">
    <cfRule type="expression" dxfId="36" priority="35" stopIfTrue="1">
      <formula>ABS(SUM(B101)-SUM(#REF!))&gt;=1</formula>
    </cfRule>
  </conditionalFormatting>
  <conditionalFormatting sqref="B102">
    <cfRule type="expression" dxfId="35" priority="36" stopIfTrue="1">
      <formula>ABS(SUM(B102)-SUM(#REF!))&gt;=1</formula>
    </cfRule>
  </conditionalFormatting>
  <conditionalFormatting sqref="B95">
    <cfRule type="expression" dxfId="34" priority="37" stopIfTrue="1">
      <formula>ABS(SUM(B95)-SUM(#REF!))&gt;=1</formula>
    </cfRule>
  </conditionalFormatting>
  <conditionalFormatting sqref="B93:B94">
    <cfRule type="expression" dxfId="33" priority="38" stopIfTrue="1">
      <formula>ABS(SUM(B93)-SUM(#REF!))&gt;=1</formula>
    </cfRule>
  </conditionalFormatting>
  <conditionalFormatting sqref="B87">
    <cfRule type="expression" dxfId="32" priority="39" stopIfTrue="1">
      <formula>ABS(SUM(B87)-SUM(#REF!))&gt;=1</formula>
    </cfRule>
  </conditionalFormatting>
  <conditionalFormatting sqref="B80">
    <cfRule type="expression" dxfId="31" priority="40" stopIfTrue="1">
      <formula>ABS(SUM(B80)-SUM(#REF!))&gt;=1</formula>
    </cfRule>
  </conditionalFormatting>
  <conditionalFormatting sqref="B75">
    <cfRule type="expression" dxfId="30" priority="41" stopIfTrue="1">
      <formula>ABS(SUM(B75)-SUM(#REF!))&gt;=1</formula>
    </cfRule>
  </conditionalFormatting>
  <conditionalFormatting sqref="B69">
    <cfRule type="expression" dxfId="29" priority="42" stopIfTrue="1">
      <formula>ABS(SUM(B69)-SUM(#REF!))&gt;=1</formula>
    </cfRule>
  </conditionalFormatting>
  <conditionalFormatting sqref="B67">
    <cfRule type="expression" dxfId="28" priority="43" stopIfTrue="1">
      <formula>ABS(SUM(B67)-SUM(#REF!))&gt;=1</formula>
    </cfRule>
  </conditionalFormatting>
  <conditionalFormatting sqref="B60:B61">
    <cfRule type="expression" dxfId="27" priority="44" stopIfTrue="1">
      <formula>ABS(SUM(B60)-SUM(#REF!))&gt;=1</formula>
    </cfRule>
  </conditionalFormatting>
  <conditionalFormatting sqref="B52">
    <cfRule type="expression" dxfId="26" priority="45" stopIfTrue="1">
      <formula>ABS(SUM(B52)-SUM(#REF!))&gt;=1</formula>
    </cfRule>
  </conditionalFormatting>
  <conditionalFormatting sqref="B45">
    <cfRule type="expression" dxfId="25" priority="46" stopIfTrue="1">
      <formula>ABS(SUM(B45)-SUM(#REF!))&gt;=1</formula>
    </cfRule>
  </conditionalFormatting>
  <conditionalFormatting sqref="B39">
    <cfRule type="expression" dxfId="24" priority="47" stopIfTrue="1">
      <formula>ABS(SUM(B39)-SUM(#REF!))&gt;=1</formula>
    </cfRule>
  </conditionalFormatting>
  <conditionalFormatting sqref="B38">
    <cfRule type="expression" dxfId="23" priority="48" stopIfTrue="1">
      <formula>ABS(SUM(B38)-SUM(#REF!))&gt;=1</formula>
    </cfRule>
  </conditionalFormatting>
  <conditionalFormatting sqref="B33">
    <cfRule type="expression" dxfId="22" priority="49" stopIfTrue="1">
      <formula>ABS(SUM(B33)-SUM(#REF!))&gt;=1</formula>
    </cfRule>
  </conditionalFormatting>
  <conditionalFormatting sqref="B27">
    <cfRule type="expression" dxfId="21" priority="50" stopIfTrue="1">
      <formula>ABS(SUM(B27)-SUM(#REF!))&gt;=1</formula>
    </cfRule>
  </conditionalFormatting>
  <conditionalFormatting sqref="B21">
    <cfRule type="expression" dxfId="20" priority="51" stopIfTrue="1">
      <formula>ABS(SUM(B21)-SUM(#REF!))&gt;=1</formula>
    </cfRule>
  </conditionalFormatting>
  <conditionalFormatting sqref="B16">
    <cfRule type="expression" dxfId="19" priority="52" stopIfTrue="1">
      <formula>ABS(SUM(B16)-SUM(#REF!))&gt;=1</formula>
    </cfRule>
  </conditionalFormatting>
  <conditionalFormatting sqref="B6:B7">
    <cfRule type="expression" dxfId="18" priority="53" stopIfTrue="1">
      <formula>ABS(SUM(B6)-SUM(#REF!))&gt;=10</formula>
    </cfRule>
  </conditionalFormatting>
  <conditionalFormatting sqref="B17 B28 B40:B41 B46:B47 B55 B62 B70:B71 B76 B81:B83 B88 B96">
    <cfRule type="expression" dxfId="17" priority="54" stopIfTrue="1">
      <formula>ABS(SUM(B17)-SUM(#REF!))&gt;=1</formula>
    </cfRule>
  </conditionalFormatting>
  <conditionalFormatting sqref="B8:B11">
    <cfRule type="expression" dxfId="16" priority="17" stopIfTrue="1">
      <formula>ABS(SUM(B8)-SUM(#REF!))&gt;=1</formula>
    </cfRule>
  </conditionalFormatting>
  <conditionalFormatting sqref="B13:B14">
    <cfRule type="expression" dxfId="15" priority="16" stopIfTrue="1">
      <formula>ABS(SUM(B13)-SUM(#REF!))&gt;=1</formula>
    </cfRule>
  </conditionalFormatting>
  <conditionalFormatting sqref="B18:B20">
    <cfRule type="expression" dxfId="14" priority="15" stopIfTrue="1">
      <formula>ABS(SUM(B18)-SUM(#REF!))&gt;=1</formula>
    </cfRule>
  </conditionalFormatting>
  <conditionalFormatting sqref="B22:B26">
    <cfRule type="expression" dxfId="13" priority="14" stopIfTrue="1">
      <formula>ABS(SUM(B22)-SUM(#REF!))&gt;=1</formula>
    </cfRule>
  </conditionalFormatting>
  <conditionalFormatting sqref="B29:B32">
    <cfRule type="expression" dxfId="12" priority="13" stopIfTrue="1">
      <formula>ABS(SUM(B29)-SUM(#REF!))&gt;=1</formula>
    </cfRule>
  </conditionalFormatting>
  <conditionalFormatting sqref="B34:B37">
    <cfRule type="expression" dxfId="11" priority="12" stopIfTrue="1">
      <formula>ABS(SUM(B34)-SUM(#REF!))&gt;=1</formula>
    </cfRule>
  </conditionalFormatting>
  <conditionalFormatting sqref="B42:B44">
    <cfRule type="expression" dxfId="10" priority="11" stopIfTrue="1">
      <formula>ABS(SUM(B42)-SUM(#REF!))&gt;=1</formula>
    </cfRule>
  </conditionalFormatting>
  <conditionalFormatting sqref="B48:B51">
    <cfRule type="expression" dxfId="9" priority="10" stopIfTrue="1">
      <formula>ABS(SUM(B48)-SUM(#REF!))&gt;=1</formula>
    </cfRule>
  </conditionalFormatting>
  <conditionalFormatting sqref="B53:B54">
    <cfRule type="expression" dxfId="8" priority="9" stopIfTrue="1">
      <formula>ABS(SUM(B53)-SUM(#REF!))&gt;=1</formula>
    </cfRule>
  </conditionalFormatting>
  <conditionalFormatting sqref="B56:B59">
    <cfRule type="expression" dxfId="7" priority="8" stopIfTrue="1">
      <formula>ABS(SUM(B56)-SUM(#REF!))&gt;=1</formula>
    </cfRule>
  </conditionalFormatting>
  <conditionalFormatting sqref="B63:B66">
    <cfRule type="expression" dxfId="6" priority="7" stopIfTrue="1">
      <formula>ABS(SUM(B63)-SUM(#REF!))&gt;=1</formula>
    </cfRule>
  </conditionalFormatting>
  <conditionalFormatting sqref="B68">
    <cfRule type="expression" dxfId="5" priority="6" stopIfTrue="1">
      <formula>ABS(SUM(B68)-SUM(#REF!))&gt;=1</formula>
    </cfRule>
  </conditionalFormatting>
  <conditionalFormatting sqref="B72:B74">
    <cfRule type="expression" dxfId="4" priority="5" stopIfTrue="1">
      <formula>ABS(SUM(B72)-SUM(#REF!))&gt;=1</formula>
    </cfRule>
  </conditionalFormatting>
  <conditionalFormatting sqref="B77:B79">
    <cfRule type="expression" dxfId="3" priority="4" stopIfTrue="1">
      <formula>ABS(SUM(B77)-SUM(#REF!))&gt;=1</formula>
    </cfRule>
  </conditionalFormatting>
  <conditionalFormatting sqref="B84:B86">
    <cfRule type="expression" dxfId="2" priority="3" stopIfTrue="1">
      <formula>ABS(SUM(B84)-SUM(#REF!))&gt;=1</formula>
    </cfRule>
  </conditionalFormatting>
  <conditionalFormatting sqref="B89:B92">
    <cfRule type="expression" dxfId="1" priority="2" stopIfTrue="1">
      <formula>ABS(SUM(B89)-SUM(#REF!))&gt;=1</formula>
    </cfRule>
  </conditionalFormatting>
  <conditionalFormatting sqref="B97:B100">
    <cfRule type="expression" dxfId="0" priority="1" stopIfTrue="1">
      <formula>ABS(SUM(B97)-SUM(#REF!))&gt;=1</formula>
    </cfRule>
  </conditionalFormatting>
  <dataValidations count="2">
    <dataValidation type="whole" allowBlank="1" showInputMessage="1" showErrorMessage="1" sqref="IN8:IN102 SJ8:SJ102 ACF8:ACF102 AMB8:AMB102 AVX8:AVX102 BFT8:BFT102 BPP8:BPP102 BZL8:BZL102 CJH8:CJH102 CTD8:CTD102 DCZ8:DCZ102 DMV8:DMV102 DWR8:DWR102 EGN8:EGN102 EQJ8:EQJ102 FAF8:FAF102 FKB8:FKB102 FTX8:FTX102 GDT8:GDT102 GNP8:GNP102 GXL8:GXL102 HHH8:HHH102 HRD8:HRD102 IAZ8:IAZ102 IKV8:IKV102 IUR8:IUR102 JEN8:JEN102 JOJ8:JOJ102 JYF8:JYF102 KIB8:KIB102 KRX8:KRX102 LBT8:LBT102 LLP8:LLP102 LVL8:LVL102 MFH8:MFH102 MPD8:MPD102 MYZ8:MYZ102 NIV8:NIV102 NSR8:NSR102 OCN8:OCN102 OMJ8:OMJ102 OWF8:OWF102 PGB8:PGB102 PPX8:PPX102 PZT8:PZT102 QJP8:QJP102 QTL8:QTL102 RDH8:RDH102 RND8:RND102 RWZ8:RWZ102 SGV8:SGV102 SQR8:SQR102 TAN8:TAN102 TKJ8:TKJ102 TUF8:TUF102 UEB8:UEB102 UNX8:UNX102 UXT8:UXT102 VHP8:VHP102 VRL8:VRL102 WBH8:WBH102 WLD8:WLD102 WUZ8:WUZ102 IN65544:IN65638 SJ65544:SJ65638 ACF65544:ACF65638 AMB65544:AMB65638 AVX65544:AVX65638 BFT65544:BFT65638 BPP65544:BPP65638 BZL65544:BZL65638 CJH65544:CJH65638 CTD65544:CTD65638 DCZ65544:DCZ65638 DMV65544:DMV65638 DWR65544:DWR65638 EGN65544:EGN65638 EQJ65544:EQJ65638 FAF65544:FAF65638 FKB65544:FKB65638 FTX65544:FTX65638 GDT65544:GDT65638 GNP65544:GNP65638 GXL65544:GXL65638 HHH65544:HHH65638 HRD65544:HRD65638 IAZ65544:IAZ65638 IKV65544:IKV65638 IUR65544:IUR65638 JEN65544:JEN65638 JOJ65544:JOJ65638 JYF65544:JYF65638 KIB65544:KIB65638 KRX65544:KRX65638 LBT65544:LBT65638 LLP65544:LLP65638 LVL65544:LVL65638 MFH65544:MFH65638 MPD65544:MPD65638 MYZ65544:MYZ65638 NIV65544:NIV65638 NSR65544:NSR65638 OCN65544:OCN65638 OMJ65544:OMJ65638 OWF65544:OWF65638 PGB65544:PGB65638 PPX65544:PPX65638 PZT65544:PZT65638 QJP65544:QJP65638 QTL65544:QTL65638 RDH65544:RDH65638 RND65544:RND65638 RWZ65544:RWZ65638 SGV65544:SGV65638 SQR65544:SQR65638 TAN65544:TAN65638 TKJ65544:TKJ65638 TUF65544:TUF65638 UEB65544:UEB65638 UNX65544:UNX65638 UXT65544:UXT65638 VHP65544:VHP65638 VRL65544:VRL65638 WBH65544:WBH65638 WLD65544:WLD65638 WUZ65544:WUZ65638 IN131080:IN131174 SJ131080:SJ131174 ACF131080:ACF131174 AMB131080:AMB131174 AVX131080:AVX131174 BFT131080:BFT131174 BPP131080:BPP131174 BZL131080:BZL131174 CJH131080:CJH131174 CTD131080:CTD131174 DCZ131080:DCZ131174 DMV131080:DMV131174 DWR131080:DWR131174 EGN131080:EGN131174 EQJ131080:EQJ131174 FAF131080:FAF131174 FKB131080:FKB131174 FTX131080:FTX131174 GDT131080:GDT131174 GNP131080:GNP131174 GXL131080:GXL131174 HHH131080:HHH131174 HRD131080:HRD131174 IAZ131080:IAZ131174 IKV131080:IKV131174 IUR131080:IUR131174 JEN131080:JEN131174 JOJ131080:JOJ131174 JYF131080:JYF131174 KIB131080:KIB131174 KRX131080:KRX131174 LBT131080:LBT131174 LLP131080:LLP131174 LVL131080:LVL131174 MFH131080:MFH131174 MPD131080:MPD131174 MYZ131080:MYZ131174 NIV131080:NIV131174 NSR131080:NSR131174 OCN131080:OCN131174 OMJ131080:OMJ131174 OWF131080:OWF131174 PGB131080:PGB131174 PPX131080:PPX131174 PZT131080:PZT131174 QJP131080:QJP131174 QTL131080:QTL131174 RDH131080:RDH131174 RND131080:RND131174 RWZ131080:RWZ131174 SGV131080:SGV131174 SQR131080:SQR131174 TAN131080:TAN131174 TKJ131080:TKJ131174 TUF131080:TUF131174 UEB131080:UEB131174 UNX131080:UNX131174 UXT131080:UXT131174 VHP131080:VHP131174 VRL131080:VRL131174 WBH131080:WBH131174 WLD131080:WLD131174 WUZ131080:WUZ131174 IN196616:IN196710 SJ196616:SJ196710 ACF196616:ACF196710 AMB196616:AMB196710 AVX196616:AVX196710 BFT196616:BFT196710 BPP196616:BPP196710 BZL196616:BZL196710 CJH196616:CJH196710 CTD196616:CTD196710 DCZ196616:DCZ196710 DMV196616:DMV196710 DWR196616:DWR196710 EGN196616:EGN196710 EQJ196616:EQJ196710 FAF196616:FAF196710 FKB196616:FKB196710 FTX196616:FTX196710 GDT196616:GDT196710 GNP196616:GNP196710 GXL196616:GXL196710 HHH196616:HHH196710 HRD196616:HRD196710 IAZ196616:IAZ196710 IKV196616:IKV196710 IUR196616:IUR196710 JEN196616:JEN196710 JOJ196616:JOJ196710 JYF196616:JYF196710 KIB196616:KIB196710 KRX196616:KRX196710 LBT196616:LBT196710 LLP196616:LLP196710 LVL196616:LVL196710 MFH196616:MFH196710 MPD196616:MPD196710 MYZ196616:MYZ196710 NIV196616:NIV196710 NSR196616:NSR196710 OCN196616:OCN196710 OMJ196616:OMJ196710 OWF196616:OWF196710 PGB196616:PGB196710 PPX196616:PPX196710 PZT196616:PZT196710 QJP196616:QJP196710 QTL196616:QTL196710 RDH196616:RDH196710 RND196616:RND196710 RWZ196616:RWZ196710 SGV196616:SGV196710 SQR196616:SQR196710 TAN196616:TAN196710 TKJ196616:TKJ196710 TUF196616:TUF196710 UEB196616:UEB196710 UNX196616:UNX196710 UXT196616:UXT196710 VHP196616:VHP196710 VRL196616:VRL196710 WBH196616:WBH196710 WLD196616:WLD196710 WUZ196616:WUZ196710 IN262152:IN262246 SJ262152:SJ262246 ACF262152:ACF262246 AMB262152:AMB262246 AVX262152:AVX262246 BFT262152:BFT262246 BPP262152:BPP262246 BZL262152:BZL262246 CJH262152:CJH262246 CTD262152:CTD262246 DCZ262152:DCZ262246 DMV262152:DMV262246 DWR262152:DWR262246 EGN262152:EGN262246 EQJ262152:EQJ262246 FAF262152:FAF262246 FKB262152:FKB262246 FTX262152:FTX262246 GDT262152:GDT262246 GNP262152:GNP262246 GXL262152:GXL262246 HHH262152:HHH262246 HRD262152:HRD262246 IAZ262152:IAZ262246 IKV262152:IKV262246 IUR262152:IUR262246 JEN262152:JEN262246 JOJ262152:JOJ262246 JYF262152:JYF262246 KIB262152:KIB262246 KRX262152:KRX262246 LBT262152:LBT262246 LLP262152:LLP262246 LVL262152:LVL262246 MFH262152:MFH262246 MPD262152:MPD262246 MYZ262152:MYZ262246 NIV262152:NIV262246 NSR262152:NSR262246 OCN262152:OCN262246 OMJ262152:OMJ262246 OWF262152:OWF262246 PGB262152:PGB262246 PPX262152:PPX262246 PZT262152:PZT262246 QJP262152:QJP262246 QTL262152:QTL262246 RDH262152:RDH262246 RND262152:RND262246 RWZ262152:RWZ262246 SGV262152:SGV262246 SQR262152:SQR262246 TAN262152:TAN262246 TKJ262152:TKJ262246 TUF262152:TUF262246 UEB262152:UEB262246 UNX262152:UNX262246 UXT262152:UXT262246 VHP262152:VHP262246 VRL262152:VRL262246 WBH262152:WBH262246 WLD262152:WLD262246 WUZ262152:WUZ262246 IN327688:IN327782 SJ327688:SJ327782 ACF327688:ACF327782 AMB327688:AMB327782 AVX327688:AVX327782 BFT327688:BFT327782 BPP327688:BPP327782 BZL327688:BZL327782 CJH327688:CJH327782 CTD327688:CTD327782 DCZ327688:DCZ327782 DMV327688:DMV327782 DWR327688:DWR327782 EGN327688:EGN327782 EQJ327688:EQJ327782 FAF327688:FAF327782 FKB327688:FKB327782 FTX327688:FTX327782 GDT327688:GDT327782 GNP327688:GNP327782 GXL327688:GXL327782 HHH327688:HHH327782 HRD327688:HRD327782 IAZ327688:IAZ327782 IKV327688:IKV327782 IUR327688:IUR327782 JEN327688:JEN327782 JOJ327688:JOJ327782 JYF327688:JYF327782 KIB327688:KIB327782 KRX327688:KRX327782 LBT327688:LBT327782 LLP327688:LLP327782 LVL327688:LVL327782 MFH327688:MFH327782 MPD327688:MPD327782 MYZ327688:MYZ327782 NIV327688:NIV327782 NSR327688:NSR327782 OCN327688:OCN327782 OMJ327688:OMJ327782 OWF327688:OWF327782 PGB327688:PGB327782 PPX327688:PPX327782 PZT327688:PZT327782 QJP327688:QJP327782 QTL327688:QTL327782 RDH327688:RDH327782 RND327688:RND327782 RWZ327688:RWZ327782 SGV327688:SGV327782 SQR327688:SQR327782 TAN327688:TAN327782 TKJ327688:TKJ327782 TUF327688:TUF327782 UEB327688:UEB327782 UNX327688:UNX327782 UXT327688:UXT327782 VHP327688:VHP327782 VRL327688:VRL327782 WBH327688:WBH327782 WLD327688:WLD327782 WUZ327688:WUZ327782 IN393224:IN393318 SJ393224:SJ393318 ACF393224:ACF393318 AMB393224:AMB393318 AVX393224:AVX393318 BFT393224:BFT393318 BPP393224:BPP393318 BZL393224:BZL393318 CJH393224:CJH393318 CTD393224:CTD393318 DCZ393224:DCZ393318 DMV393224:DMV393318 DWR393224:DWR393318 EGN393224:EGN393318 EQJ393224:EQJ393318 FAF393224:FAF393318 FKB393224:FKB393318 FTX393224:FTX393318 GDT393224:GDT393318 GNP393224:GNP393318 GXL393224:GXL393318 HHH393224:HHH393318 HRD393224:HRD393318 IAZ393224:IAZ393318 IKV393224:IKV393318 IUR393224:IUR393318 JEN393224:JEN393318 JOJ393224:JOJ393318 JYF393224:JYF393318 KIB393224:KIB393318 KRX393224:KRX393318 LBT393224:LBT393318 LLP393224:LLP393318 LVL393224:LVL393318 MFH393224:MFH393318 MPD393224:MPD393318 MYZ393224:MYZ393318 NIV393224:NIV393318 NSR393224:NSR393318 OCN393224:OCN393318 OMJ393224:OMJ393318 OWF393224:OWF393318 PGB393224:PGB393318 PPX393224:PPX393318 PZT393224:PZT393318 QJP393224:QJP393318 QTL393224:QTL393318 RDH393224:RDH393318 RND393224:RND393318 RWZ393224:RWZ393318 SGV393224:SGV393318 SQR393224:SQR393318 TAN393224:TAN393318 TKJ393224:TKJ393318 TUF393224:TUF393318 UEB393224:UEB393318 UNX393224:UNX393318 UXT393224:UXT393318 VHP393224:VHP393318 VRL393224:VRL393318 WBH393224:WBH393318 WLD393224:WLD393318 WUZ393224:WUZ393318 IN458760:IN458854 SJ458760:SJ458854 ACF458760:ACF458854 AMB458760:AMB458854 AVX458760:AVX458854 BFT458760:BFT458854 BPP458760:BPP458854 BZL458760:BZL458854 CJH458760:CJH458854 CTD458760:CTD458854 DCZ458760:DCZ458854 DMV458760:DMV458854 DWR458760:DWR458854 EGN458760:EGN458854 EQJ458760:EQJ458854 FAF458760:FAF458854 FKB458760:FKB458854 FTX458760:FTX458854 GDT458760:GDT458854 GNP458760:GNP458854 GXL458760:GXL458854 HHH458760:HHH458854 HRD458760:HRD458854 IAZ458760:IAZ458854 IKV458760:IKV458854 IUR458760:IUR458854 JEN458760:JEN458854 JOJ458760:JOJ458854 JYF458760:JYF458854 KIB458760:KIB458854 KRX458760:KRX458854 LBT458760:LBT458854 LLP458760:LLP458854 LVL458760:LVL458854 MFH458760:MFH458854 MPD458760:MPD458854 MYZ458760:MYZ458854 NIV458760:NIV458854 NSR458760:NSR458854 OCN458760:OCN458854 OMJ458760:OMJ458854 OWF458760:OWF458854 PGB458760:PGB458854 PPX458760:PPX458854 PZT458760:PZT458854 QJP458760:QJP458854 QTL458760:QTL458854 RDH458760:RDH458854 RND458760:RND458854 RWZ458760:RWZ458854 SGV458760:SGV458854 SQR458760:SQR458854 TAN458760:TAN458854 TKJ458760:TKJ458854 TUF458760:TUF458854 UEB458760:UEB458854 UNX458760:UNX458854 UXT458760:UXT458854 VHP458760:VHP458854 VRL458760:VRL458854 WBH458760:WBH458854 WLD458760:WLD458854 WUZ458760:WUZ458854 IN524296:IN524390 SJ524296:SJ524390 ACF524296:ACF524390 AMB524296:AMB524390 AVX524296:AVX524390 BFT524296:BFT524390 BPP524296:BPP524390 BZL524296:BZL524390 CJH524296:CJH524390 CTD524296:CTD524390 DCZ524296:DCZ524390 DMV524296:DMV524390 DWR524296:DWR524390 EGN524296:EGN524390 EQJ524296:EQJ524390 FAF524296:FAF524390 FKB524296:FKB524390 FTX524296:FTX524390 GDT524296:GDT524390 GNP524296:GNP524390 GXL524296:GXL524390 HHH524296:HHH524390 HRD524296:HRD524390 IAZ524296:IAZ524390 IKV524296:IKV524390 IUR524296:IUR524390 JEN524296:JEN524390 JOJ524296:JOJ524390 JYF524296:JYF524390 KIB524296:KIB524390 KRX524296:KRX524390 LBT524296:LBT524390 LLP524296:LLP524390 LVL524296:LVL524390 MFH524296:MFH524390 MPD524296:MPD524390 MYZ524296:MYZ524390 NIV524296:NIV524390 NSR524296:NSR524390 OCN524296:OCN524390 OMJ524296:OMJ524390 OWF524296:OWF524390 PGB524296:PGB524390 PPX524296:PPX524390 PZT524296:PZT524390 QJP524296:QJP524390 QTL524296:QTL524390 RDH524296:RDH524390 RND524296:RND524390 RWZ524296:RWZ524390 SGV524296:SGV524390 SQR524296:SQR524390 TAN524296:TAN524390 TKJ524296:TKJ524390 TUF524296:TUF524390 UEB524296:UEB524390 UNX524296:UNX524390 UXT524296:UXT524390 VHP524296:VHP524390 VRL524296:VRL524390 WBH524296:WBH524390 WLD524296:WLD524390 WUZ524296:WUZ524390 IN589832:IN589926 SJ589832:SJ589926 ACF589832:ACF589926 AMB589832:AMB589926 AVX589832:AVX589926 BFT589832:BFT589926 BPP589832:BPP589926 BZL589832:BZL589926 CJH589832:CJH589926 CTD589832:CTD589926 DCZ589832:DCZ589926 DMV589832:DMV589926 DWR589832:DWR589926 EGN589832:EGN589926 EQJ589832:EQJ589926 FAF589832:FAF589926 FKB589832:FKB589926 FTX589832:FTX589926 GDT589832:GDT589926 GNP589832:GNP589926 GXL589832:GXL589926 HHH589832:HHH589926 HRD589832:HRD589926 IAZ589832:IAZ589926 IKV589832:IKV589926 IUR589832:IUR589926 JEN589832:JEN589926 JOJ589832:JOJ589926 JYF589832:JYF589926 KIB589832:KIB589926 KRX589832:KRX589926 LBT589832:LBT589926 LLP589832:LLP589926 LVL589832:LVL589926 MFH589832:MFH589926 MPD589832:MPD589926 MYZ589832:MYZ589926 NIV589832:NIV589926 NSR589832:NSR589926 OCN589832:OCN589926 OMJ589832:OMJ589926 OWF589832:OWF589926 PGB589832:PGB589926 PPX589832:PPX589926 PZT589832:PZT589926 QJP589832:QJP589926 QTL589832:QTL589926 RDH589832:RDH589926 RND589832:RND589926 RWZ589832:RWZ589926 SGV589832:SGV589926 SQR589832:SQR589926 TAN589832:TAN589926 TKJ589832:TKJ589926 TUF589832:TUF589926 UEB589832:UEB589926 UNX589832:UNX589926 UXT589832:UXT589926 VHP589832:VHP589926 VRL589832:VRL589926 WBH589832:WBH589926 WLD589832:WLD589926 WUZ589832:WUZ589926 IN655368:IN655462 SJ655368:SJ655462 ACF655368:ACF655462 AMB655368:AMB655462 AVX655368:AVX655462 BFT655368:BFT655462 BPP655368:BPP655462 BZL655368:BZL655462 CJH655368:CJH655462 CTD655368:CTD655462 DCZ655368:DCZ655462 DMV655368:DMV655462 DWR655368:DWR655462 EGN655368:EGN655462 EQJ655368:EQJ655462 FAF655368:FAF655462 FKB655368:FKB655462 FTX655368:FTX655462 GDT655368:GDT655462 GNP655368:GNP655462 GXL655368:GXL655462 HHH655368:HHH655462 HRD655368:HRD655462 IAZ655368:IAZ655462 IKV655368:IKV655462 IUR655368:IUR655462 JEN655368:JEN655462 JOJ655368:JOJ655462 JYF655368:JYF655462 KIB655368:KIB655462 KRX655368:KRX655462 LBT655368:LBT655462 LLP655368:LLP655462 LVL655368:LVL655462 MFH655368:MFH655462 MPD655368:MPD655462 MYZ655368:MYZ655462 NIV655368:NIV655462 NSR655368:NSR655462 OCN655368:OCN655462 OMJ655368:OMJ655462 OWF655368:OWF655462 PGB655368:PGB655462 PPX655368:PPX655462 PZT655368:PZT655462 QJP655368:QJP655462 QTL655368:QTL655462 RDH655368:RDH655462 RND655368:RND655462 RWZ655368:RWZ655462 SGV655368:SGV655462 SQR655368:SQR655462 TAN655368:TAN655462 TKJ655368:TKJ655462 TUF655368:TUF655462 UEB655368:UEB655462 UNX655368:UNX655462 UXT655368:UXT655462 VHP655368:VHP655462 VRL655368:VRL655462 WBH655368:WBH655462 WLD655368:WLD655462 WUZ655368:WUZ655462 IN720904:IN720998 SJ720904:SJ720998 ACF720904:ACF720998 AMB720904:AMB720998 AVX720904:AVX720998 BFT720904:BFT720998 BPP720904:BPP720998 BZL720904:BZL720998 CJH720904:CJH720998 CTD720904:CTD720998 DCZ720904:DCZ720998 DMV720904:DMV720998 DWR720904:DWR720998 EGN720904:EGN720998 EQJ720904:EQJ720998 FAF720904:FAF720998 FKB720904:FKB720998 FTX720904:FTX720998 GDT720904:GDT720998 GNP720904:GNP720998 GXL720904:GXL720998 HHH720904:HHH720998 HRD720904:HRD720998 IAZ720904:IAZ720998 IKV720904:IKV720998 IUR720904:IUR720998 JEN720904:JEN720998 JOJ720904:JOJ720998 JYF720904:JYF720998 KIB720904:KIB720998 KRX720904:KRX720998 LBT720904:LBT720998 LLP720904:LLP720998 LVL720904:LVL720998 MFH720904:MFH720998 MPD720904:MPD720998 MYZ720904:MYZ720998 NIV720904:NIV720998 NSR720904:NSR720998 OCN720904:OCN720998 OMJ720904:OMJ720998 OWF720904:OWF720998 PGB720904:PGB720998 PPX720904:PPX720998 PZT720904:PZT720998 QJP720904:QJP720998 QTL720904:QTL720998 RDH720904:RDH720998 RND720904:RND720998 RWZ720904:RWZ720998 SGV720904:SGV720998 SQR720904:SQR720998 TAN720904:TAN720998 TKJ720904:TKJ720998 TUF720904:TUF720998 UEB720904:UEB720998 UNX720904:UNX720998 UXT720904:UXT720998 VHP720904:VHP720998 VRL720904:VRL720998 WBH720904:WBH720998 WLD720904:WLD720998 WUZ720904:WUZ720998 IN786440:IN786534 SJ786440:SJ786534 ACF786440:ACF786534 AMB786440:AMB786534 AVX786440:AVX786534 BFT786440:BFT786534 BPP786440:BPP786534 BZL786440:BZL786534 CJH786440:CJH786534 CTD786440:CTD786534 DCZ786440:DCZ786534 DMV786440:DMV786534 DWR786440:DWR786534 EGN786440:EGN786534 EQJ786440:EQJ786534 FAF786440:FAF786534 FKB786440:FKB786534 FTX786440:FTX786534 GDT786440:GDT786534 GNP786440:GNP786534 GXL786440:GXL786534 HHH786440:HHH786534 HRD786440:HRD786534 IAZ786440:IAZ786534 IKV786440:IKV786534 IUR786440:IUR786534 JEN786440:JEN786534 JOJ786440:JOJ786534 JYF786440:JYF786534 KIB786440:KIB786534 KRX786440:KRX786534 LBT786440:LBT786534 LLP786440:LLP786534 LVL786440:LVL786534 MFH786440:MFH786534 MPD786440:MPD786534 MYZ786440:MYZ786534 NIV786440:NIV786534 NSR786440:NSR786534 OCN786440:OCN786534 OMJ786440:OMJ786534 OWF786440:OWF786534 PGB786440:PGB786534 PPX786440:PPX786534 PZT786440:PZT786534 QJP786440:QJP786534 QTL786440:QTL786534 RDH786440:RDH786534 RND786440:RND786534 RWZ786440:RWZ786534 SGV786440:SGV786534 SQR786440:SQR786534 TAN786440:TAN786534 TKJ786440:TKJ786534 TUF786440:TUF786534 UEB786440:UEB786534 UNX786440:UNX786534 UXT786440:UXT786534 VHP786440:VHP786534 VRL786440:VRL786534 WBH786440:WBH786534 WLD786440:WLD786534 WUZ786440:WUZ786534 IN851976:IN852070 SJ851976:SJ852070 ACF851976:ACF852070 AMB851976:AMB852070 AVX851976:AVX852070 BFT851976:BFT852070 BPP851976:BPP852070 BZL851976:BZL852070 CJH851976:CJH852070 CTD851976:CTD852070 DCZ851976:DCZ852070 DMV851976:DMV852070 DWR851976:DWR852070 EGN851976:EGN852070 EQJ851976:EQJ852070 FAF851976:FAF852070 FKB851976:FKB852070 FTX851976:FTX852070 GDT851976:GDT852070 GNP851976:GNP852070 GXL851976:GXL852070 HHH851976:HHH852070 HRD851976:HRD852070 IAZ851976:IAZ852070 IKV851976:IKV852070 IUR851976:IUR852070 JEN851976:JEN852070 JOJ851976:JOJ852070 JYF851976:JYF852070 KIB851976:KIB852070 KRX851976:KRX852070 LBT851976:LBT852070 LLP851976:LLP852070 LVL851976:LVL852070 MFH851976:MFH852070 MPD851976:MPD852070 MYZ851976:MYZ852070 NIV851976:NIV852070 NSR851976:NSR852070 OCN851976:OCN852070 OMJ851976:OMJ852070 OWF851976:OWF852070 PGB851976:PGB852070 PPX851976:PPX852070 PZT851976:PZT852070 QJP851976:QJP852070 QTL851976:QTL852070 RDH851976:RDH852070 RND851976:RND852070 RWZ851976:RWZ852070 SGV851976:SGV852070 SQR851976:SQR852070 TAN851976:TAN852070 TKJ851976:TKJ852070 TUF851976:TUF852070 UEB851976:UEB852070 UNX851976:UNX852070 UXT851976:UXT852070 VHP851976:VHP852070 VRL851976:VRL852070 WBH851976:WBH852070 WLD851976:WLD852070 WUZ851976:WUZ852070 IN917512:IN917606 SJ917512:SJ917606 ACF917512:ACF917606 AMB917512:AMB917606 AVX917512:AVX917606 BFT917512:BFT917606 BPP917512:BPP917606 BZL917512:BZL917606 CJH917512:CJH917606 CTD917512:CTD917606 DCZ917512:DCZ917606 DMV917512:DMV917606 DWR917512:DWR917606 EGN917512:EGN917606 EQJ917512:EQJ917606 FAF917512:FAF917606 FKB917512:FKB917606 FTX917512:FTX917606 GDT917512:GDT917606 GNP917512:GNP917606 GXL917512:GXL917606 HHH917512:HHH917606 HRD917512:HRD917606 IAZ917512:IAZ917606 IKV917512:IKV917606 IUR917512:IUR917606 JEN917512:JEN917606 JOJ917512:JOJ917606 JYF917512:JYF917606 KIB917512:KIB917606 KRX917512:KRX917606 LBT917512:LBT917606 LLP917512:LLP917606 LVL917512:LVL917606 MFH917512:MFH917606 MPD917512:MPD917606 MYZ917512:MYZ917606 NIV917512:NIV917606 NSR917512:NSR917606 OCN917512:OCN917606 OMJ917512:OMJ917606 OWF917512:OWF917606 PGB917512:PGB917606 PPX917512:PPX917606 PZT917512:PZT917606 QJP917512:QJP917606 QTL917512:QTL917606 RDH917512:RDH917606 RND917512:RND917606 RWZ917512:RWZ917606 SGV917512:SGV917606 SQR917512:SQR917606 TAN917512:TAN917606 TKJ917512:TKJ917606 TUF917512:TUF917606 UEB917512:UEB917606 UNX917512:UNX917606 UXT917512:UXT917606 VHP917512:VHP917606 VRL917512:VRL917606 WBH917512:WBH917606 WLD917512:WLD917606 WUZ917512:WUZ917606 IN983048:IN983142 SJ983048:SJ983142 ACF983048:ACF983142 AMB983048:AMB983142 AVX983048:AVX983142 BFT983048:BFT983142 BPP983048:BPP983142 BZL983048:BZL983142 CJH983048:CJH983142 CTD983048:CTD983142 DCZ983048:DCZ983142 DMV983048:DMV983142 DWR983048:DWR983142 EGN983048:EGN983142 EQJ983048:EQJ983142 FAF983048:FAF983142 FKB983048:FKB983142 FTX983048:FTX983142 GDT983048:GDT983142 GNP983048:GNP983142 GXL983048:GXL983142 HHH983048:HHH983142 HRD983048:HRD983142 IAZ983048:IAZ983142 IKV983048:IKV983142 IUR983048:IUR983142 JEN983048:JEN983142 JOJ983048:JOJ983142 JYF983048:JYF983142 KIB983048:KIB983142 KRX983048:KRX983142 LBT983048:LBT983142 LLP983048:LLP983142 LVL983048:LVL983142 MFH983048:MFH983142 MPD983048:MPD983142 MYZ983048:MYZ983142 NIV983048:NIV983142 NSR983048:NSR983142 OCN983048:OCN983142 OMJ983048:OMJ983142 OWF983048:OWF983142 PGB983048:PGB983142 PPX983048:PPX983142 PZT983048:PZT983142 QJP983048:QJP983142 QTL983048:QTL983142 RDH983048:RDH983142 RND983048:RND983142 RWZ983048:RWZ983142 SGV983048:SGV983142 SQR983048:SQR983142 TAN983048:TAN983142 TKJ983048:TKJ983142 TUF983048:TUF983142 UEB983048:UEB983142 UNX983048:UNX983142 UXT983048:UXT983142 VHP983048:VHP983142 VRL983048:VRL983142 WBH983048:WBH983142 WLD983048:WLD983142 WUZ983048:WUZ983142">
      <formula1>-9.99999999999999E+30</formula1>
      <formula2>9.99999999999999E+32</formula2>
    </dataValidation>
    <dataValidation type="whole" allowBlank="1" showInputMessage="1" showErrorMessage="1" sqref="WUX983048:WUX983142 IL8:IL102 SH8:SH102 ACD8:ACD102 ALZ8:ALZ102 AVV8:AVV102 BFR8:BFR102 BPN8:BPN102 BZJ8:BZJ102 CJF8:CJF102 CTB8:CTB102 DCX8:DCX102 DMT8:DMT102 DWP8:DWP102 EGL8:EGL102 EQH8:EQH102 FAD8:FAD102 FJZ8:FJZ102 FTV8:FTV102 GDR8:GDR102 GNN8:GNN102 GXJ8:GXJ102 HHF8:HHF102 HRB8:HRB102 IAX8:IAX102 IKT8:IKT102 IUP8:IUP102 JEL8:JEL102 JOH8:JOH102 JYD8:JYD102 KHZ8:KHZ102 KRV8:KRV102 LBR8:LBR102 LLN8:LLN102 LVJ8:LVJ102 MFF8:MFF102 MPB8:MPB102 MYX8:MYX102 NIT8:NIT102 NSP8:NSP102 OCL8:OCL102 OMH8:OMH102 OWD8:OWD102 PFZ8:PFZ102 PPV8:PPV102 PZR8:PZR102 QJN8:QJN102 QTJ8:QTJ102 RDF8:RDF102 RNB8:RNB102 RWX8:RWX102 SGT8:SGT102 SQP8:SQP102 TAL8:TAL102 TKH8:TKH102 TUD8:TUD102 UDZ8:UDZ102 UNV8:UNV102 UXR8:UXR102 VHN8:VHN102 VRJ8:VRJ102 WBF8:WBF102 WLB8:WLB102 WUX8:WUX102 RDF983048:RDF983142 IL65544:IL65638 SH65544:SH65638 ACD65544:ACD65638 ALZ65544:ALZ65638 AVV65544:AVV65638 BFR65544:BFR65638 BPN65544:BPN65638 BZJ65544:BZJ65638 CJF65544:CJF65638 CTB65544:CTB65638 DCX65544:DCX65638 DMT65544:DMT65638 DWP65544:DWP65638 EGL65544:EGL65638 EQH65544:EQH65638 FAD65544:FAD65638 FJZ65544:FJZ65638 FTV65544:FTV65638 GDR65544:GDR65638 GNN65544:GNN65638 GXJ65544:GXJ65638 HHF65544:HHF65638 HRB65544:HRB65638 IAX65544:IAX65638 IKT65544:IKT65638 IUP65544:IUP65638 JEL65544:JEL65638 JOH65544:JOH65638 JYD65544:JYD65638 KHZ65544:KHZ65638 KRV65544:KRV65638 LBR65544:LBR65638 LLN65544:LLN65638 LVJ65544:LVJ65638 MFF65544:MFF65638 MPB65544:MPB65638 MYX65544:MYX65638 NIT65544:NIT65638 NSP65544:NSP65638 OCL65544:OCL65638 OMH65544:OMH65638 OWD65544:OWD65638 PFZ65544:PFZ65638 PPV65544:PPV65638 PZR65544:PZR65638 QJN65544:QJN65638 QTJ65544:QTJ65638 RDF65544:RDF65638 RNB65544:RNB65638 RWX65544:RWX65638 SGT65544:SGT65638 SQP65544:SQP65638 TAL65544:TAL65638 TKH65544:TKH65638 TUD65544:TUD65638 UDZ65544:UDZ65638 UNV65544:UNV65638 UXR65544:UXR65638 VHN65544:VHN65638 VRJ65544:VRJ65638 WBF65544:WBF65638 WLB65544:WLB65638 WUX65544:WUX65638 RNB983048:RNB983142 IL131080:IL131174 SH131080:SH131174 ACD131080:ACD131174 ALZ131080:ALZ131174 AVV131080:AVV131174 BFR131080:BFR131174 BPN131080:BPN131174 BZJ131080:BZJ131174 CJF131080:CJF131174 CTB131080:CTB131174 DCX131080:DCX131174 DMT131080:DMT131174 DWP131080:DWP131174 EGL131080:EGL131174 EQH131080:EQH131174 FAD131080:FAD131174 FJZ131080:FJZ131174 FTV131080:FTV131174 GDR131080:GDR131174 GNN131080:GNN131174 GXJ131080:GXJ131174 HHF131080:HHF131174 HRB131080:HRB131174 IAX131080:IAX131174 IKT131080:IKT131174 IUP131080:IUP131174 JEL131080:JEL131174 JOH131080:JOH131174 JYD131080:JYD131174 KHZ131080:KHZ131174 KRV131080:KRV131174 LBR131080:LBR131174 LLN131080:LLN131174 LVJ131080:LVJ131174 MFF131080:MFF131174 MPB131080:MPB131174 MYX131080:MYX131174 NIT131080:NIT131174 NSP131080:NSP131174 OCL131080:OCL131174 OMH131080:OMH131174 OWD131080:OWD131174 PFZ131080:PFZ131174 PPV131080:PPV131174 PZR131080:PZR131174 QJN131080:QJN131174 QTJ131080:QTJ131174 RDF131080:RDF131174 RNB131080:RNB131174 RWX131080:RWX131174 SGT131080:SGT131174 SQP131080:SQP131174 TAL131080:TAL131174 TKH131080:TKH131174 TUD131080:TUD131174 UDZ131080:UDZ131174 UNV131080:UNV131174 UXR131080:UXR131174 VHN131080:VHN131174 VRJ131080:VRJ131174 WBF131080:WBF131174 WLB131080:WLB131174 WUX131080:WUX131174 RWX983048:RWX983142 IL196616:IL196710 SH196616:SH196710 ACD196616:ACD196710 ALZ196616:ALZ196710 AVV196616:AVV196710 BFR196616:BFR196710 BPN196616:BPN196710 BZJ196616:BZJ196710 CJF196616:CJF196710 CTB196616:CTB196710 DCX196616:DCX196710 DMT196616:DMT196710 DWP196616:DWP196710 EGL196616:EGL196710 EQH196616:EQH196710 FAD196616:FAD196710 FJZ196616:FJZ196710 FTV196616:FTV196710 GDR196616:GDR196710 GNN196616:GNN196710 GXJ196616:GXJ196710 HHF196616:HHF196710 HRB196616:HRB196710 IAX196616:IAX196710 IKT196616:IKT196710 IUP196616:IUP196710 JEL196616:JEL196710 JOH196616:JOH196710 JYD196616:JYD196710 KHZ196616:KHZ196710 KRV196616:KRV196710 LBR196616:LBR196710 LLN196616:LLN196710 LVJ196616:LVJ196710 MFF196616:MFF196710 MPB196616:MPB196710 MYX196616:MYX196710 NIT196616:NIT196710 NSP196616:NSP196710 OCL196616:OCL196710 OMH196616:OMH196710 OWD196616:OWD196710 PFZ196616:PFZ196710 PPV196616:PPV196710 PZR196616:PZR196710 QJN196616:QJN196710 QTJ196616:QTJ196710 RDF196616:RDF196710 RNB196616:RNB196710 RWX196616:RWX196710 SGT196616:SGT196710 SQP196616:SQP196710 TAL196616:TAL196710 TKH196616:TKH196710 TUD196616:TUD196710 UDZ196616:UDZ196710 UNV196616:UNV196710 UXR196616:UXR196710 VHN196616:VHN196710 VRJ196616:VRJ196710 WBF196616:WBF196710 WLB196616:WLB196710 WUX196616:WUX196710 SGT983048:SGT983142 IL262152:IL262246 SH262152:SH262246 ACD262152:ACD262246 ALZ262152:ALZ262246 AVV262152:AVV262246 BFR262152:BFR262246 BPN262152:BPN262246 BZJ262152:BZJ262246 CJF262152:CJF262246 CTB262152:CTB262246 DCX262152:DCX262246 DMT262152:DMT262246 DWP262152:DWP262246 EGL262152:EGL262246 EQH262152:EQH262246 FAD262152:FAD262246 FJZ262152:FJZ262246 FTV262152:FTV262246 GDR262152:GDR262246 GNN262152:GNN262246 GXJ262152:GXJ262246 HHF262152:HHF262246 HRB262152:HRB262246 IAX262152:IAX262246 IKT262152:IKT262246 IUP262152:IUP262246 JEL262152:JEL262246 JOH262152:JOH262246 JYD262152:JYD262246 KHZ262152:KHZ262246 KRV262152:KRV262246 LBR262152:LBR262246 LLN262152:LLN262246 LVJ262152:LVJ262246 MFF262152:MFF262246 MPB262152:MPB262246 MYX262152:MYX262246 NIT262152:NIT262246 NSP262152:NSP262246 OCL262152:OCL262246 OMH262152:OMH262246 OWD262152:OWD262246 PFZ262152:PFZ262246 PPV262152:PPV262246 PZR262152:PZR262246 QJN262152:QJN262246 QTJ262152:QTJ262246 RDF262152:RDF262246 RNB262152:RNB262246 RWX262152:RWX262246 SGT262152:SGT262246 SQP262152:SQP262246 TAL262152:TAL262246 TKH262152:TKH262246 TUD262152:TUD262246 UDZ262152:UDZ262246 UNV262152:UNV262246 UXR262152:UXR262246 VHN262152:VHN262246 VRJ262152:VRJ262246 WBF262152:WBF262246 WLB262152:WLB262246 WUX262152:WUX262246 SQP983048:SQP983142 IL327688:IL327782 SH327688:SH327782 ACD327688:ACD327782 ALZ327688:ALZ327782 AVV327688:AVV327782 BFR327688:BFR327782 BPN327688:BPN327782 BZJ327688:BZJ327782 CJF327688:CJF327782 CTB327688:CTB327782 DCX327688:DCX327782 DMT327688:DMT327782 DWP327688:DWP327782 EGL327688:EGL327782 EQH327688:EQH327782 FAD327688:FAD327782 FJZ327688:FJZ327782 FTV327688:FTV327782 GDR327688:GDR327782 GNN327688:GNN327782 GXJ327688:GXJ327782 HHF327688:HHF327782 HRB327688:HRB327782 IAX327688:IAX327782 IKT327688:IKT327782 IUP327688:IUP327782 JEL327688:JEL327782 JOH327688:JOH327782 JYD327688:JYD327782 KHZ327688:KHZ327782 KRV327688:KRV327782 LBR327688:LBR327782 LLN327688:LLN327782 LVJ327688:LVJ327782 MFF327688:MFF327782 MPB327688:MPB327782 MYX327688:MYX327782 NIT327688:NIT327782 NSP327688:NSP327782 OCL327688:OCL327782 OMH327688:OMH327782 OWD327688:OWD327782 PFZ327688:PFZ327782 PPV327688:PPV327782 PZR327688:PZR327782 QJN327688:QJN327782 QTJ327688:QTJ327782 RDF327688:RDF327782 RNB327688:RNB327782 RWX327688:RWX327782 SGT327688:SGT327782 SQP327688:SQP327782 TAL327688:TAL327782 TKH327688:TKH327782 TUD327688:TUD327782 UDZ327688:UDZ327782 UNV327688:UNV327782 UXR327688:UXR327782 VHN327688:VHN327782 VRJ327688:VRJ327782 WBF327688:WBF327782 WLB327688:WLB327782 WUX327688:WUX327782 TAL983048:TAL983142 IL393224:IL393318 SH393224:SH393318 ACD393224:ACD393318 ALZ393224:ALZ393318 AVV393224:AVV393318 BFR393224:BFR393318 BPN393224:BPN393318 BZJ393224:BZJ393318 CJF393224:CJF393318 CTB393224:CTB393318 DCX393224:DCX393318 DMT393224:DMT393318 DWP393224:DWP393318 EGL393224:EGL393318 EQH393224:EQH393318 FAD393224:FAD393318 FJZ393224:FJZ393318 FTV393224:FTV393318 GDR393224:GDR393318 GNN393224:GNN393318 GXJ393224:GXJ393318 HHF393224:HHF393318 HRB393224:HRB393318 IAX393224:IAX393318 IKT393224:IKT393318 IUP393224:IUP393318 JEL393224:JEL393318 JOH393224:JOH393318 JYD393224:JYD393318 KHZ393224:KHZ393318 KRV393224:KRV393318 LBR393224:LBR393318 LLN393224:LLN393318 LVJ393224:LVJ393318 MFF393224:MFF393318 MPB393224:MPB393318 MYX393224:MYX393318 NIT393224:NIT393318 NSP393224:NSP393318 OCL393224:OCL393318 OMH393224:OMH393318 OWD393224:OWD393318 PFZ393224:PFZ393318 PPV393224:PPV393318 PZR393224:PZR393318 QJN393224:QJN393318 QTJ393224:QTJ393318 RDF393224:RDF393318 RNB393224:RNB393318 RWX393224:RWX393318 SGT393224:SGT393318 SQP393224:SQP393318 TAL393224:TAL393318 TKH393224:TKH393318 TUD393224:TUD393318 UDZ393224:UDZ393318 UNV393224:UNV393318 UXR393224:UXR393318 VHN393224:VHN393318 VRJ393224:VRJ393318 WBF393224:WBF393318 WLB393224:WLB393318 WUX393224:WUX393318 TKH983048:TKH983142 IL458760:IL458854 SH458760:SH458854 ACD458760:ACD458854 ALZ458760:ALZ458854 AVV458760:AVV458854 BFR458760:BFR458854 BPN458760:BPN458854 BZJ458760:BZJ458854 CJF458760:CJF458854 CTB458760:CTB458854 DCX458760:DCX458854 DMT458760:DMT458854 DWP458760:DWP458854 EGL458760:EGL458854 EQH458760:EQH458854 FAD458760:FAD458854 FJZ458760:FJZ458854 FTV458760:FTV458854 GDR458760:GDR458854 GNN458760:GNN458854 GXJ458760:GXJ458854 HHF458760:HHF458854 HRB458760:HRB458854 IAX458760:IAX458854 IKT458760:IKT458854 IUP458760:IUP458854 JEL458760:JEL458854 JOH458760:JOH458854 JYD458760:JYD458854 KHZ458760:KHZ458854 KRV458760:KRV458854 LBR458760:LBR458854 LLN458760:LLN458854 LVJ458760:LVJ458854 MFF458760:MFF458854 MPB458760:MPB458854 MYX458760:MYX458854 NIT458760:NIT458854 NSP458760:NSP458854 OCL458760:OCL458854 OMH458760:OMH458854 OWD458760:OWD458854 PFZ458760:PFZ458854 PPV458760:PPV458854 PZR458760:PZR458854 QJN458760:QJN458854 QTJ458760:QTJ458854 RDF458760:RDF458854 RNB458760:RNB458854 RWX458760:RWX458854 SGT458760:SGT458854 SQP458760:SQP458854 TAL458760:TAL458854 TKH458760:TKH458854 TUD458760:TUD458854 UDZ458760:UDZ458854 UNV458760:UNV458854 UXR458760:UXR458854 VHN458760:VHN458854 VRJ458760:VRJ458854 WBF458760:WBF458854 WLB458760:WLB458854 WUX458760:WUX458854 TUD983048:TUD983142 IL524296:IL524390 SH524296:SH524390 ACD524296:ACD524390 ALZ524296:ALZ524390 AVV524296:AVV524390 BFR524296:BFR524390 BPN524296:BPN524390 BZJ524296:BZJ524390 CJF524296:CJF524390 CTB524296:CTB524390 DCX524296:DCX524390 DMT524296:DMT524390 DWP524296:DWP524390 EGL524296:EGL524390 EQH524296:EQH524390 FAD524296:FAD524390 FJZ524296:FJZ524390 FTV524296:FTV524390 GDR524296:GDR524390 GNN524296:GNN524390 GXJ524296:GXJ524390 HHF524296:HHF524390 HRB524296:HRB524390 IAX524296:IAX524390 IKT524296:IKT524390 IUP524296:IUP524390 JEL524296:JEL524390 JOH524296:JOH524390 JYD524296:JYD524390 KHZ524296:KHZ524390 KRV524296:KRV524390 LBR524296:LBR524390 LLN524296:LLN524390 LVJ524296:LVJ524390 MFF524296:MFF524390 MPB524296:MPB524390 MYX524296:MYX524390 NIT524296:NIT524390 NSP524296:NSP524390 OCL524296:OCL524390 OMH524296:OMH524390 OWD524296:OWD524390 PFZ524296:PFZ524390 PPV524296:PPV524390 PZR524296:PZR524390 QJN524296:QJN524390 QTJ524296:QTJ524390 RDF524296:RDF524390 RNB524296:RNB524390 RWX524296:RWX524390 SGT524296:SGT524390 SQP524296:SQP524390 TAL524296:TAL524390 TKH524296:TKH524390 TUD524296:TUD524390 UDZ524296:UDZ524390 UNV524296:UNV524390 UXR524296:UXR524390 VHN524296:VHN524390 VRJ524296:VRJ524390 WBF524296:WBF524390 WLB524296:WLB524390 WUX524296:WUX524390 UDZ983048:UDZ983142 IL589832:IL589926 SH589832:SH589926 ACD589832:ACD589926 ALZ589832:ALZ589926 AVV589832:AVV589926 BFR589832:BFR589926 BPN589832:BPN589926 BZJ589832:BZJ589926 CJF589832:CJF589926 CTB589832:CTB589926 DCX589832:DCX589926 DMT589832:DMT589926 DWP589832:DWP589926 EGL589832:EGL589926 EQH589832:EQH589926 FAD589832:FAD589926 FJZ589832:FJZ589926 FTV589832:FTV589926 GDR589832:GDR589926 GNN589832:GNN589926 GXJ589832:GXJ589926 HHF589832:HHF589926 HRB589832:HRB589926 IAX589832:IAX589926 IKT589832:IKT589926 IUP589832:IUP589926 JEL589832:JEL589926 JOH589832:JOH589926 JYD589832:JYD589926 KHZ589832:KHZ589926 KRV589832:KRV589926 LBR589832:LBR589926 LLN589832:LLN589926 LVJ589832:LVJ589926 MFF589832:MFF589926 MPB589832:MPB589926 MYX589832:MYX589926 NIT589832:NIT589926 NSP589832:NSP589926 OCL589832:OCL589926 OMH589832:OMH589926 OWD589832:OWD589926 PFZ589832:PFZ589926 PPV589832:PPV589926 PZR589832:PZR589926 QJN589832:QJN589926 QTJ589832:QTJ589926 RDF589832:RDF589926 RNB589832:RNB589926 RWX589832:RWX589926 SGT589832:SGT589926 SQP589832:SQP589926 TAL589832:TAL589926 TKH589832:TKH589926 TUD589832:TUD589926 UDZ589832:UDZ589926 UNV589832:UNV589926 UXR589832:UXR589926 VHN589832:VHN589926 VRJ589832:VRJ589926 WBF589832:WBF589926 WLB589832:WLB589926 WUX589832:WUX589926 UNV983048:UNV983142 IL655368:IL655462 SH655368:SH655462 ACD655368:ACD655462 ALZ655368:ALZ655462 AVV655368:AVV655462 BFR655368:BFR655462 BPN655368:BPN655462 BZJ655368:BZJ655462 CJF655368:CJF655462 CTB655368:CTB655462 DCX655368:DCX655462 DMT655368:DMT655462 DWP655368:DWP655462 EGL655368:EGL655462 EQH655368:EQH655462 FAD655368:FAD655462 FJZ655368:FJZ655462 FTV655368:FTV655462 GDR655368:GDR655462 GNN655368:GNN655462 GXJ655368:GXJ655462 HHF655368:HHF655462 HRB655368:HRB655462 IAX655368:IAX655462 IKT655368:IKT655462 IUP655368:IUP655462 JEL655368:JEL655462 JOH655368:JOH655462 JYD655368:JYD655462 KHZ655368:KHZ655462 KRV655368:KRV655462 LBR655368:LBR655462 LLN655368:LLN655462 LVJ655368:LVJ655462 MFF655368:MFF655462 MPB655368:MPB655462 MYX655368:MYX655462 NIT655368:NIT655462 NSP655368:NSP655462 OCL655368:OCL655462 OMH655368:OMH655462 OWD655368:OWD655462 PFZ655368:PFZ655462 PPV655368:PPV655462 PZR655368:PZR655462 QJN655368:QJN655462 QTJ655368:QTJ655462 RDF655368:RDF655462 RNB655368:RNB655462 RWX655368:RWX655462 SGT655368:SGT655462 SQP655368:SQP655462 TAL655368:TAL655462 TKH655368:TKH655462 TUD655368:TUD655462 UDZ655368:UDZ655462 UNV655368:UNV655462 UXR655368:UXR655462 VHN655368:VHN655462 VRJ655368:VRJ655462 WBF655368:WBF655462 WLB655368:WLB655462 WUX655368:WUX655462 UXR983048:UXR983142 IL720904:IL720998 SH720904:SH720998 ACD720904:ACD720998 ALZ720904:ALZ720998 AVV720904:AVV720998 BFR720904:BFR720998 BPN720904:BPN720998 BZJ720904:BZJ720998 CJF720904:CJF720998 CTB720904:CTB720998 DCX720904:DCX720998 DMT720904:DMT720998 DWP720904:DWP720998 EGL720904:EGL720998 EQH720904:EQH720998 FAD720904:FAD720998 FJZ720904:FJZ720998 FTV720904:FTV720998 GDR720904:GDR720998 GNN720904:GNN720998 GXJ720904:GXJ720998 HHF720904:HHF720998 HRB720904:HRB720998 IAX720904:IAX720998 IKT720904:IKT720998 IUP720904:IUP720998 JEL720904:JEL720998 JOH720904:JOH720998 JYD720904:JYD720998 KHZ720904:KHZ720998 KRV720904:KRV720998 LBR720904:LBR720998 LLN720904:LLN720998 LVJ720904:LVJ720998 MFF720904:MFF720998 MPB720904:MPB720998 MYX720904:MYX720998 NIT720904:NIT720998 NSP720904:NSP720998 OCL720904:OCL720998 OMH720904:OMH720998 OWD720904:OWD720998 PFZ720904:PFZ720998 PPV720904:PPV720998 PZR720904:PZR720998 QJN720904:QJN720998 QTJ720904:QTJ720998 RDF720904:RDF720998 RNB720904:RNB720998 RWX720904:RWX720998 SGT720904:SGT720998 SQP720904:SQP720998 TAL720904:TAL720998 TKH720904:TKH720998 TUD720904:TUD720998 UDZ720904:UDZ720998 UNV720904:UNV720998 UXR720904:UXR720998 VHN720904:VHN720998 VRJ720904:VRJ720998 WBF720904:WBF720998 WLB720904:WLB720998 WUX720904:WUX720998 VHN983048:VHN983142 IL786440:IL786534 SH786440:SH786534 ACD786440:ACD786534 ALZ786440:ALZ786534 AVV786440:AVV786534 BFR786440:BFR786534 BPN786440:BPN786534 BZJ786440:BZJ786534 CJF786440:CJF786534 CTB786440:CTB786534 DCX786440:DCX786534 DMT786440:DMT786534 DWP786440:DWP786534 EGL786440:EGL786534 EQH786440:EQH786534 FAD786440:FAD786534 FJZ786440:FJZ786534 FTV786440:FTV786534 GDR786440:GDR786534 GNN786440:GNN786534 GXJ786440:GXJ786534 HHF786440:HHF786534 HRB786440:HRB786534 IAX786440:IAX786534 IKT786440:IKT786534 IUP786440:IUP786534 JEL786440:JEL786534 JOH786440:JOH786534 JYD786440:JYD786534 KHZ786440:KHZ786534 KRV786440:KRV786534 LBR786440:LBR786534 LLN786440:LLN786534 LVJ786440:LVJ786534 MFF786440:MFF786534 MPB786440:MPB786534 MYX786440:MYX786534 NIT786440:NIT786534 NSP786440:NSP786534 OCL786440:OCL786534 OMH786440:OMH786534 OWD786440:OWD786534 PFZ786440:PFZ786534 PPV786440:PPV786534 PZR786440:PZR786534 QJN786440:QJN786534 QTJ786440:QTJ786534 RDF786440:RDF786534 RNB786440:RNB786534 RWX786440:RWX786534 SGT786440:SGT786534 SQP786440:SQP786534 TAL786440:TAL786534 TKH786440:TKH786534 TUD786440:TUD786534 UDZ786440:UDZ786534 UNV786440:UNV786534 UXR786440:UXR786534 VHN786440:VHN786534 VRJ786440:VRJ786534 WBF786440:WBF786534 WLB786440:WLB786534 WUX786440:WUX786534 VRJ983048:VRJ983142 IL851976:IL852070 SH851976:SH852070 ACD851976:ACD852070 ALZ851976:ALZ852070 AVV851976:AVV852070 BFR851976:BFR852070 BPN851976:BPN852070 BZJ851976:BZJ852070 CJF851976:CJF852070 CTB851976:CTB852070 DCX851976:DCX852070 DMT851976:DMT852070 DWP851976:DWP852070 EGL851976:EGL852070 EQH851976:EQH852070 FAD851976:FAD852070 FJZ851976:FJZ852070 FTV851976:FTV852070 GDR851976:GDR852070 GNN851976:GNN852070 GXJ851976:GXJ852070 HHF851976:HHF852070 HRB851976:HRB852070 IAX851976:IAX852070 IKT851976:IKT852070 IUP851976:IUP852070 JEL851976:JEL852070 JOH851976:JOH852070 JYD851976:JYD852070 KHZ851976:KHZ852070 KRV851976:KRV852070 LBR851976:LBR852070 LLN851976:LLN852070 LVJ851976:LVJ852070 MFF851976:MFF852070 MPB851976:MPB852070 MYX851976:MYX852070 NIT851976:NIT852070 NSP851976:NSP852070 OCL851976:OCL852070 OMH851976:OMH852070 OWD851976:OWD852070 PFZ851976:PFZ852070 PPV851976:PPV852070 PZR851976:PZR852070 QJN851976:QJN852070 QTJ851976:QTJ852070 RDF851976:RDF852070 RNB851976:RNB852070 RWX851976:RWX852070 SGT851976:SGT852070 SQP851976:SQP852070 TAL851976:TAL852070 TKH851976:TKH852070 TUD851976:TUD852070 UDZ851976:UDZ852070 UNV851976:UNV852070 UXR851976:UXR852070 VHN851976:VHN852070 VRJ851976:VRJ852070 WBF851976:WBF852070 WLB851976:WLB852070 WUX851976:WUX852070 WBF983048:WBF983142 IL917512:IL917606 SH917512:SH917606 ACD917512:ACD917606 ALZ917512:ALZ917606 AVV917512:AVV917606 BFR917512:BFR917606 BPN917512:BPN917606 BZJ917512:BZJ917606 CJF917512:CJF917606 CTB917512:CTB917606 DCX917512:DCX917606 DMT917512:DMT917606 DWP917512:DWP917606 EGL917512:EGL917606 EQH917512:EQH917606 FAD917512:FAD917606 FJZ917512:FJZ917606 FTV917512:FTV917606 GDR917512:GDR917606 GNN917512:GNN917606 GXJ917512:GXJ917606 HHF917512:HHF917606 HRB917512:HRB917606 IAX917512:IAX917606 IKT917512:IKT917606 IUP917512:IUP917606 JEL917512:JEL917606 JOH917512:JOH917606 JYD917512:JYD917606 KHZ917512:KHZ917606 KRV917512:KRV917606 LBR917512:LBR917606 LLN917512:LLN917606 LVJ917512:LVJ917606 MFF917512:MFF917606 MPB917512:MPB917606 MYX917512:MYX917606 NIT917512:NIT917606 NSP917512:NSP917606 OCL917512:OCL917606 OMH917512:OMH917606 OWD917512:OWD917606 PFZ917512:PFZ917606 PPV917512:PPV917606 PZR917512:PZR917606 QJN917512:QJN917606 QTJ917512:QTJ917606 RDF917512:RDF917606 RNB917512:RNB917606 RWX917512:RWX917606 SGT917512:SGT917606 SQP917512:SQP917606 TAL917512:TAL917606 TKH917512:TKH917606 TUD917512:TUD917606 UDZ917512:UDZ917606 UNV917512:UNV917606 UXR917512:UXR917606 VHN917512:VHN917606 VRJ917512:VRJ917606 WBF917512:WBF917606 WLB917512:WLB917606 WUX917512:WUX917606 WLB983048:WLB983142 IL983048:IL983142 SH983048:SH983142 ACD983048:ACD983142 ALZ983048:ALZ983142 AVV983048:AVV983142 BFR983048:BFR983142 BPN983048:BPN983142 BZJ983048:BZJ983142 CJF983048:CJF983142 CTB983048:CTB983142 DCX983048:DCX983142 DMT983048:DMT983142 DWP983048:DWP983142 EGL983048:EGL983142 EQH983048:EQH983142 FAD983048:FAD983142 FJZ983048:FJZ983142 FTV983048:FTV983142 GDR983048:GDR983142 GNN983048:GNN983142 GXJ983048:GXJ983142 HHF983048:HHF983142 HRB983048:HRB983142 IAX983048:IAX983142 IKT983048:IKT983142 IUP983048:IUP983142 JEL983048:JEL983142 JOH983048:JOH983142 JYD983048:JYD983142 KHZ983048:KHZ983142 KRV983048:KRV983142 LBR983048:LBR983142 LLN983048:LLN983142 LVJ983048:LVJ983142 MFF983048:MFF983142 MPB983048:MPB983142 MYX983048:MYX983142 NIT983048:NIT983142 NSP983048:NSP983142 OCL983048:OCL983142 OMH983048:OMH983142 OWD983048:OWD983142 PFZ983048:PFZ983142 PPV983048:PPV983142 PZR983048:PZR983142 QJN983048:QJN983142 QTJ983048:QTJ983142">
      <formula1>-9.99999999999999E+30</formula1>
      <formula2>9.99999999999999E+31</formula2>
    </dataValidation>
  </dataValidations>
  <hyperlinks>
    <hyperlink ref="A3" location="Menu!A1" display="MENU"/>
  </hyperlink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6"/>
  <sheetViews>
    <sheetView showGridLines="0" workbookViewId="0">
      <selection activeCell="D19" sqref="D19"/>
    </sheetView>
  </sheetViews>
  <sheetFormatPr defaultRowHeight="15" x14ac:dyDescent="0.25"/>
  <cols>
    <col min="3" max="3" width="75.42578125" bestFit="1" customWidth="1"/>
    <col min="4" max="4" width="12.5703125" style="54" customWidth="1"/>
  </cols>
  <sheetData>
    <row r="1" spans="2:4" x14ac:dyDescent="0.25">
      <c r="C1" s="9" t="s">
        <v>13</v>
      </c>
    </row>
    <row r="2" spans="2:4" x14ac:dyDescent="0.25">
      <c r="D2" s="55">
        <f>+Menu!C2</f>
        <v>2015</v>
      </c>
    </row>
    <row r="3" spans="2:4" x14ac:dyDescent="0.25">
      <c r="D3" s="56"/>
    </row>
    <row r="5" spans="2:4" x14ac:dyDescent="0.25">
      <c r="C5" t="s">
        <v>639</v>
      </c>
      <c r="D5" s="55"/>
    </row>
    <row r="6" spans="2:4" x14ac:dyDescent="0.25">
      <c r="B6" s="62" t="s">
        <v>640</v>
      </c>
      <c r="C6" s="62" t="s">
        <v>640</v>
      </c>
    </row>
    <row r="8" spans="2:4" x14ac:dyDescent="0.25">
      <c r="C8" s="2" t="s">
        <v>641</v>
      </c>
      <c r="D8" s="58">
        <f>+CE!B102</f>
        <v>0</v>
      </c>
    </row>
    <row r="9" spans="2:4" x14ac:dyDescent="0.25">
      <c r="C9" t="s">
        <v>642</v>
      </c>
      <c r="D9" s="56">
        <f>+CE!B101+CE!B90</f>
        <v>0</v>
      </c>
    </row>
    <row r="10" spans="2:4" x14ac:dyDescent="0.25">
      <c r="C10" t="s">
        <v>643</v>
      </c>
      <c r="D10" s="56">
        <f>-CE!B69</f>
        <v>0</v>
      </c>
    </row>
    <row r="11" spans="2:4" x14ac:dyDescent="0.25">
      <c r="C11" t="s">
        <v>644</v>
      </c>
      <c r="D11" s="56"/>
    </row>
    <row r="12" spans="2:4" x14ac:dyDescent="0.25">
      <c r="C12" t="s">
        <v>645</v>
      </c>
      <c r="D12" s="56">
        <f>+CE!B89-CE!B84</f>
        <v>0</v>
      </c>
    </row>
    <row r="13" spans="2:4" ht="30" x14ac:dyDescent="0.25">
      <c r="C13" s="59" t="s">
        <v>646</v>
      </c>
      <c r="D13" s="58">
        <f>SUM(D8:D12)</f>
        <v>0</v>
      </c>
    </row>
    <row r="14" spans="2:4" x14ac:dyDescent="0.25">
      <c r="D14" s="56"/>
    </row>
    <row r="15" spans="2:4" x14ac:dyDescent="0.25">
      <c r="B15" s="63" t="s">
        <v>647</v>
      </c>
      <c r="C15" s="63"/>
      <c r="D15" s="56"/>
    </row>
    <row r="16" spans="2:4" x14ac:dyDescent="0.25">
      <c r="C16" t="s">
        <v>648</v>
      </c>
      <c r="D16" s="56">
        <f>+CE!B36+CE!B35+CE!B25+CE!B24</f>
        <v>0</v>
      </c>
    </row>
    <row r="17" spans="2:4" x14ac:dyDescent="0.25">
      <c r="C17" t="s">
        <v>649</v>
      </c>
      <c r="D17" s="56">
        <f>+CE!B30+CE!B29</f>
        <v>0</v>
      </c>
    </row>
    <row r="18" spans="2:4" x14ac:dyDescent="0.25">
      <c r="C18" t="s">
        <v>650</v>
      </c>
      <c r="D18" s="56">
        <f>-CE!B81</f>
        <v>0</v>
      </c>
    </row>
    <row r="19" spans="2:4" x14ac:dyDescent="0.25">
      <c r="C19" t="s">
        <v>651</v>
      </c>
      <c r="D19" s="56"/>
    </row>
    <row r="20" spans="2:4" x14ac:dyDescent="0.25">
      <c r="C20" s="59" t="s">
        <v>652</v>
      </c>
      <c r="D20" s="58">
        <f>+SUM(D16:D19)</f>
        <v>0</v>
      </c>
    </row>
    <row r="21" spans="2:4" x14ac:dyDescent="0.25">
      <c r="C21" s="59"/>
      <c r="D21" s="56"/>
    </row>
    <row r="22" spans="2:4" x14ac:dyDescent="0.25">
      <c r="B22" s="63" t="s">
        <v>653</v>
      </c>
      <c r="C22" s="63" t="s">
        <v>653</v>
      </c>
      <c r="D22" s="56"/>
    </row>
    <row r="23" spans="2:4" x14ac:dyDescent="0.25">
      <c r="C23" t="s">
        <v>654</v>
      </c>
      <c r="D23" s="56">
        <f>+SP!G65-SP!H65</f>
        <v>0</v>
      </c>
    </row>
    <row r="24" spans="2:4" x14ac:dyDescent="0.25">
      <c r="C24" t="s">
        <v>655</v>
      </c>
      <c r="D24" s="56">
        <f>+SP!G70-SP!H70</f>
        <v>0</v>
      </c>
    </row>
    <row r="25" spans="2:4" x14ac:dyDescent="0.25">
      <c r="C25" t="s">
        <v>656</v>
      </c>
      <c r="D25" s="56">
        <f>+SP!H188+SP!H184-SP!G184-SP!G188</f>
        <v>0</v>
      </c>
    </row>
    <row r="26" spans="2:4" x14ac:dyDescent="0.25">
      <c r="C26" t="s">
        <v>657</v>
      </c>
      <c r="D26" s="56">
        <f>+SP!G113-SP!H113</f>
        <v>0</v>
      </c>
    </row>
    <row r="27" spans="2:4" x14ac:dyDescent="0.25">
      <c r="C27" t="s">
        <v>658</v>
      </c>
      <c r="D27" s="56">
        <f>+SP!H221-SP!G221</f>
        <v>0</v>
      </c>
    </row>
    <row r="28" spans="2:4" x14ac:dyDescent="0.25">
      <c r="C28" t="s">
        <v>659</v>
      </c>
      <c r="D28" s="56">
        <f>+SP!G72-SP!H72+SP!G76-SP!H76+SP!G80-SP!H80+SP!G84-SP!H84+SP!G88-SP!H88+SP!G92-SP!H92+SP!H162-SP!G162+SP!H166-SP!G166+SP!H170-SP!G170+SP!H178-SP!G178+SP!H190-SP!G190+SP!H194-SP!G194+SP!H198-SP!G198+SP!H202-SP!G202+SP!H214-SP!G214+SP!H210-SP!G210</f>
        <v>0</v>
      </c>
    </row>
    <row r="29" spans="2:4" x14ac:dyDescent="0.25">
      <c r="C29" s="59" t="s">
        <v>660</v>
      </c>
      <c r="D29" s="58">
        <f>+SUM(D23:D28)</f>
        <v>0</v>
      </c>
    </row>
    <row r="30" spans="2:4" x14ac:dyDescent="0.25">
      <c r="C30" s="59"/>
      <c r="D30" s="56"/>
    </row>
    <row r="31" spans="2:4" x14ac:dyDescent="0.25">
      <c r="C31" t="s">
        <v>661</v>
      </c>
      <c r="D31" s="56"/>
    </row>
    <row r="32" spans="2:4" x14ac:dyDescent="0.25">
      <c r="C32" t="s">
        <v>662</v>
      </c>
      <c r="D32" s="56">
        <f>+CE!B69</f>
        <v>0</v>
      </c>
    </row>
    <row r="33" spans="2:4" x14ac:dyDescent="0.25">
      <c r="C33" t="s">
        <v>663</v>
      </c>
      <c r="D33" s="56">
        <f>-CE!B101+CE!B90+SP!H208-SP!G208</f>
        <v>0</v>
      </c>
    </row>
    <row r="34" spans="2:4" x14ac:dyDescent="0.25">
      <c r="C34" t="s">
        <v>664</v>
      </c>
      <c r="D34" s="56"/>
    </row>
    <row r="35" spans="2:4" x14ac:dyDescent="0.25">
      <c r="C35" t="s">
        <v>665</v>
      </c>
      <c r="D35" s="56">
        <f>-(-SP!H158-SP!H159+CE!B36+CE!B35+CE!B25+CE!B24+SP!G158+SP!G159-CE!B81)</f>
        <v>0</v>
      </c>
    </row>
    <row r="36" spans="2:4" x14ac:dyDescent="0.25">
      <c r="C36" s="55" t="s">
        <v>666</v>
      </c>
      <c r="D36" s="58">
        <f>+SUM(D32:D35)</f>
        <v>0</v>
      </c>
    </row>
    <row r="37" spans="2:4" x14ac:dyDescent="0.25">
      <c r="C37" s="55"/>
      <c r="D37" s="56"/>
    </row>
    <row r="38" spans="2:4" x14ac:dyDescent="0.25">
      <c r="C38" s="55" t="s">
        <v>667</v>
      </c>
      <c r="D38" s="56">
        <f>+D13+D20+D29+D36</f>
        <v>0</v>
      </c>
    </row>
    <row r="39" spans="2:4" x14ac:dyDescent="0.25">
      <c r="C39" s="55"/>
      <c r="D39" s="56"/>
    </row>
    <row r="40" spans="2:4" x14ac:dyDescent="0.25">
      <c r="B40" s="62" t="s">
        <v>668</v>
      </c>
      <c r="C40" s="62" t="s">
        <v>668</v>
      </c>
      <c r="D40" s="56"/>
    </row>
    <row r="41" spans="2:4" x14ac:dyDescent="0.25">
      <c r="B41" s="57"/>
      <c r="C41" s="57"/>
      <c r="D41" s="56"/>
    </row>
    <row r="42" spans="2:4" x14ac:dyDescent="0.25">
      <c r="C42" s="2" t="s">
        <v>669</v>
      </c>
      <c r="D42" s="58">
        <f>-D43+D44</f>
        <v>0</v>
      </c>
    </row>
    <row r="43" spans="2:4" x14ac:dyDescent="0.25">
      <c r="C43" t="s">
        <v>670</v>
      </c>
      <c r="D43" s="56">
        <f>-IF(SP!H28+CE!B30&gt;SP!G28,SP!G28-(SP!H28+CE!B30),0)</f>
        <v>0</v>
      </c>
    </row>
    <row r="44" spans="2:4" x14ac:dyDescent="0.25">
      <c r="C44" t="s">
        <v>671</v>
      </c>
      <c r="D44" s="56">
        <f>-IF(SP!H28+CE!B30&lt;SP!G28,-(SP!G28-(SP!H28+CE!B30)),0)-D12</f>
        <v>0</v>
      </c>
    </row>
    <row r="45" spans="2:4" x14ac:dyDescent="0.25">
      <c r="D45" s="56"/>
    </row>
    <row r="46" spans="2:4" x14ac:dyDescent="0.25">
      <c r="C46" s="2" t="s">
        <v>672</v>
      </c>
      <c r="D46" s="58">
        <f>-D47+D48</f>
        <v>0</v>
      </c>
    </row>
    <row r="47" spans="2:4" x14ac:dyDescent="0.25">
      <c r="C47" t="s">
        <v>670</v>
      </c>
      <c r="D47" s="56">
        <f>-IF(SP!H21+CE!B29&gt;SP!G21,+SP!G21-(SP!H21+CE!B29),0)</f>
        <v>0</v>
      </c>
    </row>
    <row r="48" spans="2:4" x14ac:dyDescent="0.25">
      <c r="C48" t="s">
        <v>671</v>
      </c>
      <c r="D48" s="56">
        <f>-IF(SP!H21+CE!B29&lt;SP!G21,-(SP!G21-(SP!H21+CE!B29)),0)</f>
        <v>0</v>
      </c>
    </row>
    <row r="49" spans="2:4" x14ac:dyDescent="0.25">
      <c r="D49" s="56"/>
    </row>
    <row r="50" spans="2:4" x14ac:dyDescent="0.25">
      <c r="C50" s="2" t="s">
        <v>673</v>
      </c>
      <c r="D50" s="58">
        <f>-D51+D52</f>
        <v>0</v>
      </c>
    </row>
    <row r="51" spans="2:4" x14ac:dyDescent="0.25">
      <c r="C51" t="s">
        <v>670</v>
      </c>
      <c r="D51" s="56">
        <f>IF(SP!H56&gt;SP!G56,SP!H56-SP!G56,0)</f>
        <v>0</v>
      </c>
    </row>
    <row r="52" spans="2:4" x14ac:dyDescent="0.25">
      <c r="C52" t="s">
        <v>671</v>
      </c>
      <c r="D52" s="56">
        <f>-IF(SP!H56&lt;SP!G56,SP!H56-SP!G56,0)</f>
        <v>0</v>
      </c>
    </row>
    <row r="53" spans="2:4" x14ac:dyDescent="0.25">
      <c r="D53" s="56"/>
    </row>
    <row r="54" spans="2:4" x14ac:dyDescent="0.25">
      <c r="C54" s="2" t="s">
        <v>674</v>
      </c>
      <c r="D54" s="58">
        <f>-D55+D56</f>
        <v>0</v>
      </c>
    </row>
    <row r="55" spans="2:4" x14ac:dyDescent="0.25">
      <c r="C55" t="s">
        <v>670</v>
      </c>
      <c r="D55" s="56">
        <f>+IF((SP!G73-SP!H73+SP!G77-SP!H77+SP!G81-SP!H81+SP!G85-SP!H85+SP!G89-SP!H89+SP!G93-SP!H93+SP!G103-SP!H103+SP!H163-SP!G163+SP!H167-SP!G167+SP!H171-SP!G171+SP!H179-SP!G179+SP!H191-SP!G191+SP!H195-SP!G195+SP!H199-SP!G199+SP!H203-SP!G203+SP!H211-SP!G211+SP!H215-SP!G215)&lt;0,-(SP!G73-SP!H73+SP!G77-SP!H77+SP!G81-SP!H81+SP!G85-SP!H85+SP!G89-SP!H89+SP!G93-SP!H93+SP!G103-SP!H103+SP!H163-SP!G163+SP!H167-SP!G167+SP!H171-SP!G171+SP!H179-SP!G179+SP!H191-SP!G191+SP!H195-SP!G195+SP!H199-SP!G199+SP!H203-SP!G203+SP!H211-SP!G211+SP!H215-SP!G215),0)</f>
        <v>0</v>
      </c>
    </row>
    <row r="56" spans="2:4" x14ac:dyDescent="0.25">
      <c r="C56" t="s">
        <v>671</v>
      </c>
      <c r="D56" s="56">
        <f>+IF(((SP!G73-SP!H73+SP!G77-SP!H77+SP!G81-SP!H81+SP!G85-SP!H85+SP!G89-SP!H89+SP!G93-SP!H93+SP!G103-SP!H103+SP!H163-SP!G163+SP!H167-SP!G167+SP!H171-SP!G171+SP!H179-SP!G179+SP!H191-SP!G191+SP!H195-SP!G195+SP!H199-SP!G199+SP!H203-SP!G203+SP!H211-SP!G211+SP!H215-SP!G215))&gt;0,(SP!G73-SP!H73+SP!G77-SP!H77+SP!G81-SP!H81+SP!G85-SP!H85+SP!G89-SP!H89+SP!G93-SP!H93+SP!G103-SP!H103+SP!H163-SP!G163+SP!H167-SP!G167+SP!H171-SP!G171+SP!H179-SP!G179+SP!H191-SP!G191+SP!H195-SP!G195+SP!H199-SP!G199+SP!H203-SP!G203+SP!H211-SP!G211+SP!H215-SP!G215),0)</f>
        <v>0</v>
      </c>
    </row>
    <row r="57" spans="2:4" x14ac:dyDescent="0.25">
      <c r="D57" s="56"/>
    </row>
    <row r="58" spans="2:4" x14ac:dyDescent="0.25">
      <c r="D58" s="56"/>
    </row>
    <row r="59" spans="2:4" x14ac:dyDescent="0.25">
      <c r="C59" s="55" t="s">
        <v>675</v>
      </c>
      <c r="D59" s="58">
        <f>+D42+D46+D50+D54</f>
        <v>0</v>
      </c>
    </row>
    <row r="60" spans="2:4" x14ac:dyDescent="0.25">
      <c r="C60" s="55"/>
      <c r="D60" s="56"/>
    </row>
    <row r="61" spans="2:4" x14ac:dyDescent="0.25">
      <c r="B61" s="62" t="s">
        <v>676</v>
      </c>
      <c r="C61" s="62" t="s">
        <v>676</v>
      </c>
      <c r="D61" s="56"/>
    </row>
    <row r="62" spans="2:4" x14ac:dyDescent="0.25">
      <c r="B62" s="57"/>
      <c r="C62" s="57"/>
      <c r="D62" s="56"/>
    </row>
    <row r="63" spans="2:4" x14ac:dyDescent="0.25">
      <c r="B63" s="61" t="s">
        <v>677</v>
      </c>
      <c r="C63" s="61"/>
      <c r="D63" s="56"/>
    </row>
    <row r="64" spans="2:4" x14ac:dyDescent="0.25">
      <c r="B64" s="60"/>
      <c r="C64" s="60" t="s">
        <v>678</v>
      </c>
      <c r="D64" s="56">
        <f>+SP!H174-SP!G174</f>
        <v>0</v>
      </c>
    </row>
    <row r="65" spans="2:4" x14ac:dyDescent="0.25">
      <c r="C65" t="s">
        <v>679</v>
      </c>
      <c r="D65" s="56">
        <f>+IF(SP!H175&gt;SP!G175,SP!H175-SP!G175,0)</f>
        <v>0</v>
      </c>
    </row>
    <row r="66" spans="2:4" x14ac:dyDescent="0.25">
      <c r="C66" t="s">
        <v>680</v>
      </c>
      <c r="D66" s="56">
        <f>+IF(SP!H175&lt;SP!G175,SP!H175-SP!G175,0)</f>
        <v>0</v>
      </c>
    </row>
    <row r="67" spans="2:4" x14ac:dyDescent="0.25">
      <c r="D67" s="56"/>
    </row>
    <row r="68" spans="2:4" x14ac:dyDescent="0.25">
      <c r="B68" s="61" t="s">
        <v>681</v>
      </c>
      <c r="C68" s="61" t="s">
        <v>681</v>
      </c>
      <c r="D68" s="56"/>
    </row>
    <row r="69" spans="2:4" x14ac:dyDescent="0.25">
      <c r="C69" t="s">
        <v>682</v>
      </c>
      <c r="D69" s="56">
        <f>+IF(SP!G11-SP!H11+SP!H117-SP!G117&gt;0,SP!H117-SP!G117+SP!G11-SP!H11,0)</f>
        <v>0</v>
      </c>
    </row>
    <row r="70" spans="2:4" x14ac:dyDescent="0.25">
      <c r="C70" t="s">
        <v>683</v>
      </c>
      <c r="D70" s="56">
        <f>-IF(SP!G117-SP!H117+SP!H11-SP!G11&gt;0,SP!G117-SP!H117+SP!H11-SP!G11,0)</f>
        <v>0</v>
      </c>
    </row>
    <row r="71" spans="2:4" x14ac:dyDescent="0.25">
      <c r="C71" t="s">
        <v>684</v>
      </c>
      <c r="D71" s="56">
        <f>+SP!H151+SP!H150+SP!H147+SP!H146+SP!H122+SP!H121+SP!H120+SP!H119+SP!H118-SP!G118-SP!G119-SP!G120-SP!G121-SP!G122-SP!G146-SP!G147-SP!G149-SP!G150-SP!G151</f>
        <v>0</v>
      </c>
    </row>
    <row r="72" spans="2:4" x14ac:dyDescent="0.25">
      <c r="C72" s="55" t="s">
        <v>685</v>
      </c>
      <c r="D72" s="58">
        <f>+SUM(D63:D71)</f>
        <v>0</v>
      </c>
    </row>
    <row r="73" spans="2:4" x14ac:dyDescent="0.25">
      <c r="C73" s="55"/>
    </row>
    <row r="74" spans="2:4" x14ac:dyDescent="0.25">
      <c r="B74" s="62" t="s">
        <v>686</v>
      </c>
      <c r="C74" s="62" t="s">
        <v>686</v>
      </c>
      <c r="D74" s="58">
        <f>+D72+D59+D38</f>
        <v>0</v>
      </c>
    </row>
    <row r="75" spans="2:4" x14ac:dyDescent="0.25">
      <c r="C75" s="2" t="str">
        <f>+"Disponibilità liquide al 1 gennaio "</f>
        <v xml:space="preserve">Disponibilità liquide al 1 gennaio </v>
      </c>
      <c r="D75" s="58">
        <f>+SP!G108</f>
        <v>0</v>
      </c>
    </row>
    <row r="76" spans="2:4" x14ac:dyDescent="0.25">
      <c r="C76" s="2" t="str">
        <f>+"Disponibilità liquide al 31 dicembre "</f>
        <v xml:space="preserve">Disponibilità liquide al 31 dicembre </v>
      </c>
      <c r="D76" s="58">
        <f>+D75+D74</f>
        <v>0</v>
      </c>
    </row>
  </sheetData>
  <mergeCells count="8">
    <mergeCell ref="B68:C68"/>
    <mergeCell ref="B74:C74"/>
    <mergeCell ref="B6:C6"/>
    <mergeCell ref="B15:C15"/>
    <mergeCell ref="B22:C22"/>
    <mergeCell ref="B40:C40"/>
    <mergeCell ref="B61:C61"/>
    <mergeCell ref="B63:C63"/>
  </mergeCells>
  <hyperlinks>
    <hyperlink ref="C1" location="Menu!A1" display="MENU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Menu</vt:lpstr>
      <vt:lpstr>SP</vt:lpstr>
      <vt:lpstr>CE</vt:lpstr>
      <vt:lpstr>Rendiconto Finanziario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Imperiale, Gianluca</dc:creator>
  <cp:lastModifiedBy>Imperiale, Gianluca</cp:lastModifiedBy>
  <dcterms:created xsi:type="dcterms:W3CDTF">2015-03-06T11:34:44Z</dcterms:created>
  <dcterms:modified xsi:type="dcterms:W3CDTF">2015-10-25T10:57:47Z</dcterms:modified>
</cp:coreProperties>
</file>