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870" windowWidth="12015" windowHeight="3225" tabRatio="940"/>
  </bookViews>
  <sheets>
    <sheet name="Input" sheetId="19" r:id="rId1"/>
    <sheet name="SPm" sheetId="11" r:id="rId2"/>
    <sheet name="CEm" sheetId="12" r:id="rId3"/>
    <sheet name="Flussi Cassa" sheetId="13" r:id="rId4"/>
    <sheet name="Cash Flow" sheetId="41" r:id="rId5"/>
    <sheet name="SP Anno" sheetId="40" r:id="rId6"/>
    <sheet name="CE Anno" sheetId="42" r:id="rId7"/>
    <sheet name="CF ANNO" sheetId="43" r:id="rId8"/>
    <sheet name="Ind mese" sheetId="27" r:id="rId9"/>
    <sheet name="Ind anno" sheetId="44" r:id="rId10"/>
    <sheet name="Elaborazioni" sheetId="45" r:id="rId11"/>
    <sheet name="Variazioni Patrimoniali" sheetId="14" r:id="rId12"/>
    <sheet name="M-Leasing" sheetId="34" r:id="rId13"/>
    <sheet name="M-Finanziamenti" sheetId="33" r:id="rId14"/>
    <sheet name="M_Altri Costi" sheetId="31" r:id="rId15"/>
    <sheet name="M_Personale" sheetId="48" r:id="rId16"/>
    <sheet name="M_Acquisti" sheetId="18" r:id="rId17"/>
    <sheet name="M_Vendite" sheetId="16" r:id="rId18"/>
    <sheet name="M_Inv" sheetId="25" r:id="rId19"/>
    <sheet name="Linee Prodotto" sheetId="21" r:id="rId20"/>
    <sheet name="I_Inv" sheetId="26" r:id="rId21"/>
    <sheet name="I_Iva" sheetId="23" r:id="rId22"/>
    <sheet name="I_Vendite" sheetId="20" r:id="rId23"/>
    <sheet name="I_Dist Base" sheetId="46" state="hidden" r:id="rId24"/>
    <sheet name="I_Acquisto" sheetId="22" r:id="rId25"/>
    <sheet name="i_Altri Costi" sheetId="30" r:id="rId26"/>
    <sheet name="I Personale" sheetId="47" r:id="rId27"/>
    <sheet name="I_Finanziamento" sheetId="32" r:id="rId28"/>
    <sheet name="I_Leasing" sheetId="35" r:id="rId29"/>
    <sheet name="I_Cap soc" sheetId="36" r:id="rId30"/>
    <sheet name="Imposte" sheetId="49" r:id="rId31"/>
    <sheet name="I_distr utili" sheetId="37" r:id="rId32"/>
    <sheet name="app" sheetId="17" r:id="rId33"/>
  </sheets>
  <calcPr calcId="145621"/>
</workbook>
</file>

<file path=xl/calcChain.xml><?xml version="1.0" encoding="utf-8"?>
<calcChain xmlns="http://schemas.openxmlformats.org/spreadsheetml/2006/main">
  <c r="B21" i="49" l="1"/>
  <c r="B20" i="49"/>
  <c r="B19" i="49"/>
  <c r="B18" i="49"/>
  <c r="G5" i="49" l="1"/>
  <c r="H5" i="49"/>
  <c r="I5" i="49"/>
  <c r="J5" i="49"/>
  <c r="F5" i="49"/>
  <c r="G3" i="49"/>
  <c r="H3" i="49"/>
  <c r="I3" i="49"/>
  <c r="J3" i="49"/>
  <c r="F3" i="49"/>
  <c r="C42" i="12" l="1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AM42" i="12"/>
  <c r="AN42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BE42" i="12"/>
  <c r="BF42" i="12"/>
  <c r="BG42" i="12"/>
  <c r="BH42" i="12"/>
  <c r="BI42" i="12"/>
  <c r="B42" i="12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D16" i="13"/>
  <c r="D16" i="48"/>
  <c r="E16" i="48"/>
  <c r="F16" i="48"/>
  <c r="F26" i="48" s="1"/>
  <c r="G16" i="48"/>
  <c r="G26" i="48" s="1"/>
  <c r="H16" i="48"/>
  <c r="I16" i="48"/>
  <c r="J16" i="48"/>
  <c r="J26" i="48" s="1"/>
  <c r="K16" i="48"/>
  <c r="K26" i="48" s="1"/>
  <c r="L16" i="48"/>
  <c r="M16" i="48"/>
  <c r="N16" i="48"/>
  <c r="N26" i="48" s="1"/>
  <c r="O16" i="48"/>
  <c r="O26" i="48" s="1"/>
  <c r="P16" i="48"/>
  <c r="Q16" i="48"/>
  <c r="R16" i="48"/>
  <c r="R26" i="48" s="1"/>
  <c r="S16" i="48"/>
  <c r="S26" i="48" s="1"/>
  <c r="T16" i="48"/>
  <c r="U16" i="48"/>
  <c r="V16" i="48"/>
  <c r="V26" i="48" s="1"/>
  <c r="W16" i="48"/>
  <c r="W26" i="48" s="1"/>
  <c r="X16" i="48"/>
  <c r="Y16" i="48"/>
  <c r="Z16" i="48"/>
  <c r="Z26" i="48" s="1"/>
  <c r="AA16" i="48"/>
  <c r="AA26" i="48" s="1"/>
  <c r="AB16" i="48"/>
  <c r="AC16" i="48"/>
  <c r="AD16" i="48"/>
  <c r="AD26" i="48" s="1"/>
  <c r="AE16" i="48"/>
  <c r="AE26" i="48" s="1"/>
  <c r="AF16" i="48"/>
  <c r="AG16" i="48"/>
  <c r="AH16" i="48"/>
  <c r="AH26" i="48" s="1"/>
  <c r="AI16" i="48"/>
  <c r="AI26" i="48" s="1"/>
  <c r="AJ16" i="48"/>
  <c r="AK16" i="48"/>
  <c r="AL16" i="48"/>
  <c r="AL26" i="48" s="1"/>
  <c r="AM16" i="48"/>
  <c r="AM26" i="48" s="1"/>
  <c r="AN16" i="48"/>
  <c r="AO16" i="48"/>
  <c r="AP16" i="48"/>
  <c r="AP26" i="48" s="1"/>
  <c r="AQ16" i="48"/>
  <c r="AQ26" i="48" s="1"/>
  <c r="AR16" i="48"/>
  <c r="AS16" i="48"/>
  <c r="AT16" i="48"/>
  <c r="AT26" i="48" s="1"/>
  <c r="AU16" i="48"/>
  <c r="AU26" i="48" s="1"/>
  <c r="AV16" i="48"/>
  <c r="AW16" i="48"/>
  <c r="AX16" i="48"/>
  <c r="AX26" i="48" s="1"/>
  <c r="AY16" i="48"/>
  <c r="AY26" i="48" s="1"/>
  <c r="AZ16" i="48"/>
  <c r="BA16" i="48"/>
  <c r="BB16" i="48"/>
  <c r="BB26" i="48" s="1"/>
  <c r="BC16" i="48"/>
  <c r="BC26" i="48" s="1"/>
  <c r="BD16" i="48"/>
  <c r="BE16" i="48"/>
  <c r="BF16" i="48"/>
  <c r="BF26" i="48" s="1"/>
  <c r="BG16" i="48"/>
  <c r="BG26" i="48" s="1"/>
  <c r="BH16" i="48"/>
  <c r="BI16" i="48"/>
  <c r="BJ16" i="48"/>
  <c r="BJ26" i="48" s="1"/>
  <c r="D17" i="48"/>
  <c r="D26" i="48" s="1"/>
  <c r="E17" i="48"/>
  <c r="F17" i="48"/>
  <c r="G17" i="48"/>
  <c r="H17" i="48"/>
  <c r="H26" i="48" s="1"/>
  <c r="I17" i="48"/>
  <c r="J17" i="48"/>
  <c r="K17" i="48"/>
  <c r="L17" i="48"/>
  <c r="L26" i="48" s="1"/>
  <c r="M17" i="48"/>
  <c r="N17" i="48"/>
  <c r="O17" i="48"/>
  <c r="P17" i="48"/>
  <c r="P26" i="48" s="1"/>
  <c r="Q17" i="48"/>
  <c r="R17" i="48"/>
  <c r="S17" i="48"/>
  <c r="T17" i="48"/>
  <c r="T26" i="48" s="1"/>
  <c r="U17" i="48"/>
  <c r="V17" i="48"/>
  <c r="W17" i="48"/>
  <c r="X17" i="48"/>
  <c r="X26" i="48" s="1"/>
  <c r="Y17" i="48"/>
  <c r="Z17" i="48"/>
  <c r="AA17" i="48"/>
  <c r="AB17" i="48"/>
  <c r="AB26" i="48" s="1"/>
  <c r="AC17" i="48"/>
  <c r="AD17" i="48"/>
  <c r="AE17" i="48"/>
  <c r="AF17" i="48"/>
  <c r="AF26" i="48" s="1"/>
  <c r="AG17" i="48"/>
  <c r="AH17" i="48"/>
  <c r="AI17" i="48"/>
  <c r="AJ17" i="48"/>
  <c r="AJ26" i="48" s="1"/>
  <c r="AK17" i="48"/>
  <c r="AL17" i="48"/>
  <c r="AM17" i="48"/>
  <c r="AN17" i="48"/>
  <c r="AN26" i="48" s="1"/>
  <c r="AO17" i="48"/>
  <c r="AP17" i="48"/>
  <c r="AQ17" i="48"/>
  <c r="AR17" i="48"/>
  <c r="AR26" i="48" s="1"/>
  <c r="AS17" i="48"/>
  <c r="AT17" i="48"/>
  <c r="AU17" i="48"/>
  <c r="AV17" i="48"/>
  <c r="AV26" i="48" s="1"/>
  <c r="AW17" i="48"/>
  <c r="AX17" i="48"/>
  <c r="AY17" i="48"/>
  <c r="AZ17" i="48"/>
  <c r="AZ26" i="48" s="1"/>
  <c r="BA17" i="48"/>
  <c r="BB17" i="48"/>
  <c r="BC17" i="48"/>
  <c r="BD17" i="48"/>
  <c r="BD26" i="48" s="1"/>
  <c r="BE17" i="48"/>
  <c r="BF17" i="48"/>
  <c r="BG17" i="48"/>
  <c r="BH17" i="48"/>
  <c r="BH26" i="48" s="1"/>
  <c r="BI17" i="48"/>
  <c r="BJ17" i="48"/>
  <c r="D18" i="48"/>
  <c r="E18" i="48"/>
  <c r="F18" i="48"/>
  <c r="G18" i="48"/>
  <c r="H18" i="48"/>
  <c r="I18" i="48"/>
  <c r="J18" i="48"/>
  <c r="K18" i="48"/>
  <c r="L18" i="48"/>
  <c r="M18" i="48"/>
  <c r="N18" i="48"/>
  <c r="O18" i="48"/>
  <c r="P18" i="48"/>
  <c r="Q18" i="48"/>
  <c r="R18" i="48"/>
  <c r="S18" i="48"/>
  <c r="T18" i="48"/>
  <c r="U18" i="48"/>
  <c r="V18" i="48"/>
  <c r="W18" i="48"/>
  <c r="X18" i="48"/>
  <c r="Y18" i="48"/>
  <c r="Z18" i="48"/>
  <c r="AA18" i="48"/>
  <c r="AB18" i="48"/>
  <c r="AC18" i="48"/>
  <c r="AD18" i="48"/>
  <c r="AE18" i="48"/>
  <c r="AF18" i="48"/>
  <c r="AG18" i="48"/>
  <c r="AH18" i="48"/>
  <c r="AI18" i="48"/>
  <c r="AJ18" i="48"/>
  <c r="AK18" i="48"/>
  <c r="AL18" i="48"/>
  <c r="AM18" i="48"/>
  <c r="AN18" i="48"/>
  <c r="AO18" i="48"/>
  <c r="AP18" i="48"/>
  <c r="AQ18" i="48"/>
  <c r="AR18" i="48"/>
  <c r="AS18" i="48"/>
  <c r="AT18" i="48"/>
  <c r="AU18" i="48"/>
  <c r="AV18" i="48"/>
  <c r="AW18" i="48"/>
  <c r="AX18" i="48"/>
  <c r="AY18" i="48"/>
  <c r="AZ18" i="48"/>
  <c r="BA18" i="48"/>
  <c r="BB18" i="48"/>
  <c r="BC18" i="48"/>
  <c r="BD18" i="48"/>
  <c r="BE18" i="48"/>
  <c r="BF18" i="48"/>
  <c r="BG18" i="48"/>
  <c r="BH18" i="48"/>
  <c r="BI18" i="48"/>
  <c r="BJ18" i="48"/>
  <c r="D19" i="48"/>
  <c r="E19" i="48"/>
  <c r="F19" i="48"/>
  <c r="G19" i="48"/>
  <c r="H19" i="48"/>
  <c r="I19" i="48"/>
  <c r="J19" i="48"/>
  <c r="K19" i="48"/>
  <c r="L19" i="48"/>
  <c r="M19" i="48"/>
  <c r="N19" i="48"/>
  <c r="O19" i="48"/>
  <c r="P19" i="48"/>
  <c r="Q19" i="48"/>
  <c r="R19" i="48"/>
  <c r="S19" i="48"/>
  <c r="T19" i="48"/>
  <c r="U19" i="48"/>
  <c r="V19" i="48"/>
  <c r="W19" i="48"/>
  <c r="X19" i="48"/>
  <c r="Y19" i="48"/>
  <c r="Z19" i="48"/>
  <c r="AA19" i="48"/>
  <c r="AB19" i="48"/>
  <c r="AC19" i="48"/>
  <c r="AD19" i="48"/>
  <c r="AE19" i="48"/>
  <c r="AF19" i="48"/>
  <c r="AG19" i="48"/>
  <c r="AH19" i="48"/>
  <c r="AI19" i="48"/>
  <c r="AJ19" i="48"/>
  <c r="AK19" i="48"/>
  <c r="AL19" i="48"/>
  <c r="AM19" i="48"/>
  <c r="AN19" i="48"/>
  <c r="AO19" i="48"/>
  <c r="AP19" i="48"/>
  <c r="AQ19" i="48"/>
  <c r="AR19" i="48"/>
  <c r="AS19" i="48"/>
  <c r="AT19" i="48"/>
  <c r="AU19" i="48"/>
  <c r="AV19" i="48"/>
  <c r="AW19" i="48"/>
  <c r="AX19" i="48"/>
  <c r="AY19" i="48"/>
  <c r="AZ19" i="48"/>
  <c r="BA19" i="48"/>
  <c r="BB19" i="48"/>
  <c r="BC19" i="48"/>
  <c r="BD19" i="48"/>
  <c r="BE19" i="48"/>
  <c r="BF19" i="48"/>
  <c r="BG19" i="48"/>
  <c r="BH19" i="48"/>
  <c r="BI19" i="48"/>
  <c r="BJ19" i="48"/>
  <c r="D20" i="48"/>
  <c r="E20" i="48"/>
  <c r="F20" i="48"/>
  <c r="G20" i="48"/>
  <c r="H20" i="48"/>
  <c r="I20" i="48"/>
  <c r="J20" i="48"/>
  <c r="K20" i="48"/>
  <c r="L20" i="48"/>
  <c r="M20" i="48"/>
  <c r="N20" i="48"/>
  <c r="O20" i="48"/>
  <c r="P20" i="48"/>
  <c r="Q20" i="48"/>
  <c r="R20" i="48"/>
  <c r="S20" i="48"/>
  <c r="T20" i="48"/>
  <c r="U20" i="48"/>
  <c r="V20" i="48"/>
  <c r="W20" i="48"/>
  <c r="X20" i="48"/>
  <c r="Y20" i="48"/>
  <c r="Z20" i="48"/>
  <c r="AA20" i="48"/>
  <c r="AB20" i="48"/>
  <c r="AC20" i="48"/>
  <c r="AD20" i="48"/>
  <c r="AE20" i="48"/>
  <c r="AF20" i="48"/>
  <c r="AG20" i="48"/>
  <c r="AH20" i="48"/>
  <c r="AI20" i="48"/>
  <c r="AJ20" i="48"/>
  <c r="AK20" i="48"/>
  <c r="AL20" i="48"/>
  <c r="AM20" i="48"/>
  <c r="AN20" i="48"/>
  <c r="AO20" i="48"/>
  <c r="AP20" i="48"/>
  <c r="AQ20" i="48"/>
  <c r="AR20" i="48"/>
  <c r="AS20" i="48"/>
  <c r="AT20" i="48"/>
  <c r="AU20" i="48"/>
  <c r="AV20" i="48"/>
  <c r="AW20" i="48"/>
  <c r="AX20" i="48"/>
  <c r="AY20" i="48"/>
  <c r="AZ20" i="48"/>
  <c r="BA20" i="48"/>
  <c r="BB20" i="48"/>
  <c r="BC20" i="48"/>
  <c r="BD20" i="48"/>
  <c r="BE20" i="48"/>
  <c r="BF20" i="48"/>
  <c r="BG20" i="48"/>
  <c r="BH20" i="48"/>
  <c r="BI20" i="48"/>
  <c r="BJ20" i="48"/>
  <c r="D21" i="48"/>
  <c r="E21" i="48"/>
  <c r="F21" i="48"/>
  <c r="G21" i="48"/>
  <c r="H21" i="48"/>
  <c r="I21" i="48"/>
  <c r="J21" i="48"/>
  <c r="K21" i="48"/>
  <c r="L21" i="48"/>
  <c r="M21" i="48"/>
  <c r="N21" i="48"/>
  <c r="O21" i="48"/>
  <c r="P21" i="48"/>
  <c r="Q21" i="48"/>
  <c r="R21" i="48"/>
  <c r="S21" i="48"/>
  <c r="T21" i="48"/>
  <c r="U21" i="48"/>
  <c r="V21" i="48"/>
  <c r="W21" i="48"/>
  <c r="X21" i="48"/>
  <c r="Y21" i="48"/>
  <c r="Z21" i="48"/>
  <c r="AA21" i="48"/>
  <c r="AB21" i="48"/>
  <c r="AC21" i="48"/>
  <c r="AD21" i="48"/>
  <c r="AE21" i="48"/>
  <c r="AF21" i="48"/>
  <c r="AG21" i="48"/>
  <c r="AH21" i="48"/>
  <c r="AI21" i="48"/>
  <c r="AJ21" i="48"/>
  <c r="AK21" i="48"/>
  <c r="AL21" i="48"/>
  <c r="AM21" i="48"/>
  <c r="AN21" i="48"/>
  <c r="AO21" i="48"/>
  <c r="AP21" i="48"/>
  <c r="AQ21" i="48"/>
  <c r="AR21" i="48"/>
  <c r="AS21" i="48"/>
  <c r="AT21" i="48"/>
  <c r="AU21" i="48"/>
  <c r="AV21" i="48"/>
  <c r="AW21" i="48"/>
  <c r="AX21" i="48"/>
  <c r="AY21" i="48"/>
  <c r="AZ21" i="48"/>
  <c r="BA21" i="48"/>
  <c r="BB21" i="48"/>
  <c r="BC21" i="48"/>
  <c r="BD21" i="48"/>
  <c r="BE21" i="48"/>
  <c r="BF21" i="48"/>
  <c r="BG21" i="48"/>
  <c r="BH21" i="48"/>
  <c r="BI21" i="48"/>
  <c r="BJ21" i="48"/>
  <c r="D22" i="48"/>
  <c r="E22" i="48"/>
  <c r="F22" i="48"/>
  <c r="G22" i="48"/>
  <c r="H22" i="48"/>
  <c r="I22" i="48"/>
  <c r="J22" i="48"/>
  <c r="K22" i="48"/>
  <c r="L22" i="48"/>
  <c r="M22" i="48"/>
  <c r="N22" i="48"/>
  <c r="O22" i="48"/>
  <c r="P22" i="48"/>
  <c r="Q22" i="48"/>
  <c r="R22" i="48"/>
  <c r="S22" i="48"/>
  <c r="T22" i="48"/>
  <c r="U22" i="48"/>
  <c r="V22" i="48"/>
  <c r="W22" i="48"/>
  <c r="X22" i="48"/>
  <c r="Y22" i="48"/>
  <c r="Z22" i="48"/>
  <c r="AA22" i="48"/>
  <c r="AB22" i="48"/>
  <c r="AC22" i="48"/>
  <c r="AD22" i="48"/>
  <c r="AE22" i="48"/>
  <c r="AF22" i="48"/>
  <c r="AG22" i="48"/>
  <c r="AH22" i="48"/>
  <c r="AI22" i="48"/>
  <c r="AJ22" i="48"/>
  <c r="AK22" i="48"/>
  <c r="AL22" i="48"/>
  <c r="AM22" i="48"/>
  <c r="AN22" i="48"/>
  <c r="AO22" i="48"/>
  <c r="AP22" i="48"/>
  <c r="AQ22" i="48"/>
  <c r="AR22" i="48"/>
  <c r="AS22" i="48"/>
  <c r="AT22" i="48"/>
  <c r="AU22" i="48"/>
  <c r="AV22" i="48"/>
  <c r="AW22" i="48"/>
  <c r="AX22" i="48"/>
  <c r="AY22" i="48"/>
  <c r="AZ22" i="48"/>
  <c r="BA22" i="48"/>
  <c r="BB22" i="48"/>
  <c r="BC22" i="48"/>
  <c r="BD22" i="48"/>
  <c r="BE22" i="48"/>
  <c r="BF22" i="48"/>
  <c r="BG22" i="48"/>
  <c r="BH22" i="48"/>
  <c r="BI22" i="48"/>
  <c r="BJ22" i="48"/>
  <c r="D23" i="48"/>
  <c r="E23" i="48"/>
  <c r="F23" i="48"/>
  <c r="G23" i="48"/>
  <c r="H23" i="48"/>
  <c r="I23" i="48"/>
  <c r="J23" i="48"/>
  <c r="K23" i="48"/>
  <c r="L23" i="48"/>
  <c r="M23" i="48"/>
  <c r="N23" i="48"/>
  <c r="O23" i="48"/>
  <c r="P23" i="48"/>
  <c r="Q23" i="48"/>
  <c r="R23" i="48"/>
  <c r="S23" i="48"/>
  <c r="T23" i="48"/>
  <c r="U23" i="48"/>
  <c r="V23" i="48"/>
  <c r="W23" i="48"/>
  <c r="X23" i="48"/>
  <c r="Y23" i="48"/>
  <c r="Z23" i="48"/>
  <c r="AA23" i="48"/>
  <c r="AB23" i="48"/>
  <c r="AC23" i="48"/>
  <c r="AD23" i="48"/>
  <c r="AE23" i="48"/>
  <c r="AF23" i="48"/>
  <c r="AG23" i="48"/>
  <c r="AH23" i="48"/>
  <c r="AI23" i="48"/>
  <c r="AJ23" i="48"/>
  <c r="AK23" i="48"/>
  <c r="AL23" i="48"/>
  <c r="AM23" i="48"/>
  <c r="AN23" i="48"/>
  <c r="AO23" i="48"/>
  <c r="AP23" i="48"/>
  <c r="AQ23" i="48"/>
  <c r="AR23" i="48"/>
  <c r="AS23" i="48"/>
  <c r="AT23" i="48"/>
  <c r="AU23" i="48"/>
  <c r="AV23" i="48"/>
  <c r="AW23" i="48"/>
  <c r="AX23" i="48"/>
  <c r="AY23" i="48"/>
  <c r="AZ23" i="48"/>
  <c r="BA23" i="48"/>
  <c r="BB23" i="48"/>
  <c r="BC23" i="48"/>
  <c r="BD23" i="48"/>
  <c r="BE23" i="48"/>
  <c r="BF23" i="48"/>
  <c r="BG23" i="48"/>
  <c r="BH23" i="48"/>
  <c r="BI23" i="48"/>
  <c r="BJ23" i="48"/>
  <c r="D24" i="48"/>
  <c r="E24" i="48"/>
  <c r="F24" i="48"/>
  <c r="G24" i="48"/>
  <c r="H24" i="48"/>
  <c r="I24" i="48"/>
  <c r="J24" i="48"/>
  <c r="K24" i="48"/>
  <c r="L24" i="48"/>
  <c r="M24" i="48"/>
  <c r="N24" i="48"/>
  <c r="O24" i="48"/>
  <c r="P24" i="48"/>
  <c r="Q24" i="48"/>
  <c r="R24" i="48"/>
  <c r="S24" i="48"/>
  <c r="T24" i="48"/>
  <c r="U24" i="48"/>
  <c r="V24" i="48"/>
  <c r="W24" i="48"/>
  <c r="X24" i="48"/>
  <c r="Y24" i="48"/>
  <c r="Z24" i="48"/>
  <c r="AA24" i="48"/>
  <c r="AB24" i="48"/>
  <c r="AC24" i="48"/>
  <c r="AD24" i="48"/>
  <c r="AE24" i="48"/>
  <c r="AF24" i="48"/>
  <c r="AG24" i="48"/>
  <c r="AH24" i="48"/>
  <c r="AI24" i="48"/>
  <c r="AJ24" i="48"/>
  <c r="AK24" i="48"/>
  <c r="AL24" i="48"/>
  <c r="AM24" i="48"/>
  <c r="AN24" i="48"/>
  <c r="AO24" i="48"/>
  <c r="AP24" i="48"/>
  <c r="AQ24" i="48"/>
  <c r="AR24" i="48"/>
  <c r="AS24" i="48"/>
  <c r="AT24" i="48"/>
  <c r="AU24" i="48"/>
  <c r="AV24" i="48"/>
  <c r="AW24" i="48"/>
  <c r="AX24" i="48"/>
  <c r="AY24" i="48"/>
  <c r="AZ24" i="48"/>
  <c r="BA24" i="48"/>
  <c r="BB24" i="48"/>
  <c r="BC24" i="48"/>
  <c r="BD24" i="48"/>
  <c r="BE24" i="48"/>
  <c r="BF24" i="48"/>
  <c r="BG24" i="48"/>
  <c r="BH24" i="48"/>
  <c r="BI24" i="48"/>
  <c r="BJ24" i="48"/>
  <c r="D25" i="48"/>
  <c r="E25" i="48"/>
  <c r="F25" i="48"/>
  <c r="G25" i="48"/>
  <c r="H25" i="48"/>
  <c r="I25" i="48"/>
  <c r="J25" i="48"/>
  <c r="K25" i="48"/>
  <c r="L25" i="48"/>
  <c r="M25" i="48"/>
  <c r="N25" i="48"/>
  <c r="O25" i="48"/>
  <c r="P25" i="48"/>
  <c r="Q25" i="48"/>
  <c r="R25" i="48"/>
  <c r="S25" i="48"/>
  <c r="T25" i="48"/>
  <c r="U25" i="48"/>
  <c r="V25" i="48"/>
  <c r="W25" i="48"/>
  <c r="X25" i="48"/>
  <c r="Y25" i="48"/>
  <c r="Z25" i="48"/>
  <c r="AA25" i="48"/>
  <c r="AB25" i="48"/>
  <c r="AC25" i="48"/>
  <c r="AD25" i="48"/>
  <c r="AE25" i="48"/>
  <c r="AF25" i="48"/>
  <c r="AG25" i="48"/>
  <c r="AH25" i="48"/>
  <c r="AI25" i="48"/>
  <c r="AJ25" i="48"/>
  <c r="AK25" i="48"/>
  <c r="AL25" i="48"/>
  <c r="AM25" i="48"/>
  <c r="AN25" i="48"/>
  <c r="AO25" i="48"/>
  <c r="AP25" i="48"/>
  <c r="AQ25" i="48"/>
  <c r="AR25" i="48"/>
  <c r="AS25" i="48"/>
  <c r="AT25" i="48"/>
  <c r="AU25" i="48"/>
  <c r="AV25" i="48"/>
  <c r="AW25" i="48"/>
  <c r="AX25" i="48"/>
  <c r="AY25" i="48"/>
  <c r="AZ25" i="48"/>
  <c r="BA25" i="48"/>
  <c r="BB25" i="48"/>
  <c r="BC25" i="48"/>
  <c r="BD25" i="48"/>
  <c r="BE25" i="48"/>
  <c r="BF25" i="48"/>
  <c r="BG25" i="48"/>
  <c r="BH25" i="48"/>
  <c r="BI25" i="48"/>
  <c r="BJ25" i="48"/>
  <c r="E26" i="48"/>
  <c r="I26" i="48"/>
  <c r="M26" i="48"/>
  <c r="Q26" i="48"/>
  <c r="U26" i="48"/>
  <c r="Y26" i="48"/>
  <c r="AC26" i="48"/>
  <c r="AG26" i="48"/>
  <c r="AK26" i="48"/>
  <c r="AO26" i="48"/>
  <c r="AS26" i="48"/>
  <c r="AW26" i="48"/>
  <c r="BA26" i="48"/>
  <c r="BE26" i="48"/>
  <c r="BI26" i="48"/>
  <c r="C26" i="48"/>
  <c r="C17" i="48"/>
  <c r="C18" i="48"/>
  <c r="C19" i="48"/>
  <c r="C20" i="48"/>
  <c r="C21" i="48"/>
  <c r="C22" i="48"/>
  <c r="C23" i="48"/>
  <c r="C24" i="48"/>
  <c r="C25" i="48"/>
  <c r="C16" i="48"/>
  <c r="B24" i="48"/>
  <c r="B25" i="48"/>
  <c r="B17" i="48"/>
  <c r="B18" i="48"/>
  <c r="B19" i="48"/>
  <c r="B20" i="48"/>
  <c r="B21" i="48"/>
  <c r="B22" i="48"/>
  <c r="B23" i="48"/>
  <c r="B16" i="48"/>
  <c r="D15" i="48"/>
  <c r="E15" i="48"/>
  <c r="F15" i="48"/>
  <c r="G15" i="48"/>
  <c r="H15" i="48"/>
  <c r="I15" i="48"/>
  <c r="J15" i="48"/>
  <c r="K15" i="48"/>
  <c r="L15" i="48"/>
  <c r="M15" i="48"/>
  <c r="N15" i="48"/>
  <c r="O15" i="48"/>
  <c r="P15" i="48"/>
  <c r="Q15" i="48"/>
  <c r="R15" i="48"/>
  <c r="S15" i="48"/>
  <c r="T15" i="48"/>
  <c r="U15" i="48"/>
  <c r="V15" i="48"/>
  <c r="W15" i="48"/>
  <c r="X15" i="48"/>
  <c r="Y15" i="48"/>
  <c r="Z15" i="48"/>
  <c r="AA15" i="48"/>
  <c r="AB15" i="48"/>
  <c r="AC15" i="48"/>
  <c r="AD15" i="48"/>
  <c r="AE15" i="48"/>
  <c r="AF15" i="48"/>
  <c r="AG15" i="48"/>
  <c r="AH15" i="48"/>
  <c r="AI15" i="48"/>
  <c r="AJ15" i="48"/>
  <c r="AK15" i="48"/>
  <c r="AL15" i="48"/>
  <c r="AM15" i="48"/>
  <c r="AN15" i="48"/>
  <c r="AO15" i="48"/>
  <c r="AP15" i="48"/>
  <c r="AQ15" i="48"/>
  <c r="AR15" i="48"/>
  <c r="AS15" i="48"/>
  <c r="AT15" i="48"/>
  <c r="AU15" i="48"/>
  <c r="AV15" i="48"/>
  <c r="AW15" i="48"/>
  <c r="AX15" i="48"/>
  <c r="AY15" i="48"/>
  <c r="AZ15" i="48"/>
  <c r="BA15" i="48"/>
  <c r="BB15" i="48"/>
  <c r="BC15" i="48"/>
  <c r="BD15" i="48"/>
  <c r="BE15" i="48"/>
  <c r="BF15" i="48"/>
  <c r="BG15" i="48"/>
  <c r="BH15" i="48"/>
  <c r="BI15" i="48"/>
  <c r="BJ15" i="48"/>
  <c r="C15" i="48"/>
  <c r="D3" i="48"/>
  <c r="E3" i="48"/>
  <c r="F3" i="48"/>
  <c r="G3" i="48"/>
  <c r="H3" i="48"/>
  <c r="I3" i="48"/>
  <c r="J3" i="48"/>
  <c r="K3" i="48"/>
  <c r="L3" i="48"/>
  <c r="M3" i="48"/>
  <c r="N3" i="48"/>
  <c r="O3" i="48"/>
  <c r="P3" i="48"/>
  <c r="Q3" i="48"/>
  <c r="R3" i="48"/>
  <c r="S3" i="48"/>
  <c r="T3" i="48"/>
  <c r="U3" i="48"/>
  <c r="V3" i="48"/>
  <c r="W3" i="48"/>
  <c r="X3" i="48"/>
  <c r="Y3" i="48"/>
  <c r="Z3" i="48"/>
  <c r="AA3" i="48"/>
  <c r="AB3" i="48"/>
  <c r="AC3" i="48"/>
  <c r="AD3" i="48"/>
  <c r="AE3" i="48"/>
  <c r="AF3" i="48"/>
  <c r="AG3" i="48"/>
  <c r="AH3" i="48"/>
  <c r="AI3" i="48"/>
  <c r="AJ3" i="48"/>
  <c r="AK3" i="48"/>
  <c r="AL3" i="48"/>
  <c r="AM3" i="48"/>
  <c r="AN3" i="48"/>
  <c r="AO3" i="48"/>
  <c r="AP3" i="48"/>
  <c r="AQ3" i="48"/>
  <c r="AR3" i="48"/>
  <c r="AS3" i="48"/>
  <c r="AT3" i="48"/>
  <c r="AU3" i="48"/>
  <c r="AV3" i="48"/>
  <c r="AW3" i="48"/>
  <c r="AX3" i="48"/>
  <c r="AY3" i="48"/>
  <c r="AZ3" i="48"/>
  <c r="BA3" i="48"/>
  <c r="BB3" i="48"/>
  <c r="BC3" i="48"/>
  <c r="BD3" i="48"/>
  <c r="BE3" i="48"/>
  <c r="BF3" i="48"/>
  <c r="BG3" i="48"/>
  <c r="BH3" i="48"/>
  <c r="BI3" i="48"/>
  <c r="BJ3" i="48"/>
  <c r="D4" i="48"/>
  <c r="D13" i="48" s="1"/>
  <c r="E4" i="48"/>
  <c r="F4" i="48"/>
  <c r="F13" i="48" s="1"/>
  <c r="G4" i="48"/>
  <c r="H4" i="48"/>
  <c r="H13" i="48" s="1"/>
  <c r="I4" i="48"/>
  <c r="J4" i="48"/>
  <c r="J13" i="48" s="1"/>
  <c r="K4" i="48"/>
  <c r="L4" i="48"/>
  <c r="L13" i="48" s="1"/>
  <c r="M4" i="48"/>
  <c r="N4" i="48"/>
  <c r="N13" i="48" s="1"/>
  <c r="O4" i="48"/>
  <c r="P4" i="48"/>
  <c r="P13" i="48" s="1"/>
  <c r="Q4" i="48"/>
  <c r="R4" i="48"/>
  <c r="R13" i="48" s="1"/>
  <c r="S4" i="48"/>
  <c r="T4" i="48"/>
  <c r="T13" i="48" s="1"/>
  <c r="U4" i="48"/>
  <c r="V4" i="48"/>
  <c r="V13" i="48" s="1"/>
  <c r="W4" i="48"/>
  <c r="X4" i="48"/>
  <c r="X13" i="48" s="1"/>
  <c r="Y4" i="48"/>
  <c r="Z4" i="48"/>
  <c r="Z13" i="48" s="1"/>
  <c r="AA4" i="48"/>
  <c r="AB4" i="48"/>
  <c r="AB13" i="48" s="1"/>
  <c r="AC4" i="48"/>
  <c r="AD4" i="48"/>
  <c r="AD13" i="48" s="1"/>
  <c r="AE4" i="48"/>
  <c r="AF4" i="48"/>
  <c r="AF13" i="48" s="1"/>
  <c r="AG4" i="48"/>
  <c r="AH4" i="48"/>
  <c r="AH13" i="48" s="1"/>
  <c r="AI4" i="48"/>
  <c r="AJ4" i="48"/>
  <c r="AJ13" i="48" s="1"/>
  <c r="AK4" i="48"/>
  <c r="AL4" i="48"/>
  <c r="AL13" i="48" s="1"/>
  <c r="AM4" i="48"/>
  <c r="AN4" i="48"/>
  <c r="AN13" i="48" s="1"/>
  <c r="AO4" i="48"/>
  <c r="AP4" i="48"/>
  <c r="AP13" i="48" s="1"/>
  <c r="AQ4" i="48"/>
  <c r="AR4" i="48"/>
  <c r="AR13" i="48" s="1"/>
  <c r="AS4" i="48"/>
  <c r="AT4" i="48"/>
  <c r="AT13" i="48" s="1"/>
  <c r="AU4" i="48"/>
  <c r="AV4" i="48"/>
  <c r="AV13" i="48" s="1"/>
  <c r="AW4" i="48"/>
  <c r="AX4" i="48"/>
  <c r="AX13" i="48" s="1"/>
  <c r="AY4" i="48"/>
  <c r="AZ4" i="48"/>
  <c r="AZ13" i="48" s="1"/>
  <c r="BA4" i="48"/>
  <c r="BB4" i="48"/>
  <c r="BB13" i="48" s="1"/>
  <c r="BC4" i="48"/>
  <c r="BD4" i="48"/>
  <c r="BD13" i="48" s="1"/>
  <c r="BE4" i="48"/>
  <c r="BF4" i="48"/>
  <c r="BF13" i="48" s="1"/>
  <c r="BG4" i="48"/>
  <c r="BH4" i="48"/>
  <c r="BH13" i="48" s="1"/>
  <c r="BI4" i="48"/>
  <c r="BJ4" i="48"/>
  <c r="BJ13" i="48" s="1"/>
  <c r="D5" i="48"/>
  <c r="E5" i="48"/>
  <c r="F5" i="48"/>
  <c r="G5" i="48"/>
  <c r="H5" i="48"/>
  <c r="I5" i="48"/>
  <c r="J5" i="48"/>
  <c r="K5" i="48"/>
  <c r="L5" i="48"/>
  <c r="M5" i="48"/>
  <c r="N5" i="48"/>
  <c r="O5" i="48"/>
  <c r="P5" i="48"/>
  <c r="Q5" i="48"/>
  <c r="R5" i="48"/>
  <c r="S5" i="48"/>
  <c r="T5" i="48"/>
  <c r="U5" i="48"/>
  <c r="V5" i="48"/>
  <c r="W5" i="48"/>
  <c r="X5" i="48"/>
  <c r="Y5" i="48"/>
  <c r="Z5" i="48"/>
  <c r="AA5" i="48"/>
  <c r="AB5" i="48"/>
  <c r="AC5" i="48"/>
  <c r="AD5" i="48"/>
  <c r="AE5" i="48"/>
  <c r="AF5" i="48"/>
  <c r="AG5" i="48"/>
  <c r="AH5" i="48"/>
  <c r="AI5" i="48"/>
  <c r="AJ5" i="48"/>
  <c r="AK5" i="48"/>
  <c r="AL5" i="48"/>
  <c r="AM5" i="48"/>
  <c r="AN5" i="48"/>
  <c r="AO5" i="48"/>
  <c r="AP5" i="48"/>
  <c r="AQ5" i="48"/>
  <c r="AR5" i="48"/>
  <c r="AS5" i="48"/>
  <c r="AT5" i="48"/>
  <c r="AU5" i="48"/>
  <c r="AV5" i="48"/>
  <c r="AW5" i="48"/>
  <c r="AX5" i="48"/>
  <c r="AY5" i="48"/>
  <c r="AZ5" i="48"/>
  <c r="BA5" i="48"/>
  <c r="BB5" i="48"/>
  <c r="BC5" i="48"/>
  <c r="BD5" i="48"/>
  <c r="BE5" i="48"/>
  <c r="BF5" i="48"/>
  <c r="BG5" i="48"/>
  <c r="BH5" i="48"/>
  <c r="BI5" i="48"/>
  <c r="BJ5" i="48"/>
  <c r="D6" i="48"/>
  <c r="E6" i="48"/>
  <c r="F6" i="48"/>
  <c r="G6" i="48"/>
  <c r="H6" i="48"/>
  <c r="I6" i="48"/>
  <c r="J6" i="48"/>
  <c r="K6" i="48"/>
  <c r="L6" i="48"/>
  <c r="M6" i="48"/>
  <c r="N6" i="48"/>
  <c r="O6" i="48"/>
  <c r="P6" i="48"/>
  <c r="Q6" i="48"/>
  <c r="R6" i="48"/>
  <c r="S6" i="48"/>
  <c r="T6" i="48"/>
  <c r="U6" i="48"/>
  <c r="V6" i="48"/>
  <c r="W6" i="48"/>
  <c r="X6" i="48"/>
  <c r="Y6" i="48"/>
  <c r="Z6" i="48"/>
  <c r="AA6" i="48"/>
  <c r="AB6" i="48"/>
  <c r="AC6" i="48"/>
  <c r="AD6" i="48"/>
  <c r="AE6" i="48"/>
  <c r="AF6" i="48"/>
  <c r="AG6" i="48"/>
  <c r="AH6" i="48"/>
  <c r="AI6" i="48"/>
  <c r="AJ6" i="48"/>
  <c r="AK6" i="48"/>
  <c r="AL6" i="48"/>
  <c r="AM6" i="48"/>
  <c r="AN6" i="48"/>
  <c r="AO6" i="48"/>
  <c r="AP6" i="48"/>
  <c r="AQ6" i="48"/>
  <c r="AR6" i="48"/>
  <c r="AS6" i="48"/>
  <c r="AT6" i="48"/>
  <c r="AU6" i="48"/>
  <c r="AV6" i="48"/>
  <c r="AW6" i="48"/>
  <c r="AX6" i="48"/>
  <c r="AY6" i="48"/>
  <c r="AZ6" i="48"/>
  <c r="BA6" i="48"/>
  <c r="BB6" i="48"/>
  <c r="BC6" i="48"/>
  <c r="BD6" i="48"/>
  <c r="BE6" i="48"/>
  <c r="BF6" i="48"/>
  <c r="BG6" i="48"/>
  <c r="BH6" i="48"/>
  <c r="BI6" i="48"/>
  <c r="BJ6" i="48"/>
  <c r="D7" i="48"/>
  <c r="E7" i="48"/>
  <c r="F7" i="48"/>
  <c r="G7" i="48"/>
  <c r="H7" i="48"/>
  <c r="I7" i="48"/>
  <c r="J7" i="48"/>
  <c r="K7" i="48"/>
  <c r="L7" i="48"/>
  <c r="M7" i="48"/>
  <c r="N7" i="48"/>
  <c r="O7" i="48"/>
  <c r="P7" i="48"/>
  <c r="Q7" i="48"/>
  <c r="R7" i="48"/>
  <c r="S7" i="48"/>
  <c r="T7" i="48"/>
  <c r="U7" i="48"/>
  <c r="V7" i="48"/>
  <c r="W7" i="48"/>
  <c r="X7" i="48"/>
  <c r="Y7" i="48"/>
  <c r="Z7" i="48"/>
  <c r="AA7" i="48"/>
  <c r="AB7" i="48"/>
  <c r="AC7" i="48"/>
  <c r="AD7" i="48"/>
  <c r="AE7" i="48"/>
  <c r="AF7" i="48"/>
  <c r="AG7" i="48"/>
  <c r="AH7" i="48"/>
  <c r="AI7" i="48"/>
  <c r="AJ7" i="48"/>
  <c r="AK7" i="48"/>
  <c r="AL7" i="48"/>
  <c r="AM7" i="48"/>
  <c r="AN7" i="48"/>
  <c r="AO7" i="48"/>
  <c r="AP7" i="48"/>
  <c r="AQ7" i="48"/>
  <c r="AR7" i="48"/>
  <c r="AS7" i="48"/>
  <c r="AT7" i="48"/>
  <c r="AU7" i="48"/>
  <c r="AV7" i="48"/>
  <c r="AW7" i="48"/>
  <c r="AX7" i="48"/>
  <c r="AY7" i="48"/>
  <c r="AZ7" i="48"/>
  <c r="BA7" i="48"/>
  <c r="BB7" i="48"/>
  <c r="BC7" i="48"/>
  <c r="BD7" i="48"/>
  <c r="BE7" i="48"/>
  <c r="BF7" i="48"/>
  <c r="BG7" i="48"/>
  <c r="BH7" i="48"/>
  <c r="BI7" i="48"/>
  <c r="BJ7" i="48"/>
  <c r="D8" i="48"/>
  <c r="E8" i="48"/>
  <c r="F8" i="48"/>
  <c r="G8" i="48"/>
  <c r="H8" i="48"/>
  <c r="I8" i="48"/>
  <c r="J8" i="48"/>
  <c r="K8" i="48"/>
  <c r="L8" i="48"/>
  <c r="M8" i="48"/>
  <c r="N8" i="48"/>
  <c r="O8" i="48"/>
  <c r="P8" i="48"/>
  <c r="Q8" i="48"/>
  <c r="R8" i="48"/>
  <c r="S8" i="48"/>
  <c r="T8" i="48"/>
  <c r="U8" i="48"/>
  <c r="V8" i="48"/>
  <c r="W8" i="48"/>
  <c r="X8" i="48"/>
  <c r="Y8" i="48"/>
  <c r="Z8" i="48"/>
  <c r="AA8" i="48"/>
  <c r="AB8" i="48"/>
  <c r="AC8" i="48"/>
  <c r="AD8" i="48"/>
  <c r="AE8" i="48"/>
  <c r="AF8" i="48"/>
  <c r="AG8" i="48"/>
  <c r="AH8" i="48"/>
  <c r="AI8" i="48"/>
  <c r="AJ8" i="48"/>
  <c r="AK8" i="48"/>
  <c r="AL8" i="48"/>
  <c r="AM8" i="48"/>
  <c r="AN8" i="48"/>
  <c r="AO8" i="48"/>
  <c r="AP8" i="48"/>
  <c r="AQ8" i="48"/>
  <c r="AR8" i="48"/>
  <c r="AS8" i="48"/>
  <c r="AT8" i="48"/>
  <c r="AU8" i="48"/>
  <c r="AV8" i="48"/>
  <c r="AW8" i="48"/>
  <c r="AX8" i="48"/>
  <c r="AY8" i="48"/>
  <c r="AZ8" i="48"/>
  <c r="BA8" i="48"/>
  <c r="BB8" i="48"/>
  <c r="BC8" i="48"/>
  <c r="BD8" i="48"/>
  <c r="BE8" i="48"/>
  <c r="BF8" i="48"/>
  <c r="BG8" i="48"/>
  <c r="BH8" i="48"/>
  <c r="BI8" i="48"/>
  <c r="BJ8" i="48"/>
  <c r="D9" i="48"/>
  <c r="E9" i="48"/>
  <c r="F9" i="48"/>
  <c r="G9" i="48"/>
  <c r="H9" i="48"/>
  <c r="I9" i="48"/>
  <c r="J9" i="48"/>
  <c r="K9" i="48"/>
  <c r="L9" i="48"/>
  <c r="M9" i="48"/>
  <c r="N9" i="48"/>
  <c r="O9" i="48"/>
  <c r="P9" i="48"/>
  <c r="Q9" i="48"/>
  <c r="R9" i="48"/>
  <c r="S9" i="48"/>
  <c r="T9" i="48"/>
  <c r="U9" i="48"/>
  <c r="V9" i="48"/>
  <c r="W9" i="48"/>
  <c r="X9" i="48"/>
  <c r="Y9" i="48"/>
  <c r="Z9" i="48"/>
  <c r="AA9" i="48"/>
  <c r="AB9" i="48"/>
  <c r="AC9" i="48"/>
  <c r="AD9" i="48"/>
  <c r="AE9" i="48"/>
  <c r="AF9" i="48"/>
  <c r="AG9" i="48"/>
  <c r="AH9" i="48"/>
  <c r="AI9" i="48"/>
  <c r="AJ9" i="48"/>
  <c r="AK9" i="48"/>
  <c r="AL9" i="48"/>
  <c r="AM9" i="48"/>
  <c r="AN9" i="48"/>
  <c r="AO9" i="48"/>
  <c r="AP9" i="48"/>
  <c r="AQ9" i="48"/>
  <c r="AR9" i="48"/>
  <c r="AS9" i="48"/>
  <c r="AT9" i="48"/>
  <c r="AU9" i="48"/>
  <c r="AV9" i="48"/>
  <c r="AW9" i="48"/>
  <c r="AX9" i="48"/>
  <c r="AY9" i="48"/>
  <c r="AZ9" i="48"/>
  <c r="BA9" i="48"/>
  <c r="BB9" i="48"/>
  <c r="BC9" i="48"/>
  <c r="BD9" i="48"/>
  <c r="BE9" i="48"/>
  <c r="BF9" i="48"/>
  <c r="BG9" i="48"/>
  <c r="BH9" i="48"/>
  <c r="BI9" i="48"/>
  <c r="BJ9" i="48"/>
  <c r="D10" i="48"/>
  <c r="E10" i="48"/>
  <c r="F10" i="48"/>
  <c r="G10" i="48"/>
  <c r="H10" i="48"/>
  <c r="I10" i="48"/>
  <c r="J10" i="48"/>
  <c r="K10" i="48"/>
  <c r="L10" i="48"/>
  <c r="M10" i="48"/>
  <c r="N10" i="48"/>
  <c r="O10" i="48"/>
  <c r="P10" i="48"/>
  <c r="Q10" i="48"/>
  <c r="R10" i="48"/>
  <c r="S10" i="48"/>
  <c r="T10" i="48"/>
  <c r="U10" i="48"/>
  <c r="V10" i="48"/>
  <c r="W10" i="48"/>
  <c r="X10" i="48"/>
  <c r="Y10" i="48"/>
  <c r="Z10" i="48"/>
  <c r="AA10" i="48"/>
  <c r="AB10" i="48"/>
  <c r="AC10" i="48"/>
  <c r="AD10" i="48"/>
  <c r="AE10" i="48"/>
  <c r="AF10" i="48"/>
  <c r="AG10" i="48"/>
  <c r="AH10" i="48"/>
  <c r="AI10" i="48"/>
  <c r="AJ10" i="48"/>
  <c r="AK10" i="48"/>
  <c r="AL10" i="48"/>
  <c r="AM10" i="48"/>
  <c r="AN10" i="48"/>
  <c r="AO10" i="48"/>
  <c r="AP10" i="48"/>
  <c r="AQ10" i="48"/>
  <c r="AR10" i="48"/>
  <c r="AS10" i="48"/>
  <c r="AT10" i="48"/>
  <c r="AU10" i="48"/>
  <c r="AV10" i="48"/>
  <c r="AW10" i="48"/>
  <c r="AX10" i="48"/>
  <c r="AY10" i="48"/>
  <c r="AZ10" i="48"/>
  <c r="BA10" i="48"/>
  <c r="BB10" i="48"/>
  <c r="BC10" i="48"/>
  <c r="BD10" i="48"/>
  <c r="BE10" i="48"/>
  <c r="BF10" i="48"/>
  <c r="BG10" i="48"/>
  <c r="BH10" i="48"/>
  <c r="BI10" i="48"/>
  <c r="BJ10" i="48"/>
  <c r="D11" i="48"/>
  <c r="E11" i="48"/>
  <c r="F11" i="48"/>
  <c r="G11" i="48"/>
  <c r="H11" i="48"/>
  <c r="I11" i="48"/>
  <c r="J11" i="48"/>
  <c r="K11" i="48"/>
  <c r="L11" i="48"/>
  <c r="M11" i="48"/>
  <c r="N11" i="48"/>
  <c r="O11" i="48"/>
  <c r="P11" i="48"/>
  <c r="Q11" i="48"/>
  <c r="R11" i="48"/>
  <c r="S11" i="48"/>
  <c r="T11" i="48"/>
  <c r="U11" i="48"/>
  <c r="V11" i="48"/>
  <c r="W11" i="48"/>
  <c r="X11" i="48"/>
  <c r="Y11" i="48"/>
  <c r="Z11" i="48"/>
  <c r="AA11" i="48"/>
  <c r="AB11" i="48"/>
  <c r="AC11" i="48"/>
  <c r="AD11" i="48"/>
  <c r="AE11" i="48"/>
  <c r="AF11" i="48"/>
  <c r="AG11" i="48"/>
  <c r="AH11" i="48"/>
  <c r="AI11" i="48"/>
  <c r="AJ11" i="48"/>
  <c r="AK11" i="48"/>
  <c r="AL11" i="48"/>
  <c r="AM11" i="48"/>
  <c r="AN11" i="48"/>
  <c r="AO11" i="48"/>
  <c r="AP11" i="48"/>
  <c r="AQ11" i="48"/>
  <c r="AR11" i="48"/>
  <c r="AS11" i="48"/>
  <c r="AT11" i="48"/>
  <c r="AU11" i="48"/>
  <c r="AV11" i="48"/>
  <c r="AW11" i="48"/>
  <c r="AX11" i="48"/>
  <c r="AY11" i="48"/>
  <c r="AZ11" i="48"/>
  <c r="BA11" i="48"/>
  <c r="BB11" i="48"/>
  <c r="BC11" i="48"/>
  <c r="BD11" i="48"/>
  <c r="BE11" i="48"/>
  <c r="BF11" i="48"/>
  <c r="BG11" i="48"/>
  <c r="BH11" i="48"/>
  <c r="BI11" i="48"/>
  <c r="BJ11" i="48"/>
  <c r="D12" i="48"/>
  <c r="E12" i="48"/>
  <c r="F12" i="48"/>
  <c r="G12" i="48"/>
  <c r="H12" i="48"/>
  <c r="I12" i="48"/>
  <c r="J12" i="48"/>
  <c r="K12" i="48"/>
  <c r="L12" i="48"/>
  <c r="M12" i="48"/>
  <c r="N12" i="48"/>
  <c r="O12" i="48"/>
  <c r="P12" i="48"/>
  <c r="Q12" i="48"/>
  <c r="R12" i="48"/>
  <c r="S12" i="48"/>
  <c r="T12" i="48"/>
  <c r="U12" i="48"/>
  <c r="V12" i="48"/>
  <c r="W12" i="48"/>
  <c r="X12" i="48"/>
  <c r="Y12" i="48"/>
  <c r="Z12" i="48"/>
  <c r="AA12" i="48"/>
  <c r="AB12" i="48"/>
  <c r="AC12" i="48"/>
  <c r="AD12" i="48"/>
  <c r="AE12" i="48"/>
  <c r="AF12" i="48"/>
  <c r="AG12" i="48"/>
  <c r="AH12" i="48"/>
  <c r="AI12" i="48"/>
  <c r="AJ12" i="48"/>
  <c r="AK12" i="48"/>
  <c r="AL12" i="48"/>
  <c r="AM12" i="48"/>
  <c r="AN12" i="48"/>
  <c r="AO12" i="48"/>
  <c r="AP12" i="48"/>
  <c r="AQ12" i="48"/>
  <c r="AR12" i="48"/>
  <c r="AS12" i="48"/>
  <c r="AT12" i="48"/>
  <c r="AU12" i="48"/>
  <c r="AV12" i="48"/>
  <c r="AW12" i="48"/>
  <c r="AX12" i="48"/>
  <c r="AY12" i="48"/>
  <c r="AZ12" i="48"/>
  <c r="BA12" i="48"/>
  <c r="BB12" i="48"/>
  <c r="BC12" i="48"/>
  <c r="BD12" i="48"/>
  <c r="BE12" i="48"/>
  <c r="BF12" i="48"/>
  <c r="BG12" i="48"/>
  <c r="BH12" i="48"/>
  <c r="BI12" i="48"/>
  <c r="BJ12" i="48"/>
  <c r="E13" i="48"/>
  <c r="G13" i="48"/>
  <c r="I13" i="48"/>
  <c r="K13" i="48"/>
  <c r="M13" i="48"/>
  <c r="O13" i="48"/>
  <c r="Q13" i="48"/>
  <c r="S13" i="48"/>
  <c r="U13" i="48"/>
  <c r="W13" i="48"/>
  <c r="Y13" i="48"/>
  <c r="AA13" i="48"/>
  <c r="AC13" i="48"/>
  <c r="AE13" i="48"/>
  <c r="AG13" i="48"/>
  <c r="AI13" i="48"/>
  <c r="AK13" i="48"/>
  <c r="AM13" i="48"/>
  <c r="AO13" i="48"/>
  <c r="AQ13" i="48"/>
  <c r="AS13" i="48"/>
  <c r="AU13" i="48"/>
  <c r="AW13" i="48"/>
  <c r="AY13" i="48"/>
  <c r="BA13" i="48"/>
  <c r="BC13" i="48"/>
  <c r="BE13" i="48"/>
  <c r="BG13" i="48"/>
  <c r="BI13" i="48"/>
  <c r="C13" i="48"/>
  <c r="C4" i="48"/>
  <c r="C5" i="48"/>
  <c r="C6" i="48"/>
  <c r="C7" i="48"/>
  <c r="C8" i="48"/>
  <c r="C9" i="48"/>
  <c r="C10" i="48"/>
  <c r="C11" i="48"/>
  <c r="C12" i="48"/>
  <c r="C3" i="48"/>
  <c r="BG2" i="48"/>
  <c r="BH2" i="48"/>
  <c r="BI2" i="48"/>
  <c r="BJ2" i="48"/>
  <c r="AW2" i="48"/>
  <c r="AX2" i="48"/>
  <c r="AY2" i="48"/>
  <c r="AZ2" i="48"/>
  <c r="BA2" i="48"/>
  <c r="BB2" i="48"/>
  <c r="BC2" i="48"/>
  <c r="BD2" i="48"/>
  <c r="BE2" i="48"/>
  <c r="BF2" i="48"/>
  <c r="AE2" i="48"/>
  <c r="AF2" i="48"/>
  <c r="AG2" i="48"/>
  <c r="AH2" i="48"/>
  <c r="AI2" i="48"/>
  <c r="AJ2" i="48"/>
  <c r="AK2" i="48"/>
  <c r="AL2" i="48"/>
  <c r="AM2" i="48"/>
  <c r="AN2" i="48"/>
  <c r="AO2" i="48"/>
  <c r="AP2" i="48"/>
  <c r="AQ2" i="48"/>
  <c r="AR2" i="48"/>
  <c r="AS2" i="48"/>
  <c r="AT2" i="48"/>
  <c r="AU2" i="48"/>
  <c r="AV2" i="48"/>
  <c r="D2" i="48"/>
  <c r="E2" i="48"/>
  <c r="F2" i="48"/>
  <c r="G2" i="48"/>
  <c r="H2" i="48"/>
  <c r="I2" i="48"/>
  <c r="J2" i="48"/>
  <c r="K2" i="48"/>
  <c r="L2" i="48"/>
  <c r="M2" i="48"/>
  <c r="N2" i="48"/>
  <c r="O2" i="48"/>
  <c r="P2" i="48"/>
  <c r="Q2" i="48"/>
  <c r="R2" i="48"/>
  <c r="S2" i="48"/>
  <c r="T2" i="48"/>
  <c r="U2" i="48"/>
  <c r="V2" i="48"/>
  <c r="W2" i="48"/>
  <c r="X2" i="48"/>
  <c r="Y2" i="48"/>
  <c r="Z2" i="48"/>
  <c r="AA2" i="48"/>
  <c r="AB2" i="48"/>
  <c r="AC2" i="48"/>
  <c r="AD2" i="48"/>
  <c r="C2" i="48"/>
  <c r="B4" i="48"/>
  <c r="B5" i="48"/>
  <c r="B6" i="48"/>
  <c r="B7" i="48"/>
  <c r="B8" i="48"/>
  <c r="B9" i="48"/>
  <c r="B10" i="48"/>
  <c r="B11" i="48"/>
  <c r="B12" i="48"/>
  <c r="B3" i="48"/>
  <c r="G4" i="47"/>
  <c r="G5" i="47"/>
  <c r="G6" i="47"/>
  <c r="G7" i="47"/>
  <c r="G8" i="47"/>
  <c r="G9" i="47"/>
  <c r="G10" i="47"/>
  <c r="G11" i="47"/>
  <c r="G12" i="47"/>
  <c r="G3" i="47"/>
  <c r="BO2" i="47"/>
  <c r="BE2" i="47"/>
  <c r="BF2" i="47"/>
  <c r="BG2" i="47"/>
  <c r="BH2" i="47"/>
  <c r="BI2" i="47"/>
  <c r="BJ2" i="47"/>
  <c r="BK2" i="47"/>
  <c r="BL2" i="47"/>
  <c r="BM2" i="47"/>
  <c r="BN2" i="47"/>
  <c r="BD2" i="47"/>
  <c r="AS2" i="47"/>
  <c r="AT2" i="47"/>
  <c r="AU2" i="47"/>
  <c r="AV2" i="47"/>
  <c r="AW2" i="47"/>
  <c r="AX2" i="47"/>
  <c r="AY2" i="47"/>
  <c r="AZ2" i="47"/>
  <c r="BA2" i="47"/>
  <c r="BB2" i="47"/>
  <c r="BC2" i="47"/>
  <c r="AP2" i="47"/>
  <c r="AQ2" i="47"/>
  <c r="AR2" i="47"/>
  <c r="AF2" i="47"/>
  <c r="AG2" i="47"/>
  <c r="AH2" i="47"/>
  <c r="AI2" i="47"/>
  <c r="AJ2" i="47"/>
  <c r="AK2" i="47"/>
  <c r="AL2" i="47"/>
  <c r="AM2" i="47"/>
  <c r="AN2" i="47"/>
  <c r="AO2" i="47"/>
  <c r="I2" i="47"/>
  <c r="J2" i="47"/>
  <c r="K2" i="47"/>
  <c r="L2" i="47"/>
  <c r="M2" i="47"/>
  <c r="N2" i="47"/>
  <c r="O2" i="47"/>
  <c r="P2" i="47"/>
  <c r="Q2" i="47"/>
  <c r="R2" i="47"/>
  <c r="S2" i="47"/>
  <c r="T2" i="47"/>
  <c r="U2" i="47"/>
  <c r="V2" i="47"/>
  <c r="W2" i="47"/>
  <c r="X2" i="47"/>
  <c r="Y2" i="47"/>
  <c r="Z2" i="47"/>
  <c r="AA2" i="47"/>
  <c r="AB2" i="47"/>
  <c r="AC2" i="47"/>
  <c r="AD2" i="47"/>
  <c r="AE2" i="47"/>
  <c r="H2" i="47"/>
  <c r="E4" i="47"/>
  <c r="E5" i="47"/>
  <c r="E6" i="47"/>
  <c r="E7" i="47"/>
  <c r="E8" i="47"/>
  <c r="E9" i="47"/>
  <c r="E10" i="47"/>
  <c r="E11" i="47"/>
  <c r="E12" i="47"/>
  <c r="E3" i="47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Y3" i="30"/>
  <c r="Z3" i="30"/>
  <c r="AA3" i="30"/>
  <c r="AB3" i="30"/>
  <c r="AC3" i="30"/>
  <c r="AD3" i="30"/>
  <c r="AE3" i="30"/>
  <c r="AF3" i="30"/>
  <c r="AG3" i="30"/>
  <c r="AH3" i="30"/>
  <c r="AI3" i="30"/>
  <c r="AJ3" i="30"/>
  <c r="AK3" i="30"/>
  <c r="AL3" i="30"/>
  <c r="AM3" i="30"/>
  <c r="AN3" i="30"/>
  <c r="AO3" i="30"/>
  <c r="AP3" i="30"/>
  <c r="AQ3" i="30"/>
  <c r="AR3" i="30"/>
  <c r="AS3" i="30"/>
  <c r="AT3" i="30"/>
  <c r="AU3" i="30"/>
  <c r="AV3" i="30"/>
  <c r="AW3" i="30"/>
  <c r="AX3" i="30"/>
  <c r="AY3" i="30"/>
  <c r="AZ3" i="30"/>
  <c r="BA3" i="30"/>
  <c r="BB3" i="30"/>
  <c r="BC3" i="30"/>
  <c r="BD3" i="30"/>
  <c r="BE3" i="30"/>
  <c r="BF3" i="30"/>
  <c r="BG3" i="30"/>
  <c r="BH3" i="30"/>
  <c r="BI3" i="30"/>
  <c r="BJ3" i="30"/>
  <c r="BK3" i="30"/>
  <c r="BL3" i="30"/>
  <c r="E3" i="30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AM43" i="12"/>
  <c r="AN43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BE43" i="12"/>
  <c r="BF43" i="12"/>
  <c r="BG43" i="12"/>
  <c r="BH43" i="12"/>
  <c r="BI43" i="12"/>
  <c r="B43" i="12"/>
  <c r="H150" i="16"/>
  <c r="I150" i="16"/>
  <c r="J150" i="16"/>
  <c r="K150" i="16"/>
  <c r="L150" i="16"/>
  <c r="M150" i="16"/>
  <c r="N150" i="16"/>
  <c r="O150" i="16"/>
  <c r="P150" i="16"/>
  <c r="Q150" i="16"/>
  <c r="R150" i="16"/>
  <c r="S150" i="16"/>
  <c r="T150" i="16"/>
  <c r="U150" i="16"/>
  <c r="V150" i="16"/>
  <c r="W150" i="16"/>
  <c r="X150" i="16"/>
  <c r="Y150" i="16"/>
  <c r="Z150" i="16"/>
  <c r="AA150" i="16"/>
  <c r="AB150" i="16"/>
  <c r="AC150" i="16"/>
  <c r="AD150" i="16"/>
  <c r="AE150" i="16"/>
  <c r="AF150" i="16"/>
  <c r="AG150" i="16"/>
  <c r="AH150" i="16"/>
  <c r="AI150" i="16"/>
  <c r="AJ150" i="16"/>
  <c r="AK150" i="16"/>
  <c r="AL150" i="16"/>
  <c r="AM150" i="16"/>
  <c r="AN150" i="16"/>
  <c r="AO150" i="16"/>
  <c r="AP150" i="16"/>
  <c r="AQ150" i="16"/>
  <c r="AR150" i="16"/>
  <c r="AS150" i="16"/>
  <c r="AT150" i="16"/>
  <c r="AU150" i="16"/>
  <c r="AV150" i="16"/>
  <c r="AW150" i="16"/>
  <c r="AX150" i="16"/>
  <c r="AY150" i="16"/>
  <c r="AZ150" i="16"/>
  <c r="BA150" i="16"/>
  <c r="BB150" i="16"/>
  <c r="BC150" i="16"/>
  <c r="BD150" i="16"/>
  <c r="BE150" i="16"/>
  <c r="BF150" i="16"/>
  <c r="BG150" i="16"/>
  <c r="BH150" i="16"/>
  <c r="BI150" i="16"/>
  <c r="BJ150" i="16"/>
  <c r="BK150" i="16"/>
  <c r="H151" i="16"/>
  <c r="I151" i="16"/>
  <c r="J151" i="16"/>
  <c r="K151" i="16"/>
  <c r="L151" i="16"/>
  <c r="M151" i="16"/>
  <c r="N151" i="16"/>
  <c r="O151" i="16"/>
  <c r="P151" i="16"/>
  <c r="Q151" i="16"/>
  <c r="R151" i="16"/>
  <c r="S151" i="16"/>
  <c r="T151" i="16"/>
  <c r="U151" i="16"/>
  <c r="V151" i="16"/>
  <c r="W151" i="16"/>
  <c r="X151" i="16"/>
  <c r="Y151" i="16"/>
  <c r="Z151" i="16"/>
  <c r="AA151" i="16"/>
  <c r="AB151" i="16"/>
  <c r="AC151" i="16"/>
  <c r="AD151" i="16"/>
  <c r="AE151" i="16"/>
  <c r="AF151" i="16"/>
  <c r="AG151" i="16"/>
  <c r="AH151" i="16"/>
  <c r="AI151" i="16"/>
  <c r="AJ151" i="16"/>
  <c r="AK151" i="16"/>
  <c r="AL151" i="16"/>
  <c r="AM151" i="16"/>
  <c r="AN151" i="16"/>
  <c r="AO151" i="16"/>
  <c r="AP151" i="16"/>
  <c r="AQ151" i="16"/>
  <c r="AR151" i="16"/>
  <c r="AS151" i="16"/>
  <c r="AT151" i="16"/>
  <c r="AU151" i="16"/>
  <c r="AV151" i="16"/>
  <c r="AW151" i="16"/>
  <c r="AX151" i="16"/>
  <c r="AY151" i="16"/>
  <c r="AZ151" i="16"/>
  <c r="BA151" i="16"/>
  <c r="BB151" i="16"/>
  <c r="BC151" i="16"/>
  <c r="BD151" i="16"/>
  <c r="BE151" i="16"/>
  <c r="BF151" i="16"/>
  <c r="BG151" i="16"/>
  <c r="BH151" i="16"/>
  <c r="BI151" i="16"/>
  <c r="BJ151" i="16"/>
  <c r="BK151" i="16"/>
  <c r="H152" i="16"/>
  <c r="I152" i="16"/>
  <c r="J152" i="16"/>
  <c r="K152" i="16"/>
  <c r="L152" i="16"/>
  <c r="M152" i="16"/>
  <c r="N152" i="16"/>
  <c r="O152" i="16"/>
  <c r="P152" i="16"/>
  <c r="Q152" i="16"/>
  <c r="R152" i="16"/>
  <c r="S152" i="16"/>
  <c r="T152" i="16"/>
  <c r="U152" i="16"/>
  <c r="V152" i="16"/>
  <c r="W152" i="16"/>
  <c r="X152" i="16"/>
  <c r="Y152" i="16"/>
  <c r="Z152" i="16"/>
  <c r="AA152" i="16"/>
  <c r="AB152" i="16"/>
  <c r="AC152" i="16"/>
  <c r="AD152" i="16"/>
  <c r="AE152" i="16"/>
  <c r="AF152" i="16"/>
  <c r="AG152" i="16"/>
  <c r="AH152" i="16"/>
  <c r="AI152" i="16"/>
  <c r="AJ152" i="16"/>
  <c r="AK152" i="16"/>
  <c r="AL152" i="16"/>
  <c r="AM152" i="16"/>
  <c r="AN152" i="16"/>
  <c r="AO152" i="16"/>
  <c r="AP152" i="16"/>
  <c r="AQ152" i="16"/>
  <c r="AR152" i="16"/>
  <c r="AS152" i="16"/>
  <c r="AT152" i="16"/>
  <c r="AU152" i="16"/>
  <c r="AV152" i="16"/>
  <c r="AW152" i="16"/>
  <c r="AX152" i="16"/>
  <c r="AY152" i="16"/>
  <c r="AZ152" i="16"/>
  <c r="BA152" i="16"/>
  <c r="BB152" i="16"/>
  <c r="BC152" i="16"/>
  <c r="BD152" i="16"/>
  <c r="BE152" i="16"/>
  <c r="BF152" i="16"/>
  <c r="BG152" i="16"/>
  <c r="BH152" i="16"/>
  <c r="BI152" i="16"/>
  <c r="BJ152" i="16"/>
  <c r="BK152" i="16"/>
  <c r="H153" i="16"/>
  <c r="I153" i="16"/>
  <c r="J153" i="16"/>
  <c r="K153" i="16"/>
  <c r="L153" i="16"/>
  <c r="M153" i="16"/>
  <c r="N153" i="16"/>
  <c r="O153" i="16"/>
  <c r="P153" i="16"/>
  <c r="Q153" i="16"/>
  <c r="R153" i="16"/>
  <c r="S153" i="16"/>
  <c r="T153" i="16"/>
  <c r="U153" i="16"/>
  <c r="V153" i="16"/>
  <c r="W153" i="16"/>
  <c r="X153" i="16"/>
  <c r="Y153" i="16"/>
  <c r="Z153" i="16"/>
  <c r="AA153" i="16"/>
  <c r="AB153" i="16"/>
  <c r="AC153" i="16"/>
  <c r="AD153" i="16"/>
  <c r="AE153" i="16"/>
  <c r="AF153" i="16"/>
  <c r="AG153" i="16"/>
  <c r="AH153" i="16"/>
  <c r="AI153" i="16"/>
  <c r="AJ153" i="16"/>
  <c r="AK153" i="16"/>
  <c r="AL153" i="16"/>
  <c r="AM153" i="16"/>
  <c r="AN153" i="16"/>
  <c r="AO153" i="16"/>
  <c r="AP153" i="16"/>
  <c r="AQ153" i="16"/>
  <c r="AR153" i="16"/>
  <c r="AS153" i="16"/>
  <c r="AT153" i="16"/>
  <c r="AU153" i="16"/>
  <c r="AV153" i="16"/>
  <c r="AW153" i="16"/>
  <c r="AX153" i="16"/>
  <c r="AY153" i="16"/>
  <c r="AZ153" i="16"/>
  <c r="BA153" i="16"/>
  <c r="BB153" i="16"/>
  <c r="BC153" i="16"/>
  <c r="BD153" i="16"/>
  <c r="BE153" i="16"/>
  <c r="BF153" i="16"/>
  <c r="BG153" i="16"/>
  <c r="BH153" i="16"/>
  <c r="BI153" i="16"/>
  <c r="BJ153" i="16"/>
  <c r="BK153" i="16"/>
  <c r="H154" i="16"/>
  <c r="I154" i="16"/>
  <c r="J154" i="16"/>
  <c r="K154" i="16"/>
  <c r="L154" i="16"/>
  <c r="M154" i="16"/>
  <c r="N154" i="16"/>
  <c r="O154" i="16"/>
  <c r="P154" i="16"/>
  <c r="Q154" i="16"/>
  <c r="R154" i="16"/>
  <c r="S154" i="16"/>
  <c r="T154" i="16"/>
  <c r="U154" i="16"/>
  <c r="V154" i="16"/>
  <c r="W154" i="16"/>
  <c r="X154" i="16"/>
  <c r="Y154" i="16"/>
  <c r="Z154" i="16"/>
  <c r="AA154" i="16"/>
  <c r="AB154" i="16"/>
  <c r="AC154" i="16"/>
  <c r="AD154" i="16"/>
  <c r="AE154" i="16"/>
  <c r="AF154" i="16"/>
  <c r="AG154" i="16"/>
  <c r="AH154" i="16"/>
  <c r="AI154" i="16"/>
  <c r="AJ154" i="16"/>
  <c r="AK154" i="16"/>
  <c r="AL154" i="16"/>
  <c r="AM154" i="16"/>
  <c r="AN154" i="16"/>
  <c r="AO154" i="16"/>
  <c r="AP154" i="16"/>
  <c r="AQ154" i="16"/>
  <c r="AR154" i="16"/>
  <c r="AS154" i="16"/>
  <c r="AT154" i="16"/>
  <c r="AU154" i="16"/>
  <c r="AV154" i="16"/>
  <c r="AW154" i="16"/>
  <c r="AX154" i="16"/>
  <c r="AY154" i="16"/>
  <c r="AZ154" i="16"/>
  <c r="BA154" i="16"/>
  <c r="BB154" i="16"/>
  <c r="BC154" i="16"/>
  <c r="BD154" i="16"/>
  <c r="BE154" i="16"/>
  <c r="BF154" i="16"/>
  <c r="BG154" i="16"/>
  <c r="BH154" i="16"/>
  <c r="BI154" i="16"/>
  <c r="BJ154" i="16"/>
  <c r="BK154" i="16"/>
  <c r="H155" i="16"/>
  <c r="I155" i="16"/>
  <c r="J155" i="16"/>
  <c r="K155" i="16"/>
  <c r="L155" i="16"/>
  <c r="M155" i="16"/>
  <c r="N155" i="16"/>
  <c r="O155" i="16"/>
  <c r="P155" i="16"/>
  <c r="Q155" i="16"/>
  <c r="R155" i="16"/>
  <c r="S155" i="16"/>
  <c r="T155" i="16"/>
  <c r="U155" i="16"/>
  <c r="V155" i="16"/>
  <c r="W155" i="16"/>
  <c r="X155" i="16"/>
  <c r="Y155" i="16"/>
  <c r="Z155" i="16"/>
  <c r="AA155" i="16"/>
  <c r="AB155" i="16"/>
  <c r="AC155" i="16"/>
  <c r="AD155" i="16"/>
  <c r="AE155" i="16"/>
  <c r="AF155" i="16"/>
  <c r="AG155" i="16"/>
  <c r="AH155" i="16"/>
  <c r="AI155" i="16"/>
  <c r="AJ155" i="16"/>
  <c r="AK155" i="16"/>
  <c r="AL155" i="16"/>
  <c r="AM155" i="16"/>
  <c r="AN155" i="16"/>
  <c r="AO155" i="16"/>
  <c r="AP155" i="16"/>
  <c r="AQ155" i="16"/>
  <c r="AR155" i="16"/>
  <c r="AS155" i="16"/>
  <c r="AT155" i="16"/>
  <c r="AU155" i="16"/>
  <c r="AV155" i="16"/>
  <c r="AW155" i="16"/>
  <c r="AX155" i="16"/>
  <c r="AY155" i="16"/>
  <c r="AZ155" i="16"/>
  <c r="BA155" i="16"/>
  <c r="BB155" i="16"/>
  <c r="BC155" i="16"/>
  <c r="BD155" i="16"/>
  <c r="BE155" i="16"/>
  <c r="BF155" i="16"/>
  <c r="BG155" i="16"/>
  <c r="BH155" i="16"/>
  <c r="BI155" i="16"/>
  <c r="BJ155" i="16"/>
  <c r="BK155" i="16"/>
  <c r="H156" i="16"/>
  <c r="I156" i="16"/>
  <c r="J156" i="16"/>
  <c r="K156" i="16"/>
  <c r="L156" i="16"/>
  <c r="M156" i="16"/>
  <c r="N156" i="16"/>
  <c r="O156" i="16"/>
  <c r="P156" i="16"/>
  <c r="Q156" i="16"/>
  <c r="R156" i="16"/>
  <c r="S156" i="16"/>
  <c r="T156" i="16"/>
  <c r="U156" i="16"/>
  <c r="V156" i="16"/>
  <c r="W156" i="16"/>
  <c r="X156" i="16"/>
  <c r="Y156" i="16"/>
  <c r="Z156" i="16"/>
  <c r="AA156" i="16"/>
  <c r="AB156" i="16"/>
  <c r="AC156" i="16"/>
  <c r="AD156" i="16"/>
  <c r="AE156" i="16"/>
  <c r="AF156" i="16"/>
  <c r="AG156" i="16"/>
  <c r="AH156" i="16"/>
  <c r="AI156" i="16"/>
  <c r="AJ156" i="16"/>
  <c r="AK156" i="16"/>
  <c r="AL156" i="16"/>
  <c r="AM156" i="16"/>
  <c r="AN156" i="16"/>
  <c r="AO156" i="16"/>
  <c r="AP156" i="16"/>
  <c r="AQ156" i="16"/>
  <c r="AR156" i="16"/>
  <c r="AS156" i="16"/>
  <c r="AT156" i="16"/>
  <c r="AU156" i="16"/>
  <c r="AV156" i="16"/>
  <c r="AW156" i="16"/>
  <c r="AX156" i="16"/>
  <c r="AY156" i="16"/>
  <c r="AZ156" i="16"/>
  <c r="BA156" i="16"/>
  <c r="BB156" i="16"/>
  <c r="BC156" i="16"/>
  <c r="BD156" i="16"/>
  <c r="BE156" i="16"/>
  <c r="BF156" i="16"/>
  <c r="BG156" i="16"/>
  <c r="BH156" i="16"/>
  <c r="BI156" i="16"/>
  <c r="BJ156" i="16"/>
  <c r="BK156" i="16"/>
  <c r="H157" i="16"/>
  <c r="I157" i="16"/>
  <c r="J157" i="16"/>
  <c r="K157" i="16"/>
  <c r="L157" i="16"/>
  <c r="M157" i="16"/>
  <c r="N157" i="16"/>
  <c r="O157" i="16"/>
  <c r="P157" i="16"/>
  <c r="Q157" i="16"/>
  <c r="R157" i="16"/>
  <c r="S157" i="16"/>
  <c r="T157" i="16"/>
  <c r="U157" i="16"/>
  <c r="V157" i="16"/>
  <c r="W157" i="16"/>
  <c r="X157" i="16"/>
  <c r="Y157" i="16"/>
  <c r="Z157" i="16"/>
  <c r="AA157" i="16"/>
  <c r="AB157" i="16"/>
  <c r="AC157" i="16"/>
  <c r="AD157" i="16"/>
  <c r="AE157" i="16"/>
  <c r="AF157" i="16"/>
  <c r="AG157" i="16"/>
  <c r="AH157" i="16"/>
  <c r="AI157" i="16"/>
  <c r="AJ157" i="16"/>
  <c r="AK157" i="16"/>
  <c r="AL157" i="16"/>
  <c r="AM157" i="16"/>
  <c r="AN157" i="16"/>
  <c r="AO157" i="16"/>
  <c r="AP157" i="16"/>
  <c r="AQ157" i="16"/>
  <c r="AR157" i="16"/>
  <c r="AS157" i="16"/>
  <c r="AT157" i="16"/>
  <c r="AU157" i="16"/>
  <c r="AV157" i="16"/>
  <c r="AW157" i="16"/>
  <c r="AX157" i="16"/>
  <c r="AY157" i="16"/>
  <c r="AZ157" i="16"/>
  <c r="BA157" i="16"/>
  <c r="BB157" i="16"/>
  <c r="BC157" i="16"/>
  <c r="BD157" i="16"/>
  <c r="BE157" i="16"/>
  <c r="BF157" i="16"/>
  <c r="BG157" i="16"/>
  <c r="BH157" i="16"/>
  <c r="BI157" i="16"/>
  <c r="BJ157" i="16"/>
  <c r="BK157" i="16"/>
  <c r="H158" i="16"/>
  <c r="I158" i="16"/>
  <c r="J158" i="16"/>
  <c r="K158" i="16"/>
  <c r="L158" i="16"/>
  <c r="M158" i="16"/>
  <c r="N158" i="16"/>
  <c r="O158" i="16"/>
  <c r="P158" i="16"/>
  <c r="Q158" i="16"/>
  <c r="R158" i="16"/>
  <c r="S158" i="16"/>
  <c r="T158" i="16"/>
  <c r="U158" i="16"/>
  <c r="V158" i="16"/>
  <c r="W158" i="16"/>
  <c r="X158" i="16"/>
  <c r="Y158" i="16"/>
  <c r="Z158" i="16"/>
  <c r="AA158" i="16"/>
  <c r="AB158" i="16"/>
  <c r="AC158" i="16"/>
  <c r="AD158" i="16"/>
  <c r="AE158" i="16"/>
  <c r="AF158" i="16"/>
  <c r="AG158" i="16"/>
  <c r="AH158" i="16"/>
  <c r="AI158" i="16"/>
  <c r="AJ158" i="16"/>
  <c r="AK158" i="16"/>
  <c r="AL158" i="16"/>
  <c r="AM158" i="16"/>
  <c r="AN158" i="16"/>
  <c r="AO158" i="16"/>
  <c r="AP158" i="16"/>
  <c r="AQ158" i="16"/>
  <c r="AR158" i="16"/>
  <c r="AS158" i="16"/>
  <c r="AT158" i="16"/>
  <c r="AU158" i="16"/>
  <c r="AV158" i="16"/>
  <c r="AW158" i="16"/>
  <c r="AX158" i="16"/>
  <c r="AY158" i="16"/>
  <c r="AZ158" i="16"/>
  <c r="BA158" i="16"/>
  <c r="BB158" i="16"/>
  <c r="BC158" i="16"/>
  <c r="BD158" i="16"/>
  <c r="BE158" i="16"/>
  <c r="BF158" i="16"/>
  <c r="BG158" i="16"/>
  <c r="BH158" i="16"/>
  <c r="BI158" i="16"/>
  <c r="BJ158" i="16"/>
  <c r="BK158" i="16"/>
  <c r="G150" i="16"/>
  <c r="G151" i="16"/>
  <c r="G152" i="16"/>
  <c r="G153" i="16"/>
  <c r="G154" i="16"/>
  <c r="G155" i="16"/>
  <c r="G156" i="16"/>
  <c r="G157" i="16"/>
  <c r="G158" i="16"/>
  <c r="F150" i="16"/>
  <c r="F151" i="16"/>
  <c r="F152" i="16"/>
  <c r="F153" i="16"/>
  <c r="F154" i="16"/>
  <c r="F155" i="16"/>
  <c r="F156" i="16"/>
  <c r="F157" i="16"/>
  <c r="F158" i="16"/>
  <c r="E150" i="16"/>
  <c r="E151" i="16"/>
  <c r="E152" i="16"/>
  <c r="E153" i="16"/>
  <c r="E154" i="16"/>
  <c r="E155" i="16"/>
  <c r="E156" i="16"/>
  <c r="E157" i="16"/>
  <c r="E158" i="16"/>
  <c r="D150" i="16"/>
  <c r="D151" i="16"/>
  <c r="D152" i="16"/>
  <c r="D153" i="16"/>
  <c r="D154" i="16"/>
  <c r="D155" i="16"/>
  <c r="D156" i="16"/>
  <c r="D157" i="16"/>
  <c r="D158" i="16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70" i="31"/>
  <c r="F71" i="31"/>
  <c r="F72" i="31"/>
  <c r="F73" i="31"/>
  <c r="F74" i="31"/>
  <c r="F75" i="31"/>
  <c r="F76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55" i="31"/>
  <c r="H30" i="31"/>
  <c r="I30" i="31"/>
  <c r="J30" i="31"/>
  <c r="J55" i="31" s="1"/>
  <c r="K30" i="31"/>
  <c r="L30" i="31"/>
  <c r="M30" i="31"/>
  <c r="N30" i="31"/>
  <c r="N55" i="31" s="1"/>
  <c r="O30" i="31"/>
  <c r="P30" i="31"/>
  <c r="Q30" i="31"/>
  <c r="R30" i="31"/>
  <c r="R55" i="31" s="1"/>
  <c r="S30" i="31"/>
  <c r="T30" i="31"/>
  <c r="U30" i="31"/>
  <c r="V30" i="31"/>
  <c r="V55" i="31" s="1"/>
  <c r="W30" i="31"/>
  <c r="X30" i="31"/>
  <c r="Y30" i="31"/>
  <c r="Z30" i="31"/>
  <c r="Z55" i="31" s="1"/>
  <c r="AA30" i="31"/>
  <c r="AB30" i="31"/>
  <c r="AC30" i="31"/>
  <c r="AD30" i="31"/>
  <c r="AD55" i="31" s="1"/>
  <c r="AE30" i="31"/>
  <c r="AF30" i="31"/>
  <c r="AG30" i="31"/>
  <c r="AH30" i="31"/>
  <c r="AH55" i="31" s="1"/>
  <c r="AI30" i="31"/>
  <c r="AJ30" i="31"/>
  <c r="AK30" i="31"/>
  <c r="AL30" i="31"/>
  <c r="AL55" i="31" s="1"/>
  <c r="AM30" i="31"/>
  <c r="AN30" i="31"/>
  <c r="AO30" i="31"/>
  <c r="AP30" i="31"/>
  <c r="AP55" i="31" s="1"/>
  <c r="AQ30" i="31"/>
  <c r="AR30" i="31"/>
  <c r="AS30" i="31"/>
  <c r="AT30" i="31"/>
  <c r="AT55" i="31" s="1"/>
  <c r="AU30" i="31"/>
  <c r="AV30" i="31"/>
  <c r="AW30" i="31"/>
  <c r="AX30" i="31"/>
  <c r="AX55" i="31" s="1"/>
  <c r="AY30" i="31"/>
  <c r="AZ30" i="31"/>
  <c r="BA30" i="31"/>
  <c r="BB30" i="31"/>
  <c r="BB55" i="31" s="1"/>
  <c r="BC30" i="31"/>
  <c r="BD30" i="31"/>
  <c r="BE30" i="31"/>
  <c r="BF30" i="31"/>
  <c r="BF55" i="31" s="1"/>
  <c r="BG30" i="31"/>
  <c r="BH30" i="31"/>
  <c r="BI30" i="31"/>
  <c r="BJ30" i="31"/>
  <c r="BJ55" i="31" s="1"/>
  <c r="BK30" i="31"/>
  <c r="H31" i="31"/>
  <c r="I31" i="31"/>
  <c r="J31" i="31"/>
  <c r="J56" i="31" s="1"/>
  <c r="K31" i="31"/>
  <c r="L31" i="31"/>
  <c r="M31" i="31"/>
  <c r="N31" i="31"/>
  <c r="N56" i="31" s="1"/>
  <c r="O31" i="31"/>
  <c r="P31" i="31"/>
  <c r="Q31" i="31"/>
  <c r="R31" i="31"/>
  <c r="R56" i="31" s="1"/>
  <c r="S31" i="31"/>
  <c r="T31" i="31"/>
  <c r="U31" i="31"/>
  <c r="V31" i="31"/>
  <c r="V56" i="31" s="1"/>
  <c r="W31" i="31"/>
  <c r="X31" i="31"/>
  <c r="Y31" i="31"/>
  <c r="Z31" i="31"/>
  <c r="Z56" i="31" s="1"/>
  <c r="AA31" i="31"/>
  <c r="AB31" i="31"/>
  <c r="AC31" i="31"/>
  <c r="AD31" i="31"/>
  <c r="AD56" i="31" s="1"/>
  <c r="AE31" i="31"/>
  <c r="AF31" i="31"/>
  <c r="AG31" i="31"/>
  <c r="AH31" i="31"/>
  <c r="AH56" i="31" s="1"/>
  <c r="AI31" i="31"/>
  <c r="AJ31" i="31"/>
  <c r="AK31" i="31"/>
  <c r="AL31" i="31"/>
  <c r="AL56" i="31" s="1"/>
  <c r="AM31" i="31"/>
  <c r="AN31" i="31"/>
  <c r="AO31" i="31"/>
  <c r="AP31" i="31"/>
  <c r="AP56" i="31" s="1"/>
  <c r="AQ31" i="31"/>
  <c r="AR31" i="31"/>
  <c r="AS31" i="31"/>
  <c r="AT31" i="31"/>
  <c r="AT56" i="31" s="1"/>
  <c r="AU31" i="31"/>
  <c r="AV31" i="31"/>
  <c r="AW31" i="31"/>
  <c r="AX31" i="31"/>
  <c r="AX56" i="31" s="1"/>
  <c r="AY31" i="31"/>
  <c r="AZ31" i="31"/>
  <c r="BA31" i="31"/>
  <c r="BB31" i="31"/>
  <c r="BB56" i="31" s="1"/>
  <c r="BC31" i="31"/>
  <c r="BD31" i="31"/>
  <c r="BE31" i="31"/>
  <c r="BF31" i="31"/>
  <c r="BF56" i="31" s="1"/>
  <c r="BG31" i="31"/>
  <c r="BH31" i="31"/>
  <c r="BI31" i="31"/>
  <c r="BJ31" i="31"/>
  <c r="BJ56" i="31" s="1"/>
  <c r="BK31" i="31"/>
  <c r="H32" i="31"/>
  <c r="I32" i="31"/>
  <c r="J32" i="31"/>
  <c r="J57" i="31" s="1"/>
  <c r="K32" i="31"/>
  <c r="L32" i="31"/>
  <c r="M32" i="31"/>
  <c r="N32" i="31"/>
  <c r="N57" i="31" s="1"/>
  <c r="O32" i="31"/>
  <c r="P32" i="31"/>
  <c r="Q32" i="31"/>
  <c r="R32" i="31"/>
  <c r="R57" i="31" s="1"/>
  <c r="S32" i="31"/>
  <c r="T32" i="31"/>
  <c r="U32" i="31"/>
  <c r="V32" i="31"/>
  <c r="V57" i="31" s="1"/>
  <c r="W32" i="31"/>
  <c r="X32" i="31"/>
  <c r="Y32" i="31"/>
  <c r="Z32" i="31"/>
  <c r="Z57" i="31" s="1"/>
  <c r="AA32" i="31"/>
  <c r="AB32" i="31"/>
  <c r="AC32" i="31"/>
  <c r="AD32" i="31"/>
  <c r="AD57" i="31" s="1"/>
  <c r="AE32" i="31"/>
  <c r="AF32" i="31"/>
  <c r="AG32" i="31"/>
  <c r="AH32" i="31"/>
  <c r="AH57" i="31" s="1"/>
  <c r="AI32" i="31"/>
  <c r="AJ32" i="31"/>
  <c r="AK32" i="31"/>
  <c r="AL32" i="31"/>
  <c r="AL57" i="31" s="1"/>
  <c r="AM32" i="31"/>
  <c r="AN32" i="31"/>
  <c r="AO32" i="31"/>
  <c r="AP32" i="31"/>
  <c r="AP57" i="31" s="1"/>
  <c r="AQ32" i="31"/>
  <c r="AR32" i="31"/>
  <c r="AS32" i="31"/>
  <c r="AT32" i="31"/>
  <c r="AT57" i="31" s="1"/>
  <c r="AU32" i="31"/>
  <c r="AV32" i="31"/>
  <c r="AW32" i="31"/>
  <c r="AX32" i="31"/>
  <c r="AX57" i="31" s="1"/>
  <c r="AY32" i="31"/>
  <c r="AZ32" i="31"/>
  <c r="BA32" i="31"/>
  <c r="BB32" i="31"/>
  <c r="BB57" i="31" s="1"/>
  <c r="BC32" i="31"/>
  <c r="BD32" i="31"/>
  <c r="BE32" i="31"/>
  <c r="BF32" i="31"/>
  <c r="BF57" i="31" s="1"/>
  <c r="BG32" i="31"/>
  <c r="BH32" i="31"/>
  <c r="BI32" i="31"/>
  <c r="BJ32" i="31"/>
  <c r="BJ57" i="31" s="1"/>
  <c r="BK32" i="31"/>
  <c r="H33" i="31"/>
  <c r="I33" i="31"/>
  <c r="J33" i="31"/>
  <c r="J58" i="31" s="1"/>
  <c r="K33" i="31"/>
  <c r="L33" i="31"/>
  <c r="M33" i="31"/>
  <c r="N33" i="31"/>
  <c r="N58" i="31" s="1"/>
  <c r="O33" i="31"/>
  <c r="P33" i="31"/>
  <c r="Q33" i="31"/>
  <c r="R33" i="31"/>
  <c r="R58" i="31" s="1"/>
  <c r="S33" i="31"/>
  <c r="T33" i="31"/>
  <c r="U33" i="31"/>
  <c r="V33" i="31"/>
  <c r="V58" i="31" s="1"/>
  <c r="W33" i="31"/>
  <c r="X33" i="31"/>
  <c r="Y33" i="31"/>
  <c r="Z33" i="31"/>
  <c r="Z58" i="31" s="1"/>
  <c r="AA33" i="31"/>
  <c r="AB33" i="31"/>
  <c r="AC33" i="31"/>
  <c r="AD33" i="31"/>
  <c r="AD58" i="31" s="1"/>
  <c r="AE33" i="31"/>
  <c r="AF33" i="31"/>
  <c r="AG33" i="31"/>
  <c r="AH33" i="31"/>
  <c r="AH58" i="31" s="1"/>
  <c r="AI33" i="31"/>
  <c r="AJ33" i="31"/>
  <c r="AK33" i="31"/>
  <c r="AL33" i="31"/>
  <c r="AL58" i="31" s="1"/>
  <c r="AM33" i="31"/>
  <c r="AN33" i="31"/>
  <c r="AO33" i="31"/>
  <c r="AP33" i="31"/>
  <c r="AP58" i="31" s="1"/>
  <c r="AQ33" i="31"/>
  <c r="AR33" i="31"/>
  <c r="AS33" i="31"/>
  <c r="AT33" i="31"/>
  <c r="AT58" i="31" s="1"/>
  <c r="AU33" i="31"/>
  <c r="AV33" i="31"/>
  <c r="AW33" i="31"/>
  <c r="AX33" i="31"/>
  <c r="AX58" i="31" s="1"/>
  <c r="AY33" i="31"/>
  <c r="AZ33" i="31"/>
  <c r="BA33" i="31"/>
  <c r="BB33" i="31"/>
  <c r="BB58" i="31" s="1"/>
  <c r="BC33" i="31"/>
  <c r="BD33" i="31"/>
  <c r="BE33" i="31"/>
  <c r="BF33" i="31"/>
  <c r="BF58" i="31" s="1"/>
  <c r="BG33" i="31"/>
  <c r="BH33" i="31"/>
  <c r="BI33" i="31"/>
  <c r="BJ33" i="31"/>
  <c r="BJ58" i="31" s="1"/>
  <c r="BK33" i="31"/>
  <c r="H34" i="31"/>
  <c r="I34" i="31"/>
  <c r="J34" i="31"/>
  <c r="J59" i="31" s="1"/>
  <c r="K34" i="31"/>
  <c r="L34" i="31"/>
  <c r="M34" i="31"/>
  <c r="N34" i="31"/>
  <c r="N59" i="31" s="1"/>
  <c r="O34" i="31"/>
  <c r="P34" i="31"/>
  <c r="Q34" i="31"/>
  <c r="R34" i="31"/>
  <c r="R59" i="31" s="1"/>
  <c r="S34" i="31"/>
  <c r="T34" i="31"/>
  <c r="U34" i="31"/>
  <c r="V34" i="31"/>
  <c r="V59" i="31" s="1"/>
  <c r="W34" i="31"/>
  <c r="X34" i="31"/>
  <c r="Y34" i="31"/>
  <c r="Z34" i="31"/>
  <c r="Z59" i="31" s="1"/>
  <c r="AA34" i="31"/>
  <c r="AB34" i="31"/>
  <c r="AC34" i="31"/>
  <c r="AD34" i="31"/>
  <c r="AD59" i="31" s="1"/>
  <c r="AE34" i="31"/>
  <c r="AF34" i="31"/>
  <c r="AG34" i="31"/>
  <c r="AH34" i="31"/>
  <c r="AH59" i="31" s="1"/>
  <c r="AI34" i="31"/>
  <c r="AJ34" i="31"/>
  <c r="AK34" i="31"/>
  <c r="AL34" i="31"/>
  <c r="AL59" i="31" s="1"/>
  <c r="AM34" i="31"/>
  <c r="AN34" i="31"/>
  <c r="AO34" i="31"/>
  <c r="AP34" i="31"/>
  <c r="AP59" i="31" s="1"/>
  <c r="AQ34" i="31"/>
  <c r="AR34" i="31"/>
  <c r="AS34" i="31"/>
  <c r="AT34" i="31"/>
  <c r="AT59" i="31" s="1"/>
  <c r="AU34" i="31"/>
  <c r="AV34" i="31"/>
  <c r="AW34" i="31"/>
  <c r="AX34" i="31"/>
  <c r="AX59" i="31" s="1"/>
  <c r="AY34" i="31"/>
  <c r="AZ34" i="31"/>
  <c r="BA34" i="31"/>
  <c r="BB34" i="31"/>
  <c r="BB59" i="31" s="1"/>
  <c r="BC34" i="31"/>
  <c r="BD34" i="31"/>
  <c r="BE34" i="31"/>
  <c r="BF34" i="31"/>
  <c r="BF59" i="31" s="1"/>
  <c r="BG34" i="31"/>
  <c r="BH34" i="31"/>
  <c r="BI34" i="31"/>
  <c r="BJ34" i="31"/>
  <c r="BJ59" i="31" s="1"/>
  <c r="BK34" i="31"/>
  <c r="H35" i="31"/>
  <c r="I35" i="31"/>
  <c r="J35" i="31"/>
  <c r="J60" i="31" s="1"/>
  <c r="K35" i="31"/>
  <c r="L35" i="31"/>
  <c r="M35" i="31"/>
  <c r="N35" i="31"/>
  <c r="N60" i="31" s="1"/>
  <c r="O35" i="31"/>
  <c r="P35" i="31"/>
  <c r="Q35" i="31"/>
  <c r="R35" i="31"/>
  <c r="R60" i="31" s="1"/>
  <c r="S35" i="31"/>
  <c r="T35" i="31"/>
  <c r="U35" i="31"/>
  <c r="V35" i="31"/>
  <c r="V60" i="31" s="1"/>
  <c r="W35" i="31"/>
  <c r="X35" i="31"/>
  <c r="Y35" i="31"/>
  <c r="Z35" i="31"/>
  <c r="Z60" i="31" s="1"/>
  <c r="AA35" i="31"/>
  <c r="AB35" i="31"/>
  <c r="AC35" i="31"/>
  <c r="AD35" i="31"/>
  <c r="AD60" i="31" s="1"/>
  <c r="AE35" i="31"/>
  <c r="AF35" i="31"/>
  <c r="AG35" i="31"/>
  <c r="AH35" i="31"/>
  <c r="AH60" i="31" s="1"/>
  <c r="AI35" i="31"/>
  <c r="AJ35" i="31"/>
  <c r="AK35" i="31"/>
  <c r="AL35" i="31"/>
  <c r="AL60" i="31" s="1"/>
  <c r="AM35" i="31"/>
  <c r="AN35" i="31"/>
  <c r="AO35" i="31"/>
  <c r="AP35" i="31"/>
  <c r="AP60" i="31" s="1"/>
  <c r="AQ35" i="31"/>
  <c r="AR35" i="31"/>
  <c r="AS35" i="31"/>
  <c r="AT35" i="31"/>
  <c r="AT60" i="31" s="1"/>
  <c r="AU35" i="31"/>
  <c r="AV35" i="31"/>
  <c r="AW35" i="31"/>
  <c r="AX35" i="31"/>
  <c r="AX60" i="31" s="1"/>
  <c r="AY35" i="31"/>
  <c r="AZ35" i="31"/>
  <c r="BA35" i="31"/>
  <c r="BB35" i="31"/>
  <c r="BB60" i="31" s="1"/>
  <c r="BC35" i="31"/>
  <c r="BD35" i="31"/>
  <c r="BE35" i="31"/>
  <c r="BF35" i="31"/>
  <c r="BF60" i="31" s="1"/>
  <c r="BG35" i="31"/>
  <c r="BH35" i="31"/>
  <c r="BI35" i="31"/>
  <c r="BJ35" i="31"/>
  <c r="BJ60" i="31" s="1"/>
  <c r="BK35" i="31"/>
  <c r="H36" i="31"/>
  <c r="I36" i="31"/>
  <c r="J36" i="31"/>
  <c r="J61" i="31" s="1"/>
  <c r="K36" i="31"/>
  <c r="L36" i="31"/>
  <c r="M36" i="31"/>
  <c r="N36" i="31"/>
  <c r="N61" i="31" s="1"/>
  <c r="O36" i="31"/>
  <c r="P36" i="31"/>
  <c r="Q36" i="31"/>
  <c r="R36" i="31"/>
  <c r="R61" i="31" s="1"/>
  <c r="S36" i="31"/>
  <c r="T36" i="31"/>
  <c r="T61" i="31" s="1"/>
  <c r="U36" i="31"/>
  <c r="V36" i="31"/>
  <c r="V61" i="31" s="1"/>
  <c r="W36" i="31"/>
  <c r="X36" i="31"/>
  <c r="X61" i="31" s="1"/>
  <c r="Y36" i="31"/>
  <c r="Z36" i="31"/>
  <c r="Z61" i="31" s="1"/>
  <c r="AA36" i="31"/>
  <c r="AB36" i="31"/>
  <c r="AB61" i="31" s="1"/>
  <c r="AC36" i="31"/>
  <c r="AD36" i="31"/>
  <c r="AD61" i="31" s="1"/>
  <c r="AE36" i="31"/>
  <c r="AF36" i="31"/>
  <c r="AF61" i="31" s="1"/>
  <c r="AG36" i="31"/>
  <c r="AH36" i="31"/>
  <c r="AH61" i="31" s="1"/>
  <c r="AI36" i="31"/>
  <c r="AJ36" i="31"/>
  <c r="AJ61" i="31" s="1"/>
  <c r="AK36" i="31"/>
  <c r="AL36" i="31"/>
  <c r="AL61" i="31" s="1"/>
  <c r="AM36" i="31"/>
  <c r="AN36" i="31"/>
  <c r="AN61" i="31" s="1"/>
  <c r="AO36" i="31"/>
  <c r="AP36" i="31"/>
  <c r="AP61" i="31" s="1"/>
  <c r="AQ36" i="31"/>
  <c r="AR36" i="31"/>
  <c r="AR61" i="31" s="1"/>
  <c r="AS36" i="31"/>
  <c r="AT36" i="31"/>
  <c r="AT61" i="31" s="1"/>
  <c r="AU36" i="31"/>
  <c r="AV36" i="31"/>
  <c r="AV61" i="31" s="1"/>
  <c r="AW36" i="31"/>
  <c r="AX36" i="31"/>
  <c r="AX61" i="31" s="1"/>
  <c r="AY36" i="31"/>
  <c r="AZ36" i="31"/>
  <c r="AZ61" i="31" s="1"/>
  <c r="BA36" i="31"/>
  <c r="BB36" i="31"/>
  <c r="BB61" i="31" s="1"/>
  <c r="BC36" i="31"/>
  <c r="BD36" i="31"/>
  <c r="BD61" i="31" s="1"/>
  <c r="BE36" i="31"/>
  <c r="BF36" i="31"/>
  <c r="BF61" i="31" s="1"/>
  <c r="BG36" i="31"/>
  <c r="BH36" i="31"/>
  <c r="BH61" i="31" s="1"/>
  <c r="BI36" i="31"/>
  <c r="BJ36" i="31"/>
  <c r="BJ61" i="31" s="1"/>
  <c r="BK36" i="31"/>
  <c r="H37" i="31"/>
  <c r="I37" i="31"/>
  <c r="J37" i="31"/>
  <c r="J62" i="31" s="1"/>
  <c r="K37" i="31"/>
  <c r="L37" i="31"/>
  <c r="L62" i="31" s="1"/>
  <c r="M37" i="31"/>
  <c r="N37" i="31"/>
  <c r="N62" i="31" s="1"/>
  <c r="O37" i="31"/>
  <c r="P37" i="31"/>
  <c r="P62" i="31" s="1"/>
  <c r="Q37" i="31"/>
  <c r="R37" i="31"/>
  <c r="R62" i="31" s="1"/>
  <c r="S37" i="31"/>
  <c r="T37" i="31"/>
  <c r="T62" i="31" s="1"/>
  <c r="U37" i="31"/>
  <c r="V37" i="31"/>
  <c r="V62" i="31" s="1"/>
  <c r="W37" i="31"/>
  <c r="X37" i="31"/>
  <c r="X62" i="31" s="1"/>
  <c r="Y37" i="31"/>
  <c r="Z37" i="31"/>
  <c r="Z62" i="31" s="1"/>
  <c r="AA37" i="31"/>
  <c r="AB37" i="31"/>
  <c r="AB62" i="31" s="1"/>
  <c r="AC37" i="31"/>
  <c r="AD37" i="31"/>
  <c r="AD62" i="31" s="1"/>
  <c r="AE37" i="31"/>
  <c r="AF37" i="31"/>
  <c r="AF62" i="31" s="1"/>
  <c r="AG37" i="31"/>
  <c r="AH37" i="31"/>
  <c r="AH62" i="31" s="1"/>
  <c r="AI37" i="31"/>
  <c r="AJ37" i="31"/>
  <c r="AJ62" i="31" s="1"/>
  <c r="AK37" i="31"/>
  <c r="AL37" i="31"/>
  <c r="AL62" i="31" s="1"/>
  <c r="AM37" i="31"/>
  <c r="AN37" i="31"/>
  <c r="AN62" i="31" s="1"/>
  <c r="AO37" i="31"/>
  <c r="AP37" i="31"/>
  <c r="AP62" i="31" s="1"/>
  <c r="AQ37" i="31"/>
  <c r="AR37" i="31"/>
  <c r="AR62" i="31" s="1"/>
  <c r="AS37" i="31"/>
  <c r="AT37" i="31"/>
  <c r="AT62" i="31" s="1"/>
  <c r="AU37" i="31"/>
  <c r="AV37" i="31"/>
  <c r="AV62" i="31" s="1"/>
  <c r="AW37" i="31"/>
  <c r="AX37" i="31"/>
  <c r="AX62" i="31" s="1"/>
  <c r="AY37" i="31"/>
  <c r="AZ37" i="31"/>
  <c r="AZ62" i="31" s="1"/>
  <c r="BA37" i="31"/>
  <c r="BB37" i="31"/>
  <c r="BB62" i="31" s="1"/>
  <c r="BC37" i="31"/>
  <c r="BD37" i="31"/>
  <c r="BD62" i="31" s="1"/>
  <c r="BE37" i="31"/>
  <c r="BF37" i="31"/>
  <c r="BF62" i="31" s="1"/>
  <c r="BG37" i="31"/>
  <c r="BH37" i="31"/>
  <c r="BH62" i="31" s="1"/>
  <c r="BI37" i="31"/>
  <c r="BJ37" i="31"/>
  <c r="BJ62" i="31" s="1"/>
  <c r="BK37" i="31"/>
  <c r="H38" i="31"/>
  <c r="H63" i="31" s="1"/>
  <c r="I38" i="31"/>
  <c r="J38" i="31"/>
  <c r="J63" i="31" s="1"/>
  <c r="K38" i="31"/>
  <c r="L38" i="31"/>
  <c r="L63" i="31" s="1"/>
  <c r="M38" i="31"/>
  <c r="N38" i="31"/>
  <c r="N63" i="31" s="1"/>
  <c r="O38" i="31"/>
  <c r="P38" i="31"/>
  <c r="P63" i="31" s="1"/>
  <c r="Q38" i="31"/>
  <c r="R38" i="31"/>
  <c r="R63" i="31" s="1"/>
  <c r="S38" i="31"/>
  <c r="T38" i="31"/>
  <c r="T63" i="31" s="1"/>
  <c r="U38" i="31"/>
  <c r="V38" i="31"/>
  <c r="V63" i="31" s="1"/>
  <c r="W38" i="31"/>
  <c r="X38" i="31"/>
  <c r="X63" i="31" s="1"/>
  <c r="Y38" i="31"/>
  <c r="Z38" i="31"/>
  <c r="Z63" i="31" s="1"/>
  <c r="AA38" i="31"/>
  <c r="AB38" i="31"/>
  <c r="AB63" i="31" s="1"/>
  <c r="AC38" i="31"/>
  <c r="AD38" i="31"/>
  <c r="AD63" i="31" s="1"/>
  <c r="AE38" i="31"/>
  <c r="AF38" i="31"/>
  <c r="AF63" i="31" s="1"/>
  <c r="AG38" i="31"/>
  <c r="AH38" i="31"/>
  <c r="AH63" i="31" s="1"/>
  <c r="AI38" i="31"/>
  <c r="AJ38" i="31"/>
  <c r="AJ63" i="31" s="1"/>
  <c r="AK38" i="31"/>
  <c r="AL38" i="31"/>
  <c r="AL63" i="31" s="1"/>
  <c r="AM38" i="31"/>
  <c r="AN38" i="31"/>
  <c r="AN63" i="31" s="1"/>
  <c r="AO38" i="31"/>
  <c r="AP38" i="31"/>
  <c r="AP63" i="31" s="1"/>
  <c r="AQ38" i="31"/>
  <c r="AR38" i="31"/>
  <c r="AR63" i="31" s="1"/>
  <c r="AS38" i="31"/>
  <c r="AT38" i="31"/>
  <c r="AT63" i="31" s="1"/>
  <c r="AU38" i="31"/>
  <c r="AV38" i="31"/>
  <c r="AV63" i="31" s="1"/>
  <c r="AW38" i="31"/>
  <c r="AX38" i="31"/>
  <c r="AX63" i="31" s="1"/>
  <c r="AY38" i="31"/>
  <c r="AZ38" i="31"/>
  <c r="AZ63" i="31" s="1"/>
  <c r="BA38" i="31"/>
  <c r="BB38" i="31"/>
  <c r="BB63" i="31" s="1"/>
  <c r="BC38" i="31"/>
  <c r="BD38" i="31"/>
  <c r="BD63" i="31" s="1"/>
  <c r="BE38" i="31"/>
  <c r="BF38" i="31"/>
  <c r="BF63" i="31" s="1"/>
  <c r="BG38" i="31"/>
  <c r="BH38" i="31"/>
  <c r="BH63" i="31" s="1"/>
  <c r="BI38" i="31"/>
  <c r="BJ38" i="31"/>
  <c r="BJ63" i="31" s="1"/>
  <c r="BK38" i="31"/>
  <c r="H39" i="31"/>
  <c r="I39" i="31"/>
  <c r="J39" i="31"/>
  <c r="J64" i="31" s="1"/>
  <c r="K39" i="31"/>
  <c r="L39" i="31"/>
  <c r="L64" i="31" s="1"/>
  <c r="M39" i="31"/>
  <c r="N39" i="31"/>
  <c r="N64" i="31" s="1"/>
  <c r="O39" i="31"/>
  <c r="P39" i="31"/>
  <c r="P64" i="31" s="1"/>
  <c r="Q39" i="31"/>
  <c r="R39" i="31"/>
  <c r="R64" i="31" s="1"/>
  <c r="S39" i="31"/>
  <c r="T39" i="31"/>
  <c r="T64" i="31" s="1"/>
  <c r="U39" i="31"/>
  <c r="V39" i="31"/>
  <c r="V64" i="31" s="1"/>
  <c r="W39" i="31"/>
  <c r="X39" i="31"/>
  <c r="X64" i="31" s="1"/>
  <c r="Y39" i="31"/>
  <c r="Z39" i="31"/>
  <c r="Z64" i="31" s="1"/>
  <c r="AA39" i="31"/>
  <c r="AB39" i="31"/>
  <c r="AB64" i="31" s="1"/>
  <c r="AC39" i="31"/>
  <c r="AD39" i="31"/>
  <c r="AD64" i="31" s="1"/>
  <c r="AE39" i="31"/>
  <c r="AF39" i="31"/>
  <c r="AF64" i="31" s="1"/>
  <c r="AG39" i="31"/>
  <c r="AH39" i="31"/>
  <c r="AH64" i="31" s="1"/>
  <c r="AI39" i="31"/>
  <c r="AJ39" i="31"/>
  <c r="AJ64" i="31" s="1"/>
  <c r="AK39" i="31"/>
  <c r="AL39" i="31"/>
  <c r="AL64" i="31" s="1"/>
  <c r="AM39" i="31"/>
  <c r="AN39" i="31"/>
  <c r="AN64" i="31" s="1"/>
  <c r="AO39" i="31"/>
  <c r="AP39" i="31"/>
  <c r="AP64" i="31" s="1"/>
  <c r="AQ39" i="31"/>
  <c r="AR39" i="31"/>
  <c r="AR64" i="31" s="1"/>
  <c r="AS39" i="31"/>
  <c r="AT39" i="31"/>
  <c r="AT64" i="31" s="1"/>
  <c r="AU39" i="31"/>
  <c r="AV39" i="31"/>
  <c r="AV64" i="31" s="1"/>
  <c r="AW39" i="31"/>
  <c r="AX39" i="31"/>
  <c r="AX64" i="31" s="1"/>
  <c r="AY39" i="31"/>
  <c r="AZ39" i="31"/>
  <c r="AZ64" i="31" s="1"/>
  <c r="BA39" i="31"/>
  <c r="BB39" i="31"/>
  <c r="BB64" i="31" s="1"/>
  <c r="BC39" i="31"/>
  <c r="BD39" i="31"/>
  <c r="BD64" i="31" s="1"/>
  <c r="BE39" i="31"/>
  <c r="BF39" i="31"/>
  <c r="BF64" i="31" s="1"/>
  <c r="BG39" i="31"/>
  <c r="BH39" i="31"/>
  <c r="BH64" i="31" s="1"/>
  <c r="BI39" i="31"/>
  <c r="BJ39" i="31"/>
  <c r="BJ64" i="31" s="1"/>
  <c r="BK39" i="31"/>
  <c r="H40" i="31"/>
  <c r="I40" i="31"/>
  <c r="J40" i="31"/>
  <c r="J65" i="31" s="1"/>
  <c r="K40" i="31"/>
  <c r="L40" i="31"/>
  <c r="L65" i="31" s="1"/>
  <c r="M40" i="31"/>
  <c r="N40" i="31"/>
  <c r="N65" i="31" s="1"/>
  <c r="O40" i="31"/>
  <c r="P40" i="31"/>
  <c r="P65" i="31" s="1"/>
  <c r="Q40" i="31"/>
  <c r="R40" i="31"/>
  <c r="R65" i="31" s="1"/>
  <c r="S40" i="31"/>
  <c r="T40" i="31"/>
  <c r="T65" i="31" s="1"/>
  <c r="U40" i="31"/>
  <c r="V40" i="31"/>
  <c r="V65" i="31" s="1"/>
  <c r="W40" i="31"/>
  <c r="X40" i="31"/>
  <c r="X65" i="31" s="1"/>
  <c r="Y40" i="31"/>
  <c r="Z40" i="31"/>
  <c r="Z65" i="31" s="1"/>
  <c r="AA40" i="31"/>
  <c r="AB40" i="31"/>
  <c r="AB65" i="31" s="1"/>
  <c r="AC40" i="31"/>
  <c r="AD40" i="31"/>
  <c r="AD65" i="31" s="1"/>
  <c r="AE40" i="31"/>
  <c r="AF40" i="31"/>
  <c r="AF65" i="31" s="1"/>
  <c r="AG40" i="31"/>
  <c r="AH40" i="31"/>
  <c r="AH65" i="31" s="1"/>
  <c r="AI40" i="31"/>
  <c r="AJ40" i="31"/>
  <c r="AJ65" i="31" s="1"/>
  <c r="AK40" i="31"/>
  <c r="AL40" i="31"/>
  <c r="AL65" i="31" s="1"/>
  <c r="AM40" i="31"/>
  <c r="AN40" i="31"/>
  <c r="AN65" i="31" s="1"/>
  <c r="AO40" i="31"/>
  <c r="AP40" i="31"/>
  <c r="AP65" i="31" s="1"/>
  <c r="AQ40" i="31"/>
  <c r="AR40" i="31"/>
  <c r="AR65" i="31" s="1"/>
  <c r="AS40" i="31"/>
  <c r="AT40" i="31"/>
  <c r="AT65" i="31" s="1"/>
  <c r="AU40" i="31"/>
  <c r="AV40" i="31"/>
  <c r="AV65" i="31" s="1"/>
  <c r="AW40" i="31"/>
  <c r="AX40" i="31"/>
  <c r="AX65" i="31" s="1"/>
  <c r="AY40" i="31"/>
  <c r="AZ40" i="31"/>
  <c r="AZ65" i="31" s="1"/>
  <c r="BA40" i="31"/>
  <c r="BB40" i="31"/>
  <c r="BB65" i="31" s="1"/>
  <c r="BC40" i="31"/>
  <c r="BD40" i="31"/>
  <c r="BD65" i="31" s="1"/>
  <c r="BE40" i="31"/>
  <c r="BF40" i="31"/>
  <c r="BG40" i="31"/>
  <c r="BH40" i="31"/>
  <c r="BH65" i="31" s="1"/>
  <c r="BI40" i="31"/>
  <c r="BJ40" i="31"/>
  <c r="BK40" i="31"/>
  <c r="H41" i="31"/>
  <c r="I41" i="31"/>
  <c r="J41" i="31"/>
  <c r="K41" i="31"/>
  <c r="L41" i="31"/>
  <c r="L66" i="31" s="1"/>
  <c r="M41" i="31"/>
  <c r="N41" i="31"/>
  <c r="O41" i="31"/>
  <c r="P41" i="31"/>
  <c r="P66" i="31" s="1"/>
  <c r="Q41" i="31"/>
  <c r="R41" i="31"/>
  <c r="S41" i="31"/>
  <c r="T41" i="31"/>
  <c r="T66" i="31" s="1"/>
  <c r="U41" i="31"/>
  <c r="V41" i="31"/>
  <c r="W41" i="31"/>
  <c r="X41" i="31"/>
  <c r="X66" i="31" s="1"/>
  <c r="Y41" i="31"/>
  <c r="Z41" i="31"/>
  <c r="AA41" i="31"/>
  <c r="AB41" i="31"/>
  <c r="AB66" i="31" s="1"/>
  <c r="AC41" i="31"/>
  <c r="AD41" i="31"/>
  <c r="AE41" i="31"/>
  <c r="AF41" i="31"/>
  <c r="AF66" i="31" s="1"/>
  <c r="AG41" i="31"/>
  <c r="AH41" i="31"/>
  <c r="AI41" i="31"/>
  <c r="AJ41" i="31"/>
  <c r="AJ66" i="31" s="1"/>
  <c r="AK41" i="31"/>
  <c r="AL41" i="31"/>
  <c r="AM41" i="31"/>
  <c r="AN41" i="31"/>
  <c r="AN66" i="31" s="1"/>
  <c r="AO41" i="31"/>
  <c r="AP41" i="31"/>
  <c r="AQ41" i="31"/>
  <c r="AR41" i="31"/>
  <c r="AR66" i="31" s="1"/>
  <c r="AS41" i="31"/>
  <c r="AT41" i="31"/>
  <c r="AU41" i="31"/>
  <c r="AV41" i="31"/>
  <c r="AV66" i="31" s="1"/>
  <c r="AW41" i="31"/>
  <c r="AX41" i="31"/>
  <c r="AY41" i="31"/>
  <c r="AZ41" i="31"/>
  <c r="AZ66" i="31" s="1"/>
  <c r="BA41" i="31"/>
  <c r="BB41" i="31"/>
  <c r="BC41" i="31"/>
  <c r="BD41" i="31"/>
  <c r="BD66" i="31" s="1"/>
  <c r="BE41" i="31"/>
  <c r="BF41" i="31"/>
  <c r="BG41" i="31"/>
  <c r="BH41" i="31"/>
  <c r="BH66" i="31" s="1"/>
  <c r="BI41" i="31"/>
  <c r="BJ41" i="31"/>
  <c r="BK41" i="31"/>
  <c r="H42" i="31"/>
  <c r="H67" i="31" s="1"/>
  <c r="I42" i="31"/>
  <c r="J42" i="31"/>
  <c r="K42" i="31"/>
  <c r="L42" i="31"/>
  <c r="L67" i="31" s="1"/>
  <c r="M42" i="31"/>
  <c r="N42" i="31"/>
  <c r="O42" i="31"/>
  <c r="P42" i="31"/>
  <c r="P67" i="31" s="1"/>
  <c r="Q42" i="31"/>
  <c r="R42" i="31"/>
  <c r="S42" i="31"/>
  <c r="T42" i="31"/>
  <c r="T67" i="31" s="1"/>
  <c r="U42" i="31"/>
  <c r="V42" i="31"/>
  <c r="W42" i="31"/>
  <c r="X42" i="31"/>
  <c r="X67" i="31" s="1"/>
  <c r="Y42" i="31"/>
  <c r="Z42" i="31"/>
  <c r="AA42" i="31"/>
  <c r="AB42" i="31"/>
  <c r="AB67" i="31" s="1"/>
  <c r="AC42" i="31"/>
  <c r="AC67" i="31" s="1"/>
  <c r="AD42" i="31"/>
  <c r="AE42" i="31"/>
  <c r="AF42" i="31"/>
  <c r="AF67" i="31" s="1"/>
  <c r="AG42" i="31"/>
  <c r="AH42" i="31"/>
  <c r="AI42" i="31"/>
  <c r="AJ42" i="31"/>
  <c r="AJ67" i="31" s="1"/>
  <c r="AK42" i="31"/>
  <c r="AL42" i="31"/>
  <c r="AM42" i="31"/>
  <c r="AN42" i="31"/>
  <c r="AN67" i="31" s="1"/>
  <c r="AO42" i="31"/>
  <c r="AP42" i="31"/>
  <c r="AQ42" i="31"/>
  <c r="AR42" i="31"/>
  <c r="AR67" i="31" s="1"/>
  <c r="AS42" i="31"/>
  <c r="AT42" i="31"/>
  <c r="AU42" i="31"/>
  <c r="AV42" i="31"/>
  <c r="AV67" i="31" s="1"/>
  <c r="AW42" i="31"/>
  <c r="AX42" i="31"/>
  <c r="AY42" i="31"/>
  <c r="AZ42" i="31"/>
  <c r="AZ67" i="31" s="1"/>
  <c r="BA42" i="31"/>
  <c r="BB42" i="31"/>
  <c r="BC42" i="31"/>
  <c r="BD42" i="31"/>
  <c r="BD67" i="31" s="1"/>
  <c r="BE42" i="31"/>
  <c r="BF42" i="31"/>
  <c r="BG42" i="31"/>
  <c r="BH42" i="31"/>
  <c r="BH67" i="31" s="1"/>
  <c r="BI42" i="31"/>
  <c r="BI67" i="31" s="1"/>
  <c r="BJ42" i="31"/>
  <c r="BK42" i="31"/>
  <c r="H43" i="31"/>
  <c r="I43" i="31"/>
  <c r="J43" i="31"/>
  <c r="K43" i="31"/>
  <c r="L43" i="31"/>
  <c r="L68" i="31" s="1"/>
  <c r="M43" i="31"/>
  <c r="N43" i="31"/>
  <c r="O43" i="31"/>
  <c r="P43" i="31"/>
  <c r="P68" i="31" s="1"/>
  <c r="Q43" i="31"/>
  <c r="R43" i="31"/>
  <c r="S43" i="31"/>
  <c r="T43" i="31"/>
  <c r="T68" i="31" s="1"/>
  <c r="U43" i="31"/>
  <c r="V43" i="31"/>
  <c r="W43" i="31"/>
  <c r="X43" i="31"/>
  <c r="X68" i="31" s="1"/>
  <c r="Y43" i="31"/>
  <c r="Z43" i="31"/>
  <c r="AA43" i="31"/>
  <c r="AB43" i="31"/>
  <c r="AB68" i="31" s="1"/>
  <c r="AC43" i="31"/>
  <c r="AD43" i="31"/>
  <c r="AE43" i="31"/>
  <c r="AF43" i="31"/>
  <c r="AF68" i="31" s="1"/>
  <c r="AG43" i="31"/>
  <c r="AH43" i="31"/>
  <c r="AI43" i="31"/>
  <c r="AJ43" i="31"/>
  <c r="AJ68" i="31" s="1"/>
  <c r="AK43" i="31"/>
  <c r="AL43" i="31"/>
  <c r="AM43" i="31"/>
  <c r="AN43" i="31"/>
  <c r="AN68" i="31" s="1"/>
  <c r="AO43" i="31"/>
  <c r="AP43" i="31"/>
  <c r="AQ43" i="31"/>
  <c r="AR43" i="31"/>
  <c r="AR68" i="31" s="1"/>
  <c r="AS43" i="31"/>
  <c r="AT43" i="31"/>
  <c r="AU43" i="31"/>
  <c r="AV43" i="31"/>
  <c r="AV68" i="31" s="1"/>
  <c r="AW43" i="31"/>
  <c r="AX43" i="31"/>
  <c r="AY43" i="31"/>
  <c r="AZ43" i="31"/>
  <c r="AZ68" i="31" s="1"/>
  <c r="BA43" i="31"/>
  <c r="BB43" i="31"/>
  <c r="BC43" i="31"/>
  <c r="BD43" i="31"/>
  <c r="BD68" i="31" s="1"/>
  <c r="BE43" i="31"/>
  <c r="BF43" i="31"/>
  <c r="BG43" i="31"/>
  <c r="BH43" i="31"/>
  <c r="BH68" i="31" s="1"/>
  <c r="BI43" i="31"/>
  <c r="BJ43" i="31"/>
  <c r="BK43" i="31"/>
  <c r="H44" i="31"/>
  <c r="I44" i="31"/>
  <c r="J44" i="31"/>
  <c r="K44" i="31"/>
  <c r="L44" i="31"/>
  <c r="L69" i="31" s="1"/>
  <c r="M44" i="31"/>
  <c r="M69" i="31" s="1"/>
  <c r="N44" i="31"/>
  <c r="O44" i="31"/>
  <c r="P44" i="31"/>
  <c r="P69" i="31" s="1"/>
  <c r="Q44" i="31"/>
  <c r="R44" i="31"/>
  <c r="S44" i="31"/>
  <c r="T44" i="31"/>
  <c r="T69" i="31" s="1"/>
  <c r="U44" i="31"/>
  <c r="V44" i="31"/>
  <c r="W44" i="31"/>
  <c r="X44" i="31"/>
  <c r="X69" i="31" s="1"/>
  <c r="Y44" i="31"/>
  <c r="Z44" i="31"/>
  <c r="AA44" i="31"/>
  <c r="AB44" i="31"/>
  <c r="AB69" i="31" s="1"/>
  <c r="AC44" i="31"/>
  <c r="AD44" i="31"/>
  <c r="AE44" i="31"/>
  <c r="AF44" i="31"/>
  <c r="AF69" i="31" s="1"/>
  <c r="AG44" i="31"/>
  <c r="AH44" i="31"/>
  <c r="AI44" i="31"/>
  <c r="AJ44" i="31"/>
  <c r="AJ69" i="31" s="1"/>
  <c r="AK44" i="31"/>
  <c r="AL44" i="31"/>
  <c r="AM44" i="31"/>
  <c r="AN44" i="31"/>
  <c r="AN69" i="31" s="1"/>
  <c r="AO44" i="31"/>
  <c r="AO69" i="31" s="1"/>
  <c r="AP44" i="31"/>
  <c r="AQ44" i="31"/>
  <c r="AR44" i="31"/>
  <c r="AR69" i="31" s="1"/>
  <c r="AS44" i="31"/>
  <c r="AT44" i="31"/>
  <c r="AU44" i="31"/>
  <c r="AV44" i="31"/>
  <c r="AV69" i="31" s="1"/>
  <c r="AW44" i="31"/>
  <c r="AW69" i="31" s="1"/>
  <c r="AX44" i="31"/>
  <c r="AY44" i="31"/>
  <c r="AZ44" i="31"/>
  <c r="AZ69" i="31" s="1"/>
  <c r="BA44" i="31"/>
  <c r="BB44" i="31"/>
  <c r="BC44" i="31"/>
  <c r="BD44" i="31"/>
  <c r="BD69" i="31" s="1"/>
  <c r="BE44" i="31"/>
  <c r="BF44" i="31"/>
  <c r="BG44" i="31"/>
  <c r="BH44" i="31"/>
  <c r="BH69" i="31" s="1"/>
  <c r="BI44" i="31"/>
  <c r="BI69" i="31" s="1"/>
  <c r="BJ44" i="31"/>
  <c r="BK44" i="31"/>
  <c r="H45" i="31"/>
  <c r="I45" i="31"/>
  <c r="I70" i="31" s="1"/>
  <c r="J45" i="31"/>
  <c r="K45" i="31"/>
  <c r="L45" i="31"/>
  <c r="L70" i="31" s="1"/>
  <c r="M45" i="31"/>
  <c r="N45" i="31"/>
  <c r="O45" i="31"/>
  <c r="P45" i="31"/>
  <c r="P70" i="31" s="1"/>
  <c r="Q45" i="31"/>
  <c r="R45" i="31"/>
  <c r="S45" i="31"/>
  <c r="T45" i="31"/>
  <c r="T70" i="31" s="1"/>
  <c r="U45" i="31"/>
  <c r="V45" i="31"/>
  <c r="W45" i="31"/>
  <c r="X45" i="31"/>
  <c r="X70" i="31" s="1"/>
  <c r="Y45" i="31"/>
  <c r="Y70" i="31" s="1"/>
  <c r="Z45" i="31"/>
  <c r="AA45" i="31"/>
  <c r="AB45" i="31"/>
  <c r="AB70" i="31" s="1"/>
  <c r="AC45" i="31"/>
  <c r="AD45" i="31"/>
  <c r="AE45" i="31"/>
  <c r="AF45" i="31"/>
  <c r="AF70" i="31" s="1"/>
  <c r="AG45" i="31"/>
  <c r="AH45" i="31"/>
  <c r="AI45" i="31"/>
  <c r="AJ45" i="31"/>
  <c r="AJ70" i="31" s="1"/>
  <c r="AK45" i="31"/>
  <c r="AL45" i="31"/>
  <c r="AM45" i="31"/>
  <c r="AN45" i="31"/>
  <c r="AN70" i="31" s="1"/>
  <c r="AO45" i="31"/>
  <c r="AO70" i="31" s="1"/>
  <c r="AP45" i="31"/>
  <c r="AQ45" i="31"/>
  <c r="AR45" i="31"/>
  <c r="AR70" i="31" s="1"/>
  <c r="AS45" i="31"/>
  <c r="AT45" i="31"/>
  <c r="AU45" i="31"/>
  <c r="AV45" i="31"/>
  <c r="AV70" i="31" s="1"/>
  <c r="AW45" i="31"/>
  <c r="AX45" i="31"/>
  <c r="AY45" i="31"/>
  <c r="AZ45" i="31"/>
  <c r="AZ70" i="31" s="1"/>
  <c r="BA45" i="31"/>
  <c r="BB45" i="31"/>
  <c r="BC45" i="31"/>
  <c r="BD45" i="31"/>
  <c r="BD70" i="31" s="1"/>
  <c r="BE45" i="31"/>
  <c r="BE70" i="31" s="1"/>
  <c r="BF45" i="31"/>
  <c r="BG45" i="31"/>
  <c r="BH45" i="31"/>
  <c r="BH70" i="31" s="1"/>
  <c r="BI45" i="31"/>
  <c r="BJ45" i="31"/>
  <c r="BK45" i="31"/>
  <c r="H46" i="31"/>
  <c r="H71" i="31" s="1"/>
  <c r="I46" i="31"/>
  <c r="J46" i="31"/>
  <c r="K46" i="31"/>
  <c r="L46" i="31"/>
  <c r="L71" i="31" s="1"/>
  <c r="M46" i="31"/>
  <c r="M71" i="31" s="1"/>
  <c r="N46" i="31"/>
  <c r="O46" i="31"/>
  <c r="P46" i="31"/>
  <c r="P71" i="31" s="1"/>
  <c r="Q46" i="31"/>
  <c r="R46" i="31"/>
  <c r="S46" i="31"/>
  <c r="T46" i="31"/>
  <c r="T71" i="31" s="1"/>
  <c r="U46" i="31"/>
  <c r="V46" i="31"/>
  <c r="W46" i="31"/>
  <c r="X46" i="31"/>
  <c r="X71" i="31" s="1"/>
  <c r="Y46" i="31"/>
  <c r="Z46" i="31"/>
  <c r="AA46" i="31"/>
  <c r="AB46" i="31"/>
  <c r="AB71" i="31" s="1"/>
  <c r="AC46" i="31"/>
  <c r="AC71" i="31" s="1"/>
  <c r="AD46" i="31"/>
  <c r="AE46" i="31"/>
  <c r="AF46" i="31"/>
  <c r="AF71" i="31" s="1"/>
  <c r="AG46" i="31"/>
  <c r="AH46" i="31"/>
  <c r="AI46" i="31"/>
  <c r="AJ46" i="31"/>
  <c r="AJ71" i="31" s="1"/>
  <c r="AK46" i="31"/>
  <c r="AL46" i="31"/>
  <c r="AM46" i="31"/>
  <c r="AN46" i="31"/>
  <c r="AN71" i="31" s="1"/>
  <c r="AO46" i="31"/>
  <c r="AP46" i="31"/>
  <c r="AQ46" i="31"/>
  <c r="AR46" i="31"/>
  <c r="AR71" i="31" s="1"/>
  <c r="AS46" i="31"/>
  <c r="AS71" i="31" s="1"/>
  <c r="AT46" i="31"/>
  <c r="AU46" i="31"/>
  <c r="AV46" i="31"/>
  <c r="AV71" i="31" s="1"/>
  <c r="AW46" i="31"/>
  <c r="AX46" i="31"/>
  <c r="AY46" i="31"/>
  <c r="AZ46" i="31"/>
  <c r="AZ71" i="31" s="1"/>
  <c r="BA46" i="31"/>
  <c r="BB46" i="31"/>
  <c r="BC46" i="31"/>
  <c r="BD46" i="31"/>
  <c r="BD71" i="31" s="1"/>
  <c r="BE46" i="31"/>
  <c r="BF46" i="31"/>
  <c r="BG46" i="31"/>
  <c r="BH46" i="31"/>
  <c r="BH71" i="31" s="1"/>
  <c r="BI46" i="31"/>
  <c r="BI71" i="31" s="1"/>
  <c r="BJ46" i="31"/>
  <c r="BK46" i="31"/>
  <c r="H47" i="31"/>
  <c r="I47" i="31"/>
  <c r="I72" i="31" s="1"/>
  <c r="J47" i="31"/>
  <c r="K47" i="31"/>
  <c r="L47" i="31"/>
  <c r="L72" i="31" s="1"/>
  <c r="M47" i="31"/>
  <c r="N47" i="31"/>
  <c r="O47" i="31"/>
  <c r="P47" i="31"/>
  <c r="P72" i="31" s="1"/>
  <c r="Q47" i="31"/>
  <c r="R47" i="31"/>
  <c r="S47" i="31"/>
  <c r="T47" i="31"/>
  <c r="T72" i="31" s="1"/>
  <c r="U47" i="31"/>
  <c r="V47" i="31"/>
  <c r="W47" i="31"/>
  <c r="X47" i="31"/>
  <c r="X72" i="31" s="1"/>
  <c r="Y47" i="31"/>
  <c r="Y72" i="31" s="1"/>
  <c r="Z47" i="31"/>
  <c r="AA47" i="31"/>
  <c r="AB47" i="31"/>
  <c r="AB72" i="31" s="1"/>
  <c r="AC47" i="31"/>
  <c r="AD47" i="31"/>
  <c r="AE47" i="31"/>
  <c r="AF47" i="31"/>
  <c r="AF72" i="31" s="1"/>
  <c r="AG47" i="31"/>
  <c r="AH47" i="31"/>
  <c r="AI47" i="31"/>
  <c r="AJ47" i="31"/>
  <c r="AJ72" i="31" s="1"/>
  <c r="AK47" i="31"/>
  <c r="AL47" i="31"/>
  <c r="AM47" i="31"/>
  <c r="AN47" i="31"/>
  <c r="AN72" i="31" s="1"/>
  <c r="AO47" i="31"/>
  <c r="AO72" i="31" s="1"/>
  <c r="AP47" i="31"/>
  <c r="AQ47" i="31"/>
  <c r="AR47" i="31"/>
  <c r="AR72" i="31" s="1"/>
  <c r="AS47" i="31"/>
  <c r="AT47" i="31"/>
  <c r="AU47" i="31"/>
  <c r="AV47" i="31"/>
  <c r="AV72" i="31" s="1"/>
  <c r="AW47" i="31"/>
  <c r="AX47" i="31"/>
  <c r="AY47" i="31"/>
  <c r="AZ47" i="31"/>
  <c r="AZ72" i="31" s="1"/>
  <c r="BA47" i="31"/>
  <c r="BB47" i="31"/>
  <c r="BC47" i="31"/>
  <c r="BD47" i="31"/>
  <c r="BD72" i="31" s="1"/>
  <c r="BE47" i="31"/>
  <c r="BE72" i="31" s="1"/>
  <c r="BF47" i="31"/>
  <c r="BG47" i="31"/>
  <c r="BH47" i="31"/>
  <c r="BH72" i="31" s="1"/>
  <c r="BI47" i="31"/>
  <c r="BJ47" i="31"/>
  <c r="BK47" i="31"/>
  <c r="H48" i="31"/>
  <c r="I48" i="31"/>
  <c r="J48" i="31"/>
  <c r="K48" i="31"/>
  <c r="L48" i="31"/>
  <c r="L73" i="31" s="1"/>
  <c r="M48" i="31"/>
  <c r="M73" i="31" s="1"/>
  <c r="N48" i="31"/>
  <c r="O48" i="31"/>
  <c r="P48" i="31"/>
  <c r="P73" i="31" s="1"/>
  <c r="Q48" i="31"/>
  <c r="R48" i="31"/>
  <c r="S48" i="31"/>
  <c r="T48" i="31"/>
  <c r="T73" i="31" s="1"/>
  <c r="U48" i="31"/>
  <c r="V48" i="31"/>
  <c r="W48" i="31"/>
  <c r="X48" i="31"/>
  <c r="X73" i="31" s="1"/>
  <c r="Y48" i="31"/>
  <c r="Z48" i="31"/>
  <c r="AA48" i="31"/>
  <c r="AB48" i="31"/>
  <c r="AB73" i="31" s="1"/>
  <c r="AC48" i="31"/>
  <c r="AC73" i="31" s="1"/>
  <c r="AD48" i="31"/>
  <c r="AE48" i="31"/>
  <c r="AF48" i="31"/>
  <c r="AF73" i="31" s="1"/>
  <c r="AG48" i="31"/>
  <c r="AH48" i="31"/>
  <c r="AI48" i="31"/>
  <c r="AJ48" i="31"/>
  <c r="AJ73" i="31" s="1"/>
  <c r="AK48" i="31"/>
  <c r="AL48" i="31"/>
  <c r="AM48" i="31"/>
  <c r="AN48" i="31"/>
  <c r="AN73" i="31" s="1"/>
  <c r="AO48" i="31"/>
  <c r="AP48" i="31"/>
  <c r="AQ48" i="31"/>
  <c r="AR48" i="31"/>
  <c r="AR73" i="31" s="1"/>
  <c r="AS48" i="31"/>
  <c r="AS73" i="31" s="1"/>
  <c r="AT48" i="31"/>
  <c r="AU48" i="31"/>
  <c r="AV48" i="31"/>
  <c r="AV73" i="31" s="1"/>
  <c r="AW48" i="31"/>
  <c r="AX48" i="31"/>
  <c r="AY48" i="31"/>
  <c r="AZ48" i="31"/>
  <c r="AZ73" i="31" s="1"/>
  <c r="BA48" i="31"/>
  <c r="BB48" i="31"/>
  <c r="BC48" i="31"/>
  <c r="BD48" i="31"/>
  <c r="BD73" i="31" s="1"/>
  <c r="BE48" i="31"/>
  <c r="BF48" i="31"/>
  <c r="BG48" i="31"/>
  <c r="BH48" i="31"/>
  <c r="BH73" i="31" s="1"/>
  <c r="BI48" i="31"/>
  <c r="BI73" i="31" s="1"/>
  <c r="BJ48" i="31"/>
  <c r="BK48" i="31"/>
  <c r="H49" i="31"/>
  <c r="I49" i="31"/>
  <c r="I74" i="31" s="1"/>
  <c r="J49" i="31"/>
  <c r="K49" i="31"/>
  <c r="L49" i="31"/>
  <c r="L74" i="31" s="1"/>
  <c r="M49" i="31"/>
  <c r="N49" i="31"/>
  <c r="O49" i="31"/>
  <c r="P49" i="31"/>
  <c r="P74" i="31" s="1"/>
  <c r="Q49" i="31"/>
  <c r="R49" i="31"/>
  <c r="S49" i="31"/>
  <c r="T49" i="31"/>
  <c r="T74" i="31" s="1"/>
  <c r="U49" i="31"/>
  <c r="V49" i="31"/>
  <c r="W49" i="31"/>
  <c r="X49" i="31"/>
  <c r="X74" i="31" s="1"/>
  <c r="Y49" i="31"/>
  <c r="Y74" i="31" s="1"/>
  <c r="Z49" i="31"/>
  <c r="AA49" i="31"/>
  <c r="AB49" i="31"/>
  <c r="AB74" i="31" s="1"/>
  <c r="AC49" i="31"/>
  <c r="AD49" i="31"/>
  <c r="AE49" i="31"/>
  <c r="AF49" i="31"/>
  <c r="AF74" i="31" s="1"/>
  <c r="AG49" i="31"/>
  <c r="AH49" i="31"/>
  <c r="AI49" i="31"/>
  <c r="AJ49" i="31"/>
  <c r="AJ74" i="31" s="1"/>
  <c r="AK49" i="31"/>
  <c r="AL49" i="31"/>
  <c r="AM49" i="31"/>
  <c r="AN49" i="31"/>
  <c r="AN74" i="31" s="1"/>
  <c r="AO49" i="31"/>
  <c r="AO74" i="31" s="1"/>
  <c r="AP49" i="31"/>
  <c r="AQ49" i="31"/>
  <c r="AR49" i="31"/>
  <c r="AR74" i="31" s="1"/>
  <c r="AS49" i="31"/>
  <c r="AT49" i="31"/>
  <c r="AU49" i="31"/>
  <c r="AV49" i="31"/>
  <c r="AV74" i="31" s="1"/>
  <c r="AW49" i="31"/>
  <c r="AX49" i="31"/>
  <c r="AY49" i="31"/>
  <c r="AZ49" i="31"/>
  <c r="AZ74" i="31" s="1"/>
  <c r="BA49" i="31"/>
  <c r="BB49" i="31"/>
  <c r="BC49" i="31"/>
  <c r="BD49" i="31"/>
  <c r="BD74" i="31" s="1"/>
  <c r="BE49" i="31"/>
  <c r="BE74" i="31" s="1"/>
  <c r="BF49" i="31"/>
  <c r="BG49" i="31"/>
  <c r="BH49" i="31"/>
  <c r="BH74" i="31" s="1"/>
  <c r="BI49" i="31"/>
  <c r="BJ49" i="31"/>
  <c r="BK49" i="31"/>
  <c r="H50" i="31"/>
  <c r="H75" i="31" s="1"/>
  <c r="I50" i="31"/>
  <c r="J50" i="31"/>
  <c r="K50" i="31"/>
  <c r="L50" i="31"/>
  <c r="L75" i="31" s="1"/>
  <c r="M50" i="31"/>
  <c r="M75" i="31" s="1"/>
  <c r="N50" i="31"/>
  <c r="O50" i="31"/>
  <c r="P50" i="31"/>
  <c r="P75" i="31" s="1"/>
  <c r="Q50" i="31"/>
  <c r="R50" i="31"/>
  <c r="S50" i="31"/>
  <c r="T50" i="31"/>
  <c r="T75" i="31" s="1"/>
  <c r="U50" i="31"/>
  <c r="V50" i="31"/>
  <c r="W50" i="31"/>
  <c r="X50" i="31"/>
  <c r="X75" i="31" s="1"/>
  <c r="Y50" i="31"/>
  <c r="Z50" i="31"/>
  <c r="AA50" i="31"/>
  <c r="AB50" i="31"/>
  <c r="AB75" i="31" s="1"/>
  <c r="AC50" i="31"/>
  <c r="AC75" i="31" s="1"/>
  <c r="AD50" i="31"/>
  <c r="AE50" i="31"/>
  <c r="AF50" i="31"/>
  <c r="AF75" i="31" s="1"/>
  <c r="AG50" i="31"/>
  <c r="AH50" i="31"/>
  <c r="AI50" i="31"/>
  <c r="AJ50" i="31"/>
  <c r="AJ75" i="31" s="1"/>
  <c r="AK50" i="31"/>
  <c r="AL50" i="31"/>
  <c r="AM50" i="31"/>
  <c r="AN50" i="31"/>
  <c r="AN75" i="31" s="1"/>
  <c r="AO50" i="31"/>
  <c r="AP50" i="31"/>
  <c r="AQ50" i="31"/>
  <c r="AR50" i="31"/>
  <c r="AR75" i="31" s="1"/>
  <c r="AS50" i="31"/>
  <c r="AS75" i="31" s="1"/>
  <c r="AT50" i="31"/>
  <c r="AU50" i="31"/>
  <c r="AV50" i="31"/>
  <c r="AV75" i="31" s="1"/>
  <c r="AW50" i="31"/>
  <c r="AX50" i="31"/>
  <c r="AY50" i="31"/>
  <c r="AZ50" i="31"/>
  <c r="AZ75" i="31" s="1"/>
  <c r="BA50" i="31"/>
  <c r="BB50" i="31"/>
  <c r="BC50" i="31"/>
  <c r="BD50" i="31"/>
  <c r="BD75" i="31" s="1"/>
  <c r="BE50" i="31"/>
  <c r="BF50" i="31"/>
  <c r="BG50" i="31"/>
  <c r="BH50" i="31"/>
  <c r="BH75" i="31" s="1"/>
  <c r="BI50" i="31"/>
  <c r="BI75" i="31" s="1"/>
  <c r="BJ50" i="31"/>
  <c r="BK50" i="31"/>
  <c r="H51" i="31"/>
  <c r="I51" i="31"/>
  <c r="I76" i="31" s="1"/>
  <c r="J51" i="31"/>
  <c r="K51" i="31"/>
  <c r="L51" i="31"/>
  <c r="L76" i="31" s="1"/>
  <c r="M51" i="31"/>
  <c r="N51" i="31"/>
  <c r="O51" i="31"/>
  <c r="P51" i="31"/>
  <c r="P76" i="31" s="1"/>
  <c r="Q51" i="31"/>
  <c r="R51" i="31"/>
  <c r="S51" i="31"/>
  <c r="T51" i="31"/>
  <c r="T76" i="31" s="1"/>
  <c r="U51" i="31"/>
  <c r="V51" i="31"/>
  <c r="W51" i="31"/>
  <c r="X51" i="31"/>
  <c r="X76" i="31" s="1"/>
  <c r="Y51" i="31"/>
  <c r="Y76" i="31" s="1"/>
  <c r="Z51" i="31"/>
  <c r="AA51" i="31"/>
  <c r="AB51" i="31"/>
  <c r="AB76" i="31" s="1"/>
  <c r="AC51" i="31"/>
  <c r="AD51" i="31"/>
  <c r="AE51" i="31"/>
  <c r="AF51" i="31"/>
  <c r="AF76" i="31" s="1"/>
  <c r="AG51" i="31"/>
  <c r="AH51" i="31"/>
  <c r="AI51" i="31"/>
  <c r="AJ51" i="31"/>
  <c r="AJ76" i="31" s="1"/>
  <c r="AK51" i="31"/>
  <c r="AL51" i="31"/>
  <c r="AM51" i="31"/>
  <c r="AN51" i="31"/>
  <c r="AN76" i="31" s="1"/>
  <c r="AO51" i="31"/>
  <c r="AO76" i="31" s="1"/>
  <c r="AP51" i="31"/>
  <c r="AQ51" i="31"/>
  <c r="AR51" i="31"/>
  <c r="AR76" i="31" s="1"/>
  <c r="AS51" i="31"/>
  <c r="AT51" i="31"/>
  <c r="AU51" i="31"/>
  <c r="AV51" i="31"/>
  <c r="AV76" i="31" s="1"/>
  <c r="AW51" i="31"/>
  <c r="AX51" i="31"/>
  <c r="AY51" i="31"/>
  <c r="AZ51" i="31"/>
  <c r="AZ76" i="31" s="1"/>
  <c r="BA51" i="31"/>
  <c r="BB51" i="31"/>
  <c r="BC51" i="31"/>
  <c r="BD51" i="31"/>
  <c r="BD76" i="31" s="1"/>
  <c r="BE51" i="31"/>
  <c r="BE76" i="31" s="1"/>
  <c r="BF51" i="31"/>
  <c r="BG51" i="31"/>
  <c r="BH51" i="31"/>
  <c r="BH76" i="31" s="1"/>
  <c r="BI51" i="31"/>
  <c r="BJ51" i="31"/>
  <c r="BK51" i="31"/>
  <c r="G31" i="31"/>
  <c r="G56" i="31" s="1"/>
  <c r="G32" i="31"/>
  <c r="G57" i="31" s="1"/>
  <c r="G33" i="31"/>
  <c r="G58" i="31" s="1"/>
  <c r="G34" i="31"/>
  <c r="G59" i="31" s="1"/>
  <c r="G35" i="31"/>
  <c r="G60" i="31" s="1"/>
  <c r="G36" i="31"/>
  <c r="G61" i="31" s="1"/>
  <c r="G37" i="31"/>
  <c r="G62" i="31" s="1"/>
  <c r="G38" i="31"/>
  <c r="G63" i="31" s="1"/>
  <c r="G39" i="31"/>
  <c r="G64" i="31" s="1"/>
  <c r="G40" i="31"/>
  <c r="G65" i="31" s="1"/>
  <c r="G41" i="31"/>
  <c r="G66" i="31" s="1"/>
  <c r="G42" i="31"/>
  <c r="G67" i="31" s="1"/>
  <c r="G43" i="31"/>
  <c r="G68" i="31" s="1"/>
  <c r="G44" i="31"/>
  <c r="G69" i="31" s="1"/>
  <c r="G45" i="31"/>
  <c r="G70" i="31" s="1"/>
  <c r="G46" i="31"/>
  <c r="G71" i="31" s="1"/>
  <c r="G47" i="31"/>
  <c r="G72" i="31" s="1"/>
  <c r="G48" i="31"/>
  <c r="G73" i="31" s="1"/>
  <c r="G49" i="31"/>
  <c r="G74" i="31" s="1"/>
  <c r="G50" i="31"/>
  <c r="G75" i="31" s="1"/>
  <c r="G51" i="31"/>
  <c r="G76" i="31" s="1"/>
  <c r="G30" i="31"/>
  <c r="G55" i="31" s="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72" i="31" s="1"/>
  <c r="D48" i="31"/>
  <c r="D49" i="31"/>
  <c r="D50" i="31"/>
  <c r="D51" i="31"/>
  <c r="D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30" i="31"/>
  <c r="D56" i="31"/>
  <c r="D57" i="31"/>
  <c r="D58" i="31"/>
  <c r="D59" i="31"/>
  <c r="D60" i="31"/>
  <c r="D61" i="31"/>
  <c r="D62" i="31"/>
  <c r="D63" i="31"/>
  <c r="D64" i="31"/>
  <c r="D65" i="31"/>
  <c r="D66" i="31"/>
  <c r="D67" i="31"/>
  <c r="D68" i="31"/>
  <c r="D69" i="31"/>
  <c r="D70" i="31"/>
  <c r="D71" i="31"/>
  <c r="D73" i="31"/>
  <c r="D74" i="31"/>
  <c r="D75" i="31"/>
  <c r="D76" i="31"/>
  <c r="D55" i="31"/>
  <c r="H73" i="31" l="1"/>
  <c r="H69" i="31"/>
  <c r="H68" i="31"/>
  <c r="H65" i="31"/>
  <c r="AY76" i="31"/>
  <c r="AI76" i="31"/>
  <c r="S76" i="31"/>
  <c r="AY75" i="31"/>
  <c r="AI75" i="31"/>
  <c r="S75" i="31"/>
  <c r="AY74" i="31"/>
  <c r="AI74" i="31"/>
  <c r="S74" i="31"/>
  <c r="AY73" i="31"/>
  <c r="AI73" i="31"/>
  <c r="S73" i="31"/>
  <c r="AY72" i="31"/>
  <c r="AI72" i="31"/>
  <c r="S72" i="31"/>
  <c r="AY71" i="31"/>
  <c r="AI71" i="31"/>
  <c r="S71" i="31"/>
  <c r="AY70" i="31"/>
  <c r="AI70" i="31"/>
  <c r="S70" i="31"/>
  <c r="AQ68" i="31"/>
  <c r="AI68" i="31"/>
  <c r="S68" i="31"/>
  <c r="BK66" i="31"/>
  <c r="AE66" i="31"/>
  <c r="BK62" i="31"/>
  <c r="AM60" i="31"/>
  <c r="BG59" i="31"/>
  <c r="K55" i="31"/>
  <c r="BJ76" i="31"/>
  <c r="BF76" i="31"/>
  <c r="BB76" i="31"/>
  <c r="AX76" i="31"/>
  <c r="AT76" i="31"/>
  <c r="AP76" i="31"/>
  <c r="AL76" i="31"/>
  <c r="AH76" i="31"/>
  <c r="AD76" i="31"/>
  <c r="Z76" i="31"/>
  <c r="V76" i="31"/>
  <c r="R76" i="31"/>
  <c r="N76" i="31"/>
  <c r="J76" i="31"/>
  <c r="BJ75" i="31"/>
  <c r="BF75" i="31"/>
  <c r="BB75" i="31"/>
  <c r="AX75" i="31"/>
  <c r="AT75" i="31"/>
  <c r="AP75" i="31"/>
  <c r="AL75" i="31"/>
  <c r="AH75" i="31"/>
  <c r="AD75" i="31"/>
  <c r="Z75" i="31"/>
  <c r="V75" i="31"/>
  <c r="R75" i="31"/>
  <c r="N75" i="31"/>
  <c r="J75" i="31"/>
  <c r="BJ74" i="31"/>
  <c r="BF74" i="31"/>
  <c r="BB74" i="31"/>
  <c r="AX74" i="31"/>
  <c r="AT74" i="31"/>
  <c r="AP74" i="31"/>
  <c r="AL74" i="31"/>
  <c r="AH74" i="31"/>
  <c r="AD74" i="31"/>
  <c r="Z74" i="31"/>
  <c r="V74" i="31"/>
  <c r="R74" i="31"/>
  <c r="N74" i="31"/>
  <c r="J74" i="31"/>
  <c r="BJ73" i="31"/>
  <c r="BF73" i="31"/>
  <c r="BB73" i="31"/>
  <c r="AX73" i="31"/>
  <c r="AT73" i="31"/>
  <c r="AP73" i="31"/>
  <c r="AL73" i="31"/>
  <c r="AH73" i="31"/>
  <c r="AD73" i="31"/>
  <c r="Z73" i="31"/>
  <c r="V73" i="31"/>
  <c r="R73" i="31"/>
  <c r="N73" i="31"/>
  <c r="J73" i="31"/>
  <c r="BJ72" i="31"/>
  <c r="BF72" i="31"/>
  <c r="BB72" i="31"/>
  <c r="AX72" i="31"/>
  <c r="AT72" i="31"/>
  <c r="AP72" i="31"/>
  <c r="AL72" i="31"/>
  <c r="AH72" i="31"/>
  <c r="AD72" i="31"/>
  <c r="Z72" i="31"/>
  <c r="V72" i="31"/>
  <c r="R72" i="31"/>
  <c r="N72" i="31"/>
  <c r="J72" i="31"/>
  <c r="BJ71" i="31"/>
  <c r="BF71" i="31"/>
  <c r="BB71" i="31"/>
  <c r="AX71" i="31"/>
  <c r="AT71" i="31"/>
  <c r="AP71" i="31"/>
  <c r="AL71" i="31"/>
  <c r="AH71" i="31"/>
  <c r="AD71" i="31"/>
  <c r="Z71" i="31"/>
  <c r="V71" i="31"/>
  <c r="R71" i="31"/>
  <c r="N71" i="31"/>
  <c r="J71" i="31"/>
  <c r="BJ70" i="31"/>
  <c r="BF70" i="31"/>
  <c r="BB70" i="31"/>
  <c r="AX70" i="31"/>
  <c r="AT70" i="31"/>
  <c r="AP70" i="31"/>
  <c r="AL70" i="31"/>
  <c r="AH70" i="31"/>
  <c r="AD70" i="31"/>
  <c r="Z70" i="31"/>
  <c r="V70" i="31"/>
  <c r="R70" i="31"/>
  <c r="N70" i="31"/>
  <c r="J70" i="31"/>
  <c r="BJ69" i="31"/>
  <c r="BF69" i="31"/>
  <c r="BB69" i="31"/>
  <c r="AX69" i="31"/>
  <c r="AT69" i="31"/>
  <c r="AP69" i="31"/>
  <c r="AL69" i="31"/>
  <c r="AH69" i="31"/>
  <c r="AD69" i="31"/>
  <c r="Z69" i="31"/>
  <c r="V69" i="31"/>
  <c r="R69" i="31"/>
  <c r="N69" i="31"/>
  <c r="J69" i="31"/>
  <c r="BJ68" i="31"/>
  <c r="BF68" i="31"/>
  <c r="BB68" i="31"/>
  <c r="AX68" i="31"/>
  <c r="AT68" i="31"/>
  <c r="AP68" i="31"/>
  <c r="AL68" i="31"/>
  <c r="AH68" i="31"/>
  <c r="AD68" i="31"/>
  <c r="Z68" i="31"/>
  <c r="V68" i="31"/>
  <c r="R68" i="31"/>
  <c r="N68" i="31"/>
  <c r="J68" i="31"/>
  <c r="BJ67" i="31"/>
  <c r="BF67" i="31"/>
  <c r="BB67" i="31"/>
  <c r="AX67" i="31"/>
  <c r="AT67" i="31"/>
  <c r="AP67" i="31"/>
  <c r="AL67" i="31"/>
  <c r="AH67" i="31"/>
  <c r="AD67" i="31"/>
  <c r="Z67" i="31"/>
  <c r="V67" i="31"/>
  <c r="R67" i="31"/>
  <c r="N67" i="31"/>
  <c r="J67" i="31"/>
  <c r="BJ66" i="31"/>
  <c r="BF66" i="31"/>
  <c r="BB66" i="31"/>
  <c r="AX66" i="31"/>
  <c r="AT66" i="31"/>
  <c r="AP66" i="31"/>
  <c r="AL66" i="31"/>
  <c r="AH66" i="31"/>
  <c r="AD66" i="31"/>
  <c r="Z66" i="31"/>
  <c r="V66" i="31"/>
  <c r="R66" i="31"/>
  <c r="N66" i="31"/>
  <c r="J66" i="31"/>
  <c r="BJ65" i="31"/>
  <c r="BF65" i="31"/>
  <c r="I65" i="31"/>
  <c r="P61" i="31"/>
  <c r="L61" i="31"/>
  <c r="H61" i="31"/>
  <c r="BH60" i="31"/>
  <c r="BD60" i="31"/>
  <c r="AZ60" i="31"/>
  <c r="AV60" i="31"/>
  <c r="AR60" i="31"/>
  <c r="AN60" i="31"/>
  <c r="AJ60" i="31"/>
  <c r="AF60" i="31"/>
  <c r="AB60" i="31"/>
  <c r="X60" i="31"/>
  <c r="T60" i="31"/>
  <c r="P60" i="31"/>
  <c r="L60" i="31"/>
  <c r="BH59" i="31"/>
  <c r="BD59" i="31"/>
  <c r="AZ59" i="31"/>
  <c r="AV59" i="31"/>
  <c r="AR59" i="31"/>
  <c r="AN59" i="31"/>
  <c r="AJ59" i="31"/>
  <c r="AF59" i="31"/>
  <c r="AB59" i="31"/>
  <c r="X59" i="31"/>
  <c r="T59" i="31"/>
  <c r="P59" i="31"/>
  <c r="L59" i="31"/>
  <c r="H59" i="31"/>
  <c r="BH58" i="31"/>
  <c r="BD58" i="31"/>
  <c r="AZ58" i="31"/>
  <c r="AV58" i="31"/>
  <c r="AR58" i="31"/>
  <c r="AN58" i="31"/>
  <c r="AJ58" i="31"/>
  <c r="AF58" i="31"/>
  <c r="AB58" i="31"/>
  <c r="X58" i="31"/>
  <c r="T58" i="31"/>
  <c r="P58" i="31"/>
  <c r="L58" i="31"/>
  <c r="BH57" i="31"/>
  <c r="BD57" i="31"/>
  <c r="AZ57" i="31"/>
  <c r="AV57" i="31"/>
  <c r="AR57" i="31"/>
  <c r="AN57" i="31"/>
  <c r="AJ57" i="31"/>
  <c r="AF57" i="31"/>
  <c r="AB57" i="31"/>
  <c r="X57" i="31"/>
  <c r="T57" i="31"/>
  <c r="P57" i="31"/>
  <c r="L57" i="31"/>
  <c r="H57" i="31"/>
  <c r="BH56" i="31"/>
  <c r="BD56" i="31"/>
  <c r="AZ56" i="31"/>
  <c r="AV56" i="31"/>
  <c r="AR56" i="31"/>
  <c r="AN56" i="31"/>
  <c r="AJ56" i="31"/>
  <c r="AF56" i="31"/>
  <c r="AB56" i="31"/>
  <c r="X56" i="31"/>
  <c r="T56" i="31"/>
  <c r="P56" i="31"/>
  <c r="L56" i="31"/>
  <c r="BH55" i="31"/>
  <c r="BD55" i="31"/>
  <c r="AZ55" i="31"/>
  <c r="AV55" i="31"/>
  <c r="AR55" i="31"/>
  <c r="AN55" i="31"/>
  <c r="AJ55" i="31"/>
  <c r="AF55" i="31"/>
  <c r="AB55" i="31"/>
  <c r="X55" i="31"/>
  <c r="T55" i="31"/>
  <c r="P55" i="31"/>
  <c r="L55" i="31"/>
  <c r="H55" i="31"/>
  <c r="H76" i="31"/>
  <c r="H74" i="31"/>
  <c r="H72" i="31"/>
  <c r="H70" i="31"/>
  <c r="H66" i="31"/>
  <c r="H64" i="31"/>
  <c r="H62" i="31"/>
  <c r="H60" i="31"/>
  <c r="H58" i="31"/>
  <c r="H56" i="31"/>
  <c r="BG76" i="31"/>
  <c r="AW76" i="31"/>
  <c r="AA76" i="31"/>
  <c r="Q76" i="31"/>
  <c r="BA75" i="31"/>
  <c r="AQ75" i="31"/>
  <c r="U75" i="31"/>
  <c r="K75" i="31"/>
  <c r="BG74" i="31"/>
  <c r="AW74" i="31"/>
  <c r="AA74" i="31"/>
  <c r="Q74" i="31"/>
  <c r="BA73" i="31"/>
  <c r="AQ73" i="31"/>
  <c r="U73" i="31"/>
  <c r="K73" i="31"/>
  <c r="BG72" i="31"/>
  <c r="AW72" i="31"/>
  <c r="AA72" i="31"/>
  <c r="Q72" i="31"/>
  <c r="BA71" i="31"/>
  <c r="AQ71" i="31"/>
  <c r="U71" i="31"/>
  <c r="K71" i="31"/>
  <c r="BG70" i="31"/>
  <c r="AW70" i="31"/>
  <c r="AA70" i="31"/>
  <c r="Q70" i="31"/>
  <c r="I69" i="31"/>
  <c r="AM68" i="31"/>
  <c r="AS67" i="31"/>
  <c r="AU66" i="31"/>
  <c r="AM64" i="31"/>
  <c r="K64" i="31"/>
  <c r="BC62" i="31"/>
  <c r="AA62" i="31"/>
  <c r="BE61" i="31"/>
  <c r="BA60" i="31"/>
  <c r="Q59" i="31"/>
  <c r="S58" i="31"/>
  <c r="S56" i="31"/>
  <c r="BK76" i="31"/>
  <c r="BC76" i="31"/>
  <c r="AU76" i="31"/>
  <c r="AM76" i="31"/>
  <c r="AE76" i="31"/>
  <c r="W76" i="31"/>
  <c r="O76" i="31"/>
  <c r="BK75" i="31"/>
  <c r="BC75" i="31"/>
  <c r="AU75" i="31"/>
  <c r="AM75" i="31"/>
  <c r="AE75" i="31"/>
  <c r="W75" i="31"/>
  <c r="O75" i="31"/>
  <c r="BK74" i="31"/>
  <c r="BC74" i="31"/>
  <c r="AU74" i="31"/>
  <c r="AM74" i="31"/>
  <c r="AE74" i="31"/>
  <c r="W74" i="31"/>
  <c r="O74" i="31"/>
  <c r="BK73" i="31"/>
  <c r="BC73" i="31"/>
  <c r="AU73" i="31"/>
  <c r="AM73" i="31"/>
  <c r="AE73" i="31"/>
  <c r="W73" i="31"/>
  <c r="O73" i="31"/>
  <c r="BK72" i="31"/>
  <c r="BC72" i="31"/>
  <c r="AU72" i="31"/>
  <c r="AM72" i="31"/>
  <c r="AE72" i="31"/>
  <c r="W72" i="31"/>
  <c r="O72" i="31"/>
  <c r="BK71" i="31"/>
  <c r="BC71" i="31"/>
  <c r="AU71" i="31"/>
  <c r="AM71" i="31"/>
  <c r="AE71" i="31"/>
  <c r="W71" i="31"/>
  <c r="O71" i="31"/>
  <c r="BK70" i="31"/>
  <c r="BC70" i="31"/>
  <c r="AU70" i="31"/>
  <c r="AM70" i="31"/>
  <c r="AE70" i="31"/>
  <c r="W70" i="31"/>
  <c r="O70" i="31"/>
  <c r="BK69" i="31"/>
  <c r="BC69" i="31"/>
  <c r="AY69" i="31"/>
  <c r="AU69" i="31"/>
  <c r="AQ69" i="31"/>
  <c r="AM69" i="31"/>
  <c r="AI69" i="31"/>
  <c r="AE69" i="31"/>
  <c r="AA69" i="31"/>
  <c r="W69" i="31"/>
  <c r="S69" i="31"/>
  <c r="O69" i="31"/>
  <c r="K69" i="31"/>
  <c r="BK68" i="31"/>
  <c r="BG68" i="31"/>
  <c r="BC68" i="31"/>
  <c r="AY68" i="31"/>
  <c r="AU68" i="31"/>
  <c r="AE68" i="31"/>
  <c r="AA68" i="31"/>
  <c r="W68" i="31"/>
  <c r="O68" i="31"/>
  <c r="K68" i="31"/>
  <c r="BK67" i="31"/>
  <c r="BG67" i="31"/>
  <c r="BC67" i="31"/>
  <c r="AY67" i="31"/>
  <c r="AU67" i="31"/>
  <c r="AQ67" i="31"/>
  <c r="AM67" i="31"/>
  <c r="AI67" i="31"/>
  <c r="AE67" i="31"/>
  <c r="AA67" i="31"/>
  <c r="W67" i="31"/>
  <c r="S67" i="31"/>
  <c r="O67" i="31"/>
  <c r="K67" i="31"/>
  <c r="BG66" i="31"/>
  <c r="BC66" i="31"/>
  <c r="AY66" i="31"/>
  <c r="AQ66" i="31"/>
  <c r="AM66" i="31"/>
  <c r="AI66" i="31"/>
  <c r="AA66" i="31"/>
  <c r="W66" i="31"/>
  <c r="S66" i="31"/>
  <c r="O66" i="31"/>
  <c r="K66" i="31"/>
  <c r="BK65" i="31"/>
  <c r="BG65" i="31"/>
  <c r="BC65" i="31"/>
  <c r="AY65" i="31"/>
  <c r="AU65" i="31"/>
  <c r="AQ65" i="31"/>
  <c r="AM65" i="31"/>
  <c r="AI65" i="31"/>
  <c r="AE65" i="31"/>
  <c r="AA65" i="31"/>
  <c r="W65" i="31"/>
  <c r="S65" i="31"/>
  <c r="O65" i="31"/>
  <c r="K65" i="31"/>
  <c r="BK64" i="31"/>
  <c r="BG64" i="31"/>
  <c r="BC64" i="31"/>
  <c r="AY64" i="31"/>
  <c r="AU64" i="31"/>
  <c r="AQ64" i="31"/>
  <c r="AI64" i="31"/>
  <c r="AE64" i="31"/>
  <c r="AA64" i="31"/>
  <c r="W64" i="31"/>
  <c r="S64" i="31"/>
  <c r="O64" i="31"/>
  <c r="BK63" i="31"/>
  <c r="BG63" i="31"/>
  <c r="BC63" i="31"/>
  <c r="AY63" i="31"/>
  <c r="AU63" i="31"/>
  <c r="AQ63" i="31"/>
  <c r="AM63" i="31"/>
  <c r="AI63" i="31"/>
  <c r="AE63" i="31"/>
  <c r="AA63" i="31"/>
  <c r="W63" i="31"/>
  <c r="S63" i="31"/>
  <c r="O63" i="31"/>
  <c r="K63" i="31"/>
  <c r="BG62" i="31"/>
  <c r="AY62" i="31"/>
  <c r="AU62" i="31"/>
  <c r="AQ62" i="31"/>
  <c r="AM62" i="31"/>
  <c r="AI62" i="31"/>
  <c r="AE62" i="31"/>
  <c r="W62" i="31"/>
  <c r="S62" i="31"/>
  <c r="O62" i="31"/>
  <c r="K62" i="31"/>
  <c r="BK61" i="31"/>
  <c r="BG61" i="31"/>
  <c r="BC61" i="31"/>
  <c r="AY61" i="31"/>
  <c r="AU61" i="31"/>
  <c r="AQ61" i="31"/>
  <c r="AM61" i="31"/>
  <c r="AI61" i="31"/>
  <c r="AE61" i="31"/>
  <c r="AA61" i="31"/>
  <c r="W61" i="31"/>
  <c r="S61" i="31"/>
  <c r="O61" i="31"/>
  <c r="K61" i="31"/>
  <c r="BK60" i="31"/>
  <c r="BG60" i="31"/>
  <c r="BC60" i="31"/>
  <c r="AY60" i="31"/>
  <c r="AU60" i="31"/>
  <c r="AQ60" i="31"/>
  <c r="AI60" i="31"/>
  <c r="AE60" i="31"/>
  <c r="AA60" i="31"/>
  <c r="S60" i="31"/>
  <c r="O60" i="31"/>
  <c r="BK59" i="31"/>
  <c r="BC59" i="31"/>
  <c r="AY59" i="31"/>
  <c r="AQ59" i="31"/>
  <c r="AM59" i="31"/>
  <c r="AI59" i="31"/>
  <c r="AA59" i="31"/>
  <c r="W59" i="31"/>
  <c r="S59" i="31"/>
  <c r="BG58" i="31"/>
  <c r="AA58" i="31"/>
  <c r="BG57" i="31"/>
  <c r="AM57" i="31"/>
  <c r="S57" i="31"/>
  <c r="AY56" i="31"/>
  <c r="AA56" i="31"/>
  <c r="BG55" i="31"/>
  <c r="AM55" i="31"/>
  <c r="S55" i="31"/>
  <c r="AK63" i="31"/>
  <c r="AW61" i="31"/>
  <c r="U61" i="31"/>
  <c r="AQ76" i="31"/>
  <c r="AG76" i="31"/>
  <c r="K76" i="31"/>
  <c r="BG75" i="31"/>
  <c r="AK75" i="31"/>
  <c r="AA75" i="31"/>
  <c r="AQ74" i="31"/>
  <c r="AG74" i="31"/>
  <c r="K74" i="31"/>
  <c r="BG73" i="31"/>
  <c r="AK73" i="31"/>
  <c r="AA73" i="31"/>
  <c r="AQ72" i="31"/>
  <c r="AG72" i="31"/>
  <c r="K72" i="31"/>
  <c r="BG71" i="31"/>
  <c r="AK71" i="31"/>
  <c r="AA71" i="31"/>
  <c r="AQ70" i="31"/>
  <c r="AG70" i="31"/>
  <c r="K70" i="31"/>
  <c r="BG69" i="31"/>
  <c r="AS69" i="31"/>
  <c r="Q69" i="31"/>
  <c r="M67" i="31"/>
  <c r="AS65" i="31"/>
  <c r="Q65" i="31"/>
  <c r="AC63" i="31"/>
  <c r="W60" i="31"/>
  <c r="AU59" i="31"/>
  <c r="AY58" i="31"/>
  <c r="AY57" i="31"/>
  <c r="BG56" i="31"/>
  <c r="AY55" i="31"/>
  <c r="BI76" i="31"/>
  <c r="BA76" i="31"/>
  <c r="AS76" i="31"/>
  <c r="AK76" i="31"/>
  <c r="AC76" i="31"/>
  <c r="U76" i="31"/>
  <c r="M76" i="31"/>
  <c r="BE75" i="31"/>
  <c r="AW75" i="31"/>
  <c r="AO75" i="31"/>
  <c r="AG75" i="31"/>
  <c r="Y75" i="31"/>
  <c r="Q75" i="31"/>
  <c r="I75" i="31"/>
  <c r="BI74" i="31"/>
  <c r="BA74" i="31"/>
  <c r="AS74" i="31"/>
  <c r="AK74" i="31"/>
  <c r="AC74" i="31"/>
  <c r="U74" i="31"/>
  <c r="M74" i="31"/>
  <c r="BE73" i="31"/>
  <c r="AW73" i="31"/>
  <c r="AO73" i="31"/>
  <c r="AG73" i="31"/>
  <c r="Y73" i="31"/>
  <c r="Q73" i="31"/>
  <c r="I73" i="31"/>
  <c r="BI72" i="31"/>
  <c r="BA72" i="31"/>
  <c r="AS72" i="31"/>
  <c r="AK72" i="31"/>
  <c r="AC72" i="31"/>
  <c r="U72" i="31"/>
  <c r="M72" i="31"/>
  <c r="BE71" i="31"/>
  <c r="AW71" i="31"/>
  <c r="AO71" i="31"/>
  <c r="AG71" i="31"/>
  <c r="Y71" i="31"/>
  <c r="Q71" i="31"/>
  <c r="I71" i="31"/>
  <c r="BI70" i="31"/>
  <c r="BA70" i="31"/>
  <c r="AS70" i="31"/>
  <c r="AK70" i="31"/>
  <c r="AC70" i="31"/>
  <c r="U70" i="31"/>
  <c r="M70" i="31"/>
  <c r="BE69" i="31"/>
  <c r="BA69" i="31"/>
  <c r="AK69" i="31"/>
  <c r="AG69" i="31"/>
  <c r="AC69" i="31"/>
  <c r="Y69" i="31"/>
  <c r="U69" i="31"/>
  <c r="BI68" i="31"/>
  <c r="BE68" i="31"/>
  <c r="BA68" i="31"/>
  <c r="AW68" i="31"/>
  <c r="AS68" i="31"/>
  <c r="AO68" i="31"/>
  <c r="AK68" i="31"/>
  <c r="AG68" i="31"/>
  <c r="AC68" i="31"/>
  <c r="Y68" i="31"/>
  <c r="U68" i="31"/>
  <c r="Q68" i="31"/>
  <c r="M68" i="31"/>
  <c r="I68" i="31"/>
  <c r="BE67" i="31"/>
  <c r="BA67" i="31"/>
  <c r="AW67" i="31"/>
  <c r="AO67" i="31"/>
  <c r="AK67" i="31"/>
  <c r="AG67" i="31"/>
  <c r="Y67" i="31"/>
  <c r="U67" i="31"/>
  <c r="Q67" i="31"/>
  <c r="I67" i="31"/>
  <c r="BI66" i="31"/>
  <c r="BE66" i="31"/>
  <c r="BA66" i="31"/>
  <c r="AW66" i="31"/>
  <c r="AS66" i="31"/>
  <c r="AO66" i="31"/>
  <c r="AK66" i="31"/>
  <c r="AG66" i="31"/>
  <c r="AC66" i="31"/>
  <c r="Y66" i="31"/>
  <c r="U66" i="31"/>
  <c r="Q66" i="31"/>
  <c r="M66" i="31"/>
  <c r="I66" i="31"/>
  <c r="BI65" i="31"/>
  <c r="BE65" i="31"/>
  <c r="BA65" i="31"/>
  <c r="AW65" i="31"/>
  <c r="AO65" i="31"/>
  <c r="AK65" i="31"/>
  <c r="AG65" i="31"/>
  <c r="AC65" i="31"/>
  <c r="Y65" i="31"/>
  <c r="U65" i="31"/>
  <c r="M65" i="31"/>
  <c r="BI64" i="31"/>
  <c r="BE64" i="31"/>
  <c r="BA64" i="31"/>
  <c r="AW64" i="31"/>
  <c r="AS64" i="31"/>
  <c r="AO64" i="31"/>
  <c r="AK64" i="31"/>
  <c r="AG64" i="31"/>
  <c r="AC64" i="31"/>
  <c r="Y64" i="31"/>
  <c r="U64" i="31"/>
  <c r="Q64" i="31"/>
  <c r="M64" i="31"/>
  <c r="I64" i="31"/>
  <c r="BI63" i="31"/>
  <c r="BE63" i="31"/>
  <c r="BA63" i="31"/>
  <c r="AW63" i="31"/>
  <c r="AS63" i="31"/>
  <c r="AG63" i="31"/>
  <c r="BA61" i="31"/>
  <c r="Y61" i="31"/>
  <c r="Q61" i="31"/>
  <c r="I61" i="31"/>
  <c r="BI60" i="31"/>
  <c r="AS60" i="31"/>
  <c r="Y59" i="31"/>
  <c r="I59" i="31"/>
  <c r="AS58" i="31"/>
  <c r="K60" i="31"/>
  <c r="AE59" i="31"/>
  <c r="AK58" i="31"/>
  <c r="AA57" i="31"/>
  <c r="AM56" i="31"/>
  <c r="AA55" i="31"/>
  <c r="AO63" i="31"/>
  <c r="Y63" i="31"/>
  <c r="U63" i="31"/>
  <c r="Q63" i="31"/>
  <c r="M63" i="31"/>
  <c r="I63" i="31"/>
  <c r="BI62" i="31"/>
  <c r="BE62" i="31"/>
  <c r="BA62" i="31"/>
  <c r="AW62" i="31"/>
  <c r="AS62" i="31"/>
  <c r="AO62" i="31"/>
  <c r="AK62" i="31"/>
  <c r="AG62" i="31"/>
  <c r="AC62" i="31"/>
  <c r="Y62" i="31"/>
  <c r="U62" i="31"/>
  <c r="Q62" i="31"/>
  <c r="M62" i="31"/>
  <c r="I62" i="31"/>
  <c r="BI61" i="31"/>
  <c r="AS61" i="31"/>
  <c r="AO61" i="31"/>
  <c r="AK61" i="31"/>
  <c r="AG61" i="31"/>
  <c r="AC61" i="31"/>
  <c r="M61" i="31"/>
  <c r="BE60" i="31"/>
  <c r="AW60" i="31"/>
  <c r="AO60" i="31"/>
  <c r="AK60" i="31"/>
  <c r="AG60" i="31"/>
  <c r="AC60" i="31"/>
  <c r="Y60" i="31"/>
  <c r="U60" i="31"/>
  <c r="Q60" i="31"/>
  <c r="M60" i="31"/>
  <c r="I60" i="31"/>
  <c r="BI59" i="31"/>
  <c r="BE59" i="31"/>
  <c r="BA59" i="31"/>
  <c r="AW59" i="31"/>
  <c r="AS59" i="31"/>
  <c r="AO59" i="31"/>
  <c r="AK59" i="31"/>
  <c r="AG59" i="31"/>
  <c r="AC59" i="31"/>
  <c r="U59" i="31"/>
  <c r="M59" i="31"/>
  <c r="BI58" i="31"/>
  <c r="BE58" i="31"/>
  <c r="BA58" i="31"/>
  <c r="AW58" i="31"/>
  <c r="AO58" i="31"/>
  <c r="AG58" i="31"/>
  <c r="AC58" i="31"/>
  <c r="Y58" i="31"/>
  <c r="U58" i="31"/>
  <c r="Q58" i="31"/>
  <c r="M58" i="31"/>
  <c r="I58" i="31"/>
  <c r="BI57" i="31"/>
  <c r="BE57" i="31"/>
  <c r="BA57" i="31"/>
  <c r="AW57" i="31"/>
  <c r="AS57" i="31"/>
  <c r="AO57" i="31"/>
  <c r="AK57" i="31"/>
  <c r="AG57" i="31"/>
  <c r="AC57" i="31"/>
  <c r="Y57" i="31"/>
  <c r="U57" i="31"/>
  <c r="Q57" i="31"/>
  <c r="M57" i="31"/>
  <c r="I57" i="31"/>
  <c r="BI56" i="31"/>
  <c r="BE56" i="31"/>
  <c r="BA56" i="31"/>
  <c r="AW56" i="31"/>
  <c r="AS56" i="31"/>
  <c r="AO56" i="31"/>
  <c r="AK56" i="31"/>
  <c r="AG56" i="31"/>
  <c r="AC56" i="31"/>
  <c r="Y56" i="31"/>
  <c r="U56" i="31"/>
  <c r="Q56" i="31"/>
  <c r="M56" i="31"/>
  <c r="I56" i="31"/>
  <c r="BI55" i="31"/>
  <c r="BE55" i="31"/>
  <c r="BA55" i="31"/>
  <c r="AW55" i="31"/>
  <c r="AS55" i="31"/>
  <c r="AO55" i="31"/>
  <c r="AK55" i="31"/>
  <c r="AG55" i="31"/>
  <c r="AC55" i="31"/>
  <c r="Y55" i="31"/>
  <c r="U55" i="31"/>
  <c r="Q55" i="31"/>
  <c r="M55" i="31"/>
  <c r="I55" i="31"/>
  <c r="O59" i="31"/>
  <c r="K59" i="31"/>
  <c r="BK58" i="31"/>
  <c r="BC58" i="31"/>
  <c r="AU58" i="31"/>
  <c r="AQ58" i="31"/>
  <c r="AM58" i="31"/>
  <c r="AI58" i="31"/>
  <c r="AE58" i="31"/>
  <c r="W58" i="31"/>
  <c r="O58" i="31"/>
  <c r="K58" i="31"/>
  <c r="BK57" i="31"/>
  <c r="BC57" i="31"/>
  <c r="AU57" i="31"/>
  <c r="AQ57" i="31"/>
  <c r="AI57" i="31"/>
  <c r="AE57" i="31"/>
  <c r="W57" i="31"/>
  <c r="O57" i="31"/>
  <c r="K57" i="31"/>
  <c r="BK56" i="31"/>
  <c r="BC56" i="31"/>
  <c r="AU56" i="31"/>
  <c r="AQ56" i="31"/>
  <c r="AI56" i="31"/>
  <c r="AE56" i="31"/>
  <c r="W56" i="31"/>
  <c r="O56" i="31"/>
  <c r="K56" i="31"/>
  <c r="BK55" i="31"/>
  <c r="BC55" i="31"/>
  <c r="AU55" i="31"/>
  <c r="AQ55" i="31"/>
  <c r="AI55" i="31"/>
  <c r="AE55" i="31"/>
  <c r="W55" i="31"/>
  <c r="O55" i="31"/>
  <c r="B5" i="18"/>
  <c r="B27" i="18" s="1"/>
  <c r="B49" i="18" s="1"/>
  <c r="B6" i="18"/>
  <c r="B28" i="18" s="1"/>
  <c r="B50" i="18" s="1"/>
  <c r="B7" i="18"/>
  <c r="B29" i="18" s="1"/>
  <c r="B51" i="18" s="1"/>
  <c r="B8" i="18"/>
  <c r="B30" i="18" s="1"/>
  <c r="B52" i="18" s="1"/>
  <c r="B9" i="18"/>
  <c r="B31" i="18" s="1"/>
  <c r="B53" i="18" s="1"/>
  <c r="B10" i="18"/>
  <c r="B32" i="18" s="1"/>
  <c r="B54" i="18" s="1"/>
  <c r="B11" i="18"/>
  <c r="B33" i="18" s="1"/>
  <c r="B55" i="18" s="1"/>
  <c r="B12" i="18"/>
  <c r="B34" i="18" s="1"/>
  <c r="B56" i="18" s="1"/>
  <c r="B13" i="18"/>
  <c r="B35" i="18" s="1"/>
  <c r="B57" i="18" s="1"/>
  <c r="B14" i="18"/>
  <c r="B36" i="18" s="1"/>
  <c r="B58" i="18" s="1"/>
  <c r="B15" i="18"/>
  <c r="B37" i="18" s="1"/>
  <c r="B59" i="18" s="1"/>
  <c r="B16" i="18"/>
  <c r="B38" i="18" s="1"/>
  <c r="B60" i="18" s="1"/>
  <c r="B17" i="18"/>
  <c r="B39" i="18" s="1"/>
  <c r="B61" i="18" s="1"/>
  <c r="B18" i="18"/>
  <c r="B40" i="18" s="1"/>
  <c r="B62" i="18" s="1"/>
  <c r="B19" i="18"/>
  <c r="B41" i="18" s="1"/>
  <c r="B63" i="18" s="1"/>
  <c r="B20" i="18"/>
  <c r="B42" i="18" s="1"/>
  <c r="B64" i="18" s="1"/>
  <c r="B21" i="18"/>
  <c r="B43" i="18" s="1"/>
  <c r="B65" i="18" s="1"/>
  <c r="B22" i="18"/>
  <c r="B44" i="18" s="1"/>
  <c r="B66" i="18" s="1"/>
  <c r="B23" i="18"/>
  <c r="B45" i="18" s="1"/>
  <c r="B67" i="18" s="1"/>
  <c r="B4" i="18"/>
  <c r="B26" i="18" s="1"/>
  <c r="B48" i="18" s="1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4" i="22"/>
  <c r="G3" i="46"/>
  <c r="H3" i="46"/>
  <c r="I3" i="46"/>
  <c r="J3" i="46"/>
  <c r="K3" i="46"/>
  <c r="L3" i="46"/>
  <c r="M3" i="46"/>
  <c r="N3" i="46"/>
  <c r="O3" i="46"/>
  <c r="P3" i="46"/>
  <c r="Q3" i="46"/>
  <c r="R3" i="46"/>
  <c r="S3" i="46"/>
  <c r="T3" i="46"/>
  <c r="U3" i="46"/>
  <c r="V3" i="46"/>
  <c r="W3" i="46"/>
  <c r="X3" i="46"/>
  <c r="Y3" i="46"/>
  <c r="F3" i="46"/>
  <c r="C16" i="33" l="1"/>
  <c r="C21" i="33" s="1"/>
  <c r="D3" i="20"/>
  <c r="D16" i="33" l="1"/>
  <c r="E16" i="33" s="1"/>
  <c r="F16" i="33" s="1"/>
  <c r="G16" i="33" s="1"/>
  <c r="H16" i="33" s="1"/>
  <c r="I16" i="33" s="1"/>
  <c r="J16" i="33" s="1"/>
  <c r="K16" i="33" s="1"/>
  <c r="L16" i="33" s="1"/>
  <c r="M16" i="33" s="1"/>
  <c r="N16" i="33" s="1"/>
  <c r="O16" i="33" s="1"/>
  <c r="P16" i="33" s="1"/>
  <c r="Q16" i="33" s="1"/>
  <c r="R16" i="33" s="1"/>
  <c r="S16" i="33" s="1"/>
  <c r="T16" i="33" s="1"/>
  <c r="U16" i="33" s="1"/>
  <c r="V16" i="33" s="1"/>
  <c r="W16" i="33" s="1"/>
  <c r="X16" i="33" s="1"/>
  <c r="Y16" i="33" s="1"/>
  <c r="Z16" i="33" s="1"/>
  <c r="AA16" i="33" s="1"/>
  <c r="AB16" i="33" s="1"/>
  <c r="AC16" i="33" s="1"/>
  <c r="AD16" i="33" s="1"/>
  <c r="AE16" i="33" s="1"/>
  <c r="AF16" i="33" s="1"/>
  <c r="AG16" i="33" s="1"/>
  <c r="AH16" i="33" s="1"/>
  <c r="AI16" i="33" s="1"/>
  <c r="AJ16" i="33" s="1"/>
  <c r="AK16" i="33" s="1"/>
  <c r="AL16" i="33" s="1"/>
  <c r="AM16" i="33" s="1"/>
  <c r="AN16" i="33" s="1"/>
  <c r="AO16" i="33" s="1"/>
  <c r="AP16" i="33" s="1"/>
  <c r="AQ16" i="33" s="1"/>
  <c r="AR16" i="33" s="1"/>
  <c r="AS16" i="33" s="1"/>
  <c r="AT16" i="33" s="1"/>
  <c r="AU16" i="33" s="1"/>
  <c r="AV16" i="33" s="1"/>
  <c r="AW16" i="33" s="1"/>
  <c r="AX16" i="33" s="1"/>
  <c r="AY16" i="33" s="1"/>
  <c r="AZ16" i="33" s="1"/>
  <c r="BA16" i="33" s="1"/>
  <c r="BB16" i="33" s="1"/>
  <c r="BC16" i="33" s="1"/>
  <c r="BD16" i="33" s="1"/>
  <c r="BE16" i="33" s="1"/>
  <c r="BF16" i="33" s="1"/>
  <c r="BG16" i="33" s="1"/>
  <c r="BH16" i="33" s="1"/>
  <c r="BI16" i="33" s="1"/>
  <c r="BJ16" i="33" s="1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19" i="18"/>
  <c r="C120" i="18"/>
  <c r="C121" i="18"/>
  <c r="C122" i="18"/>
  <c r="C118" i="18"/>
  <c r="H122" i="18" l="1"/>
  <c r="L122" i="18"/>
  <c r="P122" i="18"/>
  <c r="T122" i="18"/>
  <c r="X122" i="18"/>
  <c r="AB122" i="18"/>
  <c r="AF122" i="18"/>
  <c r="AJ122" i="18"/>
  <c r="AN122" i="18"/>
  <c r="AR122" i="18"/>
  <c r="AV122" i="18"/>
  <c r="AZ122" i="18"/>
  <c r="BD122" i="18"/>
  <c r="BH122" i="18"/>
  <c r="J122" i="18"/>
  <c r="N122" i="18"/>
  <c r="R122" i="18"/>
  <c r="V122" i="18"/>
  <c r="Z122" i="18"/>
  <c r="AD122" i="18"/>
  <c r="AH122" i="18"/>
  <c r="AL122" i="18"/>
  <c r="AP122" i="18"/>
  <c r="AT122" i="18"/>
  <c r="AX122" i="18"/>
  <c r="BB122" i="18"/>
  <c r="BF122" i="18"/>
  <c r="BJ122" i="18"/>
  <c r="O122" i="18"/>
  <c r="W122" i="18"/>
  <c r="AE122" i="18"/>
  <c r="AM122" i="18"/>
  <c r="AU122" i="18"/>
  <c r="BC122" i="18"/>
  <c r="BK122" i="18"/>
  <c r="K122" i="18"/>
  <c r="S122" i="18"/>
  <c r="AA122" i="18"/>
  <c r="AI122" i="18"/>
  <c r="AQ122" i="18"/>
  <c r="AY122" i="18"/>
  <c r="BG122" i="18"/>
  <c r="M122" i="18"/>
  <c r="AC122" i="18"/>
  <c r="AS122" i="18"/>
  <c r="BI122" i="18"/>
  <c r="AK122" i="18"/>
  <c r="Q122" i="18"/>
  <c r="AG122" i="18"/>
  <c r="AW122" i="18"/>
  <c r="G122" i="18"/>
  <c r="E122" i="18"/>
  <c r="U122" i="18"/>
  <c r="BA122" i="18"/>
  <c r="BE122" i="18"/>
  <c r="F122" i="18"/>
  <c r="I122" i="18"/>
  <c r="Y122" i="18"/>
  <c r="D122" i="18"/>
  <c r="AO122" i="18"/>
  <c r="J137" i="18"/>
  <c r="N137" i="18"/>
  <c r="R137" i="18"/>
  <c r="V137" i="18"/>
  <c r="Z137" i="18"/>
  <c r="AD137" i="18"/>
  <c r="AH137" i="18"/>
  <c r="AL137" i="18"/>
  <c r="AP137" i="18"/>
  <c r="AT137" i="18"/>
  <c r="AX137" i="18"/>
  <c r="BB137" i="18"/>
  <c r="BF137" i="18"/>
  <c r="BJ137" i="18"/>
  <c r="G137" i="18"/>
  <c r="F137" i="18"/>
  <c r="E137" i="18"/>
  <c r="D137" i="18"/>
  <c r="H137" i="18"/>
  <c r="L137" i="18"/>
  <c r="P137" i="18"/>
  <c r="T137" i="18"/>
  <c r="X137" i="18"/>
  <c r="AB137" i="18"/>
  <c r="AF137" i="18"/>
  <c r="AJ137" i="18"/>
  <c r="AN137" i="18"/>
  <c r="AR137" i="18"/>
  <c r="AV137" i="18"/>
  <c r="AZ137" i="18"/>
  <c r="BD137" i="18"/>
  <c r="BH137" i="18"/>
  <c r="I137" i="18"/>
  <c r="Q137" i="18"/>
  <c r="Y137" i="18"/>
  <c r="AG137" i="18"/>
  <c r="AO137" i="18"/>
  <c r="AW137" i="18"/>
  <c r="BE137" i="18"/>
  <c r="K137" i="18"/>
  <c r="S137" i="18"/>
  <c r="AA137" i="18"/>
  <c r="AI137" i="18"/>
  <c r="AQ137" i="18"/>
  <c r="AY137" i="18"/>
  <c r="BG137" i="18"/>
  <c r="W137" i="18"/>
  <c r="AM137" i="18"/>
  <c r="BC137" i="18"/>
  <c r="M137" i="18"/>
  <c r="AC137" i="18"/>
  <c r="AS137" i="18"/>
  <c r="BI137" i="18"/>
  <c r="O137" i="18"/>
  <c r="AE137" i="18"/>
  <c r="AU137" i="18"/>
  <c r="BK137" i="18"/>
  <c r="U137" i="18"/>
  <c r="AK137" i="18"/>
  <c r="BA137" i="18"/>
  <c r="J133" i="18"/>
  <c r="N133" i="18"/>
  <c r="R133" i="18"/>
  <c r="V133" i="18"/>
  <c r="Z133" i="18"/>
  <c r="AD133" i="18"/>
  <c r="AH133" i="18"/>
  <c r="AL133" i="18"/>
  <c r="AP133" i="18"/>
  <c r="AT133" i="18"/>
  <c r="AX133" i="18"/>
  <c r="BB133" i="18"/>
  <c r="BF133" i="18"/>
  <c r="BJ133" i="18"/>
  <c r="G133" i="18"/>
  <c r="F133" i="18"/>
  <c r="E133" i="18"/>
  <c r="D133" i="18"/>
  <c r="H133" i="18"/>
  <c r="L133" i="18"/>
  <c r="P133" i="18"/>
  <c r="T133" i="18"/>
  <c r="X133" i="18"/>
  <c r="AB133" i="18"/>
  <c r="AF133" i="18"/>
  <c r="AJ133" i="18"/>
  <c r="AN133" i="18"/>
  <c r="AR133" i="18"/>
  <c r="AV133" i="18"/>
  <c r="AZ133" i="18"/>
  <c r="BD133" i="18"/>
  <c r="BH133" i="18"/>
  <c r="I133" i="18"/>
  <c r="Q133" i="18"/>
  <c r="Y133" i="18"/>
  <c r="AG133" i="18"/>
  <c r="AO133" i="18"/>
  <c r="AW133" i="18"/>
  <c r="BE133" i="18"/>
  <c r="K133" i="18"/>
  <c r="S133" i="18"/>
  <c r="AA133" i="18"/>
  <c r="AI133" i="18"/>
  <c r="AQ133" i="18"/>
  <c r="AY133" i="18"/>
  <c r="BG133" i="18"/>
  <c r="W133" i="18"/>
  <c r="AM133" i="18"/>
  <c r="BC133" i="18"/>
  <c r="M133" i="18"/>
  <c r="AC133" i="18"/>
  <c r="AS133" i="18"/>
  <c r="BI133" i="18"/>
  <c r="O133" i="18"/>
  <c r="AE133" i="18"/>
  <c r="AU133" i="18"/>
  <c r="BK133" i="18"/>
  <c r="U133" i="18"/>
  <c r="AK133" i="18"/>
  <c r="BA133" i="18"/>
  <c r="J129" i="18"/>
  <c r="N129" i="18"/>
  <c r="R129" i="18"/>
  <c r="V129" i="18"/>
  <c r="Z129" i="18"/>
  <c r="AD129" i="18"/>
  <c r="AH129" i="18"/>
  <c r="AL129" i="18"/>
  <c r="AP129" i="18"/>
  <c r="AT129" i="18"/>
  <c r="AX129" i="18"/>
  <c r="BB129" i="18"/>
  <c r="BF129" i="18"/>
  <c r="BJ129" i="18"/>
  <c r="G129" i="18"/>
  <c r="F129" i="18"/>
  <c r="E129" i="18"/>
  <c r="D129" i="18"/>
  <c r="H129" i="18"/>
  <c r="L129" i="18"/>
  <c r="P129" i="18"/>
  <c r="T129" i="18"/>
  <c r="X129" i="18"/>
  <c r="AB129" i="18"/>
  <c r="AF129" i="18"/>
  <c r="AJ129" i="18"/>
  <c r="AN129" i="18"/>
  <c r="AR129" i="18"/>
  <c r="AV129" i="18"/>
  <c r="AZ129" i="18"/>
  <c r="BD129" i="18"/>
  <c r="BH129" i="18"/>
  <c r="I129" i="18"/>
  <c r="Q129" i="18"/>
  <c r="Y129" i="18"/>
  <c r="AG129" i="18"/>
  <c r="AO129" i="18"/>
  <c r="AW129" i="18"/>
  <c r="BE129" i="18"/>
  <c r="K129" i="18"/>
  <c r="S129" i="18"/>
  <c r="AA129" i="18"/>
  <c r="AI129" i="18"/>
  <c r="AQ129" i="18"/>
  <c r="AY129" i="18"/>
  <c r="BG129" i="18"/>
  <c r="W129" i="18"/>
  <c r="AM129" i="18"/>
  <c r="BC129" i="18"/>
  <c r="M129" i="18"/>
  <c r="AC129" i="18"/>
  <c r="AS129" i="18"/>
  <c r="BI129" i="18"/>
  <c r="O129" i="18"/>
  <c r="AE129" i="18"/>
  <c r="AU129" i="18"/>
  <c r="BK129" i="18"/>
  <c r="U129" i="18"/>
  <c r="AK129" i="18"/>
  <c r="BA129" i="18"/>
  <c r="J125" i="18"/>
  <c r="N125" i="18"/>
  <c r="R125" i="18"/>
  <c r="V125" i="18"/>
  <c r="Z125" i="18"/>
  <c r="AD125" i="18"/>
  <c r="AH125" i="18"/>
  <c r="AL125" i="18"/>
  <c r="AP125" i="18"/>
  <c r="AT125" i="18"/>
  <c r="AX125" i="18"/>
  <c r="BB125" i="18"/>
  <c r="BF125" i="18"/>
  <c r="BJ125" i="18"/>
  <c r="G125" i="18"/>
  <c r="F125" i="18"/>
  <c r="E125" i="18"/>
  <c r="D125" i="18"/>
  <c r="H125" i="18"/>
  <c r="L125" i="18"/>
  <c r="P125" i="18"/>
  <c r="T125" i="18"/>
  <c r="X125" i="18"/>
  <c r="AB125" i="18"/>
  <c r="AF125" i="18"/>
  <c r="AJ125" i="18"/>
  <c r="AN125" i="18"/>
  <c r="AR125" i="18"/>
  <c r="AV125" i="18"/>
  <c r="AZ125" i="18"/>
  <c r="BD125" i="18"/>
  <c r="BH125" i="18"/>
  <c r="I125" i="18"/>
  <c r="Q125" i="18"/>
  <c r="Y125" i="18"/>
  <c r="AG125" i="18"/>
  <c r="AO125" i="18"/>
  <c r="AW125" i="18"/>
  <c r="BE125" i="18"/>
  <c r="U125" i="18"/>
  <c r="AK125" i="18"/>
  <c r="BA125" i="18"/>
  <c r="K125" i="18"/>
  <c r="S125" i="18"/>
  <c r="AA125" i="18"/>
  <c r="AI125" i="18"/>
  <c r="AQ125" i="18"/>
  <c r="AY125" i="18"/>
  <c r="BG125" i="18"/>
  <c r="M125" i="18"/>
  <c r="AC125" i="18"/>
  <c r="AS125" i="18"/>
  <c r="BI125" i="18"/>
  <c r="AE125" i="18"/>
  <c r="BK125" i="18"/>
  <c r="AM125" i="18"/>
  <c r="O125" i="18"/>
  <c r="AU125" i="18"/>
  <c r="W125" i="18"/>
  <c r="BC125" i="18"/>
  <c r="H121" i="18"/>
  <c r="L121" i="18"/>
  <c r="P121" i="18"/>
  <c r="T121" i="18"/>
  <c r="X121" i="18"/>
  <c r="AB121" i="18"/>
  <c r="AF121" i="18"/>
  <c r="AJ121" i="18"/>
  <c r="AN121" i="18"/>
  <c r="AR121" i="18"/>
  <c r="AV121" i="18"/>
  <c r="AZ121" i="18"/>
  <c r="BD121" i="18"/>
  <c r="BH121" i="18"/>
  <c r="J121" i="18"/>
  <c r="N121" i="18"/>
  <c r="R121" i="18"/>
  <c r="V121" i="18"/>
  <c r="Z121" i="18"/>
  <c r="AD121" i="18"/>
  <c r="AH121" i="18"/>
  <c r="AL121" i="18"/>
  <c r="AP121" i="18"/>
  <c r="AT121" i="18"/>
  <c r="AX121" i="18"/>
  <c r="BB121" i="18"/>
  <c r="BF121" i="18"/>
  <c r="BJ121" i="18"/>
  <c r="O121" i="18"/>
  <c r="W121" i="18"/>
  <c r="AE121" i="18"/>
  <c r="AM121" i="18"/>
  <c r="AU121" i="18"/>
  <c r="BC121" i="18"/>
  <c r="BK121" i="18"/>
  <c r="G121" i="18"/>
  <c r="F121" i="18"/>
  <c r="E121" i="18"/>
  <c r="D121" i="18"/>
  <c r="K121" i="18"/>
  <c r="S121" i="18"/>
  <c r="AA121" i="18"/>
  <c r="AI121" i="18"/>
  <c r="AQ121" i="18"/>
  <c r="AY121" i="18"/>
  <c r="BG121" i="18"/>
  <c r="U121" i="18"/>
  <c r="AK121" i="18"/>
  <c r="BA121" i="18"/>
  <c r="AC121" i="18"/>
  <c r="BI121" i="18"/>
  <c r="I121" i="18"/>
  <c r="Y121" i="18"/>
  <c r="AO121" i="18"/>
  <c r="BE121" i="18"/>
  <c r="M121" i="18"/>
  <c r="AS121" i="18"/>
  <c r="AW121" i="18"/>
  <c r="Q121" i="18"/>
  <c r="AG121" i="18"/>
  <c r="J136" i="18"/>
  <c r="N136" i="18"/>
  <c r="R136" i="18"/>
  <c r="V136" i="18"/>
  <c r="Z136" i="18"/>
  <c r="AD136" i="18"/>
  <c r="AH136" i="18"/>
  <c r="AL136" i="18"/>
  <c r="AP136" i="18"/>
  <c r="AT136" i="18"/>
  <c r="AX136" i="18"/>
  <c r="BB136" i="18"/>
  <c r="BF136" i="18"/>
  <c r="BJ136" i="18"/>
  <c r="H136" i="18"/>
  <c r="L136" i="18"/>
  <c r="P136" i="18"/>
  <c r="T136" i="18"/>
  <c r="X136" i="18"/>
  <c r="AB136" i="18"/>
  <c r="AF136" i="18"/>
  <c r="AJ136" i="18"/>
  <c r="AN136" i="18"/>
  <c r="AR136" i="18"/>
  <c r="AV136" i="18"/>
  <c r="AZ136" i="18"/>
  <c r="BD136" i="18"/>
  <c r="BH136" i="18"/>
  <c r="I136" i="18"/>
  <c r="Q136" i="18"/>
  <c r="Y136" i="18"/>
  <c r="AG136" i="18"/>
  <c r="AO136" i="18"/>
  <c r="AW136" i="18"/>
  <c r="BE136" i="18"/>
  <c r="G136" i="18"/>
  <c r="E136" i="18"/>
  <c r="K136" i="18"/>
  <c r="S136" i="18"/>
  <c r="AA136" i="18"/>
  <c r="AI136" i="18"/>
  <c r="AQ136" i="18"/>
  <c r="AY136" i="18"/>
  <c r="BG136" i="18"/>
  <c r="O136" i="18"/>
  <c r="AE136" i="18"/>
  <c r="AU136" i="18"/>
  <c r="BK136" i="18"/>
  <c r="U136" i="18"/>
  <c r="AK136" i="18"/>
  <c r="BA136" i="18"/>
  <c r="D136" i="18"/>
  <c r="W136" i="18"/>
  <c r="AM136" i="18"/>
  <c r="BC136" i="18"/>
  <c r="M136" i="18"/>
  <c r="AC136" i="18"/>
  <c r="AS136" i="18"/>
  <c r="BI136" i="18"/>
  <c r="F136" i="18"/>
  <c r="J132" i="18"/>
  <c r="N132" i="18"/>
  <c r="R132" i="18"/>
  <c r="V132" i="18"/>
  <c r="Z132" i="18"/>
  <c r="AD132" i="18"/>
  <c r="AH132" i="18"/>
  <c r="AL132" i="18"/>
  <c r="AP132" i="18"/>
  <c r="AT132" i="18"/>
  <c r="AX132" i="18"/>
  <c r="BB132" i="18"/>
  <c r="BF132" i="18"/>
  <c r="BJ132" i="18"/>
  <c r="H132" i="18"/>
  <c r="L132" i="18"/>
  <c r="P132" i="18"/>
  <c r="T132" i="18"/>
  <c r="X132" i="18"/>
  <c r="AB132" i="18"/>
  <c r="AF132" i="18"/>
  <c r="AJ132" i="18"/>
  <c r="AN132" i="18"/>
  <c r="AR132" i="18"/>
  <c r="AV132" i="18"/>
  <c r="AZ132" i="18"/>
  <c r="BD132" i="18"/>
  <c r="BH132" i="18"/>
  <c r="I132" i="18"/>
  <c r="Q132" i="18"/>
  <c r="Y132" i="18"/>
  <c r="AG132" i="18"/>
  <c r="AO132" i="18"/>
  <c r="AW132" i="18"/>
  <c r="BE132" i="18"/>
  <c r="F132" i="18"/>
  <c r="D132" i="18"/>
  <c r="K132" i="18"/>
  <c r="S132" i="18"/>
  <c r="AA132" i="18"/>
  <c r="AI132" i="18"/>
  <c r="AQ132" i="18"/>
  <c r="AY132" i="18"/>
  <c r="BG132" i="18"/>
  <c r="O132" i="18"/>
  <c r="AE132" i="18"/>
  <c r="AU132" i="18"/>
  <c r="BK132" i="18"/>
  <c r="U132" i="18"/>
  <c r="AK132" i="18"/>
  <c r="BA132" i="18"/>
  <c r="G132" i="18"/>
  <c r="W132" i="18"/>
  <c r="AM132" i="18"/>
  <c r="BC132" i="18"/>
  <c r="M132" i="18"/>
  <c r="AC132" i="18"/>
  <c r="AS132" i="18"/>
  <c r="BI132" i="18"/>
  <c r="E132" i="18"/>
  <c r="J128" i="18"/>
  <c r="N128" i="18"/>
  <c r="R128" i="18"/>
  <c r="V128" i="18"/>
  <c r="Z128" i="18"/>
  <c r="AD128" i="18"/>
  <c r="AH128" i="18"/>
  <c r="AL128" i="18"/>
  <c r="AP128" i="18"/>
  <c r="AT128" i="18"/>
  <c r="AX128" i="18"/>
  <c r="BB128" i="18"/>
  <c r="BF128" i="18"/>
  <c r="BJ128" i="18"/>
  <c r="H128" i="18"/>
  <c r="L128" i="18"/>
  <c r="P128" i="18"/>
  <c r="T128" i="18"/>
  <c r="X128" i="18"/>
  <c r="AB128" i="18"/>
  <c r="AF128" i="18"/>
  <c r="AJ128" i="18"/>
  <c r="AN128" i="18"/>
  <c r="AR128" i="18"/>
  <c r="AV128" i="18"/>
  <c r="AZ128" i="18"/>
  <c r="BD128" i="18"/>
  <c r="BH128" i="18"/>
  <c r="I128" i="18"/>
  <c r="Q128" i="18"/>
  <c r="Y128" i="18"/>
  <c r="AG128" i="18"/>
  <c r="AO128" i="18"/>
  <c r="AW128" i="18"/>
  <c r="BE128" i="18"/>
  <c r="G128" i="18"/>
  <c r="E128" i="18"/>
  <c r="K128" i="18"/>
  <c r="S128" i="18"/>
  <c r="AA128" i="18"/>
  <c r="AI128" i="18"/>
  <c r="AQ128" i="18"/>
  <c r="AY128" i="18"/>
  <c r="BG128" i="18"/>
  <c r="O128" i="18"/>
  <c r="AE128" i="18"/>
  <c r="AU128" i="18"/>
  <c r="BK128" i="18"/>
  <c r="U128" i="18"/>
  <c r="AK128" i="18"/>
  <c r="BA128" i="18"/>
  <c r="F128" i="18"/>
  <c r="W128" i="18"/>
  <c r="AM128" i="18"/>
  <c r="BC128" i="18"/>
  <c r="M128" i="18"/>
  <c r="AC128" i="18"/>
  <c r="AS128" i="18"/>
  <c r="BI128" i="18"/>
  <c r="D128" i="18"/>
  <c r="J124" i="18"/>
  <c r="N124" i="18"/>
  <c r="R124" i="18"/>
  <c r="V124" i="18"/>
  <c r="Z124" i="18"/>
  <c r="AD124" i="18"/>
  <c r="AH124" i="18"/>
  <c r="AL124" i="18"/>
  <c r="AP124" i="18"/>
  <c r="AT124" i="18"/>
  <c r="AX124" i="18"/>
  <c r="BB124" i="18"/>
  <c r="BF124" i="18"/>
  <c r="BJ124" i="18"/>
  <c r="H124" i="18"/>
  <c r="L124" i="18"/>
  <c r="P124" i="18"/>
  <c r="T124" i="18"/>
  <c r="X124" i="18"/>
  <c r="AB124" i="18"/>
  <c r="AF124" i="18"/>
  <c r="AJ124" i="18"/>
  <c r="AN124" i="18"/>
  <c r="AR124" i="18"/>
  <c r="AV124" i="18"/>
  <c r="AZ124" i="18"/>
  <c r="BD124" i="18"/>
  <c r="BH124" i="18"/>
  <c r="I124" i="18"/>
  <c r="Q124" i="18"/>
  <c r="Y124" i="18"/>
  <c r="AG124" i="18"/>
  <c r="AO124" i="18"/>
  <c r="AW124" i="18"/>
  <c r="BE124" i="18"/>
  <c r="F124" i="18"/>
  <c r="D124" i="18"/>
  <c r="M124" i="18"/>
  <c r="AC124" i="18"/>
  <c r="AS124" i="18"/>
  <c r="BI124" i="18"/>
  <c r="K124" i="18"/>
  <c r="S124" i="18"/>
  <c r="AA124" i="18"/>
  <c r="AI124" i="18"/>
  <c r="AQ124" i="18"/>
  <c r="AY124" i="18"/>
  <c r="BG124" i="18"/>
  <c r="U124" i="18"/>
  <c r="AK124" i="18"/>
  <c r="BA124" i="18"/>
  <c r="W124" i="18"/>
  <c r="BC124" i="18"/>
  <c r="AE124" i="18"/>
  <c r="BK124" i="18"/>
  <c r="E124" i="18"/>
  <c r="AM124" i="18"/>
  <c r="O124" i="18"/>
  <c r="AU124" i="18"/>
  <c r="G124" i="18"/>
  <c r="H120" i="18"/>
  <c r="L120" i="18"/>
  <c r="P120" i="18"/>
  <c r="T120" i="18"/>
  <c r="X120" i="18"/>
  <c r="AB120" i="18"/>
  <c r="AF120" i="18"/>
  <c r="AJ120" i="18"/>
  <c r="AN120" i="18"/>
  <c r="AR120" i="18"/>
  <c r="AV120" i="18"/>
  <c r="AZ120" i="18"/>
  <c r="BD120" i="18"/>
  <c r="BH120" i="18"/>
  <c r="J120" i="18"/>
  <c r="N120" i="18"/>
  <c r="R120" i="18"/>
  <c r="V120" i="18"/>
  <c r="Z120" i="18"/>
  <c r="AD120" i="18"/>
  <c r="AH120" i="18"/>
  <c r="AL120" i="18"/>
  <c r="AP120" i="18"/>
  <c r="AT120" i="18"/>
  <c r="AX120" i="18"/>
  <c r="BB120" i="18"/>
  <c r="BF120" i="18"/>
  <c r="BJ120" i="18"/>
  <c r="O120" i="18"/>
  <c r="W120" i="18"/>
  <c r="AE120" i="18"/>
  <c r="AM120" i="18"/>
  <c r="AU120" i="18"/>
  <c r="BC120" i="18"/>
  <c r="BK120" i="18"/>
  <c r="K120" i="18"/>
  <c r="S120" i="18"/>
  <c r="AA120" i="18"/>
  <c r="AI120" i="18"/>
  <c r="AQ120" i="18"/>
  <c r="AY120" i="18"/>
  <c r="BG120" i="18"/>
  <c r="M120" i="18"/>
  <c r="AC120" i="18"/>
  <c r="AS120" i="18"/>
  <c r="BI120" i="18"/>
  <c r="G120" i="18"/>
  <c r="E120" i="18"/>
  <c r="U120" i="18"/>
  <c r="BA120" i="18"/>
  <c r="Q120" i="18"/>
  <c r="AG120" i="18"/>
  <c r="AW120" i="18"/>
  <c r="AK120" i="18"/>
  <c r="AO120" i="18"/>
  <c r="BE120" i="18"/>
  <c r="D120" i="18"/>
  <c r="I120" i="18"/>
  <c r="Y120" i="18"/>
  <c r="F120" i="18"/>
  <c r="J135" i="18"/>
  <c r="N135" i="18"/>
  <c r="R135" i="18"/>
  <c r="V135" i="18"/>
  <c r="Z135" i="18"/>
  <c r="AD135" i="18"/>
  <c r="AH135" i="18"/>
  <c r="AL135" i="18"/>
  <c r="AP135" i="18"/>
  <c r="AT135" i="18"/>
  <c r="AX135" i="18"/>
  <c r="BB135" i="18"/>
  <c r="BF135" i="18"/>
  <c r="BJ135" i="18"/>
  <c r="H135" i="18"/>
  <c r="L135" i="18"/>
  <c r="P135" i="18"/>
  <c r="T135" i="18"/>
  <c r="X135" i="18"/>
  <c r="AB135" i="18"/>
  <c r="AF135" i="18"/>
  <c r="AJ135" i="18"/>
  <c r="AN135" i="18"/>
  <c r="AR135" i="18"/>
  <c r="AV135" i="18"/>
  <c r="AZ135" i="18"/>
  <c r="BD135" i="18"/>
  <c r="BH135" i="18"/>
  <c r="G135" i="18"/>
  <c r="F135" i="18"/>
  <c r="E135" i="18"/>
  <c r="D135" i="18"/>
  <c r="I135" i="18"/>
  <c r="Q135" i="18"/>
  <c r="Y135" i="18"/>
  <c r="AG135" i="18"/>
  <c r="AO135" i="18"/>
  <c r="AW135" i="18"/>
  <c r="BE135" i="18"/>
  <c r="K135" i="18"/>
  <c r="S135" i="18"/>
  <c r="AA135" i="18"/>
  <c r="AI135" i="18"/>
  <c r="AQ135" i="18"/>
  <c r="AY135" i="18"/>
  <c r="BG135" i="18"/>
  <c r="W135" i="18"/>
  <c r="AM135" i="18"/>
  <c r="BC135" i="18"/>
  <c r="M135" i="18"/>
  <c r="AC135" i="18"/>
  <c r="AS135" i="18"/>
  <c r="BI135" i="18"/>
  <c r="O135" i="18"/>
  <c r="AE135" i="18"/>
  <c r="AU135" i="18"/>
  <c r="BK135" i="18"/>
  <c r="U135" i="18"/>
  <c r="AK135" i="18"/>
  <c r="BA135" i="18"/>
  <c r="J131" i="18"/>
  <c r="N131" i="18"/>
  <c r="R131" i="18"/>
  <c r="V131" i="18"/>
  <c r="Z131" i="18"/>
  <c r="AD131" i="18"/>
  <c r="AH131" i="18"/>
  <c r="AL131" i="18"/>
  <c r="AP131" i="18"/>
  <c r="AT131" i="18"/>
  <c r="AX131" i="18"/>
  <c r="BB131" i="18"/>
  <c r="BF131" i="18"/>
  <c r="BJ131" i="18"/>
  <c r="H131" i="18"/>
  <c r="L131" i="18"/>
  <c r="P131" i="18"/>
  <c r="T131" i="18"/>
  <c r="X131" i="18"/>
  <c r="AB131" i="18"/>
  <c r="AF131" i="18"/>
  <c r="AJ131" i="18"/>
  <c r="AN131" i="18"/>
  <c r="AR131" i="18"/>
  <c r="AV131" i="18"/>
  <c r="AZ131" i="18"/>
  <c r="BD131" i="18"/>
  <c r="BH131" i="18"/>
  <c r="G131" i="18"/>
  <c r="F131" i="18"/>
  <c r="E131" i="18"/>
  <c r="D131" i="18"/>
  <c r="I131" i="18"/>
  <c r="Q131" i="18"/>
  <c r="Y131" i="18"/>
  <c r="AG131" i="18"/>
  <c r="AO131" i="18"/>
  <c r="AW131" i="18"/>
  <c r="BE131" i="18"/>
  <c r="K131" i="18"/>
  <c r="S131" i="18"/>
  <c r="AA131" i="18"/>
  <c r="AI131" i="18"/>
  <c r="AQ131" i="18"/>
  <c r="AY131" i="18"/>
  <c r="BG131" i="18"/>
  <c r="W131" i="18"/>
  <c r="AM131" i="18"/>
  <c r="BC131" i="18"/>
  <c r="M131" i="18"/>
  <c r="AC131" i="18"/>
  <c r="AS131" i="18"/>
  <c r="BI131" i="18"/>
  <c r="O131" i="18"/>
  <c r="AE131" i="18"/>
  <c r="AU131" i="18"/>
  <c r="BK131" i="18"/>
  <c r="U131" i="18"/>
  <c r="AK131" i="18"/>
  <c r="BA131" i="18"/>
  <c r="J127" i="18"/>
  <c r="N127" i="18"/>
  <c r="R127" i="18"/>
  <c r="V127" i="18"/>
  <c r="Z127" i="18"/>
  <c r="AD127" i="18"/>
  <c r="AH127" i="18"/>
  <c r="AL127" i="18"/>
  <c r="AP127" i="18"/>
  <c r="AT127" i="18"/>
  <c r="AX127" i="18"/>
  <c r="BB127" i="18"/>
  <c r="BF127" i="18"/>
  <c r="BJ127" i="18"/>
  <c r="H127" i="18"/>
  <c r="L127" i="18"/>
  <c r="P127" i="18"/>
  <c r="T127" i="18"/>
  <c r="X127" i="18"/>
  <c r="AB127" i="18"/>
  <c r="AF127" i="18"/>
  <c r="AJ127" i="18"/>
  <c r="AN127" i="18"/>
  <c r="AR127" i="18"/>
  <c r="AV127" i="18"/>
  <c r="AZ127" i="18"/>
  <c r="BD127" i="18"/>
  <c r="BH127" i="18"/>
  <c r="G127" i="18"/>
  <c r="F127" i="18"/>
  <c r="E127" i="18"/>
  <c r="D127" i="18"/>
  <c r="I127" i="18"/>
  <c r="Q127" i="18"/>
  <c r="Y127" i="18"/>
  <c r="AG127" i="18"/>
  <c r="AO127" i="18"/>
  <c r="AW127" i="18"/>
  <c r="BE127" i="18"/>
  <c r="U127" i="18"/>
  <c r="AK127" i="18"/>
  <c r="K127" i="18"/>
  <c r="S127" i="18"/>
  <c r="AA127" i="18"/>
  <c r="AI127" i="18"/>
  <c r="AQ127" i="18"/>
  <c r="AY127" i="18"/>
  <c r="BG127" i="18"/>
  <c r="M127" i="18"/>
  <c r="O127" i="18"/>
  <c r="AM127" i="18"/>
  <c r="BC127" i="18"/>
  <c r="W127" i="18"/>
  <c r="AS127" i="18"/>
  <c r="BI127" i="18"/>
  <c r="AC127" i="18"/>
  <c r="AU127" i="18"/>
  <c r="BK127" i="18"/>
  <c r="AE127" i="18"/>
  <c r="BA127" i="18"/>
  <c r="H123" i="18"/>
  <c r="L123" i="18"/>
  <c r="P123" i="18"/>
  <c r="T123" i="18"/>
  <c r="X123" i="18"/>
  <c r="AB123" i="18"/>
  <c r="J123" i="18"/>
  <c r="N123" i="18"/>
  <c r="R123" i="18"/>
  <c r="V123" i="18"/>
  <c r="Z123" i="18"/>
  <c r="O123" i="18"/>
  <c r="W123" i="18"/>
  <c r="AD123" i="18"/>
  <c r="AH123" i="18"/>
  <c r="AL123" i="18"/>
  <c r="AP123" i="18"/>
  <c r="AT123" i="18"/>
  <c r="AX123" i="18"/>
  <c r="BB123" i="18"/>
  <c r="BF123" i="18"/>
  <c r="BJ123" i="18"/>
  <c r="K123" i="18"/>
  <c r="S123" i="18"/>
  <c r="AA123" i="18"/>
  <c r="AF123" i="18"/>
  <c r="AJ123" i="18"/>
  <c r="AN123" i="18"/>
  <c r="AR123" i="18"/>
  <c r="AV123" i="18"/>
  <c r="AZ123" i="18"/>
  <c r="BD123" i="18"/>
  <c r="BH123" i="18"/>
  <c r="G123" i="18"/>
  <c r="F123" i="18"/>
  <c r="E123" i="18"/>
  <c r="D123" i="18"/>
  <c r="U123" i="18"/>
  <c r="AG123" i="18"/>
  <c r="AO123" i="18"/>
  <c r="AW123" i="18"/>
  <c r="BE123" i="18"/>
  <c r="M123" i="18"/>
  <c r="AK123" i="18"/>
  <c r="BA123" i="18"/>
  <c r="I123" i="18"/>
  <c r="Y123" i="18"/>
  <c r="AI123" i="18"/>
  <c r="AQ123" i="18"/>
  <c r="AY123" i="18"/>
  <c r="BG123" i="18"/>
  <c r="AC123" i="18"/>
  <c r="AS123" i="18"/>
  <c r="BI123" i="18"/>
  <c r="AU123" i="18"/>
  <c r="Q123" i="18"/>
  <c r="BC123" i="18"/>
  <c r="AE123" i="18"/>
  <c r="BK123" i="18"/>
  <c r="AM123" i="18"/>
  <c r="H118" i="18"/>
  <c r="L118" i="18"/>
  <c r="P118" i="18"/>
  <c r="T118" i="18"/>
  <c r="X118" i="18"/>
  <c r="AB118" i="18"/>
  <c r="AF118" i="18"/>
  <c r="AJ118" i="18"/>
  <c r="AN118" i="18"/>
  <c r="AR118" i="18"/>
  <c r="AV118" i="18"/>
  <c r="AZ118" i="18"/>
  <c r="BD118" i="18"/>
  <c r="BH118" i="18"/>
  <c r="J118" i="18"/>
  <c r="N118" i="18"/>
  <c r="R118" i="18"/>
  <c r="V118" i="18"/>
  <c r="Z118" i="18"/>
  <c r="AD118" i="18"/>
  <c r="AH118" i="18"/>
  <c r="AL118" i="18"/>
  <c r="AP118" i="18"/>
  <c r="AT118" i="18"/>
  <c r="AX118" i="18"/>
  <c r="BB118" i="18"/>
  <c r="BF118" i="18"/>
  <c r="BJ118" i="18"/>
  <c r="O118" i="18"/>
  <c r="W118" i="18"/>
  <c r="AE118" i="18"/>
  <c r="AM118" i="18"/>
  <c r="AU118" i="18"/>
  <c r="BC118" i="18"/>
  <c r="BK118" i="18"/>
  <c r="K118" i="18"/>
  <c r="S118" i="18"/>
  <c r="AA118" i="18"/>
  <c r="AI118" i="18"/>
  <c r="AQ118" i="18"/>
  <c r="AY118" i="18"/>
  <c r="BG118" i="18"/>
  <c r="M118" i="18"/>
  <c r="AC118" i="18"/>
  <c r="AS118" i="18"/>
  <c r="BI118" i="18"/>
  <c r="U118" i="18"/>
  <c r="Q118" i="18"/>
  <c r="AG118" i="18"/>
  <c r="AW118" i="18"/>
  <c r="G118" i="18"/>
  <c r="E118" i="18"/>
  <c r="AK118" i="18"/>
  <c r="BA118" i="18"/>
  <c r="Y118" i="18"/>
  <c r="F118" i="18"/>
  <c r="AO118" i="18"/>
  <c r="BE118" i="18"/>
  <c r="D118" i="18"/>
  <c r="I118" i="18"/>
  <c r="H119" i="18"/>
  <c r="L119" i="18"/>
  <c r="P119" i="18"/>
  <c r="T119" i="18"/>
  <c r="X119" i="18"/>
  <c r="AB119" i="18"/>
  <c r="AF119" i="18"/>
  <c r="AJ119" i="18"/>
  <c r="AN119" i="18"/>
  <c r="AR119" i="18"/>
  <c r="AV119" i="18"/>
  <c r="AZ119" i="18"/>
  <c r="BD119" i="18"/>
  <c r="BH119" i="18"/>
  <c r="J119" i="18"/>
  <c r="N119" i="18"/>
  <c r="R119" i="18"/>
  <c r="V119" i="18"/>
  <c r="Z119" i="18"/>
  <c r="AD119" i="18"/>
  <c r="AH119" i="18"/>
  <c r="AL119" i="18"/>
  <c r="AP119" i="18"/>
  <c r="AT119" i="18"/>
  <c r="AX119" i="18"/>
  <c r="BB119" i="18"/>
  <c r="BF119" i="18"/>
  <c r="BJ119" i="18"/>
  <c r="O119" i="18"/>
  <c r="W119" i="18"/>
  <c r="AE119" i="18"/>
  <c r="AM119" i="18"/>
  <c r="AU119" i="18"/>
  <c r="BC119" i="18"/>
  <c r="BK119" i="18"/>
  <c r="K119" i="18"/>
  <c r="S119" i="18"/>
  <c r="AA119" i="18"/>
  <c r="AI119" i="18"/>
  <c r="AQ119" i="18"/>
  <c r="AY119" i="18"/>
  <c r="BG119" i="18"/>
  <c r="G119" i="18"/>
  <c r="F119" i="18"/>
  <c r="E119" i="18"/>
  <c r="D119" i="18"/>
  <c r="U119" i="18"/>
  <c r="AK119" i="18"/>
  <c r="BA119" i="18"/>
  <c r="M119" i="18"/>
  <c r="AS119" i="18"/>
  <c r="I119" i="18"/>
  <c r="Y119" i="18"/>
  <c r="AO119" i="18"/>
  <c r="BE119" i="18"/>
  <c r="AC119" i="18"/>
  <c r="BI119" i="18"/>
  <c r="AG119" i="18"/>
  <c r="AW119" i="18"/>
  <c r="Q119" i="18"/>
  <c r="J134" i="18"/>
  <c r="N134" i="18"/>
  <c r="R134" i="18"/>
  <c r="V134" i="18"/>
  <c r="Z134" i="18"/>
  <c r="AD134" i="18"/>
  <c r="AH134" i="18"/>
  <c r="AL134" i="18"/>
  <c r="AP134" i="18"/>
  <c r="AT134" i="18"/>
  <c r="AX134" i="18"/>
  <c r="BB134" i="18"/>
  <c r="BF134" i="18"/>
  <c r="BJ134" i="18"/>
  <c r="H134" i="18"/>
  <c r="L134" i="18"/>
  <c r="P134" i="18"/>
  <c r="T134" i="18"/>
  <c r="X134" i="18"/>
  <c r="AB134" i="18"/>
  <c r="AF134" i="18"/>
  <c r="AJ134" i="18"/>
  <c r="AN134" i="18"/>
  <c r="AR134" i="18"/>
  <c r="AV134" i="18"/>
  <c r="AZ134" i="18"/>
  <c r="BD134" i="18"/>
  <c r="BH134" i="18"/>
  <c r="I134" i="18"/>
  <c r="Q134" i="18"/>
  <c r="Y134" i="18"/>
  <c r="AG134" i="18"/>
  <c r="AO134" i="18"/>
  <c r="AW134" i="18"/>
  <c r="BE134" i="18"/>
  <c r="K134" i="18"/>
  <c r="S134" i="18"/>
  <c r="AA134" i="18"/>
  <c r="AI134" i="18"/>
  <c r="AQ134" i="18"/>
  <c r="AY134" i="18"/>
  <c r="BG134" i="18"/>
  <c r="F134" i="18"/>
  <c r="D134" i="18"/>
  <c r="O134" i="18"/>
  <c r="AE134" i="18"/>
  <c r="AU134" i="18"/>
  <c r="BK134" i="18"/>
  <c r="E134" i="18"/>
  <c r="U134" i="18"/>
  <c r="AK134" i="18"/>
  <c r="BA134" i="18"/>
  <c r="W134" i="18"/>
  <c r="AM134" i="18"/>
  <c r="BC134" i="18"/>
  <c r="G134" i="18"/>
  <c r="M134" i="18"/>
  <c r="AC134" i="18"/>
  <c r="AS134" i="18"/>
  <c r="BI134" i="18"/>
  <c r="J130" i="18"/>
  <c r="N130" i="18"/>
  <c r="R130" i="18"/>
  <c r="V130" i="18"/>
  <c r="Z130" i="18"/>
  <c r="AD130" i="18"/>
  <c r="AH130" i="18"/>
  <c r="AL130" i="18"/>
  <c r="AP130" i="18"/>
  <c r="AT130" i="18"/>
  <c r="AX130" i="18"/>
  <c r="BB130" i="18"/>
  <c r="BF130" i="18"/>
  <c r="BJ130" i="18"/>
  <c r="H130" i="18"/>
  <c r="L130" i="18"/>
  <c r="P130" i="18"/>
  <c r="T130" i="18"/>
  <c r="X130" i="18"/>
  <c r="AB130" i="18"/>
  <c r="AF130" i="18"/>
  <c r="AJ130" i="18"/>
  <c r="AN130" i="18"/>
  <c r="AR130" i="18"/>
  <c r="AV130" i="18"/>
  <c r="AZ130" i="18"/>
  <c r="BD130" i="18"/>
  <c r="BH130" i="18"/>
  <c r="I130" i="18"/>
  <c r="Q130" i="18"/>
  <c r="Y130" i="18"/>
  <c r="AG130" i="18"/>
  <c r="AO130" i="18"/>
  <c r="AW130" i="18"/>
  <c r="BE130" i="18"/>
  <c r="K130" i="18"/>
  <c r="S130" i="18"/>
  <c r="AA130" i="18"/>
  <c r="AI130" i="18"/>
  <c r="AQ130" i="18"/>
  <c r="AY130" i="18"/>
  <c r="BG130" i="18"/>
  <c r="G130" i="18"/>
  <c r="E130" i="18"/>
  <c r="O130" i="18"/>
  <c r="AE130" i="18"/>
  <c r="AU130" i="18"/>
  <c r="BK130" i="18"/>
  <c r="D130" i="18"/>
  <c r="U130" i="18"/>
  <c r="AK130" i="18"/>
  <c r="BA130" i="18"/>
  <c r="W130" i="18"/>
  <c r="AM130" i="18"/>
  <c r="BC130" i="18"/>
  <c r="F130" i="18"/>
  <c r="M130" i="18"/>
  <c r="AC130" i="18"/>
  <c r="AS130" i="18"/>
  <c r="BI130" i="18"/>
  <c r="J126" i="18"/>
  <c r="N126" i="18"/>
  <c r="R126" i="18"/>
  <c r="V126" i="18"/>
  <c r="Z126" i="18"/>
  <c r="AD126" i="18"/>
  <c r="AH126" i="18"/>
  <c r="AL126" i="18"/>
  <c r="AP126" i="18"/>
  <c r="AT126" i="18"/>
  <c r="AX126" i="18"/>
  <c r="BB126" i="18"/>
  <c r="BF126" i="18"/>
  <c r="BJ126" i="18"/>
  <c r="H126" i="18"/>
  <c r="L126" i="18"/>
  <c r="P126" i="18"/>
  <c r="T126" i="18"/>
  <c r="X126" i="18"/>
  <c r="AB126" i="18"/>
  <c r="AF126" i="18"/>
  <c r="AJ126" i="18"/>
  <c r="AN126" i="18"/>
  <c r="AR126" i="18"/>
  <c r="AV126" i="18"/>
  <c r="AZ126" i="18"/>
  <c r="BD126" i="18"/>
  <c r="BH126" i="18"/>
  <c r="I126" i="18"/>
  <c r="Q126" i="18"/>
  <c r="Y126" i="18"/>
  <c r="AG126" i="18"/>
  <c r="AO126" i="18"/>
  <c r="AW126" i="18"/>
  <c r="BE126" i="18"/>
  <c r="M126" i="18"/>
  <c r="AC126" i="18"/>
  <c r="AS126" i="18"/>
  <c r="BI126" i="18"/>
  <c r="K126" i="18"/>
  <c r="S126" i="18"/>
  <c r="AA126" i="18"/>
  <c r="AI126" i="18"/>
  <c r="AQ126" i="18"/>
  <c r="AY126" i="18"/>
  <c r="BG126" i="18"/>
  <c r="F126" i="18"/>
  <c r="D126" i="18"/>
  <c r="U126" i="18"/>
  <c r="AK126" i="18"/>
  <c r="BA126" i="18"/>
  <c r="AM126" i="18"/>
  <c r="G126" i="18"/>
  <c r="O126" i="18"/>
  <c r="AU126" i="18"/>
  <c r="W126" i="18"/>
  <c r="BC126" i="18"/>
  <c r="E126" i="18"/>
  <c r="AE126" i="18"/>
  <c r="BK126" i="18"/>
  <c r="C32" i="34"/>
  <c r="C31" i="34"/>
  <c r="C30" i="34"/>
  <c r="E1" i="13" l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AG1" i="13" s="1"/>
  <c r="AH1" i="13" s="1"/>
  <c r="AI1" i="13" s="1"/>
  <c r="AJ1" i="13" s="1"/>
  <c r="AK1" i="13" s="1"/>
  <c r="AL1" i="13" s="1"/>
  <c r="AM1" i="13" s="1"/>
  <c r="AN1" i="13" s="1"/>
  <c r="AO1" i="13" s="1"/>
  <c r="AP1" i="13" s="1"/>
  <c r="AQ1" i="13" s="1"/>
  <c r="AR1" i="13" s="1"/>
  <c r="AS1" i="13" s="1"/>
  <c r="AT1" i="13" s="1"/>
  <c r="AU1" i="13" s="1"/>
  <c r="AV1" i="13" s="1"/>
  <c r="AW1" i="13" s="1"/>
  <c r="AX1" i="13" s="1"/>
  <c r="AY1" i="13" s="1"/>
  <c r="AZ1" i="13" s="1"/>
  <c r="BA1" i="13" s="1"/>
  <c r="BB1" i="13" s="1"/>
  <c r="BC1" i="13" s="1"/>
  <c r="BD1" i="13" s="1"/>
  <c r="BE1" i="13" s="1"/>
  <c r="BF1" i="13" s="1"/>
  <c r="BG1" i="13" s="1"/>
  <c r="BH1" i="13" s="1"/>
  <c r="BI1" i="13" s="1"/>
  <c r="BJ1" i="13" s="1"/>
  <c r="BK1" i="13" s="1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AM5" i="25"/>
  <c r="AN5" i="25"/>
  <c r="AO5" i="25"/>
  <c r="AP5" i="25"/>
  <c r="AQ5" i="25"/>
  <c r="AR5" i="25"/>
  <c r="AS5" i="25"/>
  <c r="AT5" i="25"/>
  <c r="AU5" i="25"/>
  <c r="AV5" i="25"/>
  <c r="AW5" i="25"/>
  <c r="AX5" i="25"/>
  <c r="AY5" i="25"/>
  <c r="AZ5" i="25"/>
  <c r="BA5" i="25"/>
  <c r="BB5" i="25"/>
  <c r="BC5" i="25"/>
  <c r="BD5" i="25"/>
  <c r="BE5" i="25"/>
  <c r="BF5" i="25"/>
  <c r="BG5" i="25"/>
  <c r="BH5" i="25"/>
  <c r="BI5" i="25"/>
  <c r="BJ5" i="25"/>
  <c r="BK5" i="25"/>
  <c r="BL5" i="25"/>
  <c r="BM5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AM6" i="25"/>
  <c r="AN6" i="25"/>
  <c r="AO6" i="25"/>
  <c r="AP6" i="25"/>
  <c r="AQ6" i="25"/>
  <c r="AR6" i="25"/>
  <c r="AS6" i="25"/>
  <c r="AT6" i="25"/>
  <c r="AU6" i="25"/>
  <c r="AV6" i="25"/>
  <c r="AW6" i="25"/>
  <c r="AX6" i="25"/>
  <c r="AY6" i="25"/>
  <c r="AZ6" i="25"/>
  <c r="BA6" i="25"/>
  <c r="BB6" i="25"/>
  <c r="BC6" i="25"/>
  <c r="BD6" i="25"/>
  <c r="BE6" i="25"/>
  <c r="BF6" i="25"/>
  <c r="BG6" i="25"/>
  <c r="BH6" i="25"/>
  <c r="BI6" i="25"/>
  <c r="BJ6" i="25"/>
  <c r="BK6" i="25"/>
  <c r="BL6" i="25"/>
  <c r="BM6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AM7" i="25"/>
  <c r="AN7" i="25"/>
  <c r="AO7" i="25"/>
  <c r="AP7" i="25"/>
  <c r="AQ7" i="25"/>
  <c r="AR7" i="25"/>
  <c r="AS7" i="25"/>
  <c r="AT7" i="25"/>
  <c r="AU7" i="25"/>
  <c r="AV7" i="25"/>
  <c r="AW7" i="25"/>
  <c r="AX7" i="25"/>
  <c r="AY7" i="25"/>
  <c r="AZ7" i="25"/>
  <c r="BA7" i="25"/>
  <c r="BB7" i="25"/>
  <c r="BC7" i="25"/>
  <c r="BD7" i="25"/>
  <c r="BE7" i="25"/>
  <c r="BF7" i="25"/>
  <c r="BG7" i="25"/>
  <c r="BH7" i="25"/>
  <c r="BI7" i="25"/>
  <c r="BJ7" i="25"/>
  <c r="BK7" i="25"/>
  <c r="BL7" i="25"/>
  <c r="BM7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AM8" i="25"/>
  <c r="AN8" i="25"/>
  <c r="AO8" i="25"/>
  <c r="AP8" i="25"/>
  <c r="AQ8" i="25"/>
  <c r="AR8" i="25"/>
  <c r="AS8" i="25"/>
  <c r="AT8" i="25"/>
  <c r="AU8" i="25"/>
  <c r="AV8" i="25"/>
  <c r="AW8" i="25"/>
  <c r="AX8" i="25"/>
  <c r="AY8" i="25"/>
  <c r="AZ8" i="25"/>
  <c r="BA8" i="25"/>
  <c r="BB8" i="25"/>
  <c r="BC8" i="25"/>
  <c r="BD8" i="25"/>
  <c r="BE8" i="25"/>
  <c r="BF8" i="25"/>
  <c r="BG8" i="25"/>
  <c r="BH8" i="25"/>
  <c r="BI8" i="25"/>
  <c r="BJ8" i="25"/>
  <c r="BK8" i="25"/>
  <c r="BL8" i="25"/>
  <c r="BM8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AM9" i="25"/>
  <c r="AN9" i="25"/>
  <c r="AO9" i="25"/>
  <c r="AP9" i="25"/>
  <c r="AQ9" i="25"/>
  <c r="AR9" i="25"/>
  <c r="AS9" i="25"/>
  <c r="AT9" i="25"/>
  <c r="AU9" i="25"/>
  <c r="AV9" i="25"/>
  <c r="AW9" i="25"/>
  <c r="AX9" i="25"/>
  <c r="AY9" i="25"/>
  <c r="AZ9" i="25"/>
  <c r="BA9" i="25"/>
  <c r="BB9" i="25"/>
  <c r="BC9" i="25"/>
  <c r="BD9" i="25"/>
  <c r="BE9" i="25"/>
  <c r="BF9" i="25"/>
  <c r="BG9" i="25"/>
  <c r="BH9" i="25"/>
  <c r="BI9" i="25"/>
  <c r="BJ9" i="25"/>
  <c r="BK9" i="25"/>
  <c r="BL9" i="25"/>
  <c r="BM9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AM10" i="25"/>
  <c r="AN10" i="25"/>
  <c r="AO10" i="25"/>
  <c r="AP10" i="25"/>
  <c r="AQ10" i="25"/>
  <c r="AR10" i="25"/>
  <c r="AS10" i="25"/>
  <c r="AT10" i="25"/>
  <c r="AU10" i="25"/>
  <c r="AV10" i="25"/>
  <c r="AW10" i="25"/>
  <c r="AX10" i="25"/>
  <c r="AY10" i="25"/>
  <c r="AZ10" i="25"/>
  <c r="BA10" i="25"/>
  <c r="BB10" i="25"/>
  <c r="BC10" i="25"/>
  <c r="BD10" i="25"/>
  <c r="BE10" i="25"/>
  <c r="BF10" i="25"/>
  <c r="BG10" i="25"/>
  <c r="BH10" i="25"/>
  <c r="BI10" i="25"/>
  <c r="BJ10" i="25"/>
  <c r="BK10" i="25"/>
  <c r="BL10" i="25"/>
  <c r="BM10" i="25"/>
  <c r="F6" i="25"/>
  <c r="F7" i="25"/>
  <c r="F8" i="25"/>
  <c r="F9" i="25"/>
  <c r="F10" i="25"/>
  <c r="F5" i="25"/>
  <c r="BK20" i="13" l="1"/>
  <c r="AY20" i="13"/>
  <c r="AM20" i="13"/>
  <c r="AA20" i="13"/>
  <c r="O20" i="13"/>
  <c r="E28" i="13" l="1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D28" i="13"/>
  <c r="B41" i="43" l="1"/>
  <c r="B36" i="43"/>
  <c r="B37" i="43"/>
  <c r="B38" i="43"/>
  <c r="B39" i="43"/>
  <c r="B4" i="43"/>
  <c r="B5" i="43"/>
  <c r="B6" i="43"/>
  <c r="B8" i="43"/>
  <c r="B9" i="43"/>
  <c r="B10" i="43"/>
  <c r="B11" i="43"/>
  <c r="B12" i="43"/>
  <c r="B13" i="43"/>
  <c r="B14" i="43"/>
  <c r="B15" i="43"/>
  <c r="B18" i="43"/>
  <c r="B20" i="43"/>
  <c r="B21" i="43"/>
  <c r="B22" i="43"/>
  <c r="B23" i="43"/>
  <c r="B25" i="43"/>
  <c r="B27" i="43"/>
  <c r="B28" i="43"/>
  <c r="B29" i="43"/>
  <c r="B31" i="43"/>
  <c r="B32" i="43"/>
  <c r="B33" i="43"/>
  <c r="B35" i="43"/>
  <c r="B3" i="43"/>
  <c r="F63" i="42"/>
  <c r="E63" i="42"/>
  <c r="D63" i="42"/>
  <c r="C63" i="42"/>
  <c r="B63" i="42"/>
  <c r="F57" i="42"/>
  <c r="E57" i="42"/>
  <c r="D57" i="42"/>
  <c r="C57" i="42"/>
  <c r="B57" i="42"/>
  <c r="F56" i="42"/>
  <c r="E56" i="42"/>
  <c r="D56" i="42"/>
  <c r="C56" i="42"/>
  <c r="C58" i="42" s="1"/>
  <c r="B56" i="42"/>
  <c r="B50" i="42"/>
  <c r="C50" i="42"/>
  <c r="D50" i="42"/>
  <c r="E50" i="42"/>
  <c r="F50" i="42"/>
  <c r="F10" i="42"/>
  <c r="E10" i="42"/>
  <c r="D10" i="42"/>
  <c r="C10" i="42"/>
  <c r="D8" i="42" s="1"/>
  <c r="B10" i="42"/>
  <c r="C8" i="42" s="1"/>
  <c r="F8" i="42"/>
  <c r="E8" i="42"/>
  <c r="A17" i="42"/>
  <c r="A18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2" i="42"/>
  <c r="A43" i="42"/>
  <c r="A45" i="42"/>
  <c r="A47" i="42"/>
  <c r="A48" i="42"/>
  <c r="A49" i="42"/>
  <c r="A50" i="42"/>
  <c r="A51" i="42"/>
  <c r="A53" i="42"/>
  <c r="A56" i="42"/>
  <c r="A57" i="42"/>
  <c r="A58" i="42"/>
  <c r="A60" i="42"/>
  <c r="A61" i="42"/>
  <c r="A62" i="42"/>
  <c r="A63" i="42"/>
  <c r="A64" i="42"/>
  <c r="A66" i="42"/>
  <c r="A68" i="42"/>
  <c r="A3" i="42"/>
  <c r="A4" i="42"/>
  <c r="A5" i="42"/>
  <c r="A6" i="42"/>
  <c r="A8" i="42"/>
  <c r="A9" i="42"/>
  <c r="A10" i="42"/>
  <c r="A11" i="42"/>
  <c r="A13" i="42"/>
  <c r="A15" i="42"/>
  <c r="A16" i="42"/>
  <c r="A2" i="42"/>
  <c r="F51" i="40"/>
  <c r="E51" i="40"/>
  <c r="D51" i="40"/>
  <c r="C51" i="40"/>
  <c r="B51" i="40"/>
  <c r="A3" i="40"/>
  <c r="A5" i="40"/>
  <c r="A8" i="40"/>
  <c r="A9" i="40"/>
  <c r="A10" i="40"/>
  <c r="A11" i="40"/>
  <c r="A13" i="40"/>
  <c r="A14" i="40"/>
  <c r="A15" i="40"/>
  <c r="A18" i="40"/>
  <c r="A19" i="40"/>
  <c r="A20" i="40"/>
  <c r="A21" i="40"/>
  <c r="A22" i="40"/>
  <c r="A23" i="40"/>
  <c r="A24" i="40"/>
  <c r="A25" i="40"/>
  <c r="A27" i="40"/>
  <c r="A28" i="40"/>
  <c r="A29" i="40"/>
  <c r="A30" i="40"/>
  <c r="A31" i="40"/>
  <c r="A32" i="40"/>
  <c r="A34" i="40"/>
  <c r="A36" i="40"/>
  <c r="A38" i="40"/>
  <c r="A40" i="40"/>
  <c r="A41" i="40"/>
  <c r="A43" i="40"/>
  <c r="A44" i="40"/>
  <c r="A45" i="40"/>
  <c r="A46" i="40"/>
  <c r="A47" i="40"/>
  <c r="A49" i="40"/>
  <c r="A50" i="40"/>
  <c r="A51" i="40"/>
  <c r="A52" i="40"/>
  <c r="A54" i="40"/>
  <c r="A55" i="40"/>
  <c r="A56" i="40"/>
  <c r="A57" i="40"/>
  <c r="A58" i="40"/>
  <c r="A59" i="40"/>
  <c r="A60" i="40"/>
  <c r="A61" i="40"/>
  <c r="A62" i="40"/>
  <c r="A64" i="40"/>
  <c r="A2" i="40"/>
  <c r="D58" i="42" l="1"/>
  <c r="B58" i="42"/>
  <c r="E58" i="42"/>
  <c r="F58" i="42"/>
  <c r="M55" i="11" l="1"/>
  <c r="Y55" i="11"/>
  <c r="AK55" i="11"/>
  <c r="AS55" i="11"/>
  <c r="BA55" i="11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BK6" i="13"/>
  <c r="D6" i="13"/>
  <c r="K9" i="14"/>
  <c r="J55" i="11" s="1"/>
  <c r="L9" i="14"/>
  <c r="K55" i="11" s="1"/>
  <c r="M9" i="14"/>
  <c r="L55" i="11" s="1"/>
  <c r="N9" i="14"/>
  <c r="O9" i="14"/>
  <c r="N55" i="11" s="1"/>
  <c r="P9" i="14"/>
  <c r="O55" i="11" s="1"/>
  <c r="Q9" i="14"/>
  <c r="P55" i="11" s="1"/>
  <c r="R9" i="14"/>
  <c r="Q55" i="11" s="1"/>
  <c r="S9" i="14"/>
  <c r="R55" i="11" s="1"/>
  <c r="T9" i="14"/>
  <c r="S55" i="11" s="1"/>
  <c r="U9" i="14"/>
  <c r="T55" i="11" s="1"/>
  <c r="V9" i="14"/>
  <c r="U55" i="11" s="1"/>
  <c r="W9" i="14"/>
  <c r="V55" i="11" s="1"/>
  <c r="X9" i="14"/>
  <c r="W55" i="11" s="1"/>
  <c r="Y9" i="14"/>
  <c r="X55" i="11" s="1"/>
  <c r="Z9" i="14"/>
  <c r="AA9" i="14"/>
  <c r="Z55" i="11" s="1"/>
  <c r="AB9" i="14"/>
  <c r="AA55" i="11" s="1"/>
  <c r="AC9" i="14"/>
  <c r="AB55" i="11" s="1"/>
  <c r="AD9" i="14"/>
  <c r="AC55" i="11" s="1"/>
  <c r="AE9" i="14"/>
  <c r="AD55" i="11" s="1"/>
  <c r="AF9" i="14"/>
  <c r="AE55" i="11" s="1"/>
  <c r="AG9" i="14"/>
  <c r="AF55" i="11" s="1"/>
  <c r="AH9" i="14"/>
  <c r="AG55" i="11" s="1"/>
  <c r="AI9" i="14"/>
  <c r="AH55" i="11" s="1"/>
  <c r="AJ9" i="14"/>
  <c r="AI55" i="11" s="1"/>
  <c r="AK9" i="14"/>
  <c r="AJ55" i="11" s="1"/>
  <c r="AL9" i="14"/>
  <c r="AM9" i="14"/>
  <c r="AL55" i="11" s="1"/>
  <c r="AN9" i="14"/>
  <c r="AM55" i="11" s="1"/>
  <c r="AO9" i="14"/>
  <c r="AN55" i="11" s="1"/>
  <c r="AP9" i="14"/>
  <c r="AO55" i="11" s="1"/>
  <c r="AQ9" i="14"/>
  <c r="AP55" i="11" s="1"/>
  <c r="AR9" i="14"/>
  <c r="AQ55" i="11" s="1"/>
  <c r="AS9" i="14"/>
  <c r="AR55" i="11" s="1"/>
  <c r="AT9" i="14"/>
  <c r="AU9" i="14"/>
  <c r="AT55" i="11" s="1"/>
  <c r="AV9" i="14"/>
  <c r="AU55" i="11" s="1"/>
  <c r="AW9" i="14"/>
  <c r="AV55" i="11" s="1"/>
  <c r="AX9" i="14"/>
  <c r="AW55" i="11" s="1"/>
  <c r="AY9" i="14"/>
  <c r="AX55" i="11" s="1"/>
  <c r="AZ9" i="14"/>
  <c r="AY55" i="11" s="1"/>
  <c r="BA9" i="14"/>
  <c r="AZ55" i="11" s="1"/>
  <c r="BB9" i="14"/>
  <c r="BC9" i="14"/>
  <c r="BB55" i="11" s="1"/>
  <c r="BD9" i="14"/>
  <c r="BC55" i="11" s="1"/>
  <c r="BE9" i="14"/>
  <c r="BD55" i="11" s="1"/>
  <c r="BF9" i="14"/>
  <c r="BE55" i="11" s="1"/>
  <c r="BG9" i="14"/>
  <c r="BF55" i="11" s="1"/>
  <c r="BH9" i="14"/>
  <c r="BG55" i="11" s="1"/>
  <c r="BI9" i="14"/>
  <c r="BH55" i="11" s="1"/>
  <c r="BJ9" i="14"/>
  <c r="BI55" i="11" s="1"/>
  <c r="BK9" i="14"/>
  <c r="BJ55" i="11" s="1"/>
  <c r="F9" i="14"/>
  <c r="E55" i="11" s="1"/>
  <c r="G9" i="14"/>
  <c r="F55" i="11" s="1"/>
  <c r="H9" i="14"/>
  <c r="G55" i="11" s="1"/>
  <c r="I9" i="14"/>
  <c r="H55" i="11" s="1"/>
  <c r="J9" i="14"/>
  <c r="I55" i="11" s="1"/>
  <c r="E9" i="14"/>
  <c r="D55" i="11" s="1"/>
  <c r="D9" i="14"/>
  <c r="C55" i="11" s="1"/>
  <c r="C36" i="41" s="1"/>
  <c r="I36" i="41" l="1"/>
  <c r="BG36" i="41"/>
  <c r="BC36" i="41"/>
  <c r="AY36" i="41"/>
  <c r="AU36" i="41"/>
  <c r="AQ36" i="41"/>
  <c r="AM36" i="41"/>
  <c r="AI36" i="41"/>
  <c r="AE36" i="41"/>
  <c r="AA36" i="41"/>
  <c r="W36" i="41"/>
  <c r="S36" i="41"/>
  <c r="O36" i="41"/>
  <c r="D36" i="41"/>
  <c r="E36" i="41"/>
  <c r="H36" i="41"/>
  <c r="BB36" i="41"/>
  <c r="V36" i="41"/>
  <c r="K36" i="41"/>
  <c r="BF36" i="41"/>
  <c r="AT36" i="41"/>
  <c r="AP36" i="41"/>
  <c r="AH36" i="41"/>
  <c r="AD36" i="41"/>
  <c r="R36" i="41"/>
  <c r="F55" i="40"/>
  <c r="BJ36" i="41"/>
  <c r="AX36" i="41"/>
  <c r="E55" i="40"/>
  <c r="AL36" i="41"/>
  <c r="D55" i="40"/>
  <c r="C55" i="40"/>
  <c r="Z36" i="41"/>
  <c r="N36" i="41"/>
  <c r="B55" i="40"/>
  <c r="G36" i="41"/>
  <c r="F36" i="41"/>
  <c r="BH36" i="41"/>
  <c r="BD36" i="41"/>
  <c r="AZ36" i="41"/>
  <c r="AV36" i="41"/>
  <c r="AR36" i="41"/>
  <c r="AN36" i="41"/>
  <c r="AJ36" i="41"/>
  <c r="AF36" i="41"/>
  <c r="AB36" i="41"/>
  <c r="X36" i="41"/>
  <c r="T36" i="41"/>
  <c r="P36" i="41"/>
  <c r="L36" i="41"/>
  <c r="BI36" i="41"/>
  <c r="BA36" i="41"/>
  <c r="AS36" i="41"/>
  <c r="AK36" i="41"/>
  <c r="AC36" i="41"/>
  <c r="U36" i="41"/>
  <c r="M36" i="41"/>
  <c r="J36" i="41"/>
  <c r="BE36" i="41"/>
  <c r="AW36" i="41"/>
  <c r="AO36" i="41"/>
  <c r="AG36" i="41"/>
  <c r="Y36" i="41"/>
  <c r="Q36" i="41"/>
  <c r="B61" i="12"/>
  <c r="F36" i="43" l="1"/>
  <c r="C36" i="43"/>
  <c r="D36" i="43"/>
  <c r="E36" i="43"/>
  <c r="G36" i="43"/>
  <c r="C27" i="34"/>
  <c r="C9" i="34"/>
  <c r="C8" i="34"/>
  <c r="C7" i="34"/>
  <c r="C6" i="34"/>
  <c r="F6" i="34" s="1"/>
  <c r="C5" i="34"/>
  <c r="D11" i="34" s="1"/>
  <c r="BF15" i="34"/>
  <c r="BG15" i="34"/>
  <c r="BH15" i="34"/>
  <c r="BI15" i="34" s="1"/>
  <c r="AY15" i="34"/>
  <c r="AZ15" i="34" s="1"/>
  <c r="D15" i="34"/>
  <c r="E6" i="34" l="1"/>
  <c r="D6" i="34"/>
  <c r="D13" i="34"/>
  <c r="BJ15" i="34"/>
  <c r="BA15" i="34"/>
  <c r="E15" i="34"/>
  <c r="G6" i="34" l="1"/>
  <c r="BB15" i="34"/>
  <c r="F15" i="34"/>
  <c r="BC15" i="34" l="1"/>
  <c r="G15" i="34"/>
  <c r="BD15" i="34" l="1"/>
  <c r="H15" i="34"/>
  <c r="BE15" i="34" l="1"/>
  <c r="I15" i="34"/>
  <c r="J15" i="34" l="1"/>
  <c r="K15" i="34" l="1"/>
  <c r="L15" i="34" l="1"/>
  <c r="M15" i="34" l="1"/>
  <c r="N15" i="34" l="1"/>
  <c r="O15" i="34" l="1"/>
  <c r="P15" i="34" l="1"/>
  <c r="Q15" i="34" l="1"/>
  <c r="R15" i="34" l="1"/>
  <c r="S15" i="34" l="1"/>
  <c r="T15" i="34" l="1"/>
  <c r="U15" i="34" l="1"/>
  <c r="V15" i="34" l="1"/>
  <c r="W15" i="34" l="1"/>
  <c r="X15" i="34" l="1"/>
  <c r="Y15" i="34" l="1"/>
  <c r="Z15" i="34" l="1"/>
  <c r="AA15" i="34" l="1"/>
  <c r="AB15" i="34" l="1"/>
  <c r="AC15" i="34" l="1"/>
  <c r="AD15" i="34" l="1"/>
  <c r="AE15" i="34" l="1"/>
  <c r="AF15" i="34" l="1"/>
  <c r="AG15" i="34" l="1"/>
  <c r="AH15" i="34" l="1"/>
  <c r="AI15" i="34" l="1"/>
  <c r="AJ15" i="34" l="1"/>
  <c r="AK15" i="34" l="1"/>
  <c r="AL15" i="34" l="1"/>
  <c r="AM15" i="34" l="1"/>
  <c r="AN15" i="34" l="1"/>
  <c r="AO15" i="34" l="1"/>
  <c r="AP15" i="34" l="1"/>
  <c r="AQ15" i="34" l="1"/>
  <c r="AR15" i="34" l="1"/>
  <c r="AS15" i="34" l="1"/>
  <c r="AT15" i="34" l="1"/>
  <c r="AU15" i="34" l="1"/>
  <c r="AV15" i="34" l="1"/>
  <c r="AW15" i="34" l="1"/>
  <c r="AX15" i="34" l="1"/>
  <c r="C9" i="33" l="1"/>
  <c r="C8" i="33"/>
  <c r="C7" i="33"/>
  <c r="C6" i="33"/>
  <c r="D17" i="13" l="1"/>
  <c r="P26" i="33"/>
  <c r="Q5" i="13" s="1"/>
  <c r="R26" i="33"/>
  <c r="S5" i="13" s="1"/>
  <c r="S26" i="33"/>
  <c r="T5" i="13" s="1"/>
  <c r="T26" i="33"/>
  <c r="U5" i="13" s="1"/>
  <c r="U26" i="33"/>
  <c r="V5" i="13" s="1"/>
  <c r="V26" i="33"/>
  <c r="W5" i="13" s="1"/>
  <c r="W26" i="33"/>
  <c r="X5" i="13" s="1"/>
  <c r="X26" i="33"/>
  <c r="Y5" i="13" s="1"/>
  <c r="Y26" i="33"/>
  <c r="Z5" i="13" s="1"/>
  <c r="Z26" i="33"/>
  <c r="AA5" i="13" s="1"/>
  <c r="AA26" i="33"/>
  <c r="AB5" i="13" s="1"/>
  <c r="AB26" i="33"/>
  <c r="AC5" i="13" s="1"/>
  <c r="AC26" i="33"/>
  <c r="AD5" i="13" s="1"/>
  <c r="AD26" i="33"/>
  <c r="AE5" i="13" s="1"/>
  <c r="AE26" i="33"/>
  <c r="AF5" i="13" s="1"/>
  <c r="AF26" i="33"/>
  <c r="AG5" i="13" s="1"/>
  <c r="AG26" i="33"/>
  <c r="AH5" i="13" s="1"/>
  <c r="AH26" i="33"/>
  <c r="AI5" i="13" s="1"/>
  <c r="AI26" i="33"/>
  <c r="AJ5" i="13" s="1"/>
  <c r="AJ26" i="33"/>
  <c r="AK5" i="13" s="1"/>
  <c r="AK26" i="33"/>
  <c r="AL5" i="13" s="1"/>
  <c r="AL26" i="33"/>
  <c r="AM5" i="13" s="1"/>
  <c r="AM26" i="33"/>
  <c r="AN5" i="13" s="1"/>
  <c r="AN26" i="33"/>
  <c r="AO5" i="13" s="1"/>
  <c r="AO26" i="33"/>
  <c r="AP5" i="13" s="1"/>
  <c r="AP26" i="33"/>
  <c r="AQ5" i="13" s="1"/>
  <c r="AQ26" i="33"/>
  <c r="AR5" i="13" s="1"/>
  <c r="AR26" i="33"/>
  <c r="AS5" i="13" s="1"/>
  <c r="AS26" i="33"/>
  <c r="AT5" i="13" s="1"/>
  <c r="AT26" i="33"/>
  <c r="AU5" i="13" s="1"/>
  <c r="AU26" i="33"/>
  <c r="AV5" i="13" s="1"/>
  <c r="AV26" i="33"/>
  <c r="AW5" i="13" s="1"/>
  <c r="AW26" i="33"/>
  <c r="AX5" i="13" s="1"/>
  <c r="AX26" i="33"/>
  <c r="AY5" i="13" s="1"/>
  <c r="AY26" i="33"/>
  <c r="AZ5" i="13" s="1"/>
  <c r="AZ26" i="33"/>
  <c r="BA5" i="13" s="1"/>
  <c r="BA26" i="33"/>
  <c r="BB5" i="13" s="1"/>
  <c r="BB26" i="33"/>
  <c r="BC5" i="13" s="1"/>
  <c r="BC26" i="33"/>
  <c r="BD5" i="13" s="1"/>
  <c r="BD26" i="33"/>
  <c r="BE5" i="13" s="1"/>
  <c r="BE26" i="33"/>
  <c r="BF5" i="13" s="1"/>
  <c r="BF26" i="33"/>
  <c r="BG5" i="13" s="1"/>
  <c r="BG26" i="33"/>
  <c r="BH5" i="13" s="1"/>
  <c r="BH26" i="33"/>
  <c r="BI5" i="13" s="1"/>
  <c r="BI26" i="33"/>
  <c r="BJ5" i="13" s="1"/>
  <c r="BJ26" i="33"/>
  <c r="BK5" i="13" s="1"/>
  <c r="E26" i="33"/>
  <c r="F5" i="13" s="1"/>
  <c r="F26" i="33"/>
  <c r="G5" i="13" s="1"/>
  <c r="G26" i="33"/>
  <c r="H5" i="13" s="1"/>
  <c r="H26" i="33"/>
  <c r="I5" i="13" s="1"/>
  <c r="I26" i="33"/>
  <c r="J5" i="13" s="1"/>
  <c r="J26" i="33"/>
  <c r="K5" i="13" s="1"/>
  <c r="L26" i="33"/>
  <c r="M5" i="13" s="1"/>
  <c r="M26" i="33"/>
  <c r="N5" i="13" s="1"/>
  <c r="N26" i="33"/>
  <c r="O5" i="13" s="1"/>
  <c r="O26" i="33"/>
  <c r="P5" i="13" s="1"/>
  <c r="C26" i="33"/>
  <c r="D5" i="13" s="1"/>
  <c r="BJ21" i="33"/>
  <c r="D11" i="33"/>
  <c r="BJ15" i="33"/>
  <c r="BH15" i="33"/>
  <c r="BI15" i="33" s="1"/>
  <c r="BD15" i="33"/>
  <c r="BE15" i="33" s="1"/>
  <c r="BF15" i="33" s="1"/>
  <c r="BG15" i="33" s="1"/>
  <c r="AT15" i="33"/>
  <c r="AU15" i="33" s="1"/>
  <c r="AV15" i="33" s="1"/>
  <c r="AW15" i="33" s="1"/>
  <c r="AX15" i="33" s="1"/>
  <c r="AY15" i="33" s="1"/>
  <c r="AZ15" i="33" s="1"/>
  <c r="BA15" i="33" s="1"/>
  <c r="BB15" i="33" s="1"/>
  <c r="BC15" i="33" s="1"/>
  <c r="AN15" i="33"/>
  <c r="AO15" i="33" s="1"/>
  <c r="AP15" i="33" s="1"/>
  <c r="AQ15" i="33" s="1"/>
  <c r="AR15" i="33" s="1"/>
  <c r="AS15" i="33" s="1"/>
  <c r="C28" i="33"/>
  <c r="C24" i="33"/>
  <c r="B62" i="12" s="1"/>
  <c r="D15" i="33"/>
  <c r="BJ30" i="33" l="1"/>
  <c r="BK8" i="14" s="1"/>
  <c r="BJ50" i="11" s="1"/>
  <c r="F50" i="40" s="1"/>
  <c r="D21" i="33"/>
  <c r="D26" i="33" s="1"/>
  <c r="E5" i="13" s="1"/>
  <c r="D13" i="33"/>
  <c r="E15" i="33"/>
  <c r="D30" i="33" l="1"/>
  <c r="E8" i="14" s="1"/>
  <c r="D50" i="11" s="1"/>
  <c r="D17" i="33"/>
  <c r="D28" i="33" s="1"/>
  <c r="E17" i="13" s="1"/>
  <c r="C30" i="33"/>
  <c r="D8" i="14" s="1"/>
  <c r="C50" i="11" s="1"/>
  <c r="C28" i="41" s="1"/>
  <c r="E17" i="33"/>
  <c r="E28" i="33" s="1"/>
  <c r="F15" i="33"/>
  <c r="D28" i="41" l="1"/>
  <c r="D20" i="33"/>
  <c r="E20" i="33"/>
  <c r="F17" i="13"/>
  <c r="G15" i="33"/>
  <c r="E24" i="33" l="1"/>
  <c r="D62" i="12" s="1"/>
  <c r="D24" i="33"/>
  <c r="C62" i="12" s="1"/>
  <c r="D18" i="33"/>
  <c r="D19" i="33" s="1"/>
  <c r="H15" i="33"/>
  <c r="E18" i="33"/>
  <c r="E19" i="33" l="1"/>
  <c r="E21" i="33" s="1"/>
  <c r="I15" i="33"/>
  <c r="E30" i="33" l="1"/>
  <c r="F8" i="14" s="1"/>
  <c r="E50" i="11" s="1"/>
  <c r="F17" i="33"/>
  <c r="J15" i="33"/>
  <c r="F28" i="33" l="1"/>
  <c r="G17" i="13" s="1"/>
  <c r="F20" i="33"/>
  <c r="F24" i="33" s="1"/>
  <c r="E62" i="12" s="1"/>
  <c r="E28" i="41"/>
  <c r="K15" i="33"/>
  <c r="F18" i="33" l="1"/>
  <c r="F19" i="33" s="1"/>
  <c r="L15" i="33"/>
  <c r="F21" i="33" l="1"/>
  <c r="F30" i="33" s="1"/>
  <c r="G8" i="14" s="1"/>
  <c r="F50" i="11" s="1"/>
  <c r="F28" i="41" s="1"/>
  <c r="M15" i="33"/>
  <c r="G17" i="33" l="1"/>
  <c r="N15" i="33"/>
  <c r="G28" i="33" l="1"/>
  <c r="H17" i="13" s="1"/>
  <c r="G20" i="33"/>
  <c r="G24" i="33" s="1"/>
  <c r="F62" i="12" s="1"/>
  <c r="O15" i="33"/>
  <c r="G18" i="33" l="1"/>
  <c r="G19" i="33" s="1"/>
  <c r="G21" i="33" s="1"/>
  <c r="P15" i="33"/>
  <c r="G30" i="33" l="1"/>
  <c r="H8" i="14" s="1"/>
  <c r="G50" i="11" s="1"/>
  <c r="G28" i="41" s="1"/>
  <c r="H17" i="33"/>
  <c r="Q15" i="33"/>
  <c r="H20" i="33" l="1"/>
  <c r="H24" i="33" s="1"/>
  <c r="G62" i="12" s="1"/>
  <c r="H28" i="33"/>
  <c r="I17" i="13" s="1"/>
  <c r="R15" i="33"/>
  <c r="H18" i="33" l="1"/>
  <c r="H19" i="33" s="1"/>
  <c r="S15" i="33"/>
  <c r="H21" i="33" l="1"/>
  <c r="H30" i="33" s="1"/>
  <c r="I8" i="14" s="1"/>
  <c r="H50" i="11" s="1"/>
  <c r="H28" i="41" s="1"/>
  <c r="T15" i="33"/>
  <c r="I17" i="33" l="1"/>
  <c r="K26" i="33"/>
  <c r="L5" i="13" s="1"/>
  <c r="U15" i="33"/>
  <c r="I28" i="33" l="1"/>
  <c r="J17" i="13" s="1"/>
  <c r="I20" i="33"/>
  <c r="V15" i="33"/>
  <c r="I18" i="33" l="1"/>
  <c r="I19" i="33" s="1"/>
  <c r="I21" i="33" s="1"/>
  <c r="I24" i="33"/>
  <c r="H62" i="12" s="1"/>
  <c r="W15" i="33"/>
  <c r="I30" i="33" l="1"/>
  <c r="J8" i="14" s="1"/>
  <c r="I50" i="11" s="1"/>
  <c r="I28" i="41" s="1"/>
  <c r="J17" i="33"/>
  <c r="X15" i="33"/>
  <c r="J20" i="33" l="1"/>
  <c r="J24" i="33" s="1"/>
  <c r="I62" i="12" s="1"/>
  <c r="J28" i="33"/>
  <c r="K17" i="13" s="1"/>
  <c r="Y15" i="33"/>
  <c r="J18" i="33" l="1"/>
  <c r="J19" i="33" s="1"/>
  <c r="J21" i="33" s="1"/>
  <c r="Z15" i="33"/>
  <c r="J30" i="33" l="1"/>
  <c r="K8" i="14" s="1"/>
  <c r="J50" i="11" s="1"/>
  <c r="J28" i="41" s="1"/>
  <c r="K17" i="33"/>
  <c r="AA15" i="33"/>
  <c r="K28" i="33" l="1"/>
  <c r="L17" i="13" s="1"/>
  <c r="K20" i="33"/>
  <c r="K24" i="33" s="1"/>
  <c r="J62" i="12" s="1"/>
  <c r="AB15" i="33"/>
  <c r="K18" i="33" l="1"/>
  <c r="K19" i="33" s="1"/>
  <c r="K21" i="33" s="1"/>
  <c r="AC15" i="33"/>
  <c r="K30" i="33" l="1"/>
  <c r="L8" i="14" s="1"/>
  <c r="K50" i="11" s="1"/>
  <c r="K28" i="41" s="1"/>
  <c r="L17" i="33"/>
  <c r="AD15" i="33"/>
  <c r="L28" i="33" l="1"/>
  <c r="M17" i="13" s="1"/>
  <c r="L20" i="33"/>
  <c r="L24" i="33" s="1"/>
  <c r="K62" i="12" s="1"/>
  <c r="AE15" i="33"/>
  <c r="L18" i="33" l="1"/>
  <c r="L19" i="33" s="1"/>
  <c r="L21" i="33" s="1"/>
  <c r="AF15" i="33"/>
  <c r="L30" i="33" l="1"/>
  <c r="M8" i="14" s="1"/>
  <c r="L50" i="11" s="1"/>
  <c r="L28" i="41" s="1"/>
  <c r="M17" i="33"/>
  <c r="AG15" i="33"/>
  <c r="M28" i="33" l="1"/>
  <c r="N17" i="13" s="1"/>
  <c r="M20" i="33"/>
  <c r="M24" i="33" s="1"/>
  <c r="L62" i="12" s="1"/>
  <c r="AH15" i="33"/>
  <c r="M18" i="33" l="1"/>
  <c r="M19" i="33" s="1"/>
  <c r="M21" i="33" s="1"/>
  <c r="AI15" i="33"/>
  <c r="M30" i="33" l="1"/>
  <c r="N8" i="14" s="1"/>
  <c r="M50" i="11" s="1"/>
  <c r="M28" i="41" s="1"/>
  <c r="N17" i="33"/>
  <c r="AJ15" i="33"/>
  <c r="N28" i="33" l="1"/>
  <c r="O17" i="13" s="1"/>
  <c r="N20" i="33"/>
  <c r="N24" i="33" s="1"/>
  <c r="M62" i="12" s="1"/>
  <c r="B62" i="42" s="1"/>
  <c r="AK15" i="33"/>
  <c r="N18" i="33" l="1"/>
  <c r="N19" i="33" s="1"/>
  <c r="N21" i="33" s="1"/>
  <c r="Q26" i="33"/>
  <c r="R5" i="13" s="1"/>
  <c r="AL15" i="33"/>
  <c r="N30" i="33" l="1"/>
  <c r="O8" i="14" s="1"/>
  <c r="N50" i="11" s="1"/>
  <c r="O17" i="33"/>
  <c r="AM15" i="33"/>
  <c r="O28" i="33" l="1"/>
  <c r="P17" i="13" s="1"/>
  <c r="O20" i="33"/>
  <c r="O24" i="33" s="1"/>
  <c r="N62" i="12" s="1"/>
  <c r="N28" i="41"/>
  <c r="C28" i="43" s="1"/>
  <c r="B50" i="40"/>
  <c r="O18" i="33" l="1"/>
  <c r="O19" i="33" s="1"/>
  <c r="O21" i="33" s="1"/>
  <c r="P17" i="33" l="1"/>
  <c r="O30" i="33"/>
  <c r="P8" i="14" s="1"/>
  <c r="O50" i="11" s="1"/>
  <c r="O28" i="41" s="1"/>
  <c r="P28" i="33" l="1"/>
  <c r="Q17" i="13" s="1"/>
  <c r="P20" i="33"/>
  <c r="P24" i="33" s="1"/>
  <c r="O62" i="12" s="1"/>
  <c r="P18" i="33" l="1"/>
  <c r="P19" i="33" s="1"/>
  <c r="P21" i="33" s="1"/>
  <c r="Q17" i="33" l="1"/>
  <c r="P30" i="33"/>
  <c r="Q8" i="14" s="1"/>
  <c r="P50" i="11" s="1"/>
  <c r="P28" i="41" s="1"/>
  <c r="Q28" i="33" l="1"/>
  <c r="R17" i="13" s="1"/>
  <c r="Q20" i="33"/>
  <c r="Q24" i="33" s="1"/>
  <c r="P62" i="12" s="1"/>
  <c r="Q18" i="33" l="1"/>
  <c r="Q19" i="33" s="1"/>
  <c r="Q21" i="33" s="1"/>
  <c r="Q30" i="33" l="1"/>
  <c r="R8" i="14" s="1"/>
  <c r="Q50" i="11" s="1"/>
  <c r="Q28" i="41" s="1"/>
  <c r="R17" i="33"/>
  <c r="R28" i="33" l="1"/>
  <c r="S17" i="13" s="1"/>
  <c r="R20" i="33"/>
  <c r="R24" i="33" s="1"/>
  <c r="Q62" i="12" s="1"/>
  <c r="R18" i="33" l="1"/>
  <c r="R19" i="33" s="1"/>
  <c r="R21" i="33" s="1"/>
  <c r="R30" i="33" l="1"/>
  <c r="S8" i="14" s="1"/>
  <c r="R50" i="11" s="1"/>
  <c r="R28" i="41" s="1"/>
  <c r="S17" i="33"/>
  <c r="S28" i="33" l="1"/>
  <c r="T17" i="13" s="1"/>
  <c r="S20" i="33"/>
  <c r="S24" i="33" s="1"/>
  <c r="R62" i="12" s="1"/>
  <c r="S18" i="33" l="1"/>
  <c r="S19" i="33" s="1"/>
  <c r="S21" i="33" s="1"/>
  <c r="S30" i="33" l="1"/>
  <c r="T8" i="14" s="1"/>
  <c r="S50" i="11" s="1"/>
  <c r="S28" i="41" s="1"/>
  <c r="T17" i="33"/>
  <c r="T20" i="33" l="1"/>
  <c r="T28" i="33"/>
  <c r="U17" i="13" s="1"/>
  <c r="T18" i="33" l="1"/>
  <c r="T19" i="33" s="1"/>
  <c r="T21" i="33" s="1"/>
  <c r="T24" i="33"/>
  <c r="S62" i="12" s="1"/>
  <c r="T30" i="33" l="1"/>
  <c r="U8" i="14" s="1"/>
  <c r="T50" i="11" s="1"/>
  <c r="T28" i="41" s="1"/>
  <c r="U17" i="33"/>
  <c r="U28" i="33" l="1"/>
  <c r="V17" i="13" s="1"/>
  <c r="U20" i="33"/>
  <c r="U24" i="33" s="1"/>
  <c r="T62" i="12" s="1"/>
  <c r="U18" i="33" l="1"/>
  <c r="U19" i="33" s="1"/>
  <c r="U21" i="33" s="1"/>
  <c r="U30" i="33" l="1"/>
  <c r="V8" i="14" s="1"/>
  <c r="U50" i="11" s="1"/>
  <c r="U28" i="41" s="1"/>
  <c r="V17" i="33"/>
  <c r="V28" i="33" l="1"/>
  <c r="W17" i="13" s="1"/>
  <c r="V20" i="33"/>
  <c r="V24" i="33" s="1"/>
  <c r="U62" i="12" s="1"/>
  <c r="V18" i="33" l="1"/>
  <c r="V19" i="33" s="1"/>
  <c r="V21" i="33" s="1"/>
  <c r="V30" i="33" l="1"/>
  <c r="W8" i="14" s="1"/>
  <c r="V50" i="11" s="1"/>
  <c r="V28" i="41" s="1"/>
  <c r="W17" i="33"/>
  <c r="W28" i="33" l="1"/>
  <c r="X17" i="13" s="1"/>
  <c r="W20" i="33"/>
  <c r="W24" i="33" s="1"/>
  <c r="V62" i="12" s="1"/>
  <c r="W18" i="33" l="1"/>
  <c r="W19" i="33" s="1"/>
  <c r="W21" i="33" s="1"/>
  <c r="W30" i="33" s="1"/>
  <c r="X8" i="14" s="1"/>
  <c r="W50" i="11" s="1"/>
  <c r="W28" i="41" s="1"/>
  <c r="X17" i="33" l="1"/>
  <c r="X28" i="33" s="1"/>
  <c r="Y17" i="13" s="1"/>
  <c r="X20" i="33" l="1"/>
  <c r="X24" i="33" s="1"/>
  <c r="W62" i="12" s="1"/>
  <c r="X18" i="33"/>
  <c r="X19" i="33" s="1"/>
  <c r="X21" i="33" s="1"/>
  <c r="X30" i="33" l="1"/>
  <c r="Y8" i="14" s="1"/>
  <c r="X50" i="11" s="1"/>
  <c r="X28" i="41" s="1"/>
  <c r="Y17" i="33"/>
  <c r="Y20" i="33" l="1"/>
  <c r="Y28" i="33"/>
  <c r="Z17" i="13" s="1"/>
  <c r="Y18" i="33" l="1"/>
  <c r="Y19" i="33" s="1"/>
  <c r="Y21" i="33" s="1"/>
  <c r="Y24" i="33"/>
  <c r="X62" i="12" s="1"/>
  <c r="Y30" i="33" l="1"/>
  <c r="Z8" i="14" s="1"/>
  <c r="Y50" i="11" s="1"/>
  <c r="Y28" i="41" s="1"/>
  <c r="Z17" i="33"/>
  <c r="Z28" i="33" l="1"/>
  <c r="AA17" i="13" s="1"/>
  <c r="Z20" i="33"/>
  <c r="Z24" i="33" s="1"/>
  <c r="Y62" i="12" s="1"/>
  <c r="C62" i="42" s="1"/>
  <c r="Z18" i="33" l="1"/>
  <c r="Z19" i="33" s="1"/>
  <c r="Z21" i="33" s="1"/>
  <c r="Z30" i="33" l="1"/>
  <c r="AA8" i="14" s="1"/>
  <c r="Z50" i="11" s="1"/>
  <c r="AA17" i="33"/>
  <c r="AA28" i="33" l="1"/>
  <c r="AB17" i="13" s="1"/>
  <c r="AA20" i="33"/>
  <c r="AA24" i="33" s="1"/>
  <c r="Z62" i="12" s="1"/>
  <c r="C50" i="40"/>
  <c r="Z28" i="41"/>
  <c r="D28" i="43" s="1"/>
  <c r="AA18" i="33" l="1"/>
  <c r="AA19" i="33" s="1"/>
  <c r="AA21" i="33" s="1"/>
  <c r="AA30" i="33" l="1"/>
  <c r="AB8" i="14" s="1"/>
  <c r="AA50" i="11" s="1"/>
  <c r="AA28" i="41" s="1"/>
  <c r="AB17" i="33"/>
  <c r="AB28" i="33" l="1"/>
  <c r="AC17" i="13" s="1"/>
  <c r="AB20" i="33"/>
  <c r="AB24" i="33" s="1"/>
  <c r="AA62" i="12" s="1"/>
  <c r="AB18" i="33" l="1"/>
  <c r="AB19" i="33" s="1"/>
  <c r="AB21" i="33" s="1"/>
  <c r="AB30" i="33" l="1"/>
  <c r="AC8" i="14" s="1"/>
  <c r="AB50" i="11" s="1"/>
  <c r="AB28" i="41" s="1"/>
  <c r="AC17" i="33"/>
  <c r="AC28" i="33" l="1"/>
  <c r="AD17" i="13" s="1"/>
  <c r="AC20" i="33"/>
  <c r="AC24" i="33" s="1"/>
  <c r="AB62" i="12" s="1"/>
  <c r="AC18" i="33" l="1"/>
  <c r="AC19" i="33" s="1"/>
  <c r="AC21" i="33" s="1"/>
  <c r="AC30" i="33" l="1"/>
  <c r="AD8" i="14" s="1"/>
  <c r="AC50" i="11" s="1"/>
  <c r="AC28" i="41" s="1"/>
  <c r="AD17" i="33"/>
  <c r="AD20" i="33" l="1"/>
  <c r="AD28" i="33"/>
  <c r="AE17" i="13" s="1"/>
  <c r="AI20" i="12"/>
  <c r="AN21" i="12"/>
  <c r="BH22" i="12"/>
  <c r="AL24" i="12"/>
  <c r="AB25" i="12"/>
  <c r="AV28" i="12"/>
  <c r="AP30" i="12"/>
  <c r="BF30" i="12"/>
  <c r="S32" i="12"/>
  <c r="AQ32" i="12"/>
  <c r="AS34" i="12"/>
  <c r="BI34" i="12"/>
  <c r="AD35" i="12"/>
  <c r="BC35" i="12"/>
  <c r="K36" i="12"/>
  <c r="AA36" i="12"/>
  <c r="AM36" i="12"/>
  <c r="AU36" i="12"/>
  <c r="BC36" i="12"/>
  <c r="H37" i="12"/>
  <c r="X37" i="12"/>
  <c r="AO37" i="12"/>
  <c r="E38" i="12"/>
  <c r="U38" i="12"/>
  <c r="AK38" i="12"/>
  <c r="AS38" i="12"/>
  <c r="BA38" i="12"/>
  <c r="BI38" i="12"/>
  <c r="R39" i="12"/>
  <c r="AH39" i="12"/>
  <c r="B35" i="12"/>
  <c r="BI4" i="31"/>
  <c r="BJ4" i="31"/>
  <c r="BK4" i="31"/>
  <c r="BI5" i="31"/>
  <c r="BG16" i="12" s="1"/>
  <c r="BJ5" i="31"/>
  <c r="BK5" i="31"/>
  <c r="BI16" i="12" s="1"/>
  <c r="BI6" i="31"/>
  <c r="BJ6" i="31"/>
  <c r="BH17" i="12" s="1"/>
  <c r="BK6" i="31"/>
  <c r="BI7" i="31"/>
  <c r="BG20" i="12" s="1"/>
  <c r="BJ7" i="31"/>
  <c r="BH20" i="12" s="1"/>
  <c r="BK7" i="31"/>
  <c r="BI20" i="12" s="1"/>
  <c r="BI8" i="31"/>
  <c r="BG21" i="12" s="1"/>
  <c r="BJ8" i="31"/>
  <c r="BH21" i="12" s="1"/>
  <c r="BK8" i="31"/>
  <c r="BI21" i="12" s="1"/>
  <c r="BI9" i="31"/>
  <c r="BG22" i="12" s="1"/>
  <c r="BJ9" i="31"/>
  <c r="BK9" i="31"/>
  <c r="BI22" i="12" s="1"/>
  <c r="BI10" i="31"/>
  <c r="BG23" i="12" s="1"/>
  <c r="BJ10" i="31"/>
  <c r="BH23" i="12" s="1"/>
  <c r="BK10" i="31"/>
  <c r="BI23" i="12" s="1"/>
  <c r="BI11" i="31"/>
  <c r="BG24" i="12" s="1"/>
  <c r="BJ11" i="31"/>
  <c r="BH24" i="12" s="1"/>
  <c r="BK11" i="31"/>
  <c r="BI24" i="12" s="1"/>
  <c r="BI12" i="31"/>
  <c r="BG25" i="12" s="1"/>
  <c r="BJ12" i="31"/>
  <c r="BH25" i="12" s="1"/>
  <c r="BK12" i="31"/>
  <c r="BI25" i="12" s="1"/>
  <c r="BI13" i="31"/>
  <c r="BG26" i="12" s="1"/>
  <c r="BJ13" i="31"/>
  <c r="BH26" i="12" s="1"/>
  <c r="BK13" i="31"/>
  <c r="BI26" i="12" s="1"/>
  <c r="BI14" i="31"/>
  <c r="BG28" i="12" s="1"/>
  <c r="BJ14" i="31"/>
  <c r="BH28" i="12" s="1"/>
  <c r="BK14" i="31"/>
  <c r="BI28" i="12" s="1"/>
  <c r="BI15" i="31"/>
  <c r="BG29" i="12" s="1"/>
  <c r="BJ15" i="31"/>
  <c r="BH29" i="12" s="1"/>
  <c r="BK15" i="31"/>
  <c r="BI29" i="12" s="1"/>
  <c r="BI16" i="31"/>
  <c r="BG30" i="12" s="1"/>
  <c r="BJ16" i="31"/>
  <c r="BH30" i="12" s="1"/>
  <c r="BK16" i="31"/>
  <c r="BI30" i="12" s="1"/>
  <c r="BI17" i="31"/>
  <c r="BG31" i="12" s="1"/>
  <c r="BJ17" i="31"/>
  <c r="BH31" i="12" s="1"/>
  <c r="BK17" i="31"/>
  <c r="BI31" i="12" s="1"/>
  <c r="BI18" i="31"/>
  <c r="BG32" i="12" s="1"/>
  <c r="BJ18" i="31"/>
  <c r="BH32" i="12" s="1"/>
  <c r="BK18" i="31"/>
  <c r="BI32" i="12" s="1"/>
  <c r="BI19" i="31"/>
  <c r="BG33" i="12" s="1"/>
  <c r="BJ19" i="31"/>
  <c r="BH33" i="12" s="1"/>
  <c r="BK19" i="31"/>
  <c r="BI33" i="12" s="1"/>
  <c r="BI20" i="31"/>
  <c r="BG34" i="12" s="1"/>
  <c r="BJ20" i="31"/>
  <c r="BH34" i="12" s="1"/>
  <c r="BK20" i="31"/>
  <c r="BI21" i="31"/>
  <c r="BG35" i="12" s="1"/>
  <c r="BJ21" i="31"/>
  <c r="BH35" i="12" s="1"/>
  <c r="BK21" i="31"/>
  <c r="BI35" i="12" s="1"/>
  <c r="BI22" i="31"/>
  <c r="BG36" i="12" s="1"/>
  <c r="BJ22" i="31"/>
  <c r="BH36" i="12" s="1"/>
  <c r="BK22" i="31"/>
  <c r="BI36" i="12" s="1"/>
  <c r="BI23" i="31"/>
  <c r="BG37" i="12" s="1"/>
  <c r="BJ23" i="31"/>
  <c r="BH37" i="12" s="1"/>
  <c r="BK23" i="31"/>
  <c r="BI37" i="12" s="1"/>
  <c r="BI24" i="31"/>
  <c r="BG38" i="12" s="1"/>
  <c r="BJ24" i="31"/>
  <c r="BH38" i="12" s="1"/>
  <c r="BK24" i="31"/>
  <c r="BI25" i="31"/>
  <c r="BG39" i="12" s="1"/>
  <c r="BJ25" i="31"/>
  <c r="BH39" i="12" s="1"/>
  <c r="BK25" i="31"/>
  <c r="BI39" i="12" s="1"/>
  <c r="AN4" i="31"/>
  <c r="AO4" i="31"/>
  <c r="AP4" i="31"/>
  <c r="AQ4" i="31"/>
  <c r="AR4" i="31"/>
  <c r="AS4" i="31"/>
  <c r="AT4" i="31"/>
  <c r="AU4" i="31"/>
  <c r="AV4" i="31"/>
  <c r="AW4" i="31"/>
  <c r="AX4" i="31"/>
  <c r="AY4" i="31"/>
  <c r="AZ4" i="31"/>
  <c r="BA4" i="31"/>
  <c r="BB4" i="31"/>
  <c r="BC4" i="31"/>
  <c r="BD4" i="31"/>
  <c r="BE4" i="31"/>
  <c r="BF4" i="31"/>
  <c r="BG4" i="31"/>
  <c r="BH4" i="31"/>
  <c r="AN5" i="31"/>
  <c r="AO5" i="31"/>
  <c r="AP5" i="31"/>
  <c r="AQ5" i="31"/>
  <c r="AR5" i="31"/>
  <c r="AS5" i="31"/>
  <c r="AT5" i="31"/>
  <c r="AU5" i="31"/>
  <c r="AV5" i="31"/>
  <c r="AW5" i="31"/>
  <c r="AX5" i="31"/>
  <c r="AY5" i="31"/>
  <c r="AZ5" i="31"/>
  <c r="BA5" i="31"/>
  <c r="BB5" i="31"/>
  <c r="BC5" i="31"/>
  <c r="BD5" i="31"/>
  <c r="BE5" i="31"/>
  <c r="BF5" i="31"/>
  <c r="BG5" i="31"/>
  <c r="BH5" i="31"/>
  <c r="AN6" i="31"/>
  <c r="AO6" i="31"/>
  <c r="AP6" i="31"/>
  <c r="AQ6" i="31"/>
  <c r="AR6" i="31"/>
  <c r="AS6" i="31"/>
  <c r="AT6" i="31"/>
  <c r="AU6" i="31"/>
  <c r="AV6" i="31"/>
  <c r="AW6" i="31"/>
  <c r="AX6" i="31"/>
  <c r="AY6" i="31"/>
  <c r="AZ6" i="31"/>
  <c r="BA6" i="31"/>
  <c r="BB6" i="31"/>
  <c r="BC6" i="31"/>
  <c r="BD6" i="31"/>
  <c r="BE6" i="31"/>
  <c r="BF6" i="31"/>
  <c r="BG6" i="31"/>
  <c r="BH6" i="31"/>
  <c r="AN7" i="31"/>
  <c r="AL20" i="12" s="1"/>
  <c r="AO7" i="31"/>
  <c r="AM20" i="12" s="1"/>
  <c r="AP7" i="31"/>
  <c r="AN20" i="12" s="1"/>
  <c r="AQ7" i="31"/>
  <c r="AO20" i="12" s="1"/>
  <c r="AR7" i="31"/>
  <c r="AP20" i="12" s="1"/>
  <c r="AS7" i="31"/>
  <c r="AQ20" i="12" s="1"/>
  <c r="AT7" i="31"/>
  <c r="AR20" i="12" s="1"/>
  <c r="AU7" i="31"/>
  <c r="AS20" i="12" s="1"/>
  <c r="AV7" i="31"/>
  <c r="AT20" i="12" s="1"/>
  <c r="AW7" i="31"/>
  <c r="AU20" i="12" s="1"/>
  <c r="AX7" i="31"/>
  <c r="AV20" i="12" s="1"/>
  <c r="AY7" i="31"/>
  <c r="AW20" i="12" s="1"/>
  <c r="AZ7" i="31"/>
  <c r="AX20" i="12" s="1"/>
  <c r="BA7" i="31"/>
  <c r="AY20" i="12" s="1"/>
  <c r="BB7" i="31"/>
  <c r="AZ20" i="12" s="1"/>
  <c r="BC7" i="31"/>
  <c r="BA20" i="12" s="1"/>
  <c r="BD7" i="31"/>
  <c r="BB20" i="12" s="1"/>
  <c r="BE7" i="31"/>
  <c r="BC20" i="12" s="1"/>
  <c r="BF7" i="31"/>
  <c r="BD20" i="12" s="1"/>
  <c r="BG7" i="31"/>
  <c r="BE20" i="12" s="1"/>
  <c r="BH7" i="31"/>
  <c r="BF20" i="12" s="1"/>
  <c r="AN8" i="31"/>
  <c r="AL21" i="12" s="1"/>
  <c r="AO8" i="31"/>
  <c r="AM21" i="12" s="1"/>
  <c r="AP8" i="31"/>
  <c r="AQ8" i="31"/>
  <c r="AO21" i="12" s="1"/>
  <c r="AR8" i="31"/>
  <c r="AP21" i="12" s="1"/>
  <c r="AS8" i="31"/>
  <c r="AQ21" i="12" s="1"/>
  <c r="AT8" i="31"/>
  <c r="AR21" i="12" s="1"/>
  <c r="AU8" i="31"/>
  <c r="AS21" i="12" s="1"/>
  <c r="AV8" i="31"/>
  <c r="AT21" i="12" s="1"/>
  <c r="AW8" i="31"/>
  <c r="AU21" i="12" s="1"/>
  <c r="AX8" i="31"/>
  <c r="AV21" i="12" s="1"/>
  <c r="AY8" i="31"/>
  <c r="AW21" i="12" s="1"/>
  <c r="AZ8" i="31"/>
  <c r="AX21" i="12" s="1"/>
  <c r="BA8" i="31"/>
  <c r="AY21" i="12" s="1"/>
  <c r="BB8" i="31"/>
  <c r="AZ21" i="12" s="1"/>
  <c r="BC8" i="31"/>
  <c r="BA21" i="12" s="1"/>
  <c r="BD8" i="31"/>
  <c r="BB21" i="12" s="1"/>
  <c r="BE8" i="31"/>
  <c r="BC21" i="12" s="1"/>
  <c r="BF8" i="31"/>
  <c r="BD21" i="12" s="1"/>
  <c r="BG8" i="31"/>
  <c r="BE21" i="12" s="1"/>
  <c r="BH8" i="31"/>
  <c r="BF21" i="12" s="1"/>
  <c r="AN9" i="31"/>
  <c r="AL22" i="12" s="1"/>
  <c r="AO9" i="31"/>
  <c r="AM22" i="12" s="1"/>
  <c r="AP9" i="31"/>
  <c r="AN22" i="12" s="1"/>
  <c r="AQ9" i="31"/>
  <c r="AO22" i="12" s="1"/>
  <c r="AR9" i="31"/>
  <c r="AP22" i="12" s="1"/>
  <c r="AS9" i="31"/>
  <c r="AT9" i="31"/>
  <c r="AR22" i="12" s="1"/>
  <c r="AU9" i="31"/>
  <c r="AS22" i="12" s="1"/>
  <c r="AV9" i="31"/>
  <c r="AT22" i="12" s="1"/>
  <c r="AW9" i="31"/>
  <c r="AU22" i="12" s="1"/>
  <c r="AX9" i="31"/>
  <c r="AV22" i="12" s="1"/>
  <c r="AY9" i="31"/>
  <c r="AW22" i="12" s="1"/>
  <c r="AZ9" i="31"/>
  <c r="AX22" i="12" s="1"/>
  <c r="BA9" i="31"/>
  <c r="AY22" i="12" s="1"/>
  <c r="BB9" i="31"/>
  <c r="AZ22" i="12" s="1"/>
  <c r="BC9" i="31"/>
  <c r="BA22" i="12" s="1"/>
  <c r="BD9" i="31"/>
  <c r="BB22" i="12" s="1"/>
  <c r="BE9" i="31"/>
  <c r="BC22" i="12" s="1"/>
  <c r="BF9" i="31"/>
  <c r="BD22" i="12" s="1"/>
  <c r="BG9" i="31"/>
  <c r="BE22" i="12" s="1"/>
  <c r="BH9" i="31"/>
  <c r="BF22" i="12" s="1"/>
  <c r="AN10" i="31"/>
  <c r="AL23" i="12" s="1"/>
  <c r="AO10" i="31"/>
  <c r="AM23" i="12" s="1"/>
  <c r="AP10" i="31"/>
  <c r="AN23" i="12" s="1"/>
  <c r="AQ10" i="31"/>
  <c r="AO23" i="12" s="1"/>
  <c r="AR10" i="31"/>
  <c r="AP23" i="12" s="1"/>
  <c r="AS10" i="31"/>
  <c r="AQ23" i="12" s="1"/>
  <c r="AT10" i="31"/>
  <c r="AR23" i="12" s="1"/>
  <c r="AU10" i="31"/>
  <c r="AS23" i="12" s="1"/>
  <c r="AV10" i="31"/>
  <c r="AT23" i="12" s="1"/>
  <c r="AW10" i="31"/>
  <c r="AU23" i="12" s="1"/>
  <c r="AX10" i="31"/>
  <c r="AV23" i="12" s="1"/>
  <c r="AY10" i="31"/>
  <c r="AW23" i="12" s="1"/>
  <c r="AZ10" i="31"/>
  <c r="AX23" i="12" s="1"/>
  <c r="BA10" i="31"/>
  <c r="AY23" i="12" s="1"/>
  <c r="BB10" i="31"/>
  <c r="AZ23" i="12" s="1"/>
  <c r="BC10" i="31"/>
  <c r="BA23" i="12" s="1"/>
  <c r="BD10" i="31"/>
  <c r="BB23" i="12" s="1"/>
  <c r="BE10" i="31"/>
  <c r="BC23" i="12" s="1"/>
  <c r="BF10" i="31"/>
  <c r="BD23" i="12" s="1"/>
  <c r="BG10" i="31"/>
  <c r="BE23" i="12" s="1"/>
  <c r="BH10" i="31"/>
  <c r="BF23" i="12" s="1"/>
  <c r="AN11" i="31"/>
  <c r="AO11" i="31"/>
  <c r="AM24" i="12" s="1"/>
  <c r="AP11" i="31"/>
  <c r="AN24" i="12" s="1"/>
  <c r="AQ11" i="31"/>
  <c r="AO24" i="12" s="1"/>
  <c r="AR11" i="31"/>
  <c r="AP24" i="12" s="1"/>
  <c r="AS11" i="31"/>
  <c r="AQ24" i="12" s="1"/>
  <c r="AT11" i="31"/>
  <c r="AR24" i="12" s="1"/>
  <c r="AU11" i="31"/>
  <c r="AS24" i="12" s="1"/>
  <c r="AV11" i="31"/>
  <c r="AT24" i="12" s="1"/>
  <c r="AW11" i="31"/>
  <c r="AU24" i="12" s="1"/>
  <c r="AX11" i="31"/>
  <c r="AV24" i="12" s="1"/>
  <c r="AY11" i="31"/>
  <c r="AW24" i="12" s="1"/>
  <c r="AZ11" i="31"/>
  <c r="AX24" i="12" s="1"/>
  <c r="BA11" i="31"/>
  <c r="AY24" i="12" s="1"/>
  <c r="BB11" i="31"/>
  <c r="AZ24" i="12" s="1"/>
  <c r="BC11" i="31"/>
  <c r="BA24" i="12" s="1"/>
  <c r="BD11" i="31"/>
  <c r="BB24" i="12" s="1"/>
  <c r="BE11" i="31"/>
  <c r="BC24" i="12" s="1"/>
  <c r="BF11" i="31"/>
  <c r="BD24" i="12" s="1"/>
  <c r="BG11" i="31"/>
  <c r="BE24" i="12" s="1"/>
  <c r="BH11" i="31"/>
  <c r="BF24" i="12" s="1"/>
  <c r="AN12" i="31"/>
  <c r="AL25" i="12" s="1"/>
  <c r="AO12" i="31"/>
  <c r="AM25" i="12" s="1"/>
  <c r="AP12" i="31"/>
  <c r="AN25" i="12" s="1"/>
  <c r="AQ12" i="31"/>
  <c r="AO25" i="12" s="1"/>
  <c r="AR12" i="31"/>
  <c r="AP25" i="12" s="1"/>
  <c r="AS12" i="31"/>
  <c r="AQ25" i="12" s="1"/>
  <c r="AT12" i="31"/>
  <c r="AU12" i="31"/>
  <c r="AS25" i="12" s="1"/>
  <c r="AV12" i="31"/>
  <c r="AT25" i="12" s="1"/>
  <c r="AW12" i="31"/>
  <c r="AU25" i="12" s="1"/>
  <c r="AX12" i="31"/>
  <c r="AV25" i="12" s="1"/>
  <c r="AY12" i="31"/>
  <c r="AW25" i="12" s="1"/>
  <c r="AZ12" i="31"/>
  <c r="AX25" i="12" s="1"/>
  <c r="BA12" i="31"/>
  <c r="AY25" i="12" s="1"/>
  <c r="BB12" i="31"/>
  <c r="AZ25" i="12" s="1"/>
  <c r="BC12" i="31"/>
  <c r="BA25" i="12" s="1"/>
  <c r="BD12" i="31"/>
  <c r="BB25" i="12" s="1"/>
  <c r="BE12" i="31"/>
  <c r="BC25" i="12" s="1"/>
  <c r="BF12" i="31"/>
  <c r="BD25" i="12" s="1"/>
  <c r="BG12" i="31"/>
  <c r="BE25" i="12" s="1"/>
  <c r="BH12" i="31"/>
  <c r="BF25" i="12" s="1"/>
  <c r="AN13" i="31"/>
  <c r="AL26" i="12" s="1"/>
  <c r="AO13" i="31"/>
  <c r="AM26" i="12" s="1"/>
  <c r="AP13" i="31"/>
  <c r="AN26" i="12" s="1"/>
  <c r="AQ13" i="31"/>
  <c r="AO26" i="12" s="1"/>
  <c r="AR13" i="31"/>
  <c r="AP26" i="12" s="1"/>
  <c r="AS13" i="31"/>
  <c r="AQ26" i="12" s="1"/>
  <c r="AT13" i="31"/>
  <c r="AR26" i="12" s="1"/>
  <c r="AU13" i="31"/>
  <c r="AS26" i="12" s="1"/>
  <c r="AV13" i="31"/>
  <c r="AT26" i="12" s="1"/>
  <c r="AW13" i="31"/>
  <c r="AU26" i="12" s="1"/>
  <c r="AX13" i="31"/>
  <c r="AV26" i="12" s="1"/>
  <c r="AY13" i="31"/>
  <c r="AW26" i="12" s="1"/>
  <c r="AZ13" i="31"/>
  <c r="AX26" i="12" s="1"/>
  <c r="BA13" i="31"/>
  <c r="BB13" i="31"/>
  <c r="AZ26" i="12" s="1"/>
  <c r="BC13" i="31"/>
  <c r="BA26" i="12" s="1"/>
  <c r="BD13" i="31"/>
  <c r="BB26" i="12" s="1"/>
  <c r="BE13" i="31"/>
  <c r="BC26" i="12" s="1"/>
  <c r="BF13" i="31"/>
  <c r="BD26" i="12" s="1"/>
  <c r="BG13" i="31"/>
  <c r="BE26" i="12" s="1"/>
  <c r="BH13" i="31"/>
  <c r="BF26" i="12" s="1"/>
  <c r="AN14" i="31"/>
  <c r="AL28" i="12" s="1"/>
  <c r="AO14" i="31"/>
  <c r="AM28" i="12" s="1"/>
  <c r="AP14" i="31"/>
  <c r="AN28" i="12" s="1"/>
  <c r="AQ14" i="31"/>
  <c r="AO28" i="12" s="1"/>
  <c r="AR14" i="31"/>
  <c r="AP28" i="12" s="1"/>
  <c r="AS14" i="31"/>
  <c r="AQ28" i="12" s="1"/>
  <c r="AT14" i="31"/>
  <c r="AR28" i="12" s="1"/>
  <c r="AU14" i="31"/>
  <c r="AS28" i="12" s="1"/>
  <c r="AV14" i="31"/>
  <c r="AT28" i="12" s="1"/>
  <c r="AW14" i="31"/>
  <c r="AU28" i="12" s="1"/>
  <c r="AX14" i="31"/>
  <c r="AY14" i="31"/>
  <c r="AW28" i="12" s="1"/>
  <c r="AZ14" i="31"/>
  <c r="AX28" i="12" s="1"/>
  <c r="BA14" i="31"/>
  <c r="AY28" i="12" s="1"/>
  <c r="BB14" i="31"/>
  <c r="AZ28" i="12" s="1"/>
  <c r="BC14" i="31"/>
  <c r="BA28" i="12" s="1"/>
  <c r="BD14" i="31"/>
  <c r="BB28" i="12" s="1"/>
  <c r="BE14" i="31"/>
  <c r="BC28" i="12" s="1"/>
  <c r="BF14" i="31"/>
  <c r="BD28" i="12" s="1"/>
  <c r="BG14" i="31"/>
  <c r="BE28" i="12" s="1"/>
  <c r="BH14" i="31"/>
  <c r="AN15" i="31"/>
  <c r="AL29" i="12" s="1"/>
  <c r="AO15" i="31"/>
  <c r="AM29" i="12" s="1"/>
  <c r="AP15" i="31"/>
  <c r="AN29" i="12" s="1"/>
  <c r="AQ15" i="31"/>
  <c r="AO29" i="12" s="1"/>
  <c r="AR15" i="31"/>
  <c r="AP29" i="12" s="1"/>
  <c r="AS15" i="31"/>
  <c r="AQ29" i="12" s="1"/>
  <c r="AT15" i="31"/>
  <c r="AR29" i="12" s="1"/>
  <c r="AU15" i="31"/>
  <c r="AS29" i="12" s="1"/>
  <c r="AV15" i="31"/>
  <c r="AT29" i="12" s="1"/>
  <c r="AW15" i="31"/>
  <c r="AU29" i="12" s="1"/>
  <c r="AX15" i="31"/>
  <c r="AV29" i="12" s="1"/>
  <c r="AY15" i="31"/>
  <c r="AW29" i="12" s="1"/>
  <c r="AZ15" i="31"/>
  <c r="AX29" i="12" s="1"/>
  <c r="BA15" i="31"/>
  <c r="AY29" i="12" s="1"/>
  <c r="BB15" i="31"/>
  <c r="AZ29" i="12" s="1"/>
  <c r="BC15" i="31"/>
  <c r="BA29" i="12" s="1"/>
  <c r="BD15" i="31"/>
  <c r="BB29" i="12" s="1"/>
  <c r="BE15" i="31"/>
  <c r="BC29" i="12" s="1"/>
  <c r="BF15" i="31"/>
  <c r="BD29" i="12" s="1"/>
  <c r="BG15" i="31"/>
  <c r="BE29" i="12" s="1"/>
  <c r="BH15" i="31"/>
  <c r="BF29" i="12" s="1"/>
  <c r="AN16" i="31"/>
  <c r="AL30" i="12" s="1"/>
  <c r="AO16" i="31"/>
  <c r="AM30" i="12" s="1"/>
  <c r="AP16" i="31"/>
  <c r="AN30" i="12" s="1"/>
  <c r="AQ16" i="31"/>
  <c r="AO30" i="12" s="1"/>
  <c r="AR16" i="31"/>
  <c r="AS16" i="31"/>
  <c r="AQ30" i="12" s="1"/>
  <c r="AT16" i="31"/>
  <c r="AR30" i="12" s="1"/>
  <c r="AU16" i="31"/>
  <c r="AS30" i="12" s="1"/>
  <c r="AV16" i="31"/>
  <c r="AT30" i="12" s="1"/>
  <c r="AW16" i="31"/>
  <c r="AU30" i="12" s="1"/>
  <c r="AX16" i="31"/>
  <c r="AV30" i="12" s="1"/>
  <c r="AY16" i="31"/>
  <c r="AW30" i="12" s="1"/>
  <c r="AZ16" i="31"/>
  <c r="AX30" i="12" s="1"/>
  <c r="BA16" i="31"/>
  <c r="AY30" i="12" s="1"/>
  <c r="BB16" i="31"/>
  <c r="AZ30" i="12" s="1"/>
  <c r="BC16" i="31"/>
  <c r="BA30" i="12" s="1"/>
  <c r="BD16" i="31"/>
  <c r="BB30" i="12" s="1"/>
  <c r="BE16" i="31"/>
  <c r="BC30" i="12" s="1"/>
  <c r="BF16" i="31"/>
  <c r="BD30" i="12" s="1"/>
  <c r="BG16" i="31"/>
  <c r="BE30" i="12" s="1"/>
  <c r="BH16" i="31"/>
  <c r="AN17" i="31"/>
  <c r="AL31" i="12" s="1"/>
  <c r="AO17" i="31"/>
  <c r="AM31" i="12" s="1"/>
  <c r="AP17" i="31"/>
  <c r="AN31" i="12" s="1"/>
  <c r="AQ17" i="31"/>
  <c r="AO31" i="12" s="1"/>
  <c r="AR17" i="31"/>
  <c r="AP31" i="12" s="1"/>
  <c r="AS17" i="31"/>
  <c r="AQ31" i="12" s="1"/>
  <c r="AT17" i="31"/>
  <c r="AR31" i="12" s="1"/>
  <c r="AU17" i="31"/>
  <c r="AS31" i="12" s="1"/>
  <c r="AV17" i="31"/>
  <c r="AT31" i="12" s="1"/>
  <c r="AW17" i="31"/>
  <c r="AU31" i="12" s="1"/>
  <c r="AX17" i="31"/>
  <c r="AV31" i="12" s="1"/>
  <c r="AY17" i="31"/>
  <c r="AW31" i="12" s="1"/>
  <c r="AZ17" i="31"/>
  <c r="AX31" i="12" s="1"/>
  <c r="BA17" i="31"/>
  <c r="AY31" i="12" s="1"/>
  <c r="BB17" i="31"/>
  <c r="AZ31" i="12" s="1"/>
  <c r="BC17" i="31"/>
  <c r="BA31" i="12" s="1"/>
  <c r="BD17" i="31"/>
  <c r="BB31" i="12" s="1"/>
  <c r="BE17" i="31"/>
  <c r="BC31" i="12" s="1"/>
  <c r="BF17" i="31"/>
  <c r="BD31" i="12" s="1"/>
  <c r="BG17" i="31"/>
  <c r="BE31" i="12" s="1"/>
  <c r="BH17" i="31"/>
  <c r="BF31" i="12" s="1"/>
  <c r="AN18" i="31"/>
  <c r="AL32" i="12" s="1"/>
  <c r="AO18" i="31"/>
  <c r="AM32" i="12" s="1"/>
  <c r="AP18" i="31"/>
  <c r="AN32" i="12" s="1"/>
  <c r="AQ18" i="31"/>
  <c r="AO32" i="12" s="1"/>
  <c r="AR18" i="31"/>
  <c r="AS18" i="31"/>
  <c r="AT18" i="31"/>
  <c r="AR32" i="12" s="1"/>
  <c r="AU18" i="31"/>
  <c r="AS32" i="12" s="1"/>
  <c r="AV18" i="31"/>
  <c r="AT32" i="12" s="1"/>
  <c r="AW18" i="31"/>
  <c r="AU32" i="12" s="1"/>
  <c r="AX18" i="31"/>
  <c r="AV32" i="12" s="1"/>
  <c r="AY18" i="31"/>
  <c r="AW32" i="12" s="1"/>
  <c r="AZ18" i="31"/>
  <c r="AX32" i="12" s="1"/>
  <c r="BA18" i="31"/>
  <c r="AY32" i="12" s="1"/>
  <c r="BB18" i="31"/>
  <c r="AZ32" i="12" s="1"/>
  <c r="BC18" i="31"/>
  <c r="BA32" i="12" s="1"/>
  <c r="BD18" i="31"/>
  <c r="BB32" i="12" s="1"/>
  <c r="BE18" i="31"/>
  <c r="BC32" i="12" s="1"/>
  <c r="BF18" i="31"/>
  <c r="BD32" i="12" s="1"/>
  <c r="BG18" i="31"/>
  <c r="BE32" i="12" s="1"/>
  <c r="BH18" i="31"/>
  <c r="BF32" i="12" s="1"/>
  <c r="AN19" i="31"/>
  <c r="AL33" i="12" s="1"/>
  <c r="AO19" i="31"/>
  <c r="AM33" i="12" s="1"/>
  <c r="AP19" i="31"/>
  <c r="AN33" i="12" s="1"/>
  <c r="AQ19" i="31"/>
  <c r="AO33" i="12" s="1"/>
  <c r="AR19" i="31"/>
  <c r="AP33" i="12" s="1"/>
  <c r="AS19" i="31"/>
  <c r="AQ33" i="12" s="1"/>
  <c r="AT19" i="31"/>
  <c r="AR33" i="12" s="1"/>
  <c r="AU19" i="31"/>
  <c r="AS33" i="12" s="1"/>
  <c r="AV19" i="31"/>
  <c r="AT33" i="12" s="1"/>
  <c r="AW19" i="31"/>
  <c r="AU33" i="12" s="1"/>
  <c r="AX19" i="31"/>
  <c r="AV33" i="12" s="1"/>
  <c r="AY19" i="31"/>
  <c r="AW33" i="12" s="1"/>
  <c r="AZ19" i="31"/>
  <c r="AX33" i="12" s="1"/>
  <c r="BA19" i="31"/>
  <c r="AY33" i="12" s="1"/>
  <c r="BB19" i="31"/>
  <c r="AZ33" i="12" s="1"/>
  <c r="BC19" i="31"/>
  <c r="BA33" i="12" s="1"/>
  <c r="BD19" i="31"/>
  <c r="BB33" i="12" s="1"/>
  <c r="BE19" i="31"/>
  <c r="BC33" i="12" s="1"/>
  <c r="BF19" i="31"/>
  <c r="BD33" i="12" s="1"/>
  <c r="BG19" i="31"/>
  <c r="BE33" i="12" s="1"/>
  <c r="BH19" i="31"/>
  <c r="BF33" i="12" s="1"/>
  <c r="AN20" i="31"/>
  <c r="AL34" i="12" s="1"/>
  <c r="AO20" i="31"/>
  <c r="AM34" i="12" s="1"/>
  <c r="AP20" i="31"/>
  <c r="AN34" i="12" s="1"/>
  <c r="AQ20" i="31"/>
  <c r="AO34" i="12" s="1"/>
  <c r="AR20" i="31"/>
  <c r="AP34" i="12" s="1"/>
  <c r="AS20" i="31"/>
  <c r="AQ34" i="12" s="1"/>
  <c r="AT20" i="31"/>
  <c r="AR34" i="12" s="1"/>
  <c r="AU20" i="31"/>
  <c r="AV20" i="31"/>
  <c r="AT34" i="12" s="1"/>
  <c r="AW20" i="31"/>
  <c r="AU34" i="12" s="1"/>
  <c r="AX20" i="31"/>
  <c r="AV34" i="12" s="1"/>
  <c r="AY20" i="31"/>
  <c r="AW34" i="12" s="1"/>
  <c r="AZ20" i="31"/>
  <c r="AX34" i="12" s="1"/>
  <c r="BA20" i="31"/>
  <c r="AY34" i="12" s="1"/>
  <c r="BB20" i="31"/>
  <c r="AZ34" i="12" s="1"/>
  <c r="BC20" i="31"/>
  <c r="BA34" i="12" s="1"/>
  <c r="BD20" i="31"/>
  <c r="BB34" i="12" s="1"/>
  <c r="BE20" i="31"/>
  <c r="BC34" i="12" s="1"/>
  <c r="BF20" i="31"/>
  <c r="BD34" i="12" s="1"/>
  <c r="BG20" i="31"/>
  <c r="BE34" i="12" s="1"/>
  <c r="BH20" i="31"/>
  <c r="BF34" i="12" s="1"/>
  <c r="AN21" i="31"/>
  <c r="AL35" i="12" s="1"/>
  <c r="AO21" i="31"/>
  <c r="AM35" i="12" s="1"/>
  <c r="AP21" i="31"/>
  <c r="AN35" i="12" s="1"/>
  <c r="AQ21" i="31"/>
  <c r="AO35" i="12" s="1"/>
  <c r="AR21" i="31"/>
  <c r="AP35" i="12" s="1"/>
  <c r="AS21" i="31"/>
  <c r="AQ35" i="12" s="1"/>
  <c r="AT21" i="31"/>
  <c r="AR35" i="12" s="1"/>
  <c r="AU21" i="31"/>
  <c r="AS35" i="12" s="1"/>
  <c r="AV21" i="31"/>
  <c r="AT35" i="12" s="1"/>
  <c r="AW21" i="31"/>
  <c r="AU35" i="12" s="1"/>
  <c r="AX21" i="31"/>
  <c r="AV35" i="12" s="1"/>
  <c r="AY21" i="31"/>
  <c r="AW35" i="12" s="1"/>
  <c r="AZ21" i="31"/>
  <c r="AX35" i="12" s="1"/>
  <c r="BA21" i="31"/>
  <c r="AY35" i="12" s="1"/>
  <c r="BB21" i="31"/>
  <c r="AZ35" i="12" s="1"/>
  <c r="BC21" i="31"/>
  <c r="BA35" i="12" s="1"/>
  <c r="BD21" i="31"/>
  <c r="BB35" i="12" s="1"/>
  <c r="BE21" i="31"/>
  <c r="BF21" i="31"/>
  <c r="BD35" i="12" s="1"/>
  <c r="BG21" i="31"/>
  <c r="BE35" i="12" s="1"/>
  <c r="BH21" i="31"/>
  <c r="BF35" i="12" s="1"/>
  <c r="AN22" i="31"/>
  <c r="AL36" i="12" s="1"/>
  <c r="AO22" i="31"/>
  <c r="AP22" i="31"/>
  <c r="AN36" i="12" s="1"/>
  <c r="AQ22" i="31"/>
  <c r="AO36" i="12" s="1"/>
  <c r="AR22" i="31"/>
  <c r="AP36" i="12" s="1"/>
  <c r="AS22" i="31"/>
  <c r="AQ36" i="12" s="1"/>
  <c r="AT22" i="31"/>
  <c r="AR36" i="12" s="1"/>
  <c r="AU22" i="31"/>
  <c r="AS36" i="12" s="1"/>
  <c r="AV22" i="31"/>
  <c r="AT36" i="12" s="1"/>
  <c r="AW22" i="31"/>
  <c r="AX22" i="31"/>
  <c r="AV36" i="12" s="1"/>
  <c r="AY22" i="31"/>
  <c r="AW36" i="12" s="1"/>
  <c r="AZ22" i="31"/>
  <c r="AX36" i="12" s="1"/>
  <c r="BA22" i="31"/>
  <c r="AY36" i="12" s="1"/>
  <c r="BB22" i="31"/>
  <c r="AZ36" i="12" s="1"/>
  <c r="BC22" i="31"/>
  <c r="BA36" i="12" s="1"/>
  <c r="BD22" i="31"/>
  <c r="BE22" i="31"/>
  <c r="BF22" i="31"/>
  <c r="BD36" i="12" s="1"/>
  <c r="BG22" i="31"/>
  <c r="BE36" i="12" s="1"/>
  <c r="BH22" i="31"/>
  <c r="BF36" i="12" s="1"/>
  <c r="AN23" i="31"/>
  <c r="AL37" i="12" s="1"/>
  <c r="AO23" i="31"/>
  <c r="AM37" i="12" s="1"/>
  <c r="AP23" i="31"/>
  <c r="AN37" i="12" s="1"/>
  <c r="AQ23" i="31"/>
  <c r="AR23" i="31"/>
  <c r="AP37" i="12" s="1"/>
  <c r="AS23" i="31"/>
  <c r="AQ37" i="12" s="1"/>
  <c r="AT23" i="31"/>
  <c r="AR37" i="12" s="1"/>
  <c r="AU23" i="31"/>
  <c r="AS37" i="12" s="1"/>
  <c r="AV23" i="31"/>
  <c r="AT37" i="12" s="1"/>
  <c r="AW23" i="31"/>
  <c r="AU37" i="12" s="1"/>
  <c r="AX23" i="31"/>
  <c r="AV37" i="12" s="1"/>
  <c r="AY23" i="31"/>
  <c r="AW37" i="12" s="1"/>
  <c r="AZ23" i="31"/>
  <c r="AX37" i="12" s="1"/>
  <c r="BA23" i="31"/>
  <c r="AY37" i="12" s="1"/>
  <c r="BB23" i="31"/>
  <c r="AZ37" i="12" s="1"/>
  <c r="BC23" i="31"/>
  <c r="BA37" i="12" s="1"/>
  <c r="BD23" i="31"/>
  <c r="BB37" i="12" s="1"/>
  <c r="BE23" i="31"/>
  <c r="BC37" i="12" s="1"/>
  <c r="BF23" i="31"/>
  <c r="BD37" i="12" s="1"/>
  <c r="BG23" i="31"/>
  <c r="BE37" i="12" s="1"/>
  <c r="BH23" i="31"/>
  <c r="BF37" i="12" s="1"/>
  <c r="AN24" i="31"/>
  <c r="AL38" i="12" s="1"/>
  <c r="AO24" i="31"/>
  <c r="AM38" i="12" s="1"/>
  <c r="AP24" i="31"/>
  <c r="AQ24" i="31"/>
  <c r="AO38" i="12" s="1"/>
  <c r="AR24" i="31"/>
  <c r="AP38" i="12" s="1"/>
  <c r="AS24" i="31"/>
  <c r="AQ38" i="12" s="1"/>
  <c r="AT24" i="31"/>
  <c r="AR38" i="12" s="1"/>
  <c r="AU24" i="31"/>
  <c r="AV24" i="31"/>
  <c r="AT38" i="12" s="1"/>
  <c r="AW24" i="31"/>
  <c r="AU38" i="12" s="1"/>
  <c r="AX24" i="31"/>
  <c r="AV38" i="12" s="1"/>
  <c r="AY24" i="31"/>
  <c r="AW38" i="12" s="1"/>
  <c r="AZ24" i="31"/>
  <c r="AX38" i="12" s="1"/>
  <c r="BA24" i="31"/>
  <c r="AY38" i="12" s="1"/>
  <c r="BB24" i="31"/>
  <c r="AZ38" i="12" s="1"/>
  <c r="BC24" i="31"/>
  <c r="BD24" i="31"/>
  <c r="BB38" i="12" s="1"/>
  <c r="BE24" i="31"/>
  <c r="BC38" i="12" s="1"/>
  <c r="BF24" i="31"/>
  <c r="BD38" i="12" s="1"/>
  <c r="BG24" i="31"/>
  <c r="BE38" i="12" s="1"/>
  <c r="BH24" i="31"/>
  <c r="BF38" i="12" s="1"/>
  <c r="AN25" i="31"/>
  <c r="AL39" i="12" s="1"/>
  <c r="AO25" i="31"/>
  <c r="AM39" i="12" s="1"/>
  <c r="AP25" i="31"/>
  <c r="AN39" i="12" s="1"/>
  <c r="AQ25" i="31"/>
  <c r="AO39" i="12" s="1"/>
  <c r="AR25" i="31"/>
  <c r="AP39" i="12" s="1"/>
  <c r="AS25" i="31"/>
  <c r="AQ39" i="12" s="1"/>
  <c r="AT25" i="31"/>
  <c r="AR39" i="12" s="1"/>
  <c r="AU25" i="31"/>
  <c r="AS39" i="12" s="1"/>
  <c r="AV25" i="31"/>
  <c r="AT39" i="12" s="1"/>
  <c r="AW25" i="31"/>
  <c r="AU39" i="12" s="1"/>
  <c r="AX25" i="31"/>
  <c r="AV39" i="12" s="1"/>
  <c r="AY25" i="31"/>
  <c r="AW39" i="12" s="1"/>
  <c r="AZ25" i="31"/>
  <c r="AX39" i="12" s="1"/>
  <c r="BA25" i="31"/>
  <c r="AY39" i="12" s="1"/>
  <c r="BB25" i="31"/>
  <c r="AZ39" i="12" s="1"/>
  <c r="BC25" i="31"/>
  <c r="BA39" i="12" s="1"/>
  <c r="BD25" i="31"/>
  <c r="BB39" i="12" s="1"/>
  <c r="BE25" i="31"/>
  <c r="BC39" i="12" s="1"/>
  <c r="BF25" i="31"/>
  <c r="BD39" i="12" s="1"/>
  <c r="BG25" i="31"/>
  <c r="BE39" i="12" s="1"/>
  <c r="BH25" i="31"/>
  <c r="BF39" i="12" s="1"/>
  <c r="AL15" i="12"/>
  <c r="AN15" i="12"/>
  <c r="AO15" i="12"/>
  <c r="AP15" i="12"/>
  <c r="AR15" i="12"/>
  <c r="AS15" i="12"/>
  <c r="AT15" i="12"/>
  <c r="AV15" i="12"/>
  <c r="AW15" i="12"/>
  <c r="AX15" i="12"/>
  <c r="AZ15" i="12"/>
  <c r="BA15" i="12"/>
  <c r="BB15" i="12"/>
  <c r="BD15" i="12"/>
  <c r="BE15" i="12"/>
  <c r="BF15" i="12"/>
  <c r="BG15" i="12"/>
  <c r="BH15" i="12"/>
  <c r="F16" i="12"/>
  <c r="N16" i="12"/>
  <c r="V16" i="12"/>
  <c r="AD16" i="12"/>
  <c r="AM16" i="12"/>
  <c r="AN16" i="12"/>
  <c r="AO16" i="12"/>
  <c r="AQ16" i="12"/>
  <c r="AR16" i="12"/>
  <c r="AS16" i="12"/>
  <c r="AU16" i="12"/>
  <c r="AV16" i="12"/>
  <c r="AW16" i="12"/>
  <c r="AY16" i="12"/>
  <c r="AZ16" i="12"/>
  <c r="BA16" i="12"/>
  <c r="BC16" i="12"/>
  <c r="BD16" i="12"/>
  <c r="BE16" i="12"/>
  <c r="BH16" i="12"/>
  <c r="AL17" i="12"/>
  <c r="AM17" i="12"/>
  <c r="AN17" i="12"/>
  <c r="AO17" i="12"/>
  <c r="AP17" i="12"/>
  <c r="AQ17" i="12"/>
  <c r="AR17" i="12"/>
  <c r="AS17" i="12"/>
  <c r="AT17" i="12"/>
  <c r="AU17" i="12"/>
  <c r="AV17" i="12"/>
  <c r="AW17" i="12"/>
  <c r="AX17" i="12"/>
  <c r="AY17" i="12"/>
  <c r="AZ17" i="12"/>
  <c r="BA17" i="12"/>
  <c r="BB17" i="12"/>
  <c r="BC17" i="12"/>
  <c r="BD17" i="12"/>
  <c r="BE17" i="12"/>
  <c r="BF17" i="12"/>
  <c r="BG17" i="12"/>
  <c r="BI17" i="12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30" i="31"/>
  <c r="E4" i="31"/>
  <c r="C15" i="12" s="1"/>
  <c r="F4" i="31"/>
  <c r="G4" i="31"/>
  <c r="E15" i="12" s="1"/>
  <c r="H4" i="31"/>
  <c r="F15" i="12" s="1"/>
  <c r="I4" i="31"/>
  <c r="J4" i="31"/>
  <c r="K4" i="31"/>
  <c r="I15" i="12" s="1"/>
  <c r="L4" i="31"/>
  <c r="M4" i="31"/>
  <c r="K15" i="12" s="1"/>
  <c r="N4" i="31"/>
  <c r="O4" i="31"/>
  <c r="P4" i="31"/>
  <c r="N15" i="12" s="1"/>
  <c r="Q4" i="31"/>
  <c r="R4" i="31"/>
  <c r="S4" i="31"/>
  <c r="T4" i="31"/>
  <c r="U4" i="31"/>
  <c r="S15" i="12" s="1"/>
  <c r="V4" i="31"/>
  <c r="W4" i="31"/>
  <c r="X4" i="31"/>
  <c r="V15" i="12" s="1"/>
  <c r="Y4" i="31"/>
  <c r="Z4" i="31"/>
  <c r="AA4" i="31"/>
  <c r="Y15" i="12" s="1"/>
  <c r="AB4" i="31"/>
  <c r="AC4" i="31"/>
  <c r="AA15" i="12" s="1"/>
  <c r="AD4" i="31"/>
  <c r="AE4" i="31"/>
  <c r="AF4" i="31"/>
  <c r="AD15" i="12" s="1"/>
  <c r="AG4" i="31"/>
  <c r="AH4" i="31"/>
  <c r="AI4" i="31"/>
  <c r="AG15" i="12" s="1"/>
  <c r="AJ4" i="31"/>
  <c r="AK4" i="31"/>
  <c r="AI15" i="12" s="1"/>
  <c r="AL4" i="31"/>
  <c r="AM4" i="31"/>
  <c r="AK15" i="12" s="1"/>
  <c r="E5" i="31"/>
  <c r="F5" i="31"/>
  <c r="D16" i="12" s="1"/>
  <c r="G5" i="31"/>
  <c r="E16" i="12" s="1"/>
  <c r="H5" i="31"/>
  <c r="I5" i="31"/>
  <c r="G16" i="12" s="1"/>
  <c r="J5" i="31"/>
  <c r="H16" i="12" s="1"/>
  <c r="K5" i="31"/>
  <c r="I16" i="12" s="1"/>
  <c r="L5" i="31"/>
  <c r="J16" i="12" s="1"/>
  <c r="M5" i="31"/>
  <c r="K16" i="12" s="1"/>
  <c r="N5" i="31"/>
  <c r="L16" i="12" s="1"/>
  <c r="O5" i="31"/>
  <c r="M16" i="12" s="1"/>
  <c r="P5" i="31"/>
  <c r="Q5" i="31"/>
  <c r="R5" i="31"/>
  <c r="P16" i="12" s="1"/>
  <c r="S5" i="31"/>
  <c r="Q16" i="12" s="1"/>
  <c r="T5" i="31"/>
  <c r="R16" i="12" s="1"/>
  <c r="U5" i="31"/>
  <c r="S16" i="12" s="1"/>
  <c r="V5" i="31"/>
  <c r="T16" i="12" s="1"/>
  <c r="W5" i="31"/>
  <c r="U16" i="12" s="1"/>
  <c r="X5" i="31"/>
  <c r="Y5" i="31"/>
  <c r="W16" i="12" s="1"/>
  <c r="Z5" i="31"/>
  <c r="X16" i="12" s="1"/>
  <c r="AA5" i="31"/>
  <c r="Y16" i="12" s="1"/>
  <c r="AB5" i="31"/>
  <c r="Z16" i="12" s="1"/>
  <c r="AC5" i="31"/>
  <c r="AD5" i="31"/>
  <c r="AB16" i="12" s="1"/>
  <c r="AE5" i="31"/>
  <c r="AC16" i="12" s="1"/>
  <c r="AF5" i="31"/>
  <c r="AG5" i="31"/>
  <c r="AE16" i="12" s="1"/>
  <c r="AH5" i="31"/>
  <c r="AF16" i="12" s="1"/>
  <c r="AI5" i="31"/>
  <c r="AG16" i="12" s="1"/>
  <c r="AJ5" i="31"/>
  <c r="AH16" i="12" s="1"/>
  <c r="AK5" i="31"/>
  <c r="AL5" i="31"/>
  <c r="AJ16" i="12" s="1"/>
  <c r="AM5" i="31"/>
  <c r="AK16" i="12" s="1"/>
  <c r="E6" i="31"/>
  <c r="C17" i="12" s="1"/>
  <c r="F6" i="31"/>
  <c r="G6" i="31"/>
  <c r="E17" i="12" s="1"/>
  <c r="H6" i="31"/>
  <c r="I6" i="31"/>
  <c r="J6" i="31"/>
  <c r="H17" i="12" s="1"/>
  <c r="K6" i="31"/>
  <c r="L6" i="31"/>
  <c r="M6" i="31"/>
  <c r="K17" i="12" s="1"/>
  <c r="N6" i="31"/>
  <c r="O6" i="31"/>
  <c r="M17" i="12" s="1"/>
  <c r="P6" i="31"/>
  <c r="Q6" i="31"/>
  <c r="O17" i="12" s="1"/>
  <c r="R6" i="31"/>
  <c r="P17" i="12" s="1"/>
  <c r="S6" i="31"/>
  <c r="T6" i="31"/>
  <c r="U6" i="31"/>
  <c r="S17" i="12" s="1"/>
  <c r="V6" i="31"/>
  <c r="W6" i="31"/>
  <c r="U17" i="12" s="1"/>
  <c r="X6" i="31"/>
  <c r="Y6" i="31"/>
  <c r="Z6" i="31"/>
  <c r="X17" i="12" s="1"/>
  <c r="AA6" i="31"/>
  <c r="AB6" i="31"/>
  <c r="AC6" i="31"/>
  <c r="AA17" i="12" s="1"/>
  <c r="AD6" i="31"/>
  <c r="AE6" i="31"/>
  <c r="AC17" i="12" s="1"/>
  <c r="AF6" i="31"/>
  <c r="AG6" i="31"/>
  <c r="AE17" i="12" s="1"/>
  <c r="AH6" i="31"/>
  <c r="AF17" i="12" s="1"/>
  <c r="AI6" i="31"/>
  <c r="AJ6" i="31"/>
  <c r="AK6" i="31"/>
  <c r="AI17" i="12" s="1"/>
  <c r="AL6" i="31"/>
  <c r="AM6" i="31"/>
  <c r="AK17" i="12" s="1"/>
  <c r="E7" i="31"/>
  <c r="C20" i="12" s="1"/>
  <c r="F7" i="31"/>
  <c r="D20" i="12" s="1"/>
  <c r="G7" i="31"/>
  <c r="E20" i="12" s="1"/>
  <c r="H7" i="31"/>
  <c r="F20" i="12" s="1"/>
  <c r="I7" i="31"/>
  <c r="G20" i="12" s="1"/>
  <c r="J7" i="31"/>
  <c r="H20" i="12" s="1"/>
  <c r="K7" i="31"/>
  <c r="I20" i="12" s="1"/>
  <c r="L7" i="31"/>
  <c r="J20" i="12" s="1"/>
  <c r="M7" i="31"/>
  <c r="K20" i="12" s="1"/>
  <c r="N7" i="31"/>
  <c r="L20" i="12" s="1"/>
  <c r="O7" i="31"/>
  <c r="M20" i="12" s="1"/>
  <c r="P7" i="31"/>
  <c r="N20" i="12" s="1"/>
  <c r="Q7" i="31"/>
  <c r="O20" i="12" s="1"/>
  <c r="R7" i="31"/>
  <c r="P20" i="12" s="1"/>
  <c r="S7" i="31"/>
  <c r="Q20" i="12" s="1"/>
  <c r="T7" i="31"/>
  <c r="R20" i="12" s="1"/>
  <c r="U7" i="31"/>
  <c r="S20" i="12" s="1"/>
  <c r="V7" i="31"/>
  <c r="T20" i="12" s="1"/>
  <c r="W7" i="31"/>
  <c r="U20" i="12" s="1"/>
  <c r="X7" i="31"/>
  <c r="V20" i="12" s="1"/>
  <c r="Y7" i="31"/>
  <c r="W20" i="12" s="1"/>
  <c r="Z7" i="31"/>
  <c r="X20" i="12" s="1"/>
  <c r="AA7" i="31"/>
  <c r="Y20" i="12" s="1"/>
  <c r="AB7" i="31"/>
  <c r="Z20" i="12" s="1"/>
  <c r="AC7" i="31"/>
  <c r="AA20" i="12" s="1"/>
  <c r="AD7" i="31"/>
  <c r="AB20" i="12" s="1"/>
  <c r="AE7" i="31"/>
  <c r="AC20" i="12" s="1"/>
  <c r="AF7" i="31"/>
  <c r="AD20" i="12" s="1"/>
  <c r="AG7" i="31"/>
  <c r="AE20" i="12" s="1"/>
  <c r="AH7" i="31"/>
  <c r="AF20" i="12" s="1"/>
  <c r="AI7" i="31"/>
  <c r="AG20" i="12" s="1"/>
  <c r="AJ7" i="31"/>
  <c r="AH20" i="12" s="1"/>
  <c r="AK7" i="31"/>
  <c r="AL7" i="31"/>
  <c r="AJ20" i="12" s="1"/>
  <c r="AM7" i="31"/>
  <c r="AK20" i="12" s="1"/>
  <c r="E8" i="31"/>
  <c r="C21" i="12" s="1"/>
  <c r="F8" i="31"/>
  <c r="G8" i="31"/>
  <c r="E21" i="12" s="1"/>
  <c r="H8" i="31"/>
  <c r="F21" i="12" s="1"/>
  <c r="I8" i="31"/>
  <c r="J8" i="31"/>
  <c r="H21" i="12" s="1"/>
  <c r="K8" i="31"/>
  <c r="I21" i="12" s="1"/>
  <c r="L8" i="31"/>
  <c r="J21" i="12" s="1"/>
  <c r="M8" i="31"/>
  <c r="K21" i="12" s="1"/>
  <c r="N8" i="31"/>
  <c r="O8" i="31"/>
  <c r="M21" i="12" s="1"/>
  <c r="P8" i="31"/>
  <c r="N21" i="12" s="1"/>
  <c r="Q8" i="31"/>
  <c r="O21" i="12" s="1"/>
  <c r="R8" i="31"/>
  <c r="S8" i="31"/>
  <c r="Q21" i="12" s="1"/>
  <c r="T8" i="31"/>
  <c r="R21" i="12" s="1"/>
  <c r="U8" i="31"/>
  <c r="S21" i="12" s="1"/>
  <c r="V8" i="31"/>
  <c r="W8" i="31"/>
  <c r="U21" i="12" s="1"/>
  <c r="X8" i="31"/>
  <c r="V21" i="12" s="1"/>
  <c r="Y8" i="31"/>
  <c r="W21" i="12" s="1"/>
  <c r="Z8" i="31"/>
  <c r="AA8" i="31"/>
  <c r="Y21" i="12" s="1"/>
  <c r="AB8" i="31"/>
  <c r="Z21" i="12" s="1"/>
  <c r="AC8" i="31"/>
  <c r="AA21" i="12" s="1"/>
  <c r="AD8" i="31"/>
  <c r="AE8" i="31"/>
  <c r="AC21" i="12" s="1"/>
  <c r="AF8" i="31"/>
  <c r="AD21" i="12" s="1"/>
  <c r="AG8" i="31"/>
  <c r="AE21" i="12" s="1"/>
  <c r="AH8" i="31"/>
  <c r="AI8" i="31"/>
  <c r="AG21" i="12" s="1"/>
  <c r="AJ8" i="31"/>
  <c r="AH21" i="12" s="1"/>
  <c r="AK8" i="31"/>
  <c r="AI21" i="12" s="1"/>
  <c r="AL8" i="31"/>
  <c r="AM8" i="31"/>
  <c r="AK21" i="12" s="1"/>
  <c r="E9" i="31"/>
  <c r="C22" i="12" s="1"/>
  <c r="F9" i="31"/>
  <c r="D22" i="12" s="1"/>
  <c r="G9" i="31"/>
  <c r="E22" i="12" s="1"/>
  <c r="H9" i="31"/>
  <c r="I9" i="31"/>
  <c r="G22" i="12" s="1"/>
  <c r="J9" i="31"/>
  <c r="H22" i="12" s="1"/>
  <c r="K9" i="31"/>
  <c r="I22" i="12" s="1"/>
  <c r="L9" i="31"/>
  <c r="M9" i="31"/>
  <c r="K22" i="12" s="1"/>
  <c r="N9" i="31"/>
  <c r="O9" i="31"/>
  <c r="M22" i="12" s="1"/>
  <c r="P9" i="31"/>
  <c r="Q9" i="31"/>
  <c r="O22" i="12" s="1"/>
  <c r="R9" i="31"/>
  <c r="P22" i="12" s="1"/>
  <c r="S9" i="31"/>
  <c r="Q22" i="12" s="1"/>
  <c r="T9" i="31"/>
  <c r="U9" i="31"/>
  <c r="S22" i="12" s="1"/>
  <c r="V9" i="31"/>
  <c r="T22" i="12" s="1"/>
  <c r="W9" i="31"/>
  <c r="U22" i="12" s="1"/>
  <c r="X9" i="31"/>
  <c r="Y9" i="31"/>
  <c r="W22" i="12" s="1"/>
  <c r="Z9" i="31"/>
  <c r="X22" i="12" s="1"/>
  <c r="AA9" i="31"/>
  <c r="Y22" i="12" s="1"/>
  <c r="AB9" i="31"/>
  <c r="AC9" i="31"/>
  <c r="AA22" i="12" s="1"/>
  <c r="AD9" i="31"/>
  <c r="AE9" i="31"/>
  <c r="AC22" i="12" s="1"/>
  <c r="AF9" i="31"/>
  <c r="AG9" i="31"/>
  <c r="AE22" i="12" s="1"/>
  <c r="AH9" i="31"/>
  <c r="AF22" i="12" s="1"/>
  <c r="AI9" i="31"/>
  <c r="AG22" i="12" s="1"/>
  <c r="AJ9" i="31"/>
  <c r="AK9" i="31"/>
  <c r="AI22" i="12" s="1"/>
  <c r="AL9" i="31"/>
  <c r="AJ22" i="12" s="1"/>
  <c r="AM9" i="31"/>
  <c r="AK22" i="12" s="1"/>
  <c r="E10" i="31"/>
  <c r="F10" i="31"/>
  <c r="D23" i="12" s="1"/>
  <c r="G10" i="31"/>
  <c r="E23" i="12" s="1"/>
  <c r="H10" i="31"/>
  <c r="I10" i="31"/>
  <c r="J10" i="31"/>
  <c r="H23" i="12" s="1"/>
  <c r="K10" i="31"/>
  <c r="I23" i="12" s="1"/>
  <c r="L10" i="31"/>
  <c r="M10" i="31"/>
  <c r="N10" i="31"/>
  <c r="L23" i="12" s="1"/>
  <c r="O10" i="31"/>
  <c r="M23" i="12" s="1"/>
  <c r="P10" i="31"/>
  <c r="Q10" i="31"/>
  <c r="R10" i="31"/>
  <c r="P23" i="12" s="1"/>
  <c r="S10" i="31"/>
  <c r="Q23" i="12" s="1"/>
  <c r="T10" i="31"/>
  <c r="R23" i="12" s="1"/>
  <c r="U10" i="31"/>
  <c r="V10" i="31"/>
  <c r="T23" i="12" s="1"/>
  <c r="W10" i="31"/>
  <c r="U23" i="12" s="1"/>
  <c r="X10" i="31"/>
  <c r="Y10" i="31"/>
  <c r="Z10" i="31"/>
  <c r="X23" i="12" s="1"/>
  <c r="AA10" i="31"/>
  <c r="Y23" i="12" s="1"/>
  <c r="AB10" i="31"/>
  <c r="AC10" i="31"/>
  <c r="AD10" i="31"/>
  <c r="AB23" i="12" s="1"/>
  <c r="AE10" i="31"/>
  <c r="AC23" i="12" s="1"/>
  <c r="AF10" i="31"/>
  <c r="AG10" i="31"/>
  <c r="AH10" i="31"/>
  <c r="AF23" i="12" s="1"/>
  <c r="AI10" i="31"/>
  <c r="AG23" i="12" s="1"/>
  <c r="AJ10" i="31"/>
  <c r="AK10" i="31"/>
  <c r="AL10" i="31"/>
  <c r="AJ23" i="12" s="1"/>
  <c r="AM10" i="31"/>
  <c r="AK23" i="12" s="1"/>
  <c r="E11" i="31"/>
  <c r="C24" i="12" s="1"/>
  <c r="F11" i="31"/>
  <c r="D24" i="12" s="1"/>
  <c r="G11" i="31"/>
  <c r="E24" i="12" s="1"/>
  <c r="H11" i="31"/>
  <c r="F24" i="12" s="1"/>
  <c r="I11" i="31"/>
  <c r="G24" i="12" s="1"/>
  <c r="J11" i="31"/>
  <c r="H24" i="12" s="1"/>
  <c r="K11" i="31"/>
  <c r="I24" i="12" s="1"/>
  <c r="L11" i="31"/>
  <c r="J24" i="12" s="1"/>
  <c r="M11" i="31"/>
  <c r="K24" i="12" s="1"/>
  <c r="N11" i="31"/>
  <c r="L24" i="12" s="1"/>
  <c r="O11" i="31"/>
  <c r="M24" i="12" s="1"/>
  <c r="P11" i="31"/>
  <c r="N24" i="12" s="1"/>
  <c r="Q11" i="31"/>
  <c r="O24" i="12" s="1"/>
  <c r="R11" i="31"/>
  <c r="P24" i="12" s="1"/>
  <c r="S11" i="31"/>
  <c r="Q24" i="12" s="1"/>
  <c r="T11" i="31"/>
  <c r="R24" i="12" s="1"/>
  <c r="U11" i="31"/>
  <c r="S24" i="12" s="1"/>
  <c r="V11" i="31"/>
  <c r="T24" i="12" s="1"/>
  <c r="W11" i="31"/>
  <c r="U24" i="12" s="1"/>
  <c r="X11" i="31"/>
  <c r="V24" i="12" s="1"/>
  <c r="Y11" i="31"/>
  <c r="W24" i="12" s="1"/>
  <c r="Z11" i="31"/>
  <c r="X24" i="12" s="1"/>
  <c r="AA11" i="31"/>
  <c r="Y24" i="12" s="1"/>
  <c r="AB11" i="31"/>
  <c r="Z24" i="12" s="1"/>
  <c r="AC11" i="31"/>
  <c r="AA24" i="12" s="1"/>
  <c r="AD11" i="31"/>
  <c r="AB24" i="12" s="1"/>
  <c r="AE11" i="31"/>
  <c r="AC24" i="12" s="1"/>
  <c r="AF11" i="31"/>
  <c r="AD24" i="12" s="1"/>
  <c r="AG11" i="31"/>
  <c r="AE24" i="12" s="1"/>
  <c r="AH11" i="31"/>
  <c r="AF24" i="12" s="1"/>
  <c r="AI11" i="31"/>
  <c r="AG24" i="12" s="1"/>
  <c r="AJ11" i="31"/>
  <c r="AH24" i="12" s="1"/>
  <c r="AK11" i="31"/>
  <c r="AI24" i="12" s="1"/>
  <c r="AL11" i="31"/>
  <c r="AJ24" i="12" s="1"/>
  <c r="AM11" i="31"/>
  <c r="AK24" i="12" s="1"/>
  <c r="E12" i="31"/>
  <c r="C25" i="12" s="1"/>
  <c r="F12" i="31"/>
  <c r="G12" i="31"/>
  <c r="E25" i="12" s="1"/>
  <c r="H12" i="31"/>
  <c r="F25" i="12" s="1"/>
  <c r="I12" i="31"/>
  <c r="G25" i="12" s="1"/>
  <c r="J12" i="31"/>
  <c r="K12" i="31"/>
  <c r="I25" i="12" s="1"/>
  <c r="L12" i="31"/>
  <c r="J25" i="12" s="1"/>
  <c r="M12" i="31"/>
  <c r="K25" i="12" s="1"/>
  <c r="N12" i="31"/>
  <c r="O12" i="31"/>
  <c r="M25" i="12" s="1"/>
  <c r="P12" i="31"/>
  <c r="N25" i="12" s="1"/>
  <c r="Q12" i="31"/>
  <c r="O25" i="12" s="1"/>
  <c r="R12" i="31"/>
  <c r="S12" i="31"/>
  <c r="Q25" i="12" s="1"/>
  <c r="T12" i="31"/>
  <c r="R25" i="12" s="1"/>
  <c r="U12" i="31"/>
  <c r="S25" i="12" s="1"/>
  <c r="V12" i="31"/>
  <c r="W12" i="31"/>
  <c r="U25" i="12" s="1"/>
  <c r="X12" i="31"/>
  <c r="V25" i="12" s="1"/>
  <c r="Y12" i="31"/>
  <c r="W25" i="12" s="1"/>
  <c r="Z12" i="31"/>
  <c r="X25" i="12" s="1"/>
  <c r="AA12" i="31"/>
  <c r="Y25" i="12" s="1"/>
  <c r="AB12" i="31"/>
  <c r="Z25" i="12" s="1"/>
  <c r="AC12" i="31"/>
  <c r="AA25" i="12" s="1"/>
  <c r="AD12" i="31"/>
  <c r="AE12" i="31"/>
  <c r="AC25" i="12" s="1"/>
  <c r="AF12" i="31"/>
  <c r="AD25" i="12" s="1"/>
  <c r="AG12" i="31"/>
  <c r="AE25" i="12" s="1"/>
  <c r="AH12" i="31"/>
  <c r="AI12" i="31"/>
  <c r="AG25" i="12" s="1"/>
  <c r="AJ12" i="31"/>
  <c r="AH25" i="12" s="1"/>
  <c r="AK12" i="31"/>
  <c r="AI25" i="12" s="1"/>
  <c r="AL12" i="31"/>
  <c r="AM12" i="31"/>
  <c r="AK25" i="12" s="1"/>
  <c r="E13" i="31"/>
  <c r="C26" i="12" s="1"/>
  <c r="F13" i="31"/>
  <c r="D26" i="12" s="1"/>
  <c r="G13" i="31"/>
  <c r="H13" i="31"/>
  <c r="I13" i="31"/>
  <c r="G26" i="12" s="1"/>
  <c r="J13" i="31"/>
  <c r="H26" i="12" s="1"/>
  <c r="K13" i="31"/>
  <c r="L13" i="31"/>
  <c r="J26" i="12" s="1"/>
  <c r="M13" i="31"/>
  <c r="K26" i="12" s="1"/>
  <c r="N13" i="31"/>
  <c r="L26" i="12" s="1"/>
  <c r="O13" i="31"/>
  <c r="P13" i="31"/>
  <c r="Q13" i="31"/>
  <c r="O26" i="12" s="1"/>
  <c r="R13" i="31"/>
  <c r="P26" i="12" s="1"/>
  <c r="S13" i="31"/>
  <c r="T13" i="31"/>
  <c r="U13" i="31"/>
  <c r="S26" i="12" s="1"/>
  <c r="V13" i="31"/>
  <c r="T26" i="12" s="1"/>
  <c r="W13" i="31"/>
  <c r="X13" i="31"/>
  <c r="Y13" i="31"/>
  <c r="W26" i="12" s="1"/>
  <c r="Z13" i="31"/>
  <c r="X26" i="12" s="1"/>
  <c r="AA13" i="31"/>
  <c r="AB13" i="31"/>
  <c r="Z26" i="12" s="1"/>
  <c r="AC13" i="31"/>
  <c r="AA26" i="12" s="1"/>
  <c r="AD13" i="31"/>
  <c r="AB26" i="12" s="1"/>
  <c r="AE13" i="31"/>
  <c r="AF13" i="31"/>
  <c r="AG13" i="31"/>
  <c r="AE26" i="12" s="1"/>
  <c r="AH13" i="31"/>
  <c r="AF26" i="12" s="1"/>
  <c r="AI13" i="31"/>
  <c r="AJ13" i="31"/>
  <c r="AH26" i="12" s="1"/>
  <c r="AK13" i="31"/>
  <c r="AI26" i="12" s="1"/>
  <c r="AL13" i="31"/>
  <c r="AJ26" i="12" s="1"/>
  <c r="AM13" i="31"/>
  <c r="E14" i="31"/>
  <c r="F14" i="31"/>
  <c r="D28" i="12" s="1"/>
  <c r="G14" i="31"/>
  <c r="E28" i="12" s="1"/>
  <c r="H14" i="31"/>
  <c r="I14" i="31"/>
  <c r="J14" i="31"/>
  <c r="H28" i="12" s="1"/>
  <c r="K14" i="31"/>
  <c r="I28" i="12" s="1"/>
  <c r="L14" i="31"/>
  <c r="M14" i="31"/>
  <c r="N14" i="31"/>
  <c r="L28" i="12" s="1"/>
  <c r="O14" i="31"/>
  <c r="M28" i="12" s="1"/>
  <c r="P14" i="31"/>
  <c r="Q14" i="31"/>
  <c r="O28" i="12" s="1"/>
  <c r="R14" i="31"/>
  <c r="P28" i="12" s="1"/>
  <c r="S14" i="31"/>
  <c r="Q28" i="12" s="1"/>
  <c r="T14" i="31"/>
  <c r="U14" i="31"/>
  <c r="V14" i="31"/>
  <c r="T28" i="12" s="1"/>
  <c r="W14" i="31"/>
  <c r="U28" i="12" s="1"/>
  <c r="X14" i="31"/>
  <c r="V28" i="12" s="1"/>
  <c r="Y14" i="31"/>
  <c r="Z14" i="31"/>
  <c r="X28" i="12" s="1"/>
  <c r="AA14" i="31"/>
  <c r="Y28" i="12" s="1"/>
  <c r="AB14" i="31"/>
  <c r="AC14" i="31"/>
  <c r="AD14" i="31"/>
  <c r="AB28" i="12" s="1"/>
  <c r="AE14" i="31"/>
  <c r="AC28" i="12" s="1"/>
  <c r="AF14" i="31"/>
  <c r="AG14" i="31"/>
  <c r="AE28" i="12" s="1"/>
  <c r="AH14" i="31"/>
  <c r="AF28" i="12" s="1"/>
  <c r="AI14" i="31"/>
  <c r="AG28" i="12" s="1"/>
  <c r="AJ14" i="31"/>
  <c r="AH28" i="12" s="1"/>
  <c r="AK14" i="31"/>
  <c r="AL14" i="31"/>
  <c r="AJ28" i="12" s="1"/>
  <c r="AM14" i="31"/>
  <c r="AK28" i="12" s="1"/>
  <c r="E15" i="31"/>
  <c r="C29" i="12" s="1"/>
  <c r="F15" i="31"/>
  <c r="D29" i="12" s="1"/>
  <c r="G15" i="31"/>
  <c r="E29" i="12" s="1"/>
  <c r="H15" i="31"/>
  <c r="F29" i="12" s="1"/>
  <c r="I15" i="31"/>
  <c r="G29" i="12" s="1"/>
  <c r="J15" i="31"/>
  <c r="H29" i="12" s="1"/>
  <c r="K15" i="31"/>
  <c r="I29" i="12" s="1"/>
  <c r="L15" i="31"/>
  <c r="J29" i="12" s="1"/>
  <c r="M15" i="31"/>
  <c r="K29" i="12" s="1"/>
  <c r="N15" i="31"/>
  <c r="L29" i="12" s="1"/>
  <c r="O15" i="31"/>
  <c r="M29" i="12" s="1"/>
  <c r="P15" i="31"/>
  <c r="N29" i="12" s="1"/>
  <c r="Q15" i="31"/>
  <c r="O29" i="12" s="1"/>
  <c r="R15" i="31"/>
  <c r="P29" i="12" s="1"/>
  <c r="S15" i="31"/>
  <c r="Q29" i="12" s="1"/>
  <c r="T15" i="31"/>
  <c r="R29" i="12" s="1"/>
  <c r="U15" i="31"/>
  <c r="S29" i="12" s="1"/>
  <c r="V15" i="31"/>
  <c r="T29" i="12" s="1"/>
  <c r="W15" i="31"/>
  <c r="U29" i="12" s="1"/>
  <c r="X15" i="31"/>
  <c r="V29" i="12" s="1"/>
  <c r="Y15" i="31"/>
  <c r="W29" i="12" s="1"/>
  <c r="Z15" i="31"/>
  <c r="X29" i="12" s="1"/>
  <c r="AA15" i="31"/>
  <c r="Y29" i="12" s="1"/>
  <c r="AB15" i="31"/>
  <c r="Z29" i="12" s="1"/>
  <c r="AC15" i="31"/>
  <c r="AA29" i="12" s="1"/>
  <c r="AD15" i="31"/>
  <c r="AB29" i="12" s="1"/>
  <c r="AE15" i="31"/>
  <c r="AC29" i="12" s="1"/>
  <c r="AF15" i="31"/>
  <c r="AD29" i="12" s="1"/>
  <c r="AG15" i="31"/>
  <c r="AE29" i="12" s="1"/>
  <c r="AH15" i="31"/>
  <c r="AF29" i="12" s="1"/>
  <c r="AI15" i="31"/>
  <c r="AG29" i="12" s="1"/>
  <c r="AJ15" i="31"/>
  <c r="AH29" i="12" s="1"/>
  <c r="AK15" i="31"/>
  <c r="AI29" i="12" s="1"/>
  <c r="AL15" i="31"/>
  <c r="AJ29" i="12" s="1"/>
  <c r="AM15" i="31"/>
  <c r="AK29" i="12" s="1"/>
  <c r="E16" i="31"/>
  <c r="C30" i="12" s="1"/>
  <c r="F16" i="31"/>
  <c r="G16" i="31"/>
  <c r="E30" i="12" s="1"/>
  <c r="H16" i="31"/>
  <c r="F30" i="12" s="1"/>
  <c r="I16" i="31"/>
  <c r="G30" i="12" s="1"/>
  <c r="J16" i="31"/>
  <c r="K16" i="31"/>
  <c r="I30" i="12" s="1"/>
  <c r="L16" i="31"/>
  <c r="J30" i="12" s="1"/>
  <c r="M16" i="31"/>
  <c r="K30" i="12" s="1"/>
  <c r="N16" i="31"/>
  <c r="O16" i="31"/>
  <c r="M30" i="12" s="1"/>
  <c r="P16" i="31"/>
  <c r="N30" i="12" s="1"/>
  <c r="Q16" i="31"/>
  <c r="O30" i="12" s="1"/>
  <c r="R16" i="31"/>
  <c r="S16" i="31"/>
  <c r="Q30" i="12" s="1"/>
  <c r="T16" i="31"/>
  <c r="R30" i="12" s="1"/>
  <c r="U16" i="31"/>
  <c r="S30" i="12" s="1"/>
  <c r="V16" i="31"/>
  <c r="W16" i="31"/>
  <c r="U30" i="12" s="1"/>
  <c r="X16" i="31"/>
  <c r="V30" i="12" s="1"/>
  <c r="Y16" i="31"/>
  <c r="W30" i="12" s="1"/>
  <c r="Z16" i="31"/>
  <c r="AA16" i="31"/>
  <c r="Y30" i="12" s="1"/>
  <c r="AB16" i="31"/>
  <c r="Z30" i="12" s="1"/>
  <c r="AC16" i="31"/>
  <c r="AA30" i="12" s="1"/>
  <c r="AD16" i="31"/>
  <c r="AE16" i="31"/>
  <c r="AC30" i="12" s="1"/>
  <c r="AF16" i="31"/>
  <c r="AD30" i="12" s="1"/>
  <c r="AG16" i="31"/>
  <c r="AE30" i="12" s="1"/>
  <c r="AH16" i="31"/>
  <c r="AI16" i="31"/>
  <c r="AG30" i="12" s="1"/>
  <c r="AJ16" i="31"/>
  <c r="AH30" i="12" s="1"/>
  <c r="AK16" i="31"/>
  <c r="AI30" i="12" s="1"/>
  <c r="AL16" i="31"/>
  <c r="AM16" i="31"/>
  <c r="AK30" i="12" s="1"/>
  <c r="E17" i="31"/>
  <c r="C31" i="12" s="1"/>
  <c r="F17" i="31"/>
  <c r="D31" i="12" s="1"/>
  <c r="G17" i="31"/>
  <c r="H17" i="31"/>
  <c r="I17" i="31"/>
  <c r="G31" i="12" s="1"/>
  <c r="J17" i="31"/>
  <c r="H31" i="12" s="1"/>
  <c r="K17" i="31"/>
  <c r="L17" i="31"/>
  <c r="M17" i="31"/>
  <c r="K31" i="12" s="1"/>
  <c r="N17" i="31"/>
  <c r="L31" i="12" s="1"/>
  <c r="O17" i="31"/>
  <c r="P17" i="31"/>
  <c r="N31" i="12" s="1"/>
  <c r="Q17" i="31"/>
  <c r="O31" i="12" s="1"/>
  <c r="R17" i="31"/>
  <c r="P31" i="12" s="1"/>
  <c r="S17" i="31"/>
  <c r="T17" i="31"/>
  <c r="U17" i="31"/>
  <c r="S31" i="12" s="1"/>
  <c r="V17" i="31"/>
  <c r="T31" i="12" s="1"/>
  <c r="W17" i="31"/>
  <c r="X17" i="31"/>
  <c r="Y17" i="31"/>
  <c r="W31" i="12" s="1"/>
  <c r="Z17" i="31"/>
  <c r="X31" i="12" s="1"/>
  <c r="AA17" i="31"/>
  <c r="AB17" i="31"/>
  <c r="AC17" i="31"/>
  <c r="AA31" i="12" s="1"/>
  <c r="AD17" i="31"/>
  <c r="AB31" i="12" s="1"/>
  <c r="AE17" i="31"/>
  <c r="AF17" i="31"/>
  <c r="AD31" i="12" s="1"/>
  <c r="AG17" i="31"/>
  <c r="AE31" i="12" s="1"/>
  <c r="AH17" i="31"/>
  <c r="AF31" i="12" s="1"/>
  <c r="AI17" i="31"/>
  <c r="AJ17" i="31"/>
  <c r="AK17" i="31"/>
  <c r="AI31" i="12" s="1"/>
  <c r="AL17" i="31"/>
  <c r="AJ31" i="12" s="1"/>
  <c r="AM17" i="31"/>
  <c r="E18" i="31"/>
  <c r="C32" i="12" s="1"/>
  <c r="F18" i="31"/>
  <c r="D32" i="12" s="1"/>
  <c r="G18" i="31"/>
  <c r="E32" i="12" s="1"/>
  <c r="H18" i="31"/>
  <c r="F32" i="12" s="1"/>
  <c r="I18" i="31"/>
  <c r="J18" i="31"/>
  <c r="H32" i="12" s="1"/>
  <c r="K18" i="31"/>
  <c r="I32" i="12" s="1"/>
  <c r="L18" i="31"/>
  <c r="J32" i="12" s="1"/>
  <c r="M18" i="31"/>
  <c r="N18" i="31"/>
  <c r="L32" i="12" s="1"/>
  <c r="O18" i="31"/>
  <c r="M32" i="12" s="1"/>
  <c r="P18" i="31"/>
  <c r="Q18" i="31"/>
  <c r="R18" i="31"/>
  <c r="P32" i="12" s="1"/>
  <c r="S18" i="31"/>
  <c r="Q32" i="12" s="1"/>
  <c r="T18" i="31"/>
  <c r="U18" i="31"/>
  <c r="V18" i="31"/>
  <c r="T32" i="12" s="1"/>
  <c r="W18" i="31"/>
  <c r="U32" i="12" s="1"/>
  <c r="X18" i="31"/>
  <c r="V32" i="12" s="1"/>
  <c r="Y18" i="31"/>
  <c r="Z18" i="31"/>
  <c r="X32" i="12" s="1"/>
  <c r="AA18" i="31"/>
  <c r="Y32" i="12" s="1"/>
  <c r="AB18" i="31"/>
  <c r="Z32" i="12" s="1"/>
  <c r="AC18" i="31"/>
  <c r="AD18" i="31"/>
  <c r="AB32" i="12" s="1"/>
  <c r="AE18" i="31"/>
  <c r="AC32" i="12" s="1"/>
  <c r="AF18" i="31"/>
  <c r="AG18" i="31"/>
  <c r="AH18" i="31"/>
  <c r="AF32" i="12" s="1"/>
  <c r="AI18" i="31"/>
  <c r="AG32" i="12" s="1"/>
  <c r="AJ18" i="31"/>
  <c r="AK18" i="31"/>
  <c r="AI32" i="12" s="1"/>
  <c r="AL18" i="31"/>
  <c r="AJ32" i="12" s="1"/>
  <c r="AM18" i="31"/>
  <c r="AK32" i="12" s="1"/>
  <c r="E19" i="31"/>
  <c r="C33" i="12" s="1"/>
  <c r="F19" i="31"/>
  <c r="D33" i="12" s="1"/>
  <c r="G19" i="31"/>
  <c r="E33" i="12" s="1"/>
  <c r="H19" i="31"/>
  <c r="F33" i="12" s="1"/>
  <c r="I19" i="31"/>
  <c r="G33" i="12" s="1"/>
  <c r="J19" i="31"/>
  <c r="H33" i="12" s="1"/>
  <c r="K19" i="31"/>
  <c r="I33" i="12" s="1"/>
  <c r="L19" i="31"/>
  <c r="J33" i="12" s="1"/>
  <c r="M19" i="31"/>
  <c r="K33" i="12" s="1"/>
  <c r="N19" i="31"/>
  <c r="L33" i="12" s="1"/>
  <c r="O19" i="31"/>
  <c r="M33" i="12" s="1"/>
  <c r="P19" i="31"/>
  <c r="N33" i="12" s="1"/>
  <c r="Q19" i="31"/>
  <c r="O33" i="12" s="1"/>
  <c r="R19" i="31"/>
  <c r="P33" i="12" s="1"/>
  <c r="S19" i="31"/>
  <c r="Q33" i="12" s="1"/>
  <c r="T19" i="31"/>
  <c r="R33" i="12" s="1"/>
  <c r="U19" i="31"/>
  <c r="S33" i="12" s="1"/>
  <c r="V19" i="31"/>
  <c r="T33" i="12" s="1"/>
  <c r="W19" i="31"/>
  <c r="U33" i="12" s="1"/>
  <c r="X19" i="31"/>
  <c r="V33" i="12" s="1"/>
  <c r="Y19" i="31"/>
  <c r="W33" i="12" s="1"/>
  <c r="Z19" i="31"/>
  <c r="X33" i="12" s="1"/>
  <c r="AA19" i="31"/>
  <c r="Y33" i="12" s="1"/>
  <c r="AB19" i="31"/>
  <c r="Z33" i="12" s="1"/>
  <c r="AC19" i="31"/>
  <c r="AA33" i="12" s="1"/>
  <c r="AD19" i="31"/>
  <c r="AB33" i="12" s="1"/>
  <c r="AE19" i="31"/>
  <c r="AC33" i="12" s="1"/>
  <c r="AF19" i="31"/>
  <c r="AD33" i="12" s="1"/>
  <c r="AG19" i="31"/>
  <c r="AE33" i="12" s="1"/>
  <c r="AH19" i="31"/>
  <c r="AF33" i="12" s="1"/>
  <c r="AI19" i="31"/>
  <c r="AG33" i="12" s="1"/>
  <c r="AJ19" i="31"/>
  <c r="AH33" i="12" s="1"/>
  <c r="AK19" i="31"/>
  <c r="AI33" i="12" s="1"/>
  <c r="AL19" i="31"/>
  <c r="AJ33" i="12" s="1"/>
  <c r="AM19" i="31"/>
  <c r="AK33" i="12" s="1"/>
  <c r="E20" i="31"/>
  <c r="C34" i="12" s="1"/>
  <c r="F20" i="31"/>
  <c r="G20" i="31"/>
  <c r="E34" i="12" s="1"/>
  <c r="H20" i="31"/>
  <c r="F34" i="12" s="1"/>
  <c r="I20" i="31"/>
  <c r="G34" i="12" s="1"/>
  <c r="J20" i="31"/>
  <c r="K20" i="31"/>
  <c r="I34" i="12" s="1"/>
  <c r="L20" i="31"/>
  <c r="J34" i="12" s="1"/>
  <c r="M20" i="31"/>
  <c r="K34" i="12" s="1"/>
  <c r="N20" i="31"/>
  <c r="O20" i="31"/>
  <c r="M34" i="12" s="1"/>
  <c r="P20" i="31"/>
  <c r="N34" i="12" s="1"/>
  <c r="Q20" i="31"/>
  <c r="O34" i="12" s="1"/>
  <c r="R20" i="31"/>
  <c r="S20" i="31"/>
  <c r="Q34" i="12" s="1"/>
  <c r="T20" i="31"/>
  <c r="R34" i="12" s="1"/>
  <c r="U20" i="31"/>
  <c r="S34" i="12" s="1"/>
  <c r="V20" i="31"/>
  <c r="W20" i="31"/>
  <c r="U34" i="12" s="1"/>
  <c r="X20" i="31"/>
  <c r="V34" i="12" s="1"/>
  <c r="Y20" i="31"/>
  <c r="W34" i="12" s="1"/>
  <c r="Z20" i="31"/>
  <c r="AA20" i="31"/>
  <c r="Y34" i="12" s="1"/>
  <c r="AB20" i="31"/>
  <c r="Z34" i="12" s="1"/>
  <c r="AC20" i="31"/>
  <c r="AA34" i="12" s="1"/>
  <c r="AD20" i="31"/>
  <c r="AE20" i="31"/>
  <c r="AC34" i="12" s="1"/>
  <c r="AF20" i="31"/>
  <c r="AD34" i="12" s="1"/>
  <c r="AG20" i="31"/>
  <c r="AE34" i="12" s="1"/>
  <c r="AH20" i="31"/>
  <c r="AI20" i="31"/>
  <c r="AG34" i="12" s="1"/>
  <c r="AJ20" i="31"/>
  <c r="AH34" i="12" s="1"/>
  <c r="AK20" i="31"/>
  <c r="AI34" i="12" s="1"/>
  <c r="AL20" i="31"/>
  <c r="AM20" i="31"/>
  <c r="AK34" i="12" s="1"/>
  <c r="E21" i="31"/>
  <c r="C35" i="12" s="1"/>
  <c r="F21" i="31"/>
  <c r="D35" i="12" s="1"/>
  <c r="G21" i="31"/>
  <c r="H21" i="31"/>
  <c r="I21" i="31"/>
  <c r="G35" i="12" s="1"/>
  <c r="J21" i="31"/>
  <c r="H35" i="12" s="1"/>
  <c r="K21" i="31"/>
  <c r="L21" i="31"/>
  <c r="M21" i="31"/>
  <c r="K35" i="12" s="1"/>
  <c r="N21" i="31"/>
  <c r="L35" i="12" s="1"/>
  <c r="O21" i="31"/>
  <c r="P21" i="31"/>
  <c r="Q21" i="31"/>
  <c r="O35" i="12" s="1"/>
  <c r="R21" i="31"/>
  <c r="P35" i="12" s="1"/>
  <c r="S21" i="31"/>
  <c r="T21" i="31"/>
  <c r="R35" i="12" s="1"/>
  <c r="U21" i="31"/>
  <c r="S35" i="12" s="1"/>
  <c r="V21" i="31"/>
  <c r="T35" i="12" s="1"/>
  <c r="W21" i="31"/>
  <c r="X21" i="31"/>
  <c r="Y21" i="31"/>
  <c r="W35" i="12" s="1"/>
  <c r="Z21" i="31"/>
  <c r="X35" i="12" s="1"/>
  <c r="AA21" i="31"/>
  <c r="AB21" i="31"/>
  <c r="AC21" i="31"/>
  <c r="AA35" i="12" s="1"/>
  <c r="AD21" i="31"/>
  <c r="AB35" i="12" s="1"/>
  <c r="AE21" i="31"/>
  <c r="AF21" i="31"/>
  <c r="AG21" i="31"/>
  <c r="AE35" i="12" s="1"/>
  <c r="AH21" i="31"/>
  <c r="AF35" i="12" s="1"/>
  <c r="AI21" i="31"/>
  <c r="AJ21" i="31"/>
  <c r="AK21" i="31"/>
  <c r="AI35" i="12" s="1"/>
  <c r="AL21" i="31"/>
  <c r="AJ35" i="12" s="1"/>
  <c r="AM21" i="31"/>
  <c r="E22" i="31"/>
  <c r="C36" i="12" s="1"/>
  <c r="F22" i="31"/>
  <c r="D36" i="12" s="1"/>
  <c r="G22" i="31"/>
  <c r="E36" i="12" s="1"/>
  <c r="H22" i="31"/>
  <c r="I22" i="31"/>
  <c r="J22" i="31"/>
  <c r="H36" i="12" s="1"/>
  <c r="K22" i="31"/>
  <c r="I36" i="12" s="1"/>
  <c r="L22" i="31"/>
  <c r="M22" i="31"/>
  <c r="N22" i="31"/>
  <c r="L36" i="12" s="1"/>
  <c r="O22" i="31"/>
  <c r="M36" i="12" s="1"/>
  <c r="P22" i="31"/>
  <c r="Q22" i="31"/>
  <c r="R22" i="31"/>
  <c r="P36" i="12" s="1"/>
  <c r="S22" i="31"/>
  <c r="Q36" i="12" s="1"/>
  <c r="T22" i="31"/>
  <c r="U22" i="31"/>
  <c r="S36" i="12" s="1"/>
  <c r="V22" i="31"/>
  <c r="T36" i="12" s="1"/>
  <c r="W22" i="31"/>
  <c r="U36" i="12" s="1"/>
  <c r="X22" i="31"/>
  <c r="Y22" i="31"/>
  <c r="Z22" i="31"/>
  <c r="X36" i="12" s="1"/>
  <c r="AA22" i="31"/>
  <c r="Y36" i="12" s="1"/>
  <c r="AB22" i="31"/>
  <c r="AC22" i="31"/>
  <c r="AD22" i="31"/>
  <c r="AB36" i="12" s="1"/>
  <c r="AE22" i="31"/>
  <c r="AC36" i="12" s="1"/>
  <c r="AF22" i="31"/>
  <c r="AG22" i="31"/>
  <c r="AH22" i="31"/>
  <c r="AF36" i="12" s="1"/>
  <c r="AI22" i="31"/>
  <c r="AG36" i="12" s="1"/>
  <c r="AJ22" i="31"/>
  <c r="AK22" i="31"/>
  <c r="AI36" i="12" s="1"/>
  <c r="AL22" i="31"/>
  <c r="AJ36" i="12" s="1"/>
  <c r="AM22" i="31"/>
  <c r="AK36" i="12" s="1"/>
  <c r="E23" i="31"/>
  <c r="C37" i="12" s="1"/>
  <c r="F23" i="31"/>
  <c r="D37" i="12" s="1"/>
  <c r="G23" i="31"/>
  <c r="E37" i="12" s="1"/>
  <c r="H23" i="31"/>
  <c r="F37" i="12" s="1"/>
  <c r="I23" i="31"/>
  <c r="G37" i="12" s="1"/>
  <c r="J23" i="31"/>
  <c r="K23" i="31"/>
  <c r="I37" i="12" s="1"/>
  <c r="L23" i="31"/>
  <c r="J37" i="12" s="1"/>
  <c r="M23" i="31"/>
  <c r="K37" i="12" s="1"/>
  <c r="N23" i="31"/>
  <c r="L37" i="12" s="1"/>
  <c r="O23" i="31"/>
  <c r="M37" i="12" s="1"/>
  <c r="P23" i="31"/>
  <c r="N37" i="12" s="1"/>
  <c r="Q23" i="31"/>
  <c r="O37" i="12" s="1"/>
  <c r="R23" i="31"/>
  <c r="P37" i="12" s="1"/>
  <c r="S23" i="31"/>
  <c r="Q37" i="12" s="1"/>
  <c r="T23" i="31"/>
  <c r="R37" i="12" s="1"/>
  <c r="U23" i="31"/>
  <c r="S37" i="12" s="1"/>
  <c r="V23" i="31"/>
  <c r="T37" i="12" s="1"/>
  <c r="W23" i="31"/>
  <c r="U37" i="12" s="1"/>
  <c r="X23" i="31"/>
  <c r="V37" i="12" s="1"/>
  <c r="Y23" i="31"/>
  <c r="W37" i="12" s="1"/>
  <c r="Z23" i="31"/>
  <c r="AA23" i="31"/>
  <c r="Y37" i="12" s="1"/>
  <c r="AB23" i="31"/>
  <c r="Z37" i="12" s="1"/>
  <c r="AC23" i="31"/>
  <c r="AA37" i="12" s="1"/>
  <c r="AD23" i="31"/>
  <c r="AB37" i="12" s="1"/>
  <c r="AE23" i="31"/>
  <c r="AC37" i="12" s="1"/>
  <c r="AF23" i="31"/>
  <c r="AD37" i="12" s="1"/>
  <c r="AG23" i="31"/>
  <c r="AE37" i="12" s="1"/>
  <c r="AH23" i="31"/>
  <c r="AF37" i="12" s="1"/>
  <c r="AI23" i="31"/>
  <c r="AG37" i="12" s="1"/>
  <c r="AJ23" i="31"/>
  <c r="AH37" i="12" s="1"/>
  <c r="AK23" i="31"/>
  <c r="AI37" i="12" s="1"/>
  <c r="AL23" i="31"/>
  <c r="AJ37" i="12" s="1"/>
  <c r="AM23" i="31"/>
  <c r="AK37" i="12" s="1"/>
  <c r="E24" i="31"/>
  <c r="C38" i="12" s="1"/>
  <c r="F24" i="31"/>
  <c r="G24" i="31"/>
  <c r="H24" i="31"/>
  <c r="F38" i="12" s="1"/>
  <c r="I24" i="31"/>
  <c r="G38" i="12" s="1"/>
  <c r="J24" i="31"/>
  <c r="K24" i="31"/>
  <c r="I38" i="12" s="1"/>
  <c r="L24" i="31"/>
  <c r="J38" i="12" s="1"/>
  <c r="M24" i="31"/>
  <c r="K38" i="12" s="1"/>
  <c r="N24" i="31"/>
  <c r="O24" i="31"/>
  <c r="M38" i="12" s="1"/>
  <c r="P24" i="31"/>
  <c r="N38" i="12" s="1"/>
  <c r="Q24" i="31"/>
  <c r="O38" i="12" s="1"/>
  <c r="R24" i="31"/>
  <c r="S24" i="31"/>
  <c r="Q38" i="12" s="1"/>
  <c r="T24" i="31"/>
  <c r="R38" i="12" s="1"/>
  <c r="U24" i="31"/>
  <c r="S38" i="12" s="1"/>
  <c r="V24" i="31"/>
  <c r="W24" i="31"/>
  <c r="X24" i="31"/>
  <c r="V38" i="12" s="1"/>
  <c r="Y24" i="31"/>
  <c r="W38" i="12" s="1"/>
  <c r="Z24" i="31"/>
  <c r="AA24" i="31"/>
  <c r="Y38" i="12" s="1"/>
  <c r="AB24" i="31"/>
  <c r="Z38" i="12" s="1"/>
  <c r="AC24" i="31"/>
  <c r="AA38" i="12" s="1"/>
  <c r="AD24" i="31"/>
  <c r="AE24" i="31"/>
  <c r="AC38" i="12" s="1"/>
  <c r="AF24" i="31"/>
  <c r="AD38" i="12" s="1"/>
  <c r="AG24" i="31"/>
  <c r="AE38" i="12" s="1"/>
  <c r="AH24" i="31"/>
  <c r="AI24" i="31"/>
  <c r="AG38" i="12" s="1"/>
  <c r="AJ24" i="31"/>
  <c r="AH38" i="12" s="1"/>
  <c r="AK24" i="31"/>
  <c r="AI38" i="12" s="1"/>
  <c r="AL24" i="31"/>
  <c r="AM24" i="31"/>
  <c r="E25" i="31"/>
  <c r="C39" i="12" s="1"/>
  <c r="F25" i="31"/>
  <c r="D39" i="12" s="1"/>
  <c r="G25" i="31"/>
  <c r="H25" i="31"/>
  <c r="I25" i="31"/>
  <c r="G39" i="12" s="1"/>
  <c r="J25" i="31"/>
  <c r="H39" i="12" s="1"/>
  <c r="K25" i="31"/>
  <c r="I39" i="12" s="1"/>
  <c r="L25" i="31"/>
  <c r="J39" i="12" s="1"/>
  <c r="M25" i="31"/>
  <c r="K39" i="12" s="1"/>
  <c r="N25" i="31"/>
  <c r="L39" i="12" s="1"/>
  <c r="O25" i="31"/>
  <c r="P25" i="31"/>
  <c r="Q25" i="31"/>
  <c r="O39" i="12" s="1"/>
  <c r="R25" i="31"/>
  <c r="P39" i="12" s="1"/>
  <c r="S25" i="31"/>
  <c r="T25" i="31"/>
  <c r="U25" i="31"/>
  <c r="S39" i="12" s="1"/>
  <c r="V25" i="31"/>
  <c r="T39" i="12" s="1"/>
  <c r="W25" i="31"/>
  <c r="U39" i="12" s="1"/>
  <c r="X25" i="31"/>
  <c r="Y25" i="31"/>
  <c r="W39" i="12" s="1"/>
  <c r="Z25" i="31"/>
  <c r="X39" i="12" s="1"/>
  <c r="AA25" i="31"/>
  <c r="AB25" i="31"/>
  <c r="Z39" i="12" s="1"/>
  <c r="AC25" i="31"/>
  <c r="AA39" i="12" s="1"/>
  <c r="AD25" i="31"/>
  <c r="AB39" i="12" s="1"/>
  <c r="AE25" i="31"/>
  <c r="AF25" i="31"/>
  <c r="AG25" i="31"/>
  <c r="AE39" i="12" s="1"/>
  <c r="AH25" i="31"/>
  <c r="AF39" i="12" s="1"/>
  <c r="AI25" i="31"/>
  <c r="AJ25" i="31"/>
  <c r="AK25" i="31"/>
  <c r="AI39" i="12" s="1"/>
  <c r="AL25" i="31"/>
  <c r="AJ39" i="12" s="1"/>
  <c r="AM25" i="31"/>
  <c r="D5" i="31"/>
  <c r="B16" i="12" s="1"/>
  <c r="D6" i="31"/>
  <c r="D7" i="31"/>
  <c r="D8" i="31"/>
  <c r="B21" i="12" s="1"/>
  <c r="D9" i="31"/>
  <c r="B22" i="12" s="1"/>
  <c r="D10" i="31"/>
  <c r="B23" i="12" s="1"/>
  <c r="D11" i="31"/>
  <c r="D12" i="31"/>
  <c r="B25" i="12" s="1"/>
  <c r="D13" i="31"/>
  <c r="B26" i="12" s="1"/>
  <c r="D14" i="31"/>
  <c r="B28" i="12" s="1"/>
  <c r="D15" i="31"/>
  <c r="D16" i="31"/>
  <c r="D17" i="31"/>
  <c r="D18" i="31"/>
  <c r="B32" i="12" s="1"/>
  <c r="D19" i="31"/>
  <c r="D20" i="31"/>
  <c r="B34" i="12" s="1"/>
  <c r="D21" i="31"/>
  <c r="D22" i="31"/>
  <c r="D23" i="31"/>
  <c r="D24" i="31"/>
  <c r="D25" i="31"/>
  <c r="D4" i="31"/>
  <c r="B75" i="31"/>
  <c r="B74" i="31"/>
  <c r="B71" i="31"/>
  <c r="B70" i="31"/>
  <c r="B66" i="31"/>
  <c r="B58" i="31"/>
  <c r="B76" i="31"/>
  <c r="B73" i="31"/>
  <c r="B72" i="31"/>
  <c r="B69" i="31"/>
  <c r="B68" i="31"/>
  <c r="B67" i="31"/>
  <c r="B65" i="31"/>
  <c r="B64" i="31"/>
  <c r="B63" i="31"/>
  <c r="B62" i="31"/>
  <c r="B61" i="31"/>
  <c r="B60" i="31"/>
  <c r="B59" i="31"/>
  <c r="B57" i="31"/>
  <c r="B56" i="31"/>
  <c r="B55" i="31"/>
  <c r="AV26" i="31" l="1"/>
  <c r="BJ26" i="31"/>
  <c r="AD18" i="33"/>
  <c r="AD19" i="33" s="1"/>
  <c r="AD21" i="33" s="1"/>
  <c r="AD24" i="33"/>
  <c r="AC62" i="12" s="1"/>
  <c r="F39" i="42"/>
  <c r="E39" i="42"/>
  <c r="F35" i="42"/>
  <c r="E35" i="42"/>
  <c r="E31" i="42"/>
  <c r="F26" i="42"/>
  <c r="B37" i="12"/>
  <c r="B37" i="42" s="1"/>
  <c r="B24" i="12"/>
  <c r="B24" i="42" s="1"/>
  <c r="D37" i="42"/>
  <c r="C37" i="42"/>
  <c r="D33" i="42"/>
  <c r="C33" i="42"/>
  <c r="D29" i="42"/>
  <c r="C29" i="42"/>
  <c r="AG17" i="12"/>
  <c r="Y17" i="12"/>
  <c r="Q17" i="12"/>
  <c r="I17" i="12"/>
  <c r="AE15" i="12"/>
  <c r="O15" i="12"/>
  <c r="F31" i="42"/>
  <c r="F22" i="42"/>
  <c r="R26" i="31"/>
  <c r="B36" i="12"/>
  <c r="AJ17" i="12"/>
  <c r="AB17" i="12"/>
  <c r="T17" i="12"/>
  <c r="L17" i="12"/>
  <c r="AH15" i="12"/>
  <c r="Z15" i="12"/>
  <c r="F34" i="42"/>
  <c r="AK39" i="12"/>
  <c r="AG39" i="12"/>
  <c r="AC39" i="12"/>
  <c r="Y39" i="12"/>
  <c r="Q39" i="12"/>
  <c r="M39" i="12"/>
  <c r="E39" i="12"/>
  <c r="AJ38" i="12"/>
  <c r="AF38" i="12"/>
  <c r="AB38" i="12"/>
  <c r="X38" i="12"/>
  <c r="T38" i="12"/>
  <c r="P38" i="12"/>
  <c r="L38" i="12"/>
  <c r="H38" i="12"/>
  <c r="D38" i="12"/>
  <c r="AH36" i="12"/>
  <c r="AD36" i="12"/>
  <c r="Z36" i="12"/>
  <c r="V36" i="12"/>
  <c r="R36" i="12"/>
  <c r="N36" i="12"/>
  <c r="J36" i="12"/>
  <c r="F36" i="12"/>
  <c r="AK35" i="12"/>
  <c r="AG35" i="12"/>
  <c r="AC35" i="12"/>
  <c r="Y35" i="12"/>
  <c r="U35" i="12"/>
  <c r="Q35" i="12"/>
  <c r="M35" i="12"/>
  <c r="I35" i="12"/>
  <c r="E35" i="12"/>
  <c r="AJ34" i="12"/>
  <c r="AF34" i="12"/>
  <c r="AB34" i="12"/>
  <c r="X34" i="12"/>
  <c r="T34" i="12"/>
  <c r="P34" i="12"/>
  <c r="L34" i="12"/>
  <c r="H34" i="12"/>
  <c r="D34" i="12"/>
  <c r="AH32" i="12"/>
  <c r="AD32" i="12"/>
  <c r="R32" i="12"/>
  <c r="N32" i="12"/>
  <c r="AK31" i="12"/>
  <c r="AG31" i="12"/>
  <c r="AC31" i="12"/>
  <c r="Y31" i="12"/>
  <c r="U31" i="12"/>
  <c r="Q31" i="12"/>
  <c r="M31" i="12"/>
  <c r="I31" i="12"/>
  <c r="E31" i="12"/>
  <c r="AJ30" i="12"/>
  <c r="AF30" i="12"/>
  <c r="AB30" i="12"/>
  <c r="X30" i="12"/>
  <c r="T30" i="12"/>
  <c r="P30" i="12"/>
  <c r="L30" i="12"/>
  <c r="H30" i="12"/>
  <c r="D30" i="12"/>
  <c r="AD28" i="12"/>
  <c r="Z28" i="12"/>
  <c r="R28" i="12"/>
  <c r="N28" i="12"/>
  <c r="J28" i="12"/>
  <c r="F28" i="12"/>
  <c r="AK26" i="12"/>
  <c r="AG26" i="12"/>
  <c r="AC26" i="12"/>
  <c r="Y26" i="12"/>
  <c r="U26" i="12"/>
  <c r="Q26" i="12"/>
  <c r="M26" i="12"/>
  <c r="I26" i="12"/>
  <c r="E26" i="12"/>
  <c r="AJ25" i="12"/>
  <c r="AF25" i="12"/>
  <c r="T25" i="12"/>
  <c r="P25" i="12"/>
  <c r="H25" i="12"/>
  <c r="D25" i="12"/>
  <c r="AD23" i="12"/>
  <c r="Z23" i="12"/>
  <c r="V23" i="12"/>
  <c r="N23" i="12"/>
  <c r="J23" i="12"/>
  <c r="F23" i="12"/>
  <c r="AJ21" i="12"/>
  <c r="AF21" i="12"/>
  <c r="AB21" i="12"/>
  <c r="T21" i="12"/>
  <c r="P21" i="12"/>
  <c r="L21" i="12"/>
  <c r="D21" i="12"/>
  <c r="T15" i="12"/>
  <c r="P15" i="12"/>
  <c r="L15" i="12"/>
  <c r="H15" i="12"/>
  <c r="D15" i="12"/>
  <c r="F17" i="42"/>
  <c r="E17" i="42"/>
  <c r="AH17" i="12"/>
  <c r="AD17" i="12"/>
  <c r="Z17" i="12"/>
  <c r="V17" i="12"/>
  <c r="R17" i="12"/>
  <c r="N17" i="12"/>
  <c r="J17" i="12"/>
  <c r="F17" i="12"/>
  <c r="AI16" i="12"/>
  <c r="AA16" i="12"/>
  <c r="O16" i="12"/>
  <c r="C16" i="42" s="1"/>
  <c r="C16" i="12"/>
  <c r="B16" i="42" s="1"/>
  <c r="AJ15" i="12"/>
  <c r="AF15" i="12"/>
  <c r="AB15" i="12"/>
  <c r="X15" i="12"/>
  <c r="R15" i="12"/>
  <c r="J15" i="12"/>
  <c r="AN38" i="12"/>
  <c r="E38" i="42" s="1"/>
  <c r="BB36" i="12"/>
  <c r="F36" i="42" s="1"/>
  <c r="E36" i="42"/>
  <c r="F32" i="42"/>
  <c r="AP32" i="12"/>
  <c r="E32" i="42" s="1"/>
  <c r="BF28" i="12"/>
  <c r="F28" i="42" s="1"/>
  <c r="E28" i="42"/>
  <c r="E23" i="42"/>
  <c r="AQ22" i="12"/>
  <c r="E22" i="42" s="1"/>
  <c r="BK26" i="31"/>
  <c r="B38" i="12"/>
  <c r="B30" i="12"/>
  <c r="AD39" i="12"/>
  <c r="V39" i="12"/>
  <c r="N39" i="12"/>
  <c r="F39" i="12"/>
  <c r="AE36" i="12"/>
  <c r="W36" i="12"/>
  <c r="O36" i="12"/>
  <c r="G36" i="12"/>
  <c r="AH35" i="12"/>
  <c r="Z35" i="12"/>
  <c r="J35" i="12"/>
  <c r="AA32" i="12"/>
  <c r="K32" i="12"/>
  <c r="V31" i="12"/>
  <c r="F31" i="12"/>
  <c r="W28" i="12"/>
  <c r="G28" i="12"/>
  <c r="R26" i="12"/>
  <c r="E24" i="42"/>
  <c r="AB22" i="12"/>
  <c r="F20" i="42"/>
  <c r="B33" i="12"/>
  <c r="B33" i="42" s="1"/>
  <c r="B29" i="12"/>
  <c r="B29" i="42" s="1"/>
  <c r="B20" i="12"/>
  <c r="B20" i="42" s="1"/>
  <c r="D24" i="42"/>
  <c r="C24" i="42"/>
  <c r="D20" i="42"/>
  <c r="C20" i="42"/>
  <c r="W15" i="12"/>
  <c r="G15" i="12"/>
  <c r="E26" i="42"/>
  <c r="F23" i="42"/>
  <c r="B15" i="12"/>
  <c r="D17" i="12"/>
  <c r="E30" i="42"/>
  <c r="F25" i="42"/>
  <c r="L22" i="12"/>
  <c r="G21" i="12"/>
  <c r="V35" i="12"/>
  <c r="N35" i="12"/>
  <c r="F35" i="12"/>
  <c r="AE32" i="12"/>
  <c r="W32" i="12"/>
  <c r="O32" i="12"/>
  <c r="G32" i="12"/>
  <c r="B32" i="42" s="1"/>
  <c r="AH31" i="12"/>
  <c r="Z31" i="12"/>
  <c r="R31" i="12"/>
  <c r="J31" i="12"/>
  <c r="AI28" i="12"/>
  <c r="AA28" i="12"/>
  <c r="S28" i="12"/>
  <c r="K28" i="12"/>
  <c r="C28" i="12"/>
  <c r="AD26" i="12"/>
  <c r="V26" i="12"/>
  <c r="N26" i="12"/>
  <c r="F26" i="12"/>
  <c r="AI23" i="12"/>
  <c r="AE23" i="12"/>
  <c r="AA23" i="12"/>
  <c r="W23" i="12"/>
  <c r="S23" i="12"/>
  <c r="O23" i="12"/>
  <c r="K23" i="12"/>
  <c r="G23" i="12"/>
  <c r="C23" i="12"/>
  <c r="AH22" i="12"/>
  <c r="AD22" i="12"/>
  <c r="Z22" i="12"/>
  <c r="V22" i="12"/>
  <c r="R22" i="12"/>
  <c r="N22" i="12"/>
  <c r="J22" i="12"/>
  <c r="F22" i="12"/>
  <c r="U15" i="12"/>
  <c r="Q15" i="12"/>
  <c r="M15" i="12"/>
  <c r="B17" i="12"/>
  <c r="W17" i="12"/>
  <c r="G17" i="12"/>
  <c r="AC15" i="12"/>
  <c r="F37" i="42"/>
  <c r="E37" i="42"/>
  <c r="B39" i="12"/>
  <c r="B31" i="12"/>
  <c r="F38" i="42"/>
  <c r="E34" i="42"/>
  <c r="F30" i="42"/>
  <c r="AY26" i="12"/>
  <c r="AR25" i="12"/>
  <c r="E25" i="42" s="1"/>
  <c r="L25" i="12"/>
  <c r="AH23" i="12"/>
  <c r="X21" i="12"/>
  <c r="F33" i="42"/>
  <c r="E33" i="42"/>
  <c r="F29" i="42"/>
  <c r="E29" i="42"/>
  <c r="F24" i="42"/>
  <c r="E20" i="42"/>
  <c r="BI26" i="31"/>
  <c r="F21" i="42"/>
  <c r="E21" i="42"/>
  <c r="BI15" i="12"/>
  <c r="BG26" i="31"/>
  <c r="BC26" i="31"/>
  <c r="AY26" i="31"/>
  <c r="AU26" i="31"/>
  <c r="AQ26" i="31"/>
  <c r="BF16" i="12"/>
  <c r="BD26" i="31"/>
  <c r="BB16" i="12"/>
  <c r="AZ26" i="31"/>
  <c r="AX16" i="12"/>
  <c r="AT16" i="12"/>
  <c r="AR26" i="31"/>
  <c r="AP16" i="12"/>
  <c r="AN26" i="31"/>
  <c r="AL16" i="12"/>
  <c r="BE26" i="31"/>
  <c r="BA26" i="31"/>
  <c r="AW26" i="31"/>
  <c r="AS26" i="31"/>
  <c r="AO26" i="31"/>
  <c r="BC15" i="12"/>
  <c r="AY15" i="12"/>
  <c r="AU15" i="12"/>
  <c r="AQ15" i="12"/>
  <c r="AM15" i="12"/>
  <c r="BH26" i="31"/>
  <c r="BF26" i="31"/>
  <c r="BB26" i="31"/>
  <c r="AX26" i="31"/>
  <c r="AT26" i="31"/>
  <c r="AP26" i="31"/>
  <c r="G26" i="31"/>
  <c r="AH26" i="31"/>
  <c r="J26" i="31"/>
  <c r="AM26" i="31"/>
  <c r="AI26" i="31"/>
  <c r="AA26" i="31"/>
  <c r="K26" i="31"/>
  <c r="Z26" i="31"/>
  <c r="D26" i="31"/>
  <c r="AK26" i="31"/>
  <c r="AC26" i="31"/>
  <c r="U26" i="31"/>
  <c r="M26" i="31"/>
  <c r="E26" i="31"/>
  <c r="AF26" i="31"/>
  <c r="X26" i="31"/>
  <c r="P26" i="31"/>
  <c r="H26" i="31"/>
  <c r="F26" i="31"/>
  <c r="N26" i="31"/>
  <c r="V26" i="31"/>
  <c r="AL26" i="31"/>
  <c r="O26" i="31"/>
  <c r="W26" i="31"/>
  <c r="AE26" i="31"/>
  <c r="AG26" i="31"/>
  <c r="Y26" i="31"/>
  <c r="Q26" i="31"/>
  <c r="I26" i="31"/>
  <c r="AJ26" i="31"/>
  <c r="AB26" i="31"/>
  <c r="T26" i="31"/>
  <c r="L26" i="31"/>
  <c r="S26" i="31"/>
  <c r="AD26" i="31"/>
  <c r="C39" i="42" l="1"/>
  <c r="B38" i="42"/>
  <c r="B34" i="42"/>
  <c r="D34" i="42"/>
  <c r="D21" i="42"/>
  <c r="D25" i="42"/>
  <c r="C38" i="42"/>
  <c r="D23" i="42"/>
  <c r="D16" i="42"/>
  <c r="C17" i="42"/>
  <c r="C21" i="42"/>
  <c r="C23" i="42"/>
  <c r="C25" i="42"/>
  <c r="D26" i="42"/>
  <c r="C30" i="42"/>
  <c r="N52" i="31"/>
  <c r="N7" i="14" s="1"/>
  <c r="AC52" i="31"/>
  <c r="AC7" i="14" s="1"/>
  <c r="Q52" i="31"/>
  <c r="Q7" i="14" s="1"/>
  <c r="D22" i="42"/>
  <c r="C15" i="42"/>
  <c r="B26" i="42"/>
  <c r="D30" i="42"/>
  <c r="C34" i="42"/>
  <c r="D36" i="42"/>
  <c r="D39" i="42"/>
  <c r="E52" i="31"/>
  <c r="E7" i="14" s="1"/>
  <c r="E15" i="42"/>
  <c r="F15" i="42"/>
  <c r="B25" i="42"/>
  <c r="AD30" i="33"/>
  <c r="AE8" i="14" s="1"/>
  <c r="AD50" i="11" s="1"/>
  <c r="AD28" i="41" s="1"/>
  <c r="AE17" i="33"/>
  <c r="U52" i="31"/>
  <c r="U7" i="14" s="1"/>
  <c r="B31" i="42"/>
  <c r="B28" i="42"/>
  <c r="C31" i="42"/>
  <c r="T52" i="31"/>
  <c r="T7" i="14" s="1"/>
  <c r="AF77" i="31"/>
  <c r="AF15" i="13" s="1"/>
  <c r="J52" i="31"/>
  <c r="J7" i="14" s="1"/>
  <c r="E16" i="42"/>
  <c r="F16" i="42"/>
  <c r="F18" i="42" s="1"/>
  <c r="B39" i="42"/>
  <c r="B21" i="42"/>
  <c r="D38" i="42"/>
  <c r="B35" i="42"/>
  <c r="C35" i="42"/>
  <c r="B22" i="42"/>
  <c r="B23" i="42"/>
  <c r="D32" i="42"/>
  <c r="B30" i="42"/>
  <c r="AK52" i="31"/>
  <c r="AK7" i="14" s="1"/>
  <c r="P52" i="31"/>
  <c r="P7" i="14" s="1"/>
  <c r="D52" i="31"/>
  <c r="D7" i="14" s="1"/>
  <c r="B17" i="42"/>
  <c r="C22" i="42"/>
  <c r="C26" i="42"/>
  <c r="D31" i="42"/>
  <c r="B15" i="42"/>
  <c r="B18" i="42" s="1"/>
  <c r="D35" i="42"/>
  <c r="C28" i="42"/>
  <c r="D28" i="42"/>
  <c r="C32" i="42"/>
  <c r="D15" i="42"/>
  <c r="BI52" i="31"/>
  <c r="BI7" i="14" s="1"/>
  <c r="Z52" i="31"/>
  <c r="Z7" i="14" s="1"/>
  <c r="F52" i="31"/>
  <c r="F7" i="14" s="1"/>
  <c r="D17" i="42"/>
  <c r="C36" i="42"/>
  <c r="B36" i="42"/>
  <c r="L52" i="31"/>
  <c r="L7" i="14" s="1"/>
  <c r="Y52" i="31"/>
  <c r="Y7" i="14" s="1"/>
  <c r="AE52" i="31"/>
  <c r="AE7" i="14" s="1"/>
  <c r="AM52" i="31"/>
  <c r="AM7" i="14" s="1"/>
  <c r="BJ52" i="31"/>
  <c r="BJ7" i="14" s="1"/>
  <c r="AJ52" i="31"/>
  <c r="AJ7" i="14" s="1"/>
  <c r="Z77" i="31"/>
  <c r="Z15" i="13" s="1"/>
  <c r="AI52" i="31"/>
  <c r="AI7" i="14" s="1"/>
  <c r="AD52" i="31"/>
  <c r="AD7" i="14" s="1"/>
  <c r="BK52" i="31"/>
  <c r="BK7" i="14" s="1"/>
  <c r="R52" i="31"/>
  <c r="R7" i="14" s="1"/>
  <c r="V52" i="31"/>
  <c r="V7" i="14" s="1"/>
  <c r="O52" i="31"/>
  <c r="O7" i="14" s="1"/>
  <c r="X52" i="31"/>
  <c r="X7" i="14" s="1"/>
  <c r="W52" i="31"/>
  <c r="W7" i="14" s="1"/>
  <c r="AH52" i="31"/>
  <c r="AH7" i="14" s="1"/>
  <c r="AG52" i="31"/>
  <c r="AG7" i="14" s="1"/>
  <c r="I52" i="31"/>
  <c r="I7" i="14" s="1"/>
  <c r="S52" i="31"/>
  <c r="S7" i="14" s="1"/>
  <c r="AJ77" i="31"/>
  <c r="AJ15" i="13" s="1"/>
  <c r="AS52" i="31"/>
  <c r="AS7" i="14" s="1"/>
  <c r="BH52" i="31"/>
  <c r="BH7" i="14" s="1"/>
  <c r="AT77" i="31"/>
  <c r="AT15" i="13" s="1"/>
  <c r="AT52" i="31"/>
  <c r="AT7" i="14" s="1"/>
  <c r="AX52" i="31"/>
  <c r="AX7" i="14" s="1"/>
  <c r="AW52" i="31"/>
  <c r="AW7" i="14" s="1"/>
  <c r="AU52" i="31"/>
  <c r="AU7" i="14" s="1"/>
  <c r="AB52" i="31"/>
  <c r="AB7" i="14" s="1"/>
  <c r="H52" i="31"/>
  <c r="H7" i="14" s="1"/>
  <c r="AF52" i="31"/>
  <c r="AF7" i="14" s="1"/>
  <c r="AA52" i="31"/>
  <c r="AA7" i="14" s="1"/>
  <c r="K52" i="31"/>
  <c r="K7" i="14" s="1"/>
  <c r="AL52" i="31"/>
  <c r="AL7" i="14" s="1"/>
  <c r="Y77" i="31"/>
  <c r="Y15" i="13" s="1"/>
  <c r="G77" i="31"/>
  <c r="G15" i="13" s="1"/>
  <c r="M52" i="31"/>
  <c r="M7" i="14" s="1"/>
  <c r="G52" i="31"/>
  <c r="G7" i="14" s="1"/>
  <c r="F77" i="31"/>
  <c r="F15" i="13" s="1"/>
  <c r="AB77" i="31"/>
  <c r="AB15" i="13" s="1"/>
  <c r="AE77" i="31"/>
  <c r="AE15" i="13" s="1"/>
  <c r="AM77" i="31"/>
  <c r="AM15" i="13" s="1"/>
  <c r="M77" i="31"/>
  <c r="M15" i="13" s="1"/>
  <c r="R77" i="31"/>
  <c r="R15" i="13" s="1"/>
  <c r="L77" i="31"/>
  <c r="L15" i="13" s="1"/>
  <c r="D77" i="31"/>
  <c r="D15" i="13" s="1"/>
  <c r="C18" i="42" l="1"/>
  <c r="E77" i="31"/>
  <c r="E15" i="13" s="1"/>
  <c r="E18" i="42"/>
  <c r="D18" i="42"/>
  <c r="AE28" i="33"/>
  <c r="AF17" i="13" s="1"/>
  <c r="AE20" i="33"/>
  <c r="P77" i="31"/>
  <c r="P15" i="13" s="1"/>
  <c r="AI77" i="31"/>
  <c r="AI15" i="13" s="1"/>
  <c r="AK77" i="31"/>
  <c r="AK15" i="13" s="1"/>
  <c r="BB77" i="31"/>
  <c r="BB15" i="13" s="1"/>
  <c r="J77" i="31"/>
  <c r="J15" i="13" s="1"/>
  <c r="W77" i="31"/>
  <c r="W15" i="13" s="1"/>
  <c r="Q77" i="31"/>
  <c r="Q15" i="13" s="1"/>
  <c r="H77" i="31"/>
  <c r="H15" i="13" s="1"/>
  <c r="X77" i="31"/>
  <c r="X15" i="13" s="1"/>
  <c r="AD77" i="31"/>
  <c r="AD15" i="13" s="1"/>
  <c r="O77" i="31"/>
  <c r="O15" i="13" s="1"/>
  <c r="T77" i="31"/>
  <c r="T15" i="13" s="1"/>
  <c r="AC77" i="31"/>
  <c r="AC15" i="13" s="1"/>
  <c r="BF52" i="31"/>
  <c r="BF7" i="14" s="1"/>
  <c r="AP52" i="31"/>
  <c r="AP7" i="14" s="1"/>
  <c r="V77" i="31"/>
  <c r="V15" i="13" s="1"/>
  <c r="AL77" i="31"/>
  <c r="AL15" i="13" s="1"/>
  <c r="K77" i="31"/>
  <c r="K15" i="13" s="1"/>
  <c r="S77" i="31"/>
  <c r="S15" i="13" s="1"/>
  <c r="AH77" i="31"/>
  <c r="AH15" i="13" s="1"/>
  <c r="BI77" i="31"/>
  <c r="BI15" i="13" s="1"/>
  <c r="AA77" i="31"/>
  <c r="AA15" i="13" s="1"/>
  <c r="U77" i="31"/>
  <c r="U15" i="13" s="1"/>
  <c r="N77" i="31"/>
  <c r="N15" i="13" s="1"/>
  <c r="I77" i="31"/>
  <c r="I15" i="13" s="1"/>
  <c r="AG77" i="31"/>
  <c r="AG15" i="13" s="1"/>
  <c r="BK77" i="31"/>
  <c r="BK15" i="13" s="1"/>
  <c r="AO52" i="31"/>
  <c r="AO7" i="14" s="1"/>
  <c r="AQ52" i="31"/>
  <c r="AQ7" i="14" s="1"/>
  <c r="BJ77" i="31"/>
  <c r="BJ15" i="13" s="1"/>
  <c r="AR52" i="31"/>
  <c r="AR7" i="14" s="1"/>
  <c r="AS77" i="31"/>
  <c r="AS15" i="13" s="1"/>
  <c r="AN52" i="31"/>
  <c r="AN7" i="14" s="1"/>
  <c r="BD52" i="31"/>
  <c r="BD7" i="14" s="1"/>
  <c r="BB52" i="31"/>
  <c r="BB7" i="14" s="1"/>
  <c r="BC52" i="31"/>
  <c r="BC7" i="14" s="1"/>
  <c r="AZ52" i="31"/>
  <c r="AZ7" i="14" s="1"/>
  <c r="AX77" i="31"/>
  <c r="AX15" i="13" s="1"/>
  <c r="AU77" i="31"/>
  <c r="AU15" i="13" s="1"/>
  <c r="AR77" i="31"/>
  <c r="AR15" i="13" s="1"/>
  <c r="BE52" i="31"/>
  <c r="BE7" i="14" s="1"/>
  <c r="BF77" i="31"/>
  <c r="BF15" i="13" s="1"/>
  <c r="BE77" i="31"/>
  <c r="BE15" i="13" s="1"/>
  <c r="BH77" i="31"/>
  <c r="BH15" i="13" s="1"/>
  <c r="BG52" i="31"/>
  <c r="BG7" i="14" s="1"/>
  <c r="AY52" i="31"/>
  <c r="AY7" i="14" s="1"/>
  <c r="AV52" i="31"/>
  <c r="AV7" i="14" s="1"/>
  <c r="BA52" i="31"/>
  <c r="BA7" i="14" s="1"/>
  <c r="AY77" i="31"/>
  <c r="AY15" i="13" s="1"/>
  <c r="BG77" i="31"/>
  <c r="BG15" i="13" s="1"/>
  <c r="AV77" i="31"/>
  <c r="AV15" i="13" s="1"/>
  <c r="AE18" i="33" l="1"/>
  <c r="AE19" i="33" s="1"/>
  <c r="AE21" i="33" s="1"/>
  <c r="AE24" i="33"/>
  <c r="AD62" i="12" s="1"/>
  <c r="AN77" i="31"/>
  <c r="AN15" i="13" s="1"/>
  <c r="BD77" i="31"/>
  <c r="BD15" i="13" s="1"/>
  <c r="BC77" i="31"/>
  <c r="BC15" i="13" s="1"/>
  <c r="AZ77" i="31"/>
  <c r="AZ15" i="13" s="1"/>
  <c r="AQ77" i="31"/>
  <c r="AQ15" i="13" s="1"/>
  <c r="AP77" i="31"/>
  <c r="AP15" i="13" s="1"/>
  <c r="BA77" i="31"/>
  <c r="BA15" i="13" s="1"/>
  <c r="AO77" i="31"/>
  <c r="AO15" i="13" s="1"/>
  <c r="AW77" i="31"/>
  <c r="AW15" i="13" s="1"/>
  <c r="AE30" i="33" l="1"/>
  <c r="AF8" i="14" s="1"/>
  <c r="AE50" i="11" s="1"/>
  <c r="AE28" i="41" s="1"/>
  <c r="AF17" i="33"/>
  <c r="B15" i="26"/>
  <c r="B16" i="26"/>
  <c r="B17" i="26"/>
  <c r="B18" i="26"/>
  <c r="B19" i="26"/>
  <c r="B14" i="26"/>
  <c r="B19" i="25"/>
  <c r="AF28" i="33" l="1"/>
  <c r="AG17" i="13" s="1"/>
  <c r="AF20" i="33"/>
  <c r="AF24" i="33" s="1"/>
  <c r="AE62" i="12" s="1"/>
  <c r="AF18" i="33" l="1"/>
  <c r="AF19" i="33" s="1"/>
  <c r="AF21" i="33" s="1"/>
  <c r="AF30" i="33" l="1"/>
  <c r="AG8" i="14" s="1"/>
  <c r="AF50" i="11" s="1"/>
  <c r="AF28" i="41" s="1"/>
  <c r="AG17" i="33"/>
  <c r="AG28" i="33" l="1"/>
  <c r="AH17" i="13" s="1"/>
  <c r="AG20" i="33"/>
  <c r="AG24" i="33" s="1"/>
  <c r="AF62" i="12" s="1"/>
  <c r="AG18" i="33" l="1"/>
  <c r="AG19" i="33" s="1"/>
  <c r="AG21" i="33" s="1"/>
  <c r="D42" i="42"/>
  <c r="D43" i="42" s="1"/>
  <c r="C42" i="42"/>
  <c r="C43" i="42" s="1"/>
  <c r="B42" i="42"/>
  <c r="B43" i="42" s="1"/>
  <c r="AG30" i="33" l="1"/>
  <c r="AH8" i="14" s="1"/>
  <c r="AG50" i="11" s="1"/>
  <c r="AG28" i="41" s="1"/>
  <c r="AH17" i="33"/>
  <c r="F42" i="42"/>
  <c r="F43" i="42" s="1"/>
  <c r="E42" i="42"/>
  <c r="E43" i="42" s="1"/>
  <c r="AH28" i="33" l="1"/>
  <c r="AI17" i="13" s="1"/>
  <c r="AH20" i="33"/>
  <c r="AH24" i="33" s="1"/>
  <c r="AG62" i="12" s="1"/>
  <c r="AH18" i="33" l="1"/>
  <c r="AH19" i="33" s="1"/>
  <c r="AH21" i="33" s="1"/>
  <c r="AH30" i="33" l="1"/>
  <c r="AI8" i="14" s="1"/>
  <c r="AH50" i="11" s="1"/>
  <c r="AH28" i="41" s="1"/>
  <c r="AI17" i="33"/>
  <c r="AI28" i="33" l="1"/>
  <c r="AJ17" i="13" s="1"/>
  <c r="AI20" i="33"/>
  <c r="AI24" i="33" s="1"/>
  <c r="AH62" i="12" s="1"/>
  <c r="AI18" i="33" l="1"/>
  <c r="AI19" i="33" s="1"/>
  <c r="AI21" i="33" s="1"/>
  <c r="AI30" i="33" l="1"/>
  <c r="AJ8" i="14" s="1"/>
  <c r="AI50" i="11" s="1"/>
  <c r="AI28" i="41" s="1"/>
  <c r="AJ17" i="33"/>
  <c r="AJ28" i="33" l="1"/>
  <c r="AK17" i="13" s="1"/>
  <c r="AJ20" i="33"/>
  <c r="AJ24" i="33" s="1"/>
  <c r="AI62" i="12" s="1"/>
  <c r="AJ18" i="33" l="1"/>
  <c r="AJ19" i="33" s="1"/>
  <c r="AJ21" i="33" s="1"/>
  <c r="C31" i="11"/>
  <c r="D31" i="11" s="1"/>
  <c r="E31" i="11" s="1"/>
  <c r="F31" i="11" s="1"/>
  <c r="G31" i="11" s="1"/>
  <c r="H31" i="11" s="1"/>
  <c r="I31" i="11" s="1"/>
  <c r="J31" i="11" s="1"/>
  <c r="K31" i="11" s="1"/>
  <c r="L31" i="11" s="1"/>
  <c r="M31" i="11" s="1"/>
  <c r="N31" i="11" s="1"/>
  <c r="C29" i="11"/>
  <c r="D29" i="11" s="1"/>
  <c r="E29" i="11" s="1"/>
  <c r="F29" i="11" s="1"/>
  <c r="C24" i="11"/>
  <c r="D24" i="11" s="1"/>
  <c r="E24" i="11" s="1"/>
  <c r="C23" i="11"/>
  <c r="D23" i="11" s="1"/>
  <c r="C20" i="11"/>
  <c r="AK17" i="33" l="1"/>
  <c r="AJ30" i="33"/>
  <c r="AK8" i="14" s="1"/>
  <c r="AJ50" i="11" s="1"/>
  <c r="AJ28" i="41" s="1"/>
  <c r="O31" i="11"/>
  <c r="P31" i="11" s="1"/>
  <c r="Q31" i="11" s="1"/>
  <c r="R31" i="11" s="1"/>
  <c r="S31" i="11" s="1"/>
  <c r="T31" i="11" s="1"/>
  <c r="U31" i="11" s="1"/>
  <c r="V31" i="11" s="1"/>
  <c r="W31" i="11" s="1"/>
  <c r="X31" i="11" s="1"/>
  <c r="Y31" i="11" s="1"/>
  <c r="Z31" i="11" s="1"/>
  <c r="B31" i="40"/>
  <c r="D20" i="11"/>
  <c r="E20" i="11" s="1"/>
  <c r="D22" i="11"/>
  <c r="F24" i="11"/>
  <c r="G24" i="11" s="1"/>
  <c r="H24" i="11" s="1"/>
  <c r="I24" i="11" s="1"/>
  <c r="J24" i="11" s="1"/>
  <c r="K24" i="11" s="1"/>
  <c r="L24" i="11" s="1"/>
  <c r="M24" i="11" s="1"/>
  <c r="N24" i="11" s="1"/>
  <c r="E23" i="11"/>
  <c r="G29" i="11"/>
  <c r="C42" i="25"/>
  <c r="F42" i="25" s="1"/>
  <c r="C43" i="25"/>
  <c r="C44" i="25"/>
  <c r="F44" i="25" s="1"/>
  <c r="C45" i="25"/>
  <c r="C60" i="25" s="1"/>
  <c r="C75" i="25" s="1"/>
  <c r="C90" i="25" s="1"/>
  <c r="C105" i="25" s="1"/>
  <c r="C120" i="25" s="1"/>
  <c r="C135" i="25" s="1"/>
  <c r="C150" i="25" s="1"/>
  <c r="C165" i="25" s="1"/>
  <c r="C180" i="25" s="1"/>
  <c r="C195" i="25" s="1"/>
  <c r="C210" i="25" s="1"/>
  <c r="C225" i="25" s="1"/>
  <c r="C240" i="25" s="1"/>
  <c r="C255" i="25" s="1"/>
  <c r="C270" i="25" s="1"/>
  <c r="C285" i="25" s="1"/>
  <c r="C300" i="25" s="1"/>
  <c r="C315" i="25" s="1"/>
  <c r="C330" i="25" s="1"/>
  <c r="C345" i="25" s="1"/>
  <c r="C360" i="25" s="1"/>
  <c r="C375" i="25" s="1"/>
  <c r="C390" i="25" s="1"/>
  <c r="C405" i="25" s="1"/>
  <c r="C420" i="25" s="1"/>
  <c r="C435" i="25" s="1"/>
  <c r="C450" i="25" s="1"/>
  <c r="C465" i="25" s="1"/>
  <c r="C480" i="25" s="1"/>
  <c r="C495" i="25" s="1"/>
  <c r="C510" i="25" s="1"/>
  <c r="C525" i="25" s="1"/>
  <c r="C540" i="25" s="1"/>
  <c r="C555" i="25" s="1"/>
  <c r="C570" i="25" s="1"/>
  <c r="C585" i="25" s="1"/>
  <c r="C600" i="25" s="1"/>
  <c r="C615" i="25" s="1"/>
  <c r="C630" i="25" s="1"/>
  <c r="C645" i="25" s="1"/>
  <c r="C660" i="25" s="1"/>
  <c r="C675" i="25" s="1"/>
  <c r="C690" i="25" s="1"/>
  <c r="C705" i="25" s="1"/>
  <c r="C720" i="25" s="1"/>
  <c r="C735" i="25" s="1"/>
  <c r="C750" i="25" s="1"/>
  <c r="C765" i="25" s="1"/>
  <c r="C780" i="25" s="1"/>
  <c r="C795" i="25" s="1"/>
  <c r="C810" i="25" s="1"/>
  <c r="C825" i="25" s="1"/>
  <c r="C840" i="25" s="1"/>
  <c r="C855" i="25" s="1"/>
  <c r="C870" i="25" s="1"/>
  <c r="C885" i="25" s="1"/>
  <c r="C900" i="25" s="1"/>
  <c r="C915" i="25" s="1"/>
  <c r="C930" i="25" s="1"/>
  <c r="C945" i="25" s="1"/>
  <c r="C46" i="25"/>
  <c r="F46" i="25" s="1"/>
  <c r="C41" i="25"/>
  <c r="AX24" i="25"/>
  <c r="AY25" i="25"/>
  <c r="AS26" i="25"/>
  <c r="X23" i="25"/>
  <c r="AV23" i="25"/>
  <c r="H23" i="25"/>
  <c r="C24" i="25"/>
  <c r="R24" i="25" s="1"/>
  <c r="C25" i="25"/>
  <c r="C26" i="25"/>
  <c r="M26" i="25" s="1"/>
  <c r="C27" i="25"/>
  <c r="AO27" i="25" s="1"/>
  <c r="C28" i="25"/>
  <c r="C23" i="25"/>
  <c r="BH23" i="25" s="1"/>
  <c r="I14" i="25"/>
  <c r="I23" i="25" s="1"/>
  <c r="Q14" i="25"/>
  <c r="Q23" i="25" s="1"/>
  <c r="Y14" i="25"/>
  <c r="Y23" i="25" s="1"/>
  <c r="AG14" i="25"/>
  <c r="AG23" i="25" s="1"/>
  <c r="AO14" i="25"/>
  <c r="AO23" i="25" s="1"/>
  <c r="AW14" i="25"/>
  <c r="AW23" i="25" s="1"/>
  <c r="BE14" i="25"/>
  <c r="BM14" i="25"/>
  <c r="BM23" i="25" s="1"/>
  <c r="N15" i="25"/>
  <c r="O15" i="25"/>
  <c r="V15" i="25"/>
  <c r="W15" i="25"/>
  <c r="AD15" i="25"/>
  <c r="AE15" i="25"/>
  <c r="AL15" i="25"/>
  <c r="AM15" i="25"/>
  <c r="AT15" i="25"/>
  <c r="AU15" i="25"/>
  <c r="BB15" i="25"/>
  <c r="BC15" i="25"/>
  <c r="BJ15" i="25"/>
  <c r="BK15" i="25"/>
  <c r="L16" i="25"/>
  <c r="T16" i="25"/>
  <c r="T25" i="25" s="1"/>
  <c r="AB16" i="25"/>
  <c r="AJ16" i="25"/>
  <c r="AJ25" i="25" s="1"/>
  <c r="AR16" i="25"/>
  <c r="AZ16" i="25"/>
  <c r="BH16" i="25"/>
  <c r="M18" i="25"/>
  <c r="N18" i="25"/>
  <c r="U18" i="25"/>
  <c r="V18" i="25"/>
  <c r="AC18" i="25"/>
  <c r="AD18" i="25"/>
  <c r="AK18" i="25"/>
  <c r="AL18" i="25"/>
  <c r="AS18" i="25"/>
  <c r="AT18" i="25"/>
  <c r="BA18" i="25"/>
  <c r="BB18" i="25"/>
  <c r="BI18" i="25"/>
  <c r="BJ18" i="25"/>
  <c r="J19" i="25"/>
  <c r="K19" i="25"/>
  <c r="K28" i="25" s="1"/>
  <c r="R19" i="25"/>
  <c r="S19" i="25"/>
  <c r="S28" i="25" s="1"/>
  <c r="Z19" i="25"/>
  <c r="AA19" i="25"/>
  <c r="AA28" i="25" s="1"/>
  <c r="AH19" i="25"/>
  <c r="AI19" i="25"/>
  <c r="AI28" i="25" s="1"/>
  <c r="AM19" i="25"/>
  <c r="AM28" i="25" s="1"/>
  <c r="AN19" i="25"/>
  <c r="AN28" i="25" s="1"/>
  <c r="AQ19" i="25"/>
  <c r="AQ28" i="25" s="1"/>
  <c r="AR19" i="25"/>
  <c r="AR28" i="25" s="1"/>
  <c r="AU19" i="25"/>
  <c r="AU28" i="25" s="1"/>
  <c r="AV19" i="25"/>
  <c r="AV28" i="25" s="1"/>
  <c r="AY19" i="25"/>
  <c r="AY28" i="25" s="1"/>
  <c r="AZ19" i="25"/>
  <c r="AZ28" i="25" s="1"/>
  <c r="BC19" i="25"/>
  <c r="BC28" i="25" s="1"/>
  <c r="BD19" i="25"/>
  <c r="BD28" i="25" s="1"/>
  <c r="BG19" i="25"/>
  <c r="BG28" i="25" s="1"/>
  <c r="BH19" i="25"/>
  <c r="BH28" i="25" s="1"/>
  <c r="BK19" i="25"/>
  <c r="BK28" i="25" s="1"/>
  <c r="BL19" i="25"/>
  <c r="BL28" i="25" s="1"/>
  <c r="C15" i="25"/>
  <c r="C16" i="25"/>
  <c r="H16" i="25" s="1"/>
  <c r="C17" i="25"/>
  <c r="M17" i="25" s="1"/>
  <c r="C18" i="25"/>
  <c r="J18" i="25" s="1"/>
  <c r="C19" i="25"/>
  <c r="C14" i="25"/>
  <c r="C30" i="11"/>
  <c r="D30" i="11" s="1"/>
  <c r="E30" i="11" s="1"/>
  <c r="E28" i="11" s="1"/>
  <c r="C58" i="25"/>
  <c r="C73" i="25" s="1"/>
  <c r="C88" i="25" s="1"/>
  <c r="C103" i="25" s="1"/>
  <c r="C118" i="25" s="1"/>
  <c r="C133" i="25" s="1"/>
  <c r="C148" i="25" s="1"/>
  <c r="C163" i="25" s="1"/>
  <c r="C178" i="25" s="1"/>
  <c r="C193" i="25" s="1"/>
  <c r="C208" i="25" s="1"/>
  <c r="C223" i="25" s="1"/>
  <c r="C238" i="25" s="1"/>
  <c r="C253" i="25" s="1"/>
  <c r="C268" i="25" s="1"/>
  <c r="C283" i="25" s="1"/>
  <c r="C298" i="25" s="1"/>
  <c r="C313" i="25" s="1"/>
  <c r="C328" i="25" s="1"/>
  <c r="C343" i="25" s="1"/>
  <c r="C358" i="25" s="1"/>
  <c r="C373" i="25" s="1"/>
  <c r="C388" i="25" s="1"/>
  <c r="C403" i="25" s="1"/>
  <c r="C418" i="25" s="1"/>
  <c r="C433" i="25" s="1"/>
  <c r="C448" i="25" s="1"/>
  <c r="C463" i="25" s="1"/>
  <c r="C478" i="25" s="1"/>
  <c r="C493" i="25" s="1"/>
  <c r="C508" i="25" s="1"/>
  <c r="C523" i="25" s="1"/>
  <c r="C538" i="25" s="1"/>
  <c r="C553" i="25" s="1"/>
  <c r="C568" i="25" s="1"/>
  <c r="C583" i="25" s="1"/>
  <c r="C598" i="25" s="1"/>
  <c r="C613" i="25" s="1"/>
  <c r="C628" i="25" s="1"/>
  <c r="C643" i="25" s="1"/>
  <c r="C658" i="25" s="1"/>
  <c r="C673" i="25" s="1"/>
  <c r="C688" i="25" s="1"/>
  <c r="C703" i="25" s="1"/>
  <c r="C718" i="25" s="1"/>
  <c r="C733" i="25" s="1"/>
  <c r="C748" i="25" s="1"/>
  <c r="C763" i="25" s="1"/>
  <c r="C778" i="25" s="1"/>
  <c r="C793" i="25" s="1"/>
  <c r="C808" i="25" s="1"/>
  <c r="C823" i="25" s="1"/>
  <c r="C838" i="25" s="1"/>
  <c r="C853" i="25" s="1"/>
  <c r="C868" i="25" s="1"/>
  <c r="C883" i="25" s="1"/>
  <c r="C898" i="25" s="1"/>
  <c r="C913" i="25" s="1"/>
  <c r="C928" i="25" s="1"/>
  <c r="C943" i="25" s="1"/>
  <c r="C57" i="25"/>
  <c r="C72" i="25" s="1"/>
  <c r="C87" i="25" s="1"/>
  <c r="C102" i="25" s="1"/>
  <c r="C117" i="25" s="1"/>
  <c r="C132" i="25" s="1"/>
  <c r="C147" i="25" s="1"/>
  <c r="C162" i="25" s="1"/>
  <c r="C177" i="25" s="1"/>
  <c r="C192" i="25" s="1"/>
  <c r="C207" i="25" s="1"/>
  <c r="C222" i="25" s="1"/>
  <c r="C237" i="25" s="1"/>
  <c r="C252" i="25" s="1"/>
  <c r="C267" i="25" s="1"/>
  <c r="C282" i="25" s="1"/>
  <c r="C297" i="25" s="1"/>
  <c r="C312" i="25" s="1"/>
  <c r="C327" i="25" s="1"/>
  <c r="C342" i="25" s="1"/>
  <c r="C357" i="25" s="1"/>
  <c r="C372" i="25" s="1"/>
  <c r="C387" i="25" s="1"/>
  <c r="C402" i="25" s="1"/>
  <c r="C417" i="25" s="1"/>
  <c r="C432" i="25" s="1"/>
  <c r="C447" i="25" s="1"/>
  <c r="C462" i="25" s="1"/>
  <c r="C477" i="25" s="1"/>
  <c r="C492" i="25" s="1"/>
  <c r="C507" i="25" s="1"/>
  <c r="C522" i="25" s="1"/>
  <c r="C537" i="25" s="1"/>
  <c r="C552" i="25" s="1"/>
  <c r="C567" i="25" s="1"/>
  <c r="C582" i="25" s="1"/>
  <c r="C597" i="25" s="1"/>
  <c r="C612" i="25" s="1"/>
  <c r="C627" i="25" s="1"/>
  <c r="C642" i="25" s="1"/>
  <c r="C657" i="25" s="1"/>
  <c r="C672" i="25" s="1"/>
  <c r="C687" i="25" s="1"/>
  <c r="C702" i="25" s="1"/>
  <c r="C717" i="25" s="1"/>
  <c r="C732" i="25" s="1"/>
  <c r="C747" i="25" s="1"/>
  <c r="C762" i="25" s="1"/>
  <c r="C777" i="25" s="1"/>
  <c r="C792" i="25" s="1"/>
  <c r="C807" i="25" s="1"/>
  <c r="C822" i="25" s="1"/>
  <c r="C837" i="25" s="1"/>
  <c r="C852" i="25" s="1"/>
  <c r="C867" i="25" s="1"/>
  <c r="C882" i="25" s="1"/>
  <c r="C897" i="25" s="1"/>
  <c r="C912" i="25" s="1"/>
  <c r="C927" i="25" s="1"/>
  <c r="C942" i="25" s="1"/>
  <c r="C56" i="25"/>
  <c r="C71" i="25" s="1"/>
  <c r="C86" i="25" s="1"/>
  <c r="C101" i="25" s="1"/>
  <c r="C116" i="25" s="1"/>
  <c r="C131" i="25" s="1"/>
  <c r="C146" i="25" s="1"/>
  <c r="C161" i="25" s="1"/>
  <c r="C176" i="25" s="1"/>
  <c r="C191" i="25" s="1"/>
  <c r="C206" i="25" s="1"/>
  <c r="C221" i="25" s="1"/>
  <c r="C236" i="25" s="1"/>
  <c r="C251" i="25" s="1"/>
  <c r="C266" i="25" s="1"/>
  <c r="C281" i="25" s="1"/>
  <c r="C296" i="25" s="1"/>
  <c r="C311" i="25" s="1"/>
  <c r="C326" i="25" s="1"/>
  <c r="C341" i="25" s="1"/>
  <c r="C356" i="25" s="1"/>
  <c r="C371" i="25" s="1"/>
  <c r="C386" i="25" s="1"/>
  <c r="C401" i="25" s="1"/>
  <c r="C416" i="25" s="1"/>
  <c r="C431" i="25" s="1"/>
  <c r="C446" i="25" s="1"/>
  <c r="C461" i="25" s="1"/>
  <c r="C476" i="25" s="1"/>
  <c r="C491" i="25" s="1"/>
  <c r="C506" i="25" s="1"/>
  <c r="C521" i="25" s="1"/>
  <c r="C536" i="25" s="1"/>
  <c r="C551" i="25" s="1"/>
  <c r="C566" i="25" s="1"/>
  <c r="C581" i="25" s="1"/>
  <c r="C596" i="25" s="1"/>
  <c r="C611" i="25" s="1"/>
  <c r="C626" i="25" s="1"/>
  <c r="C641" i="25" s="1"/>
  <c r="C656" i="25" s="1"/>
  <c r="C671" i="25" s="1"/>
  <c r="C686" i="25" s="1"/>
  <c r="C701" i="25" s="1"/>
  <c r="C716" i="25" s="1"/>
  <c r="C731" i="25" s="1"/>
  <c r="C746" i="25" s="1"/>
  <c r="C761" i="25" s="1"/>
  <c r="C776" i="25" s="1"/>
  <c r="C791" i="25" s="1"/>
  <c r="C806" i="25" s="1"/>
  <c r="C821" i="25" s="1"/>
  <c r="C836" i="25" s="1"/>
  <c r="C851" i="25" s="1"/>
  <c r="C866" i="25" s="1"/>
  <c r="C881" i="25" s="1"/>
  <c r="C896" i="25" s="1"/>
  <c r="C911" i="25" s="1"/>
  <c r="C926" i="25" s="1"/>
  <c r="C941" i="25" s="1"/>
  <c r="B18" i="25"/>
  <c r="B15" i="25"/>
  <c r="B14" i="25"/>
  <c r="B28" i="25"/>
  <c r="B37" i="25" s="1"/>
  <c r="B46" i="25" s="1"/>
  <c r="B27" i="25"/>
  <c r="B36" i="25" s="1"/>
  <c r="B45" i="25" s="1"/>
  <c r="B26" i="25"/>
  <c r="B35" i="25" s="1"/>
  <c r="B44" i="25" s="1"/>
  <c r="B16" i="25"/>
  <c r="B24" i="25"/>
  <c r="B33" i="25" s="1"/>
  <c r="B42" i="25" s="1"/>
  <c r="B23" i="25"/>
  <c r="B32" i="25" s="1"/>
  <c r="B41" i="25" s="1"/>
  <c r="AK28" i="33" l="1"/>
  <c r="AL17" i="13" s="1"/>
  <c r="AK20" i="33"/>
  <c r="AK24" i="33" s="1"/>
  <c r="AJ62" i="12" s="1"/>
  <c r="BM17" i="25"/>
  <c r="BM26" i="25" s="1"/>
  <c r="BE17" i="25"/>
  <c r="BE35" i="25" s="1"/>
  <c r="AW17" i="25"/>
  <c r="AW26" i="25" s="1"/>
  <c r="AO17" i="25"/>
  <c r="AG17" i="25"/>
  <c r="Y17" i="25"/>
  <c r="Y26" i="25" s="1"/>
  <c r="Q17" i="25"/>
  <c r="I17" i="25"/>
  <c r="I26" i="25" s="1"/>
  <c r="I35" i="25" s="1"/>
  <c r="J14" i="25"/>
  <c r="N14" i="25"/>
  <c r="R14" i="25"/>
  <c r="V14" i="25"/>
  <c r="Z14" i="25"/>
  <c r="AD14" i="25"/>
  <c r="AH14" i="25"/>
  <c r="AL14" i="25"/>
  <c r="AP14" i="25"/>
  <c r="AT14" i="25"/>
  <c r="AX14" i="25"/>
  <c r="BB14" i="25"/>
  <c r="BB23" i="25" s="1"/>
  <c r="BF14" i="25"/>
  <c r="BJ14" i="25"/>
  <c r="BJ23" i="25" s="1"/>
  <c r="G14" i="25"/>
  <c r="G23" i="25" s="1"/>
  <c r="H32" i="25" s="1"/>
  <c r="K14" i="25"/>
  <c r="O14" i="25"/>
  <c r="S14" i="25"/>
  <c r="W14" i="25"/>
  <c r="AA14" i="25"/>
  <c r="AE14" i="25"/>
  <c r="AI14" i="25"/>
  <c r="AM14" i="25"/>
  <c r="AQ14" i="25"/>
  <c r="AU14" i="25"/>
  <c r="AY14" i="25"/>
  <c r="BC14" i="25"/>
  <c r="BG14" i="25"/>
  <c r="BK14" i="25"/>
  <c r="BI27" i="25"/>
  <c r="BA27" i="25"/>
  <c r="AK27" i="25"/>
  <c r="U27" i="25"/>
  <c r="U36" i="25" s="1"/>
  <c r="BL17" i="25"/>
  <c r="AV17" i="25"/>
  <c r="AF17" i="25"/>
  <c r="P17" i="25"/>
  <c r="P35" i="25" s="1"/>
  <c r="BG16" i="25"/>
  <c r="BG25" i="25" s="1"/>
  <c r="AQ16" i="25"/>
  <c r="AQ25" i="25" s="1"/>
  <c r="AA16" i="25"/>
  <c r="S16" i="25"/>
  <c r="BL14" i="25"/>
  <c r="BL23" i="25" s="1"/>
  <c r="BM32" i="25" s="1"/>
  <c r="AV14" i="25"/>
  <c r="AF14" i="25"/>
  <c r="AF23" i="25" s="1"/>
  <c r="X14" i="25"/>
  <c r="P14" i="25"/>
  <c r="H14" i="25"/>
  <c r="C61" i="25"/>
  <c r="C76" i="25" s="1"/>
  <c r="C91" i="25" s="1"/>
  <c r="C106" i="25" s="1"/>
  <c r="C121" i="25" s="1"/>
  <c r="C136" i="25" s="1"/>
  <c r="C151" i="25" s="1"/>
  <c r="C166" i="25" s="1"/>
  <c r="C181" i="25" s="1"/>
  <c r="C196" i="25" s="1"/>
  <c r="C211" i="25" s="1"/>
  <c r="C226" i="25" s="1"/>
  <c r="C241" i="25" s="1"/>
  <c r="C256" i="25" s="1"/>
  <c r="C271" i="25" s="1"/>
  <c r="C286" i="25" s="1"/>
  <c r="C301" i="25" s="1"/>
  <c r="C316" i="25" s="1"/>
  <c r="C331" i="25" s="1"/>
  <c r="C346" i="25" s="1"/>
  <c r="C361" i="25" s="1"/>
  <c r="C376" i="25" s="1"/>
  <c r="C391" i="25" s="1"/>
  <c r="C406" i="25" s="1"/>
  <c r="C421" i="25" s="1"/>
  <c r="C436" i="25" s="1"/>
  <c r="C451" i="25" s="1"/>
  <c r="C466" i="25" s="1"/>
  <c r="C481" i="25" s="1"/>
  <c r="C496" i="25" s="1"/>
  <c r="C511" i="25" s="1"/>
  <c r="C526" i="25" s="1"/>
  <c r="C541" i="25" s="1"/>
  <c r="C556" i="25" s="1"/>
  <c r="C571" i="25" s="1"/>
  <c r="C586" i="25" s="1"/>
  <c r="C601" i="25" s="1"/>
  <c r="C616" i="25" s="1"/>
  <c r="C631" i="25" s="1"/>
  <c r="C646" i="25" s="1"/>
  <c r="C661" i="25" s="1"/>
  <c r="C676" i="25" s="1"/>
  <c r="C691" i="25" s="1"/>
  <c r="C706" i="25" s="1"/>
  <c r="C721" i="25" s="1"/>
  <c r="C736" i="25" s="1"/>
  <c r="C751" i="25" s="1"/>
  <c r="C766" i="25" s="1"/>
  <c r="C781" i="25" s="1"/>
  <c r="C796" i="25" s="1"/>
  <c r="C811" i="25" s="1"/>
  <c r="C826" i="25" s="1"/>
  <c r="C841" i="25" s="1"/>
  <c r="C856" i="25" s="1"/>
  <c r="C871" i="25" s="1"/>
  <c r="C886" i="25" s="1"/>
  <c r="C901" i="25" s="1"/>
  <c r="C916" i="25" s="1"/>
  <c r="C931" i="25" s="1"/>
  <c r="C946" i="25" s="1"/>
  <c r="H19" i="25"/>
  <c r="H28" i="25" s="1"/>
  <c r="L19" i="25"/>
  <c r="L28" i="25" s="1"/>
  <c r="P19" i="25"/>
  <c r="P28" i="25" s="1"/>
  <c r="T19" i="25"/>
  <c r="T28" i="25" s="1"/>
  <c r="X19" i="25"/>
  <c r="X28" i="25" s="1"/>
  <c r="AB19" i="25"/>
  <c r="AB28" i="25" s="1"/>
  <c r="AF19" i="25"/>
  <c r="AF28" i="25" s="1"/>
  <c r="AJ19" i="25"/>
  <c r="AJ28" i="25" s="1"/>
  <c r="I19" i="25"/>
  <c r="I28" i="25" s="1"/>
  <c r="M19" i="25"/>
  <c r="M28" i="25" s="1"/>
  <c r="Q19" i="25"/>
  <c r="Q28" i="25" s="1"/>
  <c r="U19" i="25"/>
  <c r="U28" i="25" s="1"/>
  <c r="Y19" i="25"/>
  <c r="Y28" i="25" s="1"/>
  <c r="AC19" i="25"/>
  <c r="AC28" i="25" s="1"/>
  <c r="AG19" i="25"/>
  <c r="AG28" i="25" s="1"/>
  <c r="H15" i="25"/>
  <c r="H24" i="25" s="1"/>
  <c r="L15" i="25"/>
  <c r="P15" i="25"/>
  <c r="P24" i="25" s="1"/>
  <c r="T15" i="25"/>
  <c r="X15" i="25"/>
  <c r="X24" i="25" s="1"/>
  <c r="AB15" i="25"/>
  <c r="AF15" i="25"/>
  <c r="AF24" i="25" s="1"/>
  <c r="AJ15" i="25"/>
  <c r="AN15" i="25"/>
  <c r="AN24" i="25" s="1"/>
  <c r="AR15" i="25"/>
  <c r="AV15" i="25"/>
  <c r="AV24" i="25" s="1"/>
  <c r="AW33" i="25" s="1"/>
  <c r="AZ15" i="25"/>
  <c r="BD15" i="25"/>
  <c r="BD24" i="25" s="1"/>
  <c r="BH15" i="25"/>
  <c r="BL15" i="25"/>
  <c r="BL24" i="25" s="1"/>
  <c r="I15" i="25"/>
  <c r="I24" i="25" s="1"/>
  <c r="I33" i="25" s="1"/>
  <c r="M15" i="25"/>
  <c r="M24" i="25" s="1"/>
  <c r="Q15" i="25"/>
  <c r="Q24" i="25" s="1"/>
  <c r="U15" i="25"/>
  <c r="Y15" i="25"/>
  <c r="Y24" i="25" s="1"/>
  <c r="AC15" i="25"/>
  <c r="AC24" i="25" s="1"/>
  <c r="AG15" i="25"/>
  <c r="AG24" i="25" s="1"/>
  <c r="AK15" i="25"/>
  <c r="AK20" i="25" s="1"/>
  <c r="AO15" i="25"/>
  <c r="AO24" i="25" s="1"/>
  <c r="AS15" i="25"/>
  <c r="AS24" i="25" s="1"/>
  <c r="AW15" i="25"/>
  <c r="AW24" i="25" s="1"/>
  <c r="BA15" i="25"/>
  <c r="BE15" i="25"/>
  <c r="BE24" i="25" s="1"/>
  <c r="BI15" i="25"/>
  <c r="BI24" i="25" s="1"/>
  <c r="BM15" i="25"/>
  <c r="BM24" i="25" s="1"/>
  <c r="F15" i="25"/>
  <c r="F24" i="25" s="1"/>
  <c r="F33" i="25" s="1"/>
  <c r="BJ19" i="25"/>
  <c r="BF19" i="25"/>
  <c r="BB19" i="25"/>
  <c r="AX19" i="25"/>
  <c r="AT19" i="25"/>
  <c r="AP19" i="25"/>
  <c r="AL19" i="25"/>
  <c r="AE19" i="25"/>
  <c r="AE28" i="25" s="1"/>
  <c r="AF37" i="25" s="1"/>
  <c r="W19" i="25"/>
  <c r="W28" i="25" s="1"/>
  <c r="O19" i="25"/>
  <c r="O28" i="25" s="1"/>
  <c r="G19" i="25"/>
  <c r="G28" i="25" s="1"/>
  <c r="BF18" i="25"/>
  <c r="AX18" i="25"/>
  <c r="AP18" i="25"/>
  <c r="AH18" i="25"/>
  <c r="Z18" i="25"/>
  <c r="R18" i="25"/>
  <c r="BI17" i="25"/>
  <c r="BA17" i="25"/>
  <c r="BA26" i="25" s="1"/>
  <c r="BA35" i="25" s="1"/>
  <c r="AS17" i="25"/>
  <c r="AS35" i="25" s="1"/>
  <c r="AK17" i="25"/>
  <c r="AC17" i="25"/>
  <c r="U17" i="25"/>
  <c r="U26" i="25" s="1"/>
  <c r="U35" i="25" s="1"/>
  <c r="BL16" i="25"/>
  <c r="BL34" i="25" s="1"/>
  <c r="BD16" i="25"/>
  <c r="AV16" i="25"/>
  <c r="AN16" i="25"/>
  <c r="AF16" i="25"/>
  <c r="AF25" i="25" s="1"/>
  <c r="X16" i="25"/>
  <c r="P16" i="25"/>
  <c r="BG15" i="25"/>
  <c r="AY15" i="25"/>
  <c r="AQ15" i="25"/>
  <c r="AI15" i="25"/>
  <c r="AA15" i="25"/>
  <c r="S15" i="25"/>
  <c r="K15" i="25"/>
  <c r="BI14" i="25"/>
  <c r="BA14" i="25"/>
  <c r="AS14" i="25"/>
  <c r="AS23" i="25" s="1"/>
  <c r="AK14" i="25"/>
  <c r="AC14" i="25"/>
  <c r="AC23" i="25" s="1"/>
  <c r="U14" i="25"/>
  <c r="M14" i="25"/>
  <c r="J17" i="25"/>
  <c r="N17" i="25"/>
  <c r="R17" i="25"/>
  <c r="R26" i="25" s="1"/>
  <c r="V17" i="25"/>
  <c r="Z17" i="25"/>
  <c r="Z26" i="25" s="1"/>
  <c r="AD17" i="25"/>
  <c r="AH17" i="25"/>
  <c r="AH26" i="25" s="1"/>
  <c r="AL17" i="25"/>
  <c r="AL35" i="25" s="1"/>
  <c r="AP17" i="25"/>
  <c r="AT17" i="25"/>
  <c r="AX17" i="25"/>
  <c r="BB17" i="25"/>
  <c r="BF17" i="25"/>
  <c r="BJ17" i="25"/>
  <c r="G17" i="25"/>
  <c r="G26" i="25" s="1"/>
  <c r="K17" i="25"/>
  <c r="O17" i="25"/>
  <c r="S17" i="25"/>
  <c r="W17" i="25"/>
  <c r="AA17" i="25"/>
  <c r="AA35" i="25" s="1"/>
  <c r="AE17" i="25"/>
  <c r="AI17" i="25"/>
  <c r="AM17" i="25"/>
  <c r="AQ17" i="25"/>
  <c r="AU17" i="25"/>
  <c r="AY17" i="25"/>
  <c r="BC17" i="25"/>
  <c r="BG17" i="25"/>
  <c r="BK17" i="25"/>
  <c r="F17" i="25"/>
  <c r="F26" i="25" s="1"/>
  <c r="I16" i="25"/>
  <c r="M16" i="25"/>
  <c r="Q16" i="25"/>
  <c r="U16" i="25"/>
  <c r="Y16" i="25"/>
  <c r="AC16" i="25"/>
  <c r="AG16" i="25"/>
  <c r="AK16" i="25"/>
  <c r="AO16" i="25"/>
  <c r="AO25" i="25" s="1"/>
  <c r="AS16" i="25"/>
  <c r="AW16" i="25"/>
  <c r="BA16" i="25"/>
  <c r="BE16" i="25"/>
  <c r="BI16" i="25"/>
  <c r="BM16" i="25"/>
  <c r="J16" i="25"/>
  <c r="N16" i="25"/>
  <c r="N25" i="25" s="1"/>
  <c r="O34" i="25" s="1"/>
  <c r="R16" i="25"/>
  <c r="V16" i="25"/>
  <c r="V25" i="25" s="1"/>
  <c r="Z16" i="25"/>
  <c r="AD16" i="25"/>
  <c r="AD25" i="25" s="1"/>
  <c r="AH16" i="25"/>
  <c r="AL16" i="25"/>
  <c r="AL25" i="25" s="1"/>
  <c r="AP16" i="25"/>
  <c r="AT16" i="25"/>
  <c r="AT25" i="25" s="1"/>
  <c r="AU34" i="25" s="1"/>
  <c r="AX16" i="25"/>
  <c r="AX25" i="25" s="1"/>
  <c r="BB16" i="25"/>
  <c r="BB25" i="25" s="1"/>
  <c r="BF16" i="25"/>
  <c r="BF25" i="25" s="1"/>
  <c r="BJ16" i="25"/>
  <c r="BJ25" i="25" s="1"/>
  <c r="F16" i="25"/>
  <c r="F25" i="25" s="1"/>
  <c r="F34" i="25" s="1"/>
  <c r="AS27" i="25"/>
  <c r="AC27" i="25"/>
  <c r="M27" i="25"/>
  <c r="BD17" i="25"/>
  <c r="AN17" i="25"/>
  <c r="X17" i="25"/>
  <c r="H17" i="25"/>
  <c r="AY16" i="25"/>
  <c r="AY34" i="25" s="1"/>
  <c r="AI16" i="25"/>
  <c r="K16" i="25"/>
  <c r="BD14" i="25"/>
  <c r="AN14" i="25"/>
  <c r="AN23" i="25" s="1"/>
  <c r="AO32" i="25" s="1"/>
  <c r="F14" i="25"/>
  <c r="G18" i="25"/>
  <c r="G27" i="25" s="1"/>
  <c r="K18" i="25"/>
  <c r="O18" i="25"/>
  <c r="S18" i="25"/>
  <c r="W18" i="25"/>
  <c r="AA18" i="25"/>
  <c r="AE18" i="25"/>
  <c r="AI18" i="25"/>
  <c r="AM18" i="25"/>
  <c r="AQ18" i="25"/>
  <c r="AU18" i="25"/>
  <c r="AY18" i="25"/>
  <c r="BC18" i="25"/>
  <c r="BG18" i="25"/>
  <c r="BK18" i="25"/>
  <c r="H18" i="25"/>
  <c r="H27" i="25" s="1"/>
  <c r="H36" i="25" s="1"/>
  <c r="L18" i="25"/>
  <c r="L27" i="25" s="1"/>
  <c r="P18" i="25"/>
  <c r="P27" i="25" s="1"/>
  <c r="T18" i="25"/>
  <c r="T27" i="25" s="1"/>
  <c r="X18" i="25"/>
  <c r="X27" i="25" s="1"/>
  <c r="AB18" i="25"/>
  <c r="AB27" i="25" s="1"/>
  <c r="AF18" i="25"/>
  <c r="AF27" i="25" s="1"/>
  <c r="AJ18" i="25"/>
  <c r="AJ27" i="25" s="1"/>
  <c r="AN18" i="25"/>
  <c r="AN27" i="25" s="1"/>
  <c r="AR18" i="25"/>
  <c r="AR27" i="25" s="1"/>
  <c r="AV18" i="25"/>
  <c r="AV27" i="25" s="1"/>
  <c r="AW36" i="25" s="1"/>
  <c r="AZ18" i="25"/>
  <c r="AZ27" i="25" s="1"/>
  <c r="BA36" i="25" s="1"/>
  <c r="BD18" i="25"/>
  <c r="BD27" i="25" s="1"/>
  <c r="BH18" i="25"/>
  <c r="BH27" i="25" s="1"/>
  <c r="BL18" i="25"/>
  <c r="BL27" i="25" s="1"/>
  <c r="F19" i="25"/>
  <c r="BM19" i="25"/>
  <c r="BM28" i="25" s="1"/>
  <c r="BI19" i="25"/>
  <c r="BI28" i="25" s="1"/>
  <c r="BE19" i="25"/>
  <c r="BE28" i="25" s="1"/>
  <c r="BA19" i="25"/>
  <c r="BA28" i="25" s="1"/>
  <c r="AW19" i="25"/>
  <c r="AW28" i="25" s="1"/>
  <c r="AS19" i="25"/>
  <c r="AS28" i="25" s="1"/>
  <c r="AO19" i="25"/>
  <c r="AO28" i="25" s="1"/>
  <c r="AK19" i="25"/>
  <c r="AK28" i="25" s="1"/>
  <c r="AD19" i="25"/>
  <c r="V19" i="25"/>
  <c r="N19" i="25"/>
  <c r="BM18" i="25"/>
  <c r="BM27" i="25" s="1"/>
  <c r="BE18" i="25"/>
  <c r="BE27" i="25" s="1"/>
  <c r="AW18" i="25"/>
  <c r="AW27" i="25" s="1"/>
  <c r="AO18" i="25"/>
  <c r="AO36" i="25" s="1"/>
  <c r="AG18" i="25"/>
  <c r="AG27" i="25" s="1"/>
  <c r="Y18" i="25"/>
  <c r="Y27" i="25" s="1"/>
  <c r="Q18" i="25"/>
  <c r="Q27" i="25" s="1"/>
  <c r="I18" i="25"/>
  <c r="BH17" i="25"/>
  <c r="BH26" i="25" s="1"/>
  <c r="AZ17" i="25"/>
  <c r="AZ26" i="25" s="1"/>
  <c r="AR17" i="25"/>
  <c r="AR26" i="25" s="1"/>
  <c r="AJ17" i="25"/>
  <c r="AJ26" i="25" s="1"/>
  <c r="AB17" i="25"/>
  <c r="AB26" i="25" s="1"/>
  <c r="T17" i="25"/>
  <c r="T26" i="25" s="1"/>
  <c r="L17" i="25"/>
  <c r="L26" i="25" s="1"/>
  <c r="BK16" i="25"/>
  <c r="BK25" i="25" s="1"/>
  <c r="BC16" i="25"/>
  <c r="BC25" i="25" s="1"/>
  <c r="AU16" i="25"/>
  <c r="AU25" i="25" s="1"/>
  <c r="AM16" i="25"/>
  <c r="AM25" i="25" s="1"/>
  <c r="AE16" i="25"/>
  <c r="AE25" i="25" s="1"/>
  <c r="W16" i="25"/>
  <c r="W25" i="25" s="1"/>
  <c r="O16" i="25"/>
  <c r="O25" i="25" s="1"/>
  <c r="G16" i="25"/>
  <c r="BF15" i="25"/>
  <c r="AX15" i="25"/>
  <c r="AX33" i="25" s="1"/>
  <c r="AP15" i="25"/>
  <c r="AH15" i="25"/>
  <c r="AH24" i="25" s="1"/>
  <c r="Z15" i="25"/>
  <c r="R15" i="25"/>
  <c r="R33" i="25" s="1"/>
  <c r="J15" i="25"/>
  <c r="BH14" i="25"/>
  <c r="BH32" i="25" s="1"/>
  <c r="AZ14" i="25"/>
  <c r="AR14" i="25"/>
  <c r="AJ14" i="25"/>
  <c r="AB14" i="25"/>
  <c r="T14" i="25"/>
  <c r="L14" i="25"/>
  <c r="I27" i="25"/>
  <c r="H26" i="25"/>
  <c r="H35" i="25" s="1"/>
  <c r="P23" i="25"/>
  <c r="Q32" i="25" s="1"/>
  <c r="AK26" i="25"/>
  <c r="AK35" i="25" s="1"/>
  <c r="AO33" i="25"/>
  <c r="Y33" i="25"/>
  <c r="BI36" i="25"/>
  <c r="AS36" i="25"/>
  <c r="AK36" i="25"/>
  <c r="AC36" i="25"/>
  <c r="Q36" i="25"/>
  <c r="BK34" i="25"/>
  <c r="BE33" i="25"/>
  <c r="BI35" i="25"/>
  <c r="M35" i="25"/>
  <c r="AW32" i="25"/>
  <c r="AG32" i="25"/>
  <c r="BI26" i="25"/>
  <c r="AC26" i="25"/>
  <c r="O24" i="11"/>
  <c r="P24" i="11" s="1"/>
  <c r="Q24" i="11" s="1"/>
  <c r="R24" i="11" s="1"/>
  <c r="S24" i="11" s="1"/>
  <c r="T24" i="11" s="1"/>
  <c r="U24" i="11" s="1"/>
  <c r="V24" i="11" s="1"/>
  <c r="W24" i="11" s="1"/>
  <c r="X24" i="11" s="1"/>
  <c r="Y24" i="11" s="1"/>
  <c r="Z24" i="11" s="1"/>
  <c r="B24" i="40"/>
  <c r="AA31" i="11"/>
  <c r="AB31" i="11" s="1"/>
  <c r="AC31" i="11" s="1"/>
  <c r="AD31" i="11" s="1"/>
  <c r="AE31" i="11" s="1"/>
  <c r="AF31" i="11" s="1"/>
  <c r="AG31" i="11" s="1"/>
  <c r="AH31" i="11" s="1"/>
  <c r="AI31" i="11" s="1"/>
  <c r="AJ31" i="11" s="1"/>
  <c r="AK31" i="11" s="1"/>
  <c r="AL31" i="11" s="1"/>
  <c r="C31" i="40"/>
  <c r="D19" i="11"/>
  <c r="BM25" i="25"/>
  <c r="BE25" i="25"/>
  <c r="BF34" i="25" s="1"/>
  <c r="BA25" i="25"/>
  <c r="BB34" i="25" s="1"/>
  <c r="AS25" i="25"/>
  <c r="AK34" i="25"/>
  <c r="AC25" i="25"/>
  <c r="AD34" i="25" s="1"/>
  <c r="AZ24" i="25"/>
  <c r="AJ24" i="25"/>
  <c r="T24" i="25"/>
  <c r="T33" i="25" s="1"/>
  <c r="AX23" i="25"/>
  <c r="AP23" i="25"/>
  <c r="AL23" i="25"/>
  <c r="AD23" i="25"/>
  <c r="Z23" i="25"/>
  <c r="R23" i="25"/>
  <c r="R32" i="25" s="1"/>
  <c r="N23" i="25"/>
  <c r="J23" i="25"/>
  <c r="J32" i="25" s="1"/>
  <c r="I25" i="25"/>
  <c r="BL25" i="25"/>
  <c r="BD25" i="25"/>
  <c r="AZ25" i="25"/>
  <c r="AZ34" i="25" s="1"/>
  <c r="AR25" i="25"/>
  <c r="AJ34" i="25"/>
  <c r="AB25" i="25"/>
  <c r="X25" i="25"/>
  <c r="P25" i="25"/>
  <c r="P34" i="25" s="1"/>
  <c r="BG24" i="25"/>
  <c r="BG33" i="25" s="1"/>
  <c r="BC24" i="25"/>
  <c r="AU24" i="25"/>
  <c r="AM24" i="25"/>
  <c r="AN33" i="25" s="1"/>
  <c r="AE24" i="25"/>
  <c r="AE33" i="25" s="1"/>
  <c r="W24" i="25"/>
  <c r="S24" i="25"/>
  <c r="K24" i="25"/>
  <c r="K33" i="25" s="1"/>
  <c r="BF23" i="25"/>
  <c r="BE36" i="25"/>
  <c r="BF26" i="25"/>
  <c r="BF35" i="25" s="1"/>
  <c r="AX26" i="25"/>
  <c r="AX35" i="25" s="1"/>
  <c r="AP26" i="25"/>
  <c r="BD33" i="25"/>
  <c r="X33" i="25"/>
  <c r="E19" i="11"/>
  <c r="F20" i="11"/>
  <c r="M36" i="25"/>
  <c r="BL26" i="25"/>
  <c r="BL35" i="25" s="1"/>
  <c r="BD26" i="25"/>
  <c r="AV26" i="25"/>
  <c r="AN26" i="25"/>
  <c r="AF26" i="25"/>
  <c r="X26" i="25"/>
  <c r="P26" i="25"/>
  <c r="AI25" i="25"/>
  <c r="S25" i="25"/>
  <c r="K25" i="25"/>
  <c r="BJ24" i="25"/>
  <c r="BJ33" i="25" s="1"/>
  <c r="BB24" i="25"/>
  <c r="AT24" i="25"/>
  <c r="AT33" i="25" s="1"/>
  <c r="AL24" i="25"/>
  <c r="AL33" i="25" s="1"/>
  <c r="AH33" i="25"/>
  <c r="AD24" i="25"/>
  <c r="AD33" i="25" s="1"/>
  <c r="V24" i="25"/>
  <c r="W33" i="25" s="1"/>
  <c r="N24" i="25"/>
  <c r="N33" i="25" s="1"/>
  <c r="H25" i="25"/>
  <c r="BE23" i="25"/>
  <c r="BE32" i="25" s="1"/>
  <c r="AZ23" i="25"/>
  <c r="AZ32" i="25" s="1"/>
  <c r="AR23" i="25"/>
  <c r="AJ23" i="25"/>
  <c r="AB23" i="25"/>
  <c r="T23" i="25"/>
  <c r="L23" i="25"/>
  <c r="BE26" i="25"/>
  <c r="AO26" i="25"/>
  <c r="AG26" i="25"/>
  <c r="AG35" i="25" s="1"/>
  <c r="Q26" i="25"/>
  <c r="Q25" i="25"/>
  <c r="BF24" i="25"/>
  <c r="BF33" i="25" s="1"/>
  <c r="AP24" i="25"/>
  <c r="AP33" i="25" s="1"/>
  <c r="Z24" i="25"/>
  <c r="J24" i="25"/>
  <c r="AM34" i="25"/>
  <c r="AG33" i="25"/>
  <c r="Y32" i="25"/>
  <c r="I32" i="25"/>
  <c r="F30" i="11"/>
  <c r="G30" i="11" s="1"/>
  <c r="H30" i="11" s="1"/>
  <c r="I30" i="11" s="1"/>
  <c r="J30" i="11" s="1"/>
  <c r="K30" i="11" s="1"/>
  <c r="L30" i="11" s="1"/>
  <c r="M30" i="11" s="1"/>
  <c r="N30" i="11" s="1"/>
  <c r="F35" i="25"/>
  <c r="Z35" i="25"/>
  <c r="BI25" i="25"/>
  <c r="BJ34" i="25" s="1"/>
  <c r="AW25" i="25"/>
  <c r="AG25" i="25"/>
  <c r="U25" i="25"/>
  <c r="U34" i="25" s="1"/>
  <c r="M25" i="25"/>
  <c r="N34" i="25" s="1"/>
  <c r="BH24" i="25"/>
  <c r="AR24" i="25"/>
  <c r="AB24" i="25"/>
  <c r="L24" i="25"/>
  <c r="L33" i="25" s="1"/>
  <c r="AT23" i="25"/>
  <c r="AH23" i="25"/>
  <c r="V23" i="25"/>
  <c r="V32" i="25" s="1"/>
  <c r="Y25" i="25"/>
  <c r="BH25" i="25"/>
  <c r="BH34" i="25" s="1"/>
  <c r="AV25" i="25"/>
  <c r="AV34" i="25" s="1"/>
  <c r="AN25" i="25"/>
  <c r="BK24" i="25"/>
  <c r="BK33" i="25" s="1"/>
  <c r="AY24" i="25"/>
  <c r="AQ24" i="25"/>
  <c r="AI24" i="25"/>
  <c r="AJ33" i="25" s="1"/>
  <c r="AI33" i="25"/>
  <c r="AA24" i="25"/>
  <c r="O24" i="25"/>
  <c r="AS32" i="25"/>
  <c r="BA23" i="25"/>
  <c r="BB32" i="25" s="1"/>
  <c r="AK23" i="25"/>
  <c r="AK32" i="25" s="1"/>
  <c r="U23" i="25"/>
  <c r="M23" i="25"/>
  <c r="M32" i="25" s="1"/>
  <c r="Y36" i="25"/>
  <c r="J26" i="25"/>
  <c r="J35" i="25" s="1"/>
  <c r="BK26" i="25"/>
  <c r="BG35" i="25"/>
  <c r="BG26" i="25"/>
  <c r="BC26" i="25"/>
  <c r="AY26" i="25"/>
  <c r="AZ35" i="25" s="1"/>
  <c r="AU26" i="25"/>
  <c r="AQ26" i="25"/>
  <c r="AM26" i="25"/>
  <c r="AI26" i="25"/>
  <c r="AJ35" i="25" s="1"/>
  <c r="AE26" i="25"/>
  <c r="AE35" i="25" s="1"/>
  <c r="AA26" i="25"/>
  <c r="W26" i="25"/>
  <c r="S26" i="25"/>
  <c r="T35" i="25" s="1"/>
  <c r="O26" i="25"/>
  <c r="K26" i="25"/>
  <c r="L35" i="25" s="1"/>
  <c r="G35" i="25"/>
  <c r="AP25" i="25"/>
  <c r="AQ34" i="25" s="1"/>
  <c r="AH25" i="25"/>
  <c r="Z25" i="25"/>
  <c r="Z34" i="25" s="1"/>
  <c r="R25" i="25"/>
  <c r="R34" i="25"/>
  <c r="J25" i="25"/>
  <c r="BI33" i="25"/>
  <c r="AC33" i="25"/>
  <c r="U33" i="25"/>
  <c r="BK23" i="25"/>
  <c r="BG23" i="25"/>
  <c r="BC23" i="25"/>
  <c r="BD32" i="25" s="1"/>
  <c r="AY23" i="25"/>
  <c r="AU23" i="25"/>
  <c r="AQ23" i="25"/>
  <c r="AQ32" i="25" s="1"/>
  <c r="AM23" i="25"/>
  <c r="AI23" i="25"/>
  <c r="AE23" i="25"/>
  <c r="AF32" i="25" s="1"/>
  <c r="AA23" i="25"/>
  <c r="W23" i="25"/>
  <c r="W32" i="25" s="1"/>
  <c r="S23" i="25"/>
  <c r="O23" i="25"/>
  <c r="K23" i="25"/>
  <c r="G25" i="25"/>
  <c r="BI23" i="25"/>
  <c r="BD23" i="25"/>
  <c r="BJ26" i="25"/>
  <c r="BJ35" i="25" s="1"/>
  <c r="BB26" i="25"/>
  <c r="BB35" i="25" s="1"/>
  <c r="AT26" i="25"/>
  <c r="AT35" i="25" s="1"/>
  <c r="AL26" i="25"/>
  <c r="AD26" i="25"/>
  <c r="AD35" i="25" s="1"/>
  <c r="V26" i="25"/>
  <c r="V35" i="25" s="1"/>
  <c r="N26" i="25"/>
  <c r="N35" i="25" s="1"/>
  <c r="AK25" i="25"/>
  <c r="AA25" i="25"/>
  <c r="L25" i="25"/>
  <c r="BA24" i="25"/>
  <c r="AK24" i="25"/>
  <c r="U24" i="25"/>
  <c r="BH35" i="25"/>
  <c r="AR35" i="25"/>
  <c r="AL34" i="25"/>
  <c r="V34" i="25"/>
  <c r="F23" i="11"/>
  <c r="E22" i="11"/>
  <c r="E22" i="41" s="1"/>
  <c r="D28" i="11"/>
  <c r="E23" i="41" s="1"/>
  <c r="F18" i="25"/>
  <c r="F27" i="25" s="1"/>
  <c r="F36" i="25" s="1"/>
  <c r="BJ27" i="25"/>
  <c r="BF27" i="25"/>
  <c r="BB27" i="25"/>
  <c r="BB36" i="25" s="1"/>
  <c r="AX27" i="25"/>
  <c r="AX36" i="25" s="1"/>
  <c r="AT27" i="25"/>
  <c r="AP27" i="25"/>
  <c r="AP36" i="25" s="1"/>
  <c r="AL27" i="25"/>
  <c r="AL36" i="25" s="1"/>
  <c r="AH27" i="25"/>
  <c r="AD27" i="25"/>
  <c r="Z27" i="25"/>
  <c r="V27" i="25"/>
  <c r="V36" i="25" s="1"/>
  <c r="R27" i="25"/>
  <c r="R36" i="25" s="1"/>
  <c r="N27" i="25"/>
  <c r="J27" i="25"/>
  <c r="K36" i="25" s="1"/>
  <c r="BK27" i="25"/>
  <c r="BL36" i="25" s="1"/>
  <c r="BG27" i="25"/>
  <c r="BH36" i="25" s="1"/>
  <c r="BC27" i="25"/>
  <c r="AY27" i="25"/>
  <c r="AY36" i="25" s="1"/>
  <c r="AU27" i="25"/>
  <c r="AV36" i="25" s="1"/>
  <c r="AQ27" i="25"/>
  <c r="AR36" i="25" s="1"/>
  <c r="AM27" i="25"/>
  <c r="AN36" i="25" s="1"/>
  <c r="AI27" i="25"/>
  <c r="AI36" i="25" s="1"/>
  <c r="AE27" i="25"/>
  <c r="AF36" i="25" s="1"/>
  <c r="AA27" i="25"/>
  <c r="AB36" i="25" s="1"/>
  <c r="W27" i="25"/>
  <c r="X36" i="25" s="1"/>
  <c r="S27" i="25"/>
  <c r="S36" i="25" s="1"/>
  <c r="O27" i="25"/>
  <c r="O36" i="25" s="1"/>
  <c r="K27" i="25"/>
  <c r="L36" i="25" s="1"/>
  <c r="BL37" i="25"/>
  <c r="BH37" i="25"/>
  <c r="BD37" i="25"/>
  <c r="AZ37" i="25"/>
  <c r="AV37" i="25"/>
  <c r="AR37" i="25"/>
  <c r="AN37" i="25"/>
  <c r="AJ37" i="25"/>
  <c r="X37" i="25"/>
  <c r="T37" i="25"/>
  <c r="P37" i="25"/>
  <c r="I37" i="25"/>
  <c r="BM37" i="25"/>
  <c r="BI37" i="25"/>
  <c r="AW37" i="25"/>
  <c r="AS37" i="25"/>
  <c r="AG37" i="25"/>
  <c r="AC37" i="25"/>
  <c r="U37" i="25"/>
  <c r="Q37" i="25"/>
  <c r="M37" i="25"/>
  <c r="F28" i="25"/>
  <c r="BJ28" i="25"/>
  <c r="BK37" i="25" s="1"/>
  <c r="BF28" i="25"/>
  <c r="BF37" i="25" s="1"/>
  <c r="AX28" i="25"/>
  <c r="AY37" i="25" s="1"/>
  <c r="AP28" i="25"/>
  <c r="AL28" i="25"/>
  <c r="AD28" i="25"/>
  <c r="AD37" i="25" s="1"/>
  <c r="V28" i="25"/>
  <c r="V37" i="25" s="1"/>
  <c r="R28" i="25"/>
  <c r="S37" i="25" s="1"/>
  <c r="J28" i="25"/>
  <c r="BG37" i="25"/>
  <c r="AE37" i="25"/>
  <c r="BB28" i="25"/>
  <c r="BC37" i="25" s="1"/>
  <c r="AT28" i="25"/>
  <c r="AU37" i="25" s="1"/>
  <c r="AH28" i="25"/>
  <c r="AH37" i="25" s="1"/>
  <c r="Z28" i="25"/>
  <c r="Z37" i="25" s="1"/>
  <c r="N28" i="25"/>
  <c r="H29" i="11"/>
  <c r="G15" i="25"/>
  <c r="G24" i="25" s="1"/>
  <c r="F23" i="25"/>
  <c r="C59" i="25"/>
  <c r="C74" i="25" s="1"/>
  <c r="C89" i="25" s="1"/>
  <c r="C104" i="25" s="1"/>
  <c r="C119" i="25" s="1"/>
  <c r="C134" i="25" s="1"/>
  <c r="C149" i="25" s="1"/>
  <c r="C164" i="25" s="1"/>
  <c r="C179" i="25" s="1"/>
  <c r="C194" i="25" s="1"/>
  <c r="C209" i="25" s="1"/>
  <c r="C224" i="25" s="1"/>
  <c r="C239" i="25" s="1"/>
  <c r="C254" i="25" s="1"/>
  <c r="C269" i="25" s="1"/>
  <c r="C284" i="25" s="1"/>
  <c r="C299" i="25" s="1"/>
  <c r="C314" i="25" s="1"/>
  <c r="C329" i="25" s="1"/>
  <c r="C344" i="25" s="1"/>
  <c r="C359" i="25" s="1"/>
  <c r="C374" i="25" s="1"/>
  <c r="C389" i="25" s="1"/>
  <c r="C404" i="25" s="1"/>
  <c r="C419" i="25" s="1"/>
  <c r="C434" i="25" s="1"/>
  <c r="C449" i="25" s="1"/>
  <c r="C464" i="25" s="1"/>
  <c r="C479" i="25" s="1"/>
  <c r="C494" i="25" s="1"/>
  <c r="C509" i="25" s="1"/>
  <c r="C524" i="25" s="1"/>
  <c r="C539" i="25" s="1"/>
  <c r="C554" i="25" s="1"/>
  <c r="C569" i="25" s="1"/>
  <c r="C584" i="25" s="1"/>
  <c r="C599" i="25" s="1"/>
  <c r="C614" i="25" s="1"/>
  <c r="C629" i="25" s="1"/>
  <c r="C644" i="25" s="1"/>
  <c r="C659" i="25" s="1"/>
  <c r="C674" i="25" s="1"/>
  <c r="C689" i="25" s="1"/>
  <c r="C704" i="25" s="1"/>
  <c r="C719" i="25" s="1"/>
  <c r="C734" i="25" s="1"/>
  <c r="C749" i="25" s="1"/>
  <c r="C764" i="25" s="1"/>
  <c r="C779" i="25" s="1"/>
  <c r="C794" i="25" s="1"/>
  <c r="C809" i="25" s="1"/>
  <c r="C824" i="25" s="1"/>
  <c r="C839" i="25" s="1"/>
  <c r="C854" i="25" s="1"/>
  <c r="C869" i="25" s="1"/>
  <c r="C884" i="25" s="1"/>
  <c r="C899" i="25" s="1"/>
  <c r="C914" i="25" s="1"/>
  <c r="C929" i="25" s="1"/>
  <c r="C944" i="25" s="1"/>
  <c r="G60" i="25"/>
  <c r="G67" i="25" s="1"/>
  <c r="H60" i="25" s="1"/>
  <c r="H67" i="25" s="1"/>
  <c r="B48" i="25"/>
  <c r="B56" i="25"/>
  <c r="F944" i="25"/>
  <c r="F951" i="25" s="1"/>
  <c r="F51" i="25"/>
  <c r="B52" i="25"/>
  <c r="B60" i="25"/>
  <c r="B57" i="25"/>
  <c r="B49" i="25"/>
  <c r="B61" i="25"/>
  <c r="B53" i="25"/>
  <c r="F942" i="25"/>
  <c r="F49" i="25"/>
  <c r="F946" i="25"/>
  <c r="F53" i="25"/>
  <c r="B51" i="25"/>
  <c r="B59" i="25"/>
  <c r="BM930" i="25"/>
  <c r="BM937" i="25" s="1"/>
  <c r="BM926" i="25"/>
  <c r="BM933" i="25" s="1"/>
  <c r="BK900" i="25"/>
  <c r="BK907" i="25" s="1"/>
  <c r="BK896" i="25"/>
  <c r="BK903" i="25" s="1"/>
  <c r="BJ886" i="25"/>
  <c r="BJ893" i="25" s="1"/>
  <c r="BJ882" i="25"/>
  <c r="BJ889" i="25" s="1"/>
  <c r="BI870" i="25"/>
  <c r="BI877" i="25" s="1"/>
  <c r="BI866" i="25"/>
  <c r="BI873" i="25" s="1"/>
  <c r="BM931" i="25"/>
  <c r="BM938" i="25" s="1"/>
  <c r="BM927" i="25"/>
  <c r="BM934" i="25" s="1"/>
  <c r="BI871" i="25"/>
  <c r="BI878" i="25" s="1"/>
  <c r="BI867" i="25"/>
  <c r="BI874" i="25" s="1"/>
  <c r="BM928" i="25"/>
  <c r="BM935" i="25" s="1"/>
  <c r="BL915" i="25"/>
  <c r="BL922" i="25" s="1"/>
  <c r="BL913" i="25"/>
  <c r="BL920" i="25" s="1"/>
  <c r="BL911" i="25"/>
  <c r="BL918" i="25" s="1"/>
  <c r="BK897" i="25"/>
  <c r="BK904" i="25" s="1"/>
  <c r="BL916" i="25"/>
  <c r="BL923" i="25" s="1"/>
  <c r="BL912" i="25"/>
  <c r="BL919" i="25" s="1"/>
  <c r="BK898" i="25"/>
  <c r="BK905" i="25" s="1"/>
  <c r="BJ883" i="25"/>
  <c r="BJ890" i="25" s="1"/>
  <c r="BH856" i="25"/>
  <c r="BH863" i="25" s="1"/>
  <c r="BH855" i="25"/>
  <c r="BH862" i="25" s="1"/>
  <c r="BH853" i="25"/>
  <c r="BH860" i="25" s="1"/>
  <c r="BH852" i="25"/>
  <c r="BH859" i="25" s="1"/>
  <c r="BH851" i="25"/>
  <c r="BH858" i="25" s="1"/>
  <c r="BG838" i="25"/>
  <c r="BG845" i="25" s="1"/>
  <c r="BF825" i="25"/>
  <c r="BF832" i="25" s="1"/>
  <c r="BF823" i="25"/>
  <c r="BF830" i="25" s="1"/>
  <c r="BF821" i="25"/>
  <c r="BF828" i="25" s="1"/>
  <c r="BE808" i="25"/>
  <c r="BE815" i="25" s="1"/>
  <c r="BK901" i="25"/>
  <c r="BK908" i="25" s="1"/>
  <c r="BG841" i="25"/>
  <c r="BG848" i="25" s="1"/>
  <c r="BG837" i="25"/>
  <c r="BG844" i="25" s="1"/>
  <c r="BJ885" i="25"/>
  <c r="BJ892" i="25" s="1"/>
  <c r="BG840" i="25"/>
  <c r="BG847" i="25" s="1"/>
  <c r="BE810" i="25"/>
  <c r="BE817" i="25" s="1"/>
  <c r="BG839" i="25"/>
  <c r="BG846" i="25" s="1"/>
  <c r="BE807" i="25"/>
  <c r="BE814" i="25" s="1"/>
  <c r="BE806" i="25"/>
  <c r="BE813" i="25" s="1"/>
  <c r="BJ881" i="25"/>
  <c r="BJ888" i="25" s="1"/>
  <c r="BI868" i="25"/>
  <c r="BI875" i="25" s="1"/>
  <c r="BG836" i="25"/>
  <c r="BG843" i="25" s="1"/>
  <c r="BF826" i="25"/>
  <c r="BF833" i="25" s="1"/>
  <c r="BF822" i="25"/>
  <c r="BF829" i="25" s="1"/>
  <c r="BC779" i="25"/>
  <c r="BC786" i="25" s="1"/>
  <c r="BA751" i="25"/>
  <c r="BA758" i="25" s="1"/>
  <c r="BA747" i="25"/>
  <c r="BA754" i="25" s="1"/>
  <c r="BE811" i="25"/>
  <c r="BE818" i="25" s="1"/>
  <c r="BD796" i="25"/>
  <c r="BD803" i="25" s="1"/>
  <c r="BD795" i="25"/>
  <c r="BD802" i="25" s="1"/>
  <c r="BD793" i="25"/>
  <c r="BD800" i="25" s="1"/>
  <c r="BD792" i="25"/>
  <c r="BD799" i="25" s="1"/>
  <c r="BD791" i="25"/>
  <c r="BD798" i="25" s="1"/>
  <c r="BC778" i="25"/>
  <c r="BC785" i="25" s="1"/>
  <c r="BB765" i="25"/>
  <c r="BB772" i="25" s="1"/>
  <c r="BB763" i="25"/>
  <c r="BB770" i="25" s="1"/>
  <c r="BB761" i="25"/>
  <c r="BB768" i="25" s="1"/>
  <c r="BA748" i="25"/>
  <c r="BA755" i="25" s="1"/>
  <c r="AZ736" i="25"/>
  <c r="AZ743" i="25" s="1"/>
  <c r="AZ735" i="25"/>
  <c r="AZ742" i="25" s="1"/>
  <c r="BC781" i="25"/>
  <c r="BC788" i="25" s="1"/>
  <c r="BC776" i="25"/>
  <c r="BC783" i="25" s="1"/>
  <c r="BB764" i="25"/>
  <c r="BB771" i="25" s="1"/>
  <c r="BA746" i="25"/>
  <c r="BA753" i="25" s="1"/>
  <c r="BC777" i="25"/>
  <c r="BC784" i="25" s="1"/>
  <c r="AY719" i="25"/>
  <c r="AY726" i="25" s="1"/>
  <c r="BC780" i="25"/>
  <c r="BC787" i="25" s="1"/>
  <c r="BB766" i="25"/>
  <c r="BB773" i="25" s="1"/>
  <c r="BB762" i="25"/>
  <c r="BB769" i="25" s="1"/>
  <c r="BA750" i="25"/>
  <c r="BA757" i="25" s="1"/>
  <c r="AZ733" i="25"/>
  <c r="AZ740" i="25" s="1"/>
  <c r="AZ732" i="25"/>
  <c r="AZ739" i="25" s="1"/>
  <c r="AZ731" i="25"/>
  <c r="AZ738" i="25" s="1"/>
  <c r="AY718" i="25"/>
  <c r="AY725" i="25" s="1"/>
  <c r="AX705" i="25"/>
  <c r="AX712" i="25" s="1"/>
  <c r="AX703" i="25"/>
  <c r="AX710" i="25" s="1"/>
  <c r="AY720" i="25"/>
  <c r="AY727" i="25" s="1"/>
  <c r="AW689" i="25"/>
  <c r="AW696" i="25" s="1"/>
  <c r="AY717" i="25"/>
  <c r="AY724" i="25" s="1"/>
  <c r="AX702" i="25"/>
  <c r="AX709" i="25" s="1"/>
  <c r="AW690" i="25"/>
  <c r="AW697" i="25" s="1"/>
  <c r="AW686" i="25"/>
  <c r="AW693" i="25" s="1"/>
  <c r="AY716" i="25"/>
  <c r="AY723" i="25" s="1"/>
  <c r="AX706" i="25"/>
  <c r="AX713" i="25" s="1"/>
  <c r="AW691" i="25"/>
  <c r="AW698" i="25" s="1"/>
  <c r="AW687" i="25"/>
  <c r="AW694" i="25" s="1"/>
  <c r="AY721" i="25"/>
  <c r="AY728" i="25" s="1"/>
  <c r="AX701" i="25"/>
  <c r="AX708" i="25" s="1"/>
  <c r="AW688" i="25"/>
  <c r="AW695" i="25" s="1"/>
  <c r="AV676" i="25"/>
  <c r="AV683" i="25" s="1"/>
  <c r="AV675" i="25"/>
  <c r="AV682" i="25" s="1"/>
  <c r="AV673" i="25"/>
  <c r="AV680" i="25" s="1"/>
  <c r="AV672" i="25"/>
  <c r="AV679" i="25" s="1"/>
  <c r="AV671" i="25"/>
  <c r="AV678" i="25" s="1"/>
  <c r="AU660" i="25"/>
  <c r="AU667" i="25" s="1"/>
  <c r="AU656" i="25"/>
  <c r="AU663" i="25" s="1"/>
  <c r="AT646" i="25"/>
  <c r="AT653" i="25" s="1"/>
  <c r="AT642" i="25"/>
  <c r="AT649" i="25" s="1"/>
  <c r="AS630" i="25"/>
  <c r="AS637" i="25" s="1"/>
  <c r="AS631" i="25"/>
  <c r="AS638" i="25" s="1"/>
  <c r="AU658" i="25"/>
  <c r="AU665" i="25" s="1"/>
  <c r="AT645" i="25"/>
  <c r="AT652" i="25" s="1"/>
  <c r="AT643" i="25"/>
  <c r="AT650" i="25" s="1"/>
  <c r="AT641" i="25"/>
  <c r="AT648" i="25" s="1"/>
  <c r="AU661" i="25"/>
  <c r="AU668" i="25" s="1"/>
  <c r="AU657" i="25"/>
  <c r="AU664" i="25" s="1"/>
  <c r="AS628" i="25"/>
  <c r="AS635" i="25" s="1"/>
  <c r="AS626" i="25"/>
  <c r="AS633" i="25" s="1"/>
  <c r="AQ600" i="25"/>
  <c r="AQ607" i="25" s="1"/>
  <c r="AQ596" i="25"/>
  <c r="AQ603" i="25" s="1"/>
  <c r="AP586" i="25"/>
  <c r="AP593" i="25" s="1"/>
  <c r="AP582" i="25"/>
  <c r="AP589" i="25" s="1"/>
  <c r="AO570" i="25"/>
  <c r="AO577" i="25" s="1"/>
  <c r="AO566" i="25"/>
  <c r="AO573" i="25" s="1"/>
  <c r="AS627" i="25"/>
  <c r="AS634" i="25" s="1"/>
  <c r="AQ599" i="25"/>
  <c r="AQ606" i="25" s="1"/>
  <c r="AO571" i="25"/>
  <c r="AO578" i="25" s="1"/>
  <c r="AR616" i="25"/>
  <c r="AR623" i="25" s="1"/>
  <c r="AR615" i="25"/>
  <c r="AR622" i="25" s="1"/>
  <c r="AR614" i="25"/>
  <c r="AR621" i="25" s="1"/>
  <c r="AR613" i="25"/>
  <c r="AR620" i="25" s="1"/>
  <c r="AR612" i="25"/>
  <c r="AR619" i="25" s="1"/>
  <c r="AR611" i="25"/>
  <c r="AR618" i="25" s="1"/>
  <c r="AQ598" i="25"/>
  <c r="AQ605" i="25" s="1"/>
  <c r="AP585" i="25"/>
  <c r="AP592" i="25" s="1"/>
  <c r="AP583" i="25"/>
  <c r="AP590" i="25" s="1"/>
  <c r="AP581" i="25"/>
  <c r="AP588" i="25" s="1"/>
  <c r="AQ601" i="25"/>
  <c r="AQ608" i="25" s="1"/>
  <c r="AQ597" i="25"/>
  <c r="AQ604" i="25" s="1"/>
  <c r="AO568" i="25"/>
  <c r="AO575" i="25" s="1"/>
  <c r="AM540" i="25"/>
  <c r="AM547" i="25" s="1"/>
  <c r="AM536" i="25"/>
  <c r="AM543" i="25" s="1"/>
  <c r="AL526" i="25"/>
  <c r="AL533" i="25" s="1"/>
  <c r="AL522" i="25"/>
  <c r="AL529" i="25" s="1"/>
  <c r="AK510" i="25"/>
  <c r="AK517" i="25" s="1"/>
  <c r="AO567" i="25"/>
  <c r="AO574" i="25" s="1"/>
  <c r="AK511" i="25"/>
  <c r="AK518" i="25" s="1"/>
  <c r="AN556" i="25"/>
  <c r="AN563" i="25" s="1"/>
  <c r="AN555" i="25"/>
  <c r="AN562" i="25" s="1"/>
  <c r="AN553" i="25"/>
  <c r="AN560" i="25" s="1"/>
  <c r="AN552" i="25"/>
  <c r="AN559" i="25" s="1"/>
  <c r="AN551" i="25"/>
  <c r="AN558" i="25" s="1"/>
  <c r="AM538" i="25"/>
  <c r="AM545" i="25" s="1"/>
  <c r="AL525" i="25"/>
  <c r="AL532" i="25" s="1"/>
  <c r="AL523" i="25"/>
  <c r="AL530" i="25" s="1"/>
  <c r="AL521" i="25"/>
  <c r="AL528" i="25" s="1"/>
  <c r="AM541" i="25"/>
  <c r="AM548" i="25" s="1"/>
  <c r="AM537" i="25"/>
  <c r="AM544" i="25" s="1"/>
  <c r="AK508" i="25"/>
  <c r="AK515" i="25" s="1"/>
  <c r="AK507" i="25"/>
  <c r="AK514" i="25" s="1"/>
  <c r="AJ496" i="25"/>
  <c r="AJ503" i="25" s="1"/>
  <c r="AJ495" i="25"/>
  <c r="AJ502" i="25" s="1"/>
  <c r="AJ493" i="25"/>
  <c r="AJ500" i="25" s="1"/>
  <c r="AJ492" i="25"/>
  <c r="AJ499" i="25" s="1"/>
  <c r="AJ491" i="25"/>
  <c r="AJ498" i="25" s="1"/>
  <c r="AI478" i="25"/>
  <c r="AI485" i="25" s="1"/>
  <c r="AH465" i="25"/>
  <c r="AH472" i="25" s="1"/>
  <c r="AH463" i="25"/>
  <c r="AH470" i="25" s="1"/>
  <c r="AH461" i="25"/>
  <c r="AH468" i="25" s="1"/>
  <c r="AI481" i="25"/>
  <c r="AI488" i="25" s="1"/>
  <c r="AI477" i="25"/>
  <c r="AI484" i="25" s="1"/>
  <c r="AI480" i="25"/>
  <c r="AI487" i="25" s="1"/>
  <c r="AI476" i="25"/>
  <c r="AI483" i="25" s="1"/>
  <c r="AH466" i="25"/>
  <c r="AH473" i="25" s="1"/>
  <c r="AH462" i="25"/>
  <c r="AH469" i="25" s="1"/>
  <c r="AK506" i="25"/>
  <c r="AK513" i="25" s="1"/>
  <c r="AG451" i="25"/>
  <c r="AG458" i="25" s="1"/>
  <c r="AG448" i="25"/>
  <c r="AG455" i="25" s="1"/>
  <c r="AF436" i="25"/>
  <c r="AF443" i="25" s="1"/>
  <c r="AF435" i="25"/>
  <c r="AF442" i="25" s="1"/>
  <c r="AF433" i="25"/>
  <c r="AF440" i="25" s="1"/>
  <c r="AF432" i="25"/>
  <c r="AF439" i="25" s="1"/>
  <c r="AF431" i="25"/>
  <c r="AF438" i="25" s="1"/>
  <c r="AE418" i="25"/>
  <c r="AE425" i="25" s="1"/>
  <c r="AD405" i="25"/>
  <c r="AD412" i="25" s="1"/>
  <c r="AD403" i="25"/>
  <c r="AD410" i="25" s="1"/>
  <c r="AG450" i="25"/>
  <c r="AG457" i="25" s="1"/>
  <c r="AE421" i="25"/>
  <c r="AE428" i="25" s="1"/>
  <c r="AE417" i="25"/>
  <c r="AE424" i="25" s="1"/>
  <c r="AG446" i="25"/>
  <c r="AG453" i="25" s="1"/>
  <c r="AE420" i="25"/>
  <c r="AE427" i="25" s="1"/>
  <c r="AE416" i="25"/>
  <c r="AE423" i="25" s="1"/>
  <c r="AG449" i="25"/>
  <c r="AG456" i="25" s="1"/>
  <c r="AG447" i="25"/>
  <c r="AG454" i="25" s="1"/>
  <c r="AC388" i="25"/>
  <c r="AC395" i="25" s="1"/>
  <c r="AB376" i="25"/>
  <c r="AB383" i="25" s="1"/>
  <c r="AB375" i="25"/>
  <c r="AB382" i="25" s="1"/>
  <c r="AB373" i="25"/>
  <c r="AB380" i="25" s="1"/>
  <c r="AB372" i="25"/>
  <c r="AB379" i="25" s="1"/>
  <c r="AB371" i="25"/>
  <c r="AB378" i="25" s="1"/>
  <c r="AA358" i="25"/>
  <c r="AA365" i="25" s="1"/>
  <c r="Z345" i="25"/>
  <c r="Z352" i="25" s="1"/>
  <c r="Z343" i="25"/>
  <c r="Z350" i="25" s="1"/>
  <c r="Z341" i="25"/>
  <c r="Z348" i="25" s="1"/>
  <c r="AA361" i="25"/>
  <c r="AA368" i="25" s="1"/>
  <c r="AA357" i="25"/>
  <c r="AA364" i="25" s="1"/>
  <c r="AD406" i="25"/>
  <c r="AD413" i="25" s="1"/>
  <c r="AC390" i="25"/>
  <c r="AC397" i="25" s="1"/>
  <c r="AC386" i="25"/>
  <c r="AC393" i="25" s="1"/>
  <c r="AA360" i="25"/>
  <c r="AA367" i="25" s="1"/>
  <c r="AA356" i="25"/>
  <c r="AA363" i="25" s="1"/>
  <c r="Z346" i="25"/>
  <c r="Z353" i="25" s="1"/>
  <c r="Z344" i="25"/>
  <c r="Z351" i="25" s="1"/>
  <c r="Z342" i="25"/>
  <c r="Z349" i="25" s="1"/>
  <c r="AD402" i="25"/>
  <c r="AD409" i="25" s="1"/>
  <c r="AD401" i="25"/>
  <c r="AD408" i="25" s="1"/>
  <c r="AC391" i="25"/>
  <c r="AC398" i="25" s="1"/>
  <c r="AC387" i="25"/>
  <c r="AC394" i="25" s="1"/>
  <c r="Y331" i="25"/>
  <c r="Y338" i="25" s="1"/>
  <c r="Y327" i="25"/>
  <c r="Y334" i="25" s="1"/>
  <c r="W300" i="25"/>
  <c r="W307" i="25" s="1"/>
  <c r="W296" i="25"/>
  <c r="W303" i="25" s="1"/>
  <c r="V286" i="25"/>
  <c r="V293" i="25" s="1"/>
  <c r="V282" i="25"/>
  <c r="V289" i="25" s="1"/>
  <c r="U270" i="25"/>
  <c r="U277" i="25" s="1"/>
  <c r="U266" i="25"/>
  <c r="U273" i="25" s="1"/>
  <c r="U271" i="25"/>
  <c r="U278" i="25" s="1"/>
  <c r="U267" i="25"/>
  <c r="U274" i="25" s="1"/>
  <c r="Y328" i="25"/>
  <c r="Y335" i="25" s="1"/>
  <c r="X316" i="25"/>
  <c r="X323" i="25" s="1"/>
  <c r="X315" i="25"/>
  <c r="X322" i="25" s="1"/>
  <c r="X313" i="25"/>
  <c r="X320" i="25" s="1"/>
  <c r="X312" i="25"/>
  <c r="X319" i="25" s="1"/>
  <c r="X311" i="25"/>
  <c r="X318" i="25" s="1"/>
  <c r="Y330" i="25"/>
  <c r="Y337" i="25" s="1"/>
  <c r="Y326" i="25"/>
  <c r="Y333" i="25" s="1"/>
  <c r="W301" i="25"/>
  <c r="W308" i="25" s="1"/>
  <c r="W297" i="25"/>
  <c r="W304" i="25" s="1"/>
  <c r="Q211" i="25"/>
  <c r="Q218" i="25" s="1"/>
  <c r="Q207" i="25"/>
  <c r="Q214" i="25" s="1"/>
  <c r="V281" i="25"/>
  <c r="V288" i="25" s="1"/>
  <c r="U268" i="25"/>
  <c r="U275" i="25" s="1"/>
  <c r="T254" i="25"/>
  <c r="T261" i="25" s="1"/>
  <c r="T253" i="25"/>
  <c r="T260" i="25" s="1"/>
  <c r="T252" i="25"/>
  <c r="T259" i="25" s="1"/>
  <c r="T251" i="25"/>
  <c r="T258" i="25" s="1"/>
  <c r="S238" i="25"/>
  <c r="S245" i="25" s="1"/>
  <c r="R225" i="25"/>
  <c r="R232" i="25" s="1"/>
  <c r="R223" i="25"/>
  <c r="R230" i="25" s="1"/>
  <c r="R221" i="25"/>
  <c r="R228" i="25" s="1"/>
  <c r="Q208" i="25"/>
  <c r="Q215" i="25" s="1"/>
  <c r="W298" i="25"/>
  <c r="W305" i="25" s="1"/>
  <c r="V283" i="25"/>
  <c r="V290" i="25" s="1"/>
  <c r="S241" i="25"/>
  <c r="S248" i="25" s="1"/>
  <c r="S237" i="25"/>
  <c r="S244" i="25" s="1"/>
  <c r="V285" i="25"/>
  <c r="V292" i="25" s="1"/>
  <c r="T256" i="25"/>
  <c r="T263" i="25" s="1"/>
  <c r="T255" i="25"/>
  <c r="T262" i="25" s="1"/>
  <c r="S240" i="25"/>
  <c r="S247" i="25" s="1"/>
  <c r="S236" i="25"/>
  <c r="S243" i="25" s="1"/>
  <c r="R226" i="25"/>
  <c r="R233" i="25" s="1"/>
  <c r="R222" i="25"/>
  <c r="R229" i="25" s="1"/>
  <c r="Q210" i="25"/>
  <c r="Q217" i="25" s="1"/>
  <c r="Q206" i="25"/>
  <c r="Q213" i="25" s="1"/>
  <c r="O178" i="25"/>
  <c r="O185" i="25" s="1"/>
  <c r="N165" i="25"/>
  <c r="N172" i="25" s="1"/>
  <c r="N163" i="25"/>
  <c r="N170" i="25" s="1"/>
  <c r="N161" i="25"/>
  <c r="N168" i="25" s="1"/>
  <c r="M148" i="25"/>
  <c r="M155" i="25" s="1"/>
  <c r="L136" i="25"/>
  <c r="L143" i="25" s="1"/>
  <c r="L135" i="25"/>
  <c r="L142" i="25" s="1"/>
  <c r="L133" i="25"/>
  <c r="L140" i="25" s="1"/>
  <c r="L132" i="25"/>
  <c r="L139" i="25" s="1"/>
  <c r="L131" i="25"/>
  <c r="L138" i="25" s="1"/>
  <c r="P195" i="25"/>
  <c r="P202" i="25" s="1"/>
  <c r="P191" i="25"/>
  <c r="P198" i="25" s="1"/>
  <c r="O181" i="25"/>
  <c r="O188" i="25" s="1"/>
  <c r="O177" i="25"/>
  <c r="O184" i="25" s="1"/>
  <c r="P196" i="25"/>
  <c r="P203" i="25" s="1"/>
  <c r="P192" i="25"/>
  <c r="P199" i="25" s="1"/>
  <c r="O180" i="25"/>
  <c r="O187" i="25" s="1"/>
  <c r="O176" i="25"/>
  <c r="O183" i="25" s="1"/>
  <c r="N166" i="25"/>
  <c r="N173" i="25" s="1"/>
  <c r="N162" i="25"/>
  <c r="N169" i="25" s="1"/>
  <c r="M150" i="25"/>
  <c r="M157" i="25" s="1"/>
  <c r="M146" i="25"/>
  <c r="M153" i="25" s="1"/>
  <c r="P193" i="25"/>
  <c r="P200" i="25" s="1"/>
  <c r="O179" i="25"/>
  <c r="O186" i="25" s="1"/>
  <c r="M151" i="25"/>
  <c r="M158" i="25" s="1"/>
  <c r="M147" i="25"/>
  <c r="M154" i="25" s="1"/>
  <c r="B17" i="25"/>
  <c r="G57" i="25"/>
  <c r="G64" i="25" s="1"/>
  <c r="G61" i="25"/>
  <c r="G68" i="25" s="1"/>
  <c r="K117" i="25"/>
  <c r="K124" i="25" s="1"/>
  <c r="K118" i="25"/>
  <c r="K125" i="25" s="1"/>
  <c r="K121" i="25"/>
  <c r="K128" i="25" s="1"/>
  <c r="B25" i="25"/>
  <c r="B34" i="25" s="1"/>
  <c r="B43" i="25" s="1"/>
  <c r="F41" i="25"/>
  <c r="F43" i="25"/>
  <c r="F45" i="25"/>
  <c r="G58" i="25"/>
  <c r="G65" i="25" s="1"/>
  <c r="H71" i="25"/>
  <c r="H78" i="25" s="1"/>
  <c r="H72" i="25"/>
  <c r="H79" i="25" s="1"/>
  <c r="H73" i="25"/>
  <c r="H80" i="25" s="1"/>
  <c r="H75" i="25"/>
  <c r="H82" i="25" s="1"/>
  <c r="H76" i="25"/>
  <c r="H83" i="25" s="1"/>
  <c r="I88" i="25"/>
  <c r="I95" i="25" s="1"/>
  <c r="J101" i="25"/>
  <c r="J108" i="25" s="1"/>
  <c r="J103" i="25"/>
  <c r="J110" i="25" s="1"/>
  <c r="J105" i="25"/>
  <c r="J112" i="25" s="1"/>
  <c r="K120" i="25"/>
  <c r="K127" i="25" s="1"/>
  <c r="I87" i="25"/>
  <c r="I94" i="25" s="1"/>
  <c r="I91" i="25"/>
  <c r="I98" i="25" s="1"/>
  <c r="G56" i="25"/>
  <c r="G63" i="25" s="1"/>
  <c r="I86" i="25"/>
  <c r="I93" i="25" s="1"/>
  <c r="I90" i="25"/>
  <c r="I97" i="25" s="1"/>
  <c r="J102" i="25"/>
  <c r="J109" i="25" s="1"/>
  <c r="J106" i="25"/>
  <c r="J113" i="25" s="1"/>
  <c r="K116" i="25"/>
  <c r="K123" i="25" s="1"/>
  <c r="AK18" i="33" l="1"/>
  <c r="AK19" i="33" s="1"/>
  <c r="AK21" i="33" s="1"/>
  <c r="AK30" i="33" s="1"/>
  <c r="AL8" i="14" s="1"/>
  <c r="AK50" i="11" s="1"/>
  <c r="AK28" i="41" s="1"/>
  <c r="G28" i="11"/>
  <c r="J34" i="25"/>
  <c r="J33" i="25"/>
  <c r="G32" i="25"/>
  <c r="G34" i="25"/>
  <c r="I36" i="25"/>
  <c r="BJ884" i="25"/>
  <c r="BJ891" i="25" s="1"/>
  <c r="P36" i="25"/>
  <c r="J104" i="25"/>
  <c r="J111" i="25" s="1"/>
  <c r="K104" i="25" s="1"/>
  <c r="K111" i="25" s="1"/>
  <c r="K119" i="25"/>
  <c r="K126" i="25" s="1"/>
  <c r="N164" i="25"/>
  <c r="N171" i="25" s="1"/>
  <c r="O164" i="25" s="1"/>
  <c r="O171" i="25" s="1"/>
  <c r="S239" i="25"/>
  <c r="S246" i="25" s="1"/>
  <c r="T239" i="25" s="1"/>
  <c r="T246" i="25" s="1"/>
  <c r="X314" i="25"/>
  <c r="X321" i="25" s="1"/>
  <c r="Y314" i="25" s="1"/>
  <c r="Y321" i="25" s="1"/>
  <c r="AF434" i="25"/>
  <c r="AF441" i="25" s="1"/>
  <c r="AH464" i="25"/>
  <c r="AH471" i="25" s="1"/>
  <c r="AN554" i="25"/>
  <c r="AN561" i="25" s="1"/>
  <c r="AO554" i="25" s="1"/>
  <c r="AO561" i="25" s="1"/>
  <c r="AL524" i="25"/>
  <c r="AL531" i="25" s="1"/>
  <c r="AV674" i="25"/>
  <c r="AV681" i="25" s="1"/>
  <c r="AW674" i="25" s="1"/>
  <c r="AW681" i="25" s="1"/>
  <c r="AX704" i="25"/>
  <c r="AX711" i="25" s="1"/>
  <c r="AY704" i="25" s="1"/>
  <c r="AY711" i="25" s="1"/>
  <c r="BA749" i="25"/>
  <c r="BA756" i="25" s="1"/>
  <c r="BB749" i="25" s="1"/>
  <c r="BB756" i="25" s="1"/>
  <c r="BL914" i="25"/>
  <c r="BL921" i="25" s="1"/>
  <c r="L37" i="25"/>
  <c r="AB37" i="25"/>
  <c r="K32" i="25"/>
  <c r="BK35" i="25"/>
  <c r="AF34" i="25"/>
  <c r="BM34" i="25"/>
  <c r="M149" i="25"/>
  <c r="M156" i="25" s="1"/>
  <c r="N149" i="25" s="1"/>
  <c r="N156" i="25" s="1"/>
  <c r="L134" i="25"/>
  <c r="L141" i="25" s="1"/>
  <c r="M134" i="25" s="1"/>
  <c r="M141" i="25" s="1"/>
  <c r="P194" i="25"/>
  <c r="P201" i="25" s="1"/>
  <c r="Q194" i="25" s="1"/>
  <c r="Q201" i="25" s="1"/>
  <c r="R224" i="25"/>
  <c r="R231" i="25" s="1"/>
  <c r="S224" i="25" s="1"/>
  <c r="S231" i="25" s="1"/>
  <c r="W299" i="25"/>
  <c r="W306" i="25" s="1"/>
  <c r="V284" i="25"/>
  <c r="V291" i="25" s="1"/>
  <c r="Y329" i="25"/>
  <c r="Y336" i="25" s="1"/>
  <c r="AK509" i="25"/>
  <c r="AK516" i="25" s="1"/>
  <c r="AS629" i="25"/>
  <c r="AS636" i="25" s="1"/>
  <c r="AU659" i="25"/>
  <c r="AU666" i="25" s="1"/>
  <c r="AZ734" i="25"/>
  <c r="AZ741" i="25" s="1"/>
  <c r="BA734" i="25" s="1"/>
  <c r="BA741" i="25" s="1"/>
  <c r="BF824" i="25"/>
  <c r="BF831" i="25" s="1"/>
  <c r="BH854" i="25"/>
  <c r="BH861" i="25" s="1"/>
  <c r="BI854" i="25" s="1"/>
  <c r="BI861" i="25" s="1"/>
  <c r="G59" i="25"/>
  <c r="G66" i="25" s="1"/>
  <c r="H59" i="25" s="1"/>
  <c r="H66" i="25" s="1"/>
  <c r="N37" i="25"/>
  <c r="AP37" i="25"/>
  <c r="G37" i="25"/>
  <c r="Y37" i="25"/>
  <c r="AO37" i="25"/>
  <c r="BE37" i="25"/>
  <c r="H37" i="25"/>
  <c r="AH36" i="25"/>
  <c r="P33" i="25"/>
  <c r="P38" i="25" s="1"/>
  <c r="N14" i="13" s="1"/>
  <c r="BB33" i="25"/>
  <c r="BJ32" i="25"/>
  <c r="S32" i="25"/>
  <c r="AH34" i="25"/>
  <c r="AQ35" i="25"/>
  <c r="AY33" i="25"/>
  <c r="AT32" i="25"/>
  <c r="AX34" i="25"/>
  <c r="Q33" i="25"/>
  <c r="W34" i="25"/>
  <c r="Z33" i="25"/>
  <c r="R35" i="25"/>
  <c r="L32" i="25"/>
  <c r="K34" i="25"/>
  <c r="BG34" i="25"/>
  <c r="Y35" i="25"/>
  <c r="Y38" i="25" s="1"/>
  <c r="W14" i="13" s="1"/>
  <c r="AP35" i="25"/>
  <c r="BC33" i="25"/>
  <c r="AP32" i="25"/>
  <c r="AG36" i="25"/>
  <c r="AG38" i="25" s="1"/>
  <c r="AE14" i="13" s="1"/>
  <c r="AF35" i="25"/>
  <c r="H74" i="25"/>
  <c r="H81" i="25" s="1"/>
  <c r="I74" i="25" s="1"/>
  <c r="I81" i="25" s="1"/>
  <c r="I89" i="25"/>
  <c r="I96" i="25" s="1"/>
  <c r="U269" i="25"/>
  <c r="U276" i="25" s="1"/>
  <c r="V269" i="25" s="1"/>
  <c r="V276" i="25" s="1"/>
  <c r="AC389" i="25"/>
  <c r="AC396" i="25" s="1"/>
  <c r="AB374" i="25"/>
  <c r="AB381" i="25" s="1"/>
  <c r="AC374" i="25" s="1"/>
  <c r="AC381" i="25" s="1"/>
  <c r="AD404" i="25"/>
  <c r="AD411" i="25" s="1"/>
  <c r="AM539" i="25"/>
  <c r="AM546" i="25" s="1"/>
  <c r="AN539" i="25" s="1"/>
  <c r="AN546" i="25" s="1"/>
  <c r="AP584" i="25"/>
  <c r="AP591" i="25" s="1"/>
  <c r="AQ584" i="25" s="1"/>
  <c r="AQ591" i="25" s="1"/>
  <c r="BI869" i="25"/>
  <c r="BI876" i="25" s="1"/>
  <c r="BJ869" i="25" s="1"/>
  <c r="BJ876" i="25" s="1"/>
  <c r="Z36" i="25"/>
  <c r="BF36" i="25"/>
  <c r="BF38" i="25" s="1"/>
  <c r="BD14" i="13" s="1"/>
  <c r="U32" i="25"/>
  <c r="O33" i="25"/>
  <c r="BC34" i="25"/>
  <c r="AS34" i="25"/>
  <c r="AD32" i="25"/>
  <c r="AC35" i="25"/>
  <c r="BM36" i="25"/>
  <c r="BM20" i="25"/>
  <c r="Q209" i="25"/>
  <c r="Q216" i="25" s="1"/>
  <c r="AA359" i="25"/>
  <c r="AA366" i="25" s="1"/>
  <c r="AB359" i="25" s="1"/>
  <c r="AB366" i="25" s="1"/>
  <c r="AE419" i="25"/>
  <c r="AE426" i="25" s="1"/>
  <c r="AI479" i="25"/>
  <c r="AI486" i="25" s="1"/>
  <c r="AJ479" i="25" s="1"/>
  <c r="AJ486" i="25" s="1"/>
  <c r="AJ494" i="25"/>
  <c r="AJ501" i="25" s="1"/>
  <c r="AK494" i="25" s="1"/>
  <c r="AK501" i="25" s="1"/>
  <c r="AO569" i="25"/>
  <c r="AO576" i="25" s="1"/>
  <c r="AP569" i="25" s="1"/>
  <c r="AP576" i="25" s="1"/>
  <c r="AT644" i="25"/>
  <c r="AT651" i="25" s="1"/>
  <c r="AU644" i="25" s="1"/>
  <c r="AU651" i="25" s="1"/>
  <c r="BD794" i="25"/>
  <c r="BD801" i="25" s="1"/>
  <c r="BE794" i="25" s="1"/>
  <c r="BE801" i="25" s="1"/>
  <c r="BE809" i="25"/>
  <c r="BE816" i="25" s="1"/>
  <c r="BM929" i="25"/>
  <c r="BM936" i="25" s="1"/>
  <c r="BK899" i="25"/>
  <c r="BK906" i="25" s="1"/>
  <c r="BL899" i="25" s="1"/>
  <c r="BL906" i="25" s="1"/>
  <c r="J37" i="25"/>
  <c r="AL37" i="25"/>
  <c r="AK37" i="25"/>
  <c r="BA37" i="25"/>
  <c r="BC36" i="25"/>
  <c r="N36" i="25"/>
  <c r="AE36" i="25"/>
  <c r="AU36" i="25"/>
  <c r="BK36" i="25"/>
  <c r="AB35" i="25"/>
  <c r="P32" i="25"/>
  <c r="AU32" i="25"/>
  <c r="BK32" i="25"/>
  <c r="BK38" i="25" s="1"/>
  <c r="BI14" i="13" s="1"/>
  <c r="AM35" i="25"/>
  <c r="AN34" i="25"/>
  <c r="AW35" i="25"/>
  <c r="AI32" i="25"/>
  <c r="AG34" i="25"/>
  <c r="BM33" i="25"/>
  <c r="AV35" i="25"/>
  <c r="S33" i="25"/>
  <c r="Y34" i="25"/>
  <c r="AL32" i="25"/>
  <c r="AT34" i="25"/>
  <c r="AE34" i="25"/>
  <c r="AE38" i="25" s="1"/>
  <c r="AC14" i="13" s="1"/>
  <c r="AR32" i="25"/>
  <c r="AN35" i="25"/>
  <c r="AI37" i="25"/>
  <c r="L34" i="25"/>
  <c r="S35" i="25"/>
  <c r="AY35" i="25"/>
  <c r="BM35" i="25"/>
  <c r="BM38" i="25" s="1"/>
  <c r="BK14" i="13" s="1"/>
  <c r="M34" i="25"/>
  <c r="AW34" i="25"/>
  <c r="T32" i="25"/>
  <c r="T38" i="25" s="1"/>
  <c r="R14" i="13" s="1"/>
  <c r="S34" i="25"/>
  <c r="Q35" i="25"/>
  <c r="AA32" i="25"/>
  <c r="AC34" i="25"/>
  <c r="AM37" i="25"/>
  <c r="V33" i="25"/>
  <c r="V38" i="25" s="1"/>
  <c r="T14" i="13" s="1"/>
  <c r="AB34" i="25"/>
  <c r="K35" i="25"/>
  <c r="W35" i="25"/>
  <c r="BC35" i="25"/>
  <c r="AQ33" i="25"/>
  <c r="AR33" i="25"/>
  <c r="AO35" i="25"/>
  <c r="AB32" i="25"/>
  <c r="AA34" i="25"/>
  <c r="BG32" i="25"/>
  <c r="AU33" i="25"/>
  <c r="AU38" i="25" s="1"/>
  <c r="AS14" i="13" s="1"/>
  <c r="BE34" i="25"/>
  <c r="N32" i="25"/>
  <c r="AK33" i="25"/>
  <c r="AK38" i="25" s="1"/>
  <c r="AI14" i="13" s="1"/>
  <c r="AM32" i="25"/>
  <c r="O35" i="25"/>
  <c r="AI35" i="25"/>
  <c r="AU35" i="25"/>
  <c r="AA33" i="25"/>
  <c r="Q34" i="25"/>
  <c r="AJ32" i="25"/>
  <c r="AI34" i="25"/>
  <c r="BD35" i="25"/>
  <c r="AY32" i="25"/>
  <c r="AZ33" i="25"/>
  <c r="O30" i="11"/>
  <c r="P30" i="11" s="1"/>
  <c r="Q30" i="11" s="1"/>
  <c r="R30" i="11" s="1"/>
  <c r="S30" i="11" s="1"/>
  <c r="T30" i="11" s="1"/>
  <c r="U30" i="11" s="1"/>
  <c r="V30" i="11" s="1"/>
  <c r="W30" i="11" s="1"/>
  <c r="X30" i="11" s="1"/>
  <c r="Y30" i="11" s="1"/>
  <c r="Z30" i="11" s="1"/>
  <c r="B30" i="40"/>
  <c r="E20" i="41"/>
  <c r="F28" i="11"/>
  <c r="I34" i="25"/>
  <c r="AM31" i="11"/>
  <c r="AN31" i="11" s="1"/>
  <c r="AO31" i="11" s="1"/>
  <c r="AP31" i="11" s="1"/>
  <c r="AQ31" i="11" s="1"/>
  <c r="AR31" i="11" s="1"/>
  <c r="AS31" i="11" s="1"/>
  <c r="AT31" i="11" s="1"/>
  <c r="AU31" i="11" s="1"/>
  <c r="AV31" i="11" s="1"/>
  <c r="AW31" i="11" s="1"/>
  <c r="AX31" i="11" s="1"/>
  <c r="D31" i="40"/>
  <c r="AA24" i="11"/>
  <c r="AB24" i="11" s="1"/>
  <c r="AC24" i="11" s="1"/>
  <c r="AD24" i="11" s="1"/>
  <c r="AE24" i="11" s="1"/>
  <c r="AF24" i="11" s="1"/>
  <c r="AG24" i="11" s="1"/>
  <c r="AH24" i="11" s="1"/>
  <c r="AI24" i="11" s="1"/>
  <c r="AJ24" i="11" s="1"/>
  <c r="AK24" i="11" s="1"/>
  <c r="AL24" i="11" s="1"/>
  <c r="C24" i="40"/>
  <c r="F949" i="25"/>
  <c r="BE38" i="25"/>
  <c r="BC14" i="13" s="1"/>
  <c r="BI32" i="25"/>
  <c r="BA32" i="25"/>
  <c r="X32" i="25"/>
  <c r="X38" i="25" s="1"/>
  <c r="V14" i="13" s="1"/>
  <c r="O32" i="25"/>
  <c r="AE32" i="25"/>
  <c r="BC32" i="25"/>
  <c r="BH33" i="25"/>
  <c r="BH38" i="25" s="1"/>
  <c r="BF14" i="13" s="1"/>
  <c r="AM33" i="25"/>
  <c r="H34" i="25"/>
  <c r="Z32" i="25"/>
  <c r="Z38" i="25" s="1"/>
  <c r="X14" i="13" s="1"/>
  <c r="AX32" i="25"/>
  <c r="BA34" i="25"/>
  <c r="AN32" i="25"/>
  <c r="K37" i="25"/>
  <c r="Q38" i="25"/>
  <c r="O14" i="13" s="1"/>
  <c r="BG36" i="25"/>
  <c r="BG38" i="25" s="1"/>
  <c r="BE14" i="13" s="1"/>
  <c r="G36" i="25"/>
  <c r="AV33" i="25"/>
  <c r="AP34" i="25"/>
  <c r="AP38" i="25" s="1"/>
  <c r="AN14" i="13" s="1"/>
  <c r="AC32" i="25"/>
  <c r="AC38" i="25" s="1"/>
  <c r="AA14" i="13" s="1"/>
  <c r="T34" i="25"/>
  <c r="AH32" i="25"/>
  <c r="AO34" i="25"/>
  <c r="BI34" i="25"/>
  <c r="BI38" i="25" s="1"/>
  <c r="BG14" i="13" s="1"/>
  <c r="AH35" i="25"/>
  <c r="X35" i="25"/>
  <c r="AR34" i="25"/>
  <c r="AR38" i="25" s="1"/>
  <c r="AP14" i="13" s="1"/>
  <c r="BD34" i="25"/>
  <c r="BF32" i="25"/>
  <c r="BL32" i="25"/>
  <c r="AV32" i="25"/>
  <c r="AV38" i="25" s="1"/>
  <c r="AT14" i="13" s="1"/>
  <c r="BA33" i="25"/>
  <c r="AT37" i="25"/>
  <c r="AF33" i="25"/>
  <c r="AB33" i="25"/>
  <c r="X34" i="25"/>
  <c r="U38" i="25"/>
  <c r="S14" i="13" s="1"/>
  <c r="I38" i="25"/>
  <c r="G14" i="13" s="1"/>
  <c r="G23" i="11"/>
  <c r="F22" i="11"/>
  <c r="F22" i="41" s="1"/>
  <c r="BL33" i="25"/>
  <c r="M33" i="25"/>
  <c r="M38" i="25" s="1"/>
  <c r="K14" i="13" s="1"/>
  <c r="AS33" i="25"/>
  <c r="AS38" i="25" s="1"/>
  <c r="AQ14" i="13" s="1"/>
  <c r="G20" i="11"/>
  <c r="F19" i="11"/>
  <c r="S38" i="25"/>
  <c r="Q14" i="13" s="1"/>
  <c r="J36" i="25"/>
  <c r="AA36" i="25"/>
  <c r="AM36" i="25"/>
  <c r="BD36" i="25"/>
  <c r="AD36" i="25"/>
  <c r="AD38" i="25" s="1"/>
  <c r="AB14" i="13" s="1"/>
  <c r="BJ36" i="25"/>
  <c r="AL38" i="25"/>
  <c r="AJ14" i="13" s="1"/>
  <c r="AN38" i="25"/>
  <c r="AL14" i="13" s="1"/>
  <c r="T36" i="25"/>
  <c r="AZ36" i="25"/>
  <c r="AZ38" i="25" s="1"/>
  <c r="AX14" i="13" s="1"/>
  <c r="W36" i="25"/>
  <c r="AQ36" i="25"/>
  <c r="N38" i="25"/>
  <c r="L14" i="13" s="1"/>
  <c r="AT36" i="25"/>
  <c r="AJ36" i="25"/>
  <c r="AJ38" i="25" s="1"/>
  <c r="AH14" i="13" s="1"/>
  <c r="K38" i="25"/>
  <c r="I14" i="13" s="1"/>
  <c r="W37" i="25"/>
  <c r="BJ37" i="25"/>
  <c r="AA37" i="25"/>
  <c r="AQ37" i="25"/>
  <c r="R37" i="25"/>
  <c r="AX37" i="25"/>
  <c r="F37" i="25"/>
  <c r="F953" i="25"/>
  <c r="O37" i="25"/>
  <c r="BB37" i="25"/>
  <c r="BB38" i="25" s="1"/>
  <c r="AZ14" i="13" s="1"/>
  <c r="I29" i="11"/>
  <c r="H28" i="11"/>
  <c r="H33" i="25"/>
  <c r="H38" i="25" s="1"/>
  <c r="F14" i="13" s="1"/>
  <c r="G33" i="25"/>
  <c r="F32" i="25"/>
  <c r="AO20" i="25"/>
  <c r="I20" i="25"/>
  <c r="AG20" i="25"/>
  <c r="BE20" i="25"/>
  <c r="Y20" i="25"/>
  <c r="BF20" i="25"/>
  <c r="P29" i="25"/>
  <c r="N6" i="14" s="1"/>
  <c r="M46" i="11" s="1"/>
  <c r="F20" i="25"/>
  <c r="AY29" i="25"/>
  <c r="AW6" i="14" s="1"/>
  <c r="AV46" i="11" s="1"/>
  <c r="AI29" i="25"/>
  <c r="AG6" i="14" s="1"/>
  <c r="AF46" i="11" s="1"/>
  <c r="S29" i="25"/>
  <c r="Q6" i="14" s="1"/>
  <c r="P46" i="11" s="1"/>
  <c r="BH29" i="25"/>
  <c r="BF6" i="14" s="1"/>
  <c r="BE46" i="11" s="1"/>
  <c r="AR29" i="25"/>
  <c r="AP6" i="14" s="1"/>
  <c r="AO46" i="11" s="1"/>
  <c r="BL20" i="25"/>
  <c r="AV20" i="25"/>
  <c r="AF20" i="25"/>
  <c r="P20" i="25"/>
  <c r="Z20" i="25"/>
  <c r="AX20" i="25"/>
  <c r="AH20" i="25"/>
  <c r="R20" i="25"/>
  <c r="BD29" i="25"/>
  <c r="BB6" i="14" s="1"/>
  <c r="BA46" i="11" s="1"/>
  <c r="AN29" i="25"/>
  <c r="AL6" i="14" s="1"/>
  <c r="AK46" i="11" s="1"/>
  <c r="X29" i="25"/>
  <c r="V6" i="14" s="1"/>
  <c r="U46" i="11" s="1"/>
  <c r="H29" i="25"/>
  <c r="F6" i="14" s="1"/>
  <c r="E46" i="11" s="1"/>
  <c r="BA29" i="25"/>
  <c r="AY6" i="14" s="1"/>
  <c r="AX46" i="11" s="1"/>
  <c r="AK29" i="25"/>
  <c r="AI6" i="14" s="1"/>
  <c r="AH46" i="11" s="1"/>
  <c r="U29" i="25"/>
  <c r="S6" i="14" s="1"/>
  <c r="R46" i="11" s="1"/>
  <c r="BL29" i="25"/>
  <c r="BJ6" i="14" s="1"/>
  <c r="BI46" i="11" s="1"/>
  <c r="AT20" i="25"/>
  <c r="N20" i="25"/>
  <c r="BG29" i="25"/>
  <c r="BE6" i="14" s="1"/>
  <c r="BD46" i="11" s="1"/>
  <c r="AQ29" i="25"/>
  <c r="AO6" i="14" s="1"/>
  <c r="AN46" i="11" s="1"/>
  <c r="AA29" i="25"/>
  <c r="Y6" i="14" s="1"/>
  <c r="X46" i="11" s="1"/>
  <c r="K29" i="25"/>
  <c r="I6" i="14" s="1"/>
  <c r="H46" i="11" s="1"/>
  <c r="T29" i="25"/>
  <c r="R6" i="14" s="1"/>
  <c r="Q46" i="11" s="1"/>
  <c r="BM29" i="25"/>
  <c r="BK6" i="14" s="1"/>
  <c r="BJ46" i="11" s="1"/>
  <c r="AW29" i="25"/>
  <c r="AU6" i="14" s="1"/>
  <c r="AT46" i="11" s="1"/>
  <c r="AG29" i="25"/>
  <c r="AE6" i="14" s="1"/>
  <c r="AD46" i="11" s="1"/>
  <c r="Q29" i="25"/>
  <c r="O6" i="14" s="1"/>
  <c r="N46" i="11" s="1"/>
  <c r="BD20" i="25"/>
  <c r="AN20" i="25"/>
  <c r="X20" i="25"/>
  <c r="H20" i="25"/>
  <c r="I59" i="25"/>
  <c r="I66" i="25" s="1"/>
  <c r="K102" i="25"/>
  <c r="K109" i="25" s="1"/>
  <c r="BK20" i="25"/>
  <c r="AU20" i="25"/>
  <c r="O20" i="25"/>
  <c r="J87" i="25"/>
  <c r="J94" i="25" s="1"/>
  <c r="I75" i="25"/>
  <c r="I82" i="25" s="1"/>
  <c r="F941" i="25"/>
  <c r="F48" i="25"/>
  <c r="L117" i="25"/>
  <c r="L124" i="25" s="1"/>
  <c r="K106" i="25"/>
  <c r="K113" i="25" s="1"/>
  <c r="J86" i="25"/>
  <c r="J93" i="25" s="1"/>
  <c r="BC20" i="25"/>
  <c r="AM20" i="25"/>
  <c r="W20" i="25"/>
  <c r="G20" i="25"/>
  <c r="L120" i="25"/>
  <c r="L127" i="25" s="1"/>
  <c r="J88" i="25"/>
  <c r="J95" i="25" s="1"/>
  <c r="I73" i="25"/>
  <c r="I80" i="25" s="1"/>
  <c r="F945" i="25"/>
  <c r="F952" i="25" s="1"/>
  <c r="F52" i="25"/>
  <c r="L121" i="25"/>
  <c r="L128" i="25" s="1"/>
  <c r="H61" i="25"/>
  <c r="H68" i="25" s="1"/>
  <c r="BF29" i="25"/>
  <c r="BD6" i="14" s="1"/>
  <c r="BC46" i="11" s="1"/>
  <c r="AP29" i="25"/>
  <c r="AN6" i="14" s="1"/>
  <c r="AM46" i="11" s="1"/>
  <c r="Z29" i="25"/>
  <c r="X6" i="14" s="1"/>
  <c r="W46" i="11" s="1"/>
  <c r="J29" i="25"/>
  <c r="H6" i="14" s="1"/>
  <c r="G46" i="11" s="1"/>
  <c r="P179" i="25"/>
  <c r="P186" i="25" s="1"/>
  <c r="O162" i="25"/>
  <c r="O169" i="25" s="1"/>
  <c r="P180" i="25"/>
  <c r="P187" i="25" s="1"/>
  <c r="P177" i="25"/>
  <c r="P184" i="25" s="1"/>
  <c r="M131" i="25"/>
  <c r="M138" i="25" s="1"/>
  <c r="M135" i="25"/>
  <c r="M142" i="25" s="1"/>
  <c r="O163" i="25"/>
  <c r="O170" i="25" s="1"/>
  <c r="R206" i="25"/>
  <c r="R213" i="25" s="1"/>
  <c r="S226" i="25"/>
  <c r="S233" i="25" s="1"/>
  <c r="U256" i="25"/>
  <c r="U263" i="25" s="1"/>
  <c r="T241" i="25"/>
  <c r="T248" i="25" s="1"/>
  <c r="R208" i="25"/>
  <c r="R215" i="25" s="1"/>
  <c r="T238" i="25"/>
  <c r="T245" i="25" s="1"/>
  <c r="U254" i="25"/>
  <c r="U261" i="25" s="1"/>
  <c r="R211" i="25"/>
  <c r="R218" i="25" s="1"/>
  <c r="Z326" i="25"/>
  <c r="Z333" i="25" s="1"/>
  <c r="Y313" i="25"/>
  <c r="Y320" i="25" s="1"/>
  <c r="Z328" i="25"/>
  <c r="Z335" i="25" s="1"/>
  <c r="V266" i="25"/>
  <c r="V273" i="25" s="1"/>
  <c r="W286" i="25"/>
  <c r="W293" i="25" s="1"/>
  <c r="Z327" i="25"/>
  <c r="Z334" i="25" s="1"/>
  <c r="AD391" i="25"/>
  <c r="AD398" i="25" s="1"/>
  <c r="AA344" i="25"/>
  <c r="AA351" i="25" s="1"/>
  <c r="AD386" i="25"/>
  <c r="AD393" i="25" s="1"/>
  <c r="AB361" i="25"/>
  <c r="AB368" i="25" s="1"/>
  <c r="AA345" i="25"/>
  <c r="AA352" i="25" s="1"/>
  <c r="AC373" i="25"/>
  <c r="AC380" i="25" s="1"/>
  <c r="AD388" i="25"/>
  <c r="AD395" i="25" s="1"/>
  <c r="AH449" i="25"/>
  <c r="AH456" i="25" s="1"/>
  <c r="AF417" i="25"/>
  <c r="AF424" i="25" s="1"/>
  <c r="AE405" i="25"/>
  <c r="AE412" i="25" s="1"/>
  <c r="AG433" i="25"/>
  <c r="AG440" i="25" s="1"/>
  <c r="AH448" i="25"/>
  <c r="AH455" i="25" s="1"/>
  <c r="AI462" i="25"/>
  <c r="AI469" i="25" s="1"/>
  <c r="AJ480" i="25"/>
  <c r="AJ487" i="25" s="1"/>
  <c r="AI463" i="25"/>
  <c r="AI470" i="25" s="1"/>
  <c r="AK492" i="25"/>
  <c r="AK499" i="25" s="1"/>
  <c r="AK496" i="25"/>
  <c r="AK503" i="25" s="1"/>
  <c r="AN537" i="25"/>
  <c r="AN544" i="25" s="1"/>
  <c r="AM525" i="25"/>
  <c r="AM532" i="25" s="1"/>
  <c r="AO553" i="25"/>
  <c r="AO560" i="25" s="1"/>
  <c r="AL511" i="25"/>
  <c r="AL518" i="25" s="1"/>
  <c r="AM522" i="25"/>
  <c r="AM529" i="25" s="1"/>
  <c r="AN540" i="25"/>
  <c r="AN547" i="25" s="1"/>
  <c r="AR601" i="25"/>
  <c r="AR608" i="25" s="1"/>
  <c r="AR598" i="25"/>
  <c r="AR605" i="25" s="1"/>
  <c r="AS614" i="25"/>
  <c r="AS621" i="25" s="1"/>
  <c r="AR599" i="25"/>
  <c r="AR606" i="25" s="1"/>
  <c r="AQ582" i="25"/>
  <c r="AQ589" i="25" s="1"/>
  <c r="AR600" i="25"/>
  <c r="AR607" i="25" s="1"/>
  <c r="AV657" i="25"/>
  <c r="AV664" i="25" s="1"/>
  <c r="AU645" i="25"/>
  <c r="AU652" i="25" s="1"/>
  <c r="AT630" i="25"/>
  <c r="AT637" i="25" s="1"/>
  <c r="AV656" i="25"/>
  <c r="AV663" i="25" s="1"/>
  <c r="AW673" i="25"/>
  <c r="AW680" i="25" s="1"/>
  <c r="AX688" i="25"/>
  <c r="AX695" i="25" s="1"/>
  <c r="AX691" i="25"/>
  <c r="AX698" i="25" s="1"/>
  <c r="AX686" i="25"/>
  <c r="AX693" i="25" s="1"/>
  <c r="AX689" i="25"/>
  <c r="AX696" i="25" s="1"/>
  <c r="AZ718" i="25"/>
  <c r="AZ725" i="25" s="1"/>
  <c r="BB750" i="25"/>
  <c r="BB757" i="25" s="1"/>
  <c r="AZ719" i="25"/>
  <c r="AZ726" i="25" s="1"/>
  <c r="BC764" i="25"/>
  <c r="BC771" i="25" s="1"/>
  <c r="BA735" i="25"/>
  <c r="BA742" i="25" s="1"/>
  <c r="BC763" i="25"/>
  <c r="BC770" i="25" s="1"/>
  <c r="BE792" i="25"/>
  <c r="BE799" i="25" s="1"/>
  <c r="BE796" i="25"/>
  <c r="BE803" i="25" s="1"/>
  <c r="BD779" i="25"/>
  <c r="BD786" i="25" s="1"/>
  <c r="BJ868" i="25"/>
  <c r="BJ875" i="25" s="1"/>
  <c r="BH839" i="25"/>
  <c r="BH846" i="25" s="1"/>
  <c r="BH840" i="25"/>
  <c r="BH847" i="25" s="1"/>
  <c r="BH841" i="25"/>
  <c r="BH848" i="25" s="1"/>
  <c r="H56" i="25"/>
  <c r="H63" i="25" s="1"/>
  <c r="AY20" i="25"/>
  <c r="AI20" i="25"/>
  <c r="S20" i="25"/>
  <c r="J91" i="25"/>
  <c r="J98" i="25" s="1"/>
  <c r="K105" i="25"/>
  <c r="K112" i="25" s="1"/>
  <c r="I76" i="25"/>
  <c r="I83" i="25" s="1"/>
  <c r="I72" i="25"/>
  <c r="I79" i="25" s="1"/>
  <c r="F943" i="25"/>
  <c r="F950" i="25" s="1"/>
  <c r="F50" i="25"/>
  <c r="B58" i="25"/>
  <c r="B50" i="25"/>
  <c r="BK29" i="25"/>
  <c r="BI6" i="14" s="1"/>
  <c r="BH46" i="11" s="1"/>
  <c r="AU29" i="25"/>
  <c r="AS6" i="14" s="1"/>
  <c r="AR46" i="11" s="1"/>
  <c r="AE29" i="25"/>
  <c r="AC6" i="14" s="1"/>
  <c r="AB46" i="11" s="1"/>
  <c r="O29" i="25"/>
  <c r="M6" i="14" s="1"/>
  <c r="L46" i="11" s="1"/>
  <c r="L118" i="25"/>
  <c r="L125" i="25" s="1"/>
  <c r="H57" i="25"/>
  <c r="H64" i="25" s="1"/>
  <c r="BB29" i="25"/>
  <c r="AZ6" i="14" s="1"/>
  <c r="AY46" i="11" s="1"/>
  <c r="AL29" i="25"/>
  <c r="AJ6" i="14" s="1"/>
  <c r="AI46" i="11" s="1"/>
  <c r="V29" i="25"/>
  <c r="T6" i="14" s="1"/>
  <c r="S46" i="11" s="1"/>
  <c r="S14" i="41" s="1"/>
  <c r="F29" i="25"/>
  <c r="D6" i="14" s="1"/>
  <c r="C46" i="11" s="1"/>
  <c r="C14" i="41" s="1"/>
  <c r="AZ20" i="25"/>
  <c r="AJ20" i="25"/>
  <c r="T20" i="25"/>
  <c r="L119" i="25"/>
  <c r="L126" i="25" s="1"/>
  <c r="Q193" i="25"/>
  <c r="Q200" i="25" s="1"/>
  <c r="Q192" i="25"/>
  <c r="Q199" i="25" s="1"/>
  <c r="P181" i="25"/>
  <c r="P188" i="25" s="1"/>
  <c r="M132" i="25"/>
  <c r="M139" i="25" s="1"/>
  <c r="M136" i="25"/>
  <c r="M143" i="25" s="1"/>
  <c r="O165" i="25"/>
  <c r="O172" i="25" s="1"/>
  <c r="R210" i="25"/>
  <c r="R217" i="25" s="1"/>
  <c r="T236" i="25"/>
  <c r="T243" i="25" s="1"/>
  <c r="W285" i="25"/>
  <c r="W292" i="25" s="1"/>
  <c r="S221" i="25"/>
  <c r="S228" i="25" s="1"/>
  <c r="U251" i="25"/>
  <c r="U258" i="25" s="1"/>
  <c r="V268" i="25"/>
  <c r="V275" i="25" s="1"/>
  <c r="Z330" i="25"/>
  <c r="Z337" i="25" s="1"/>
  <c r="V267" i="25"/>
  <c r="V274" i="25" s="1"/>
  <c r="V270" i="25"/>
  <c r="V277" i="25" s="1"/>
  <c r="X296" i="25"/>
  <c r="X303" i="25" s="1"/>
  <c r="Z331" i="25"/>
  <c r="Z338" i="25" s="1"/>
  <c r="AE401" i="25"/>
  <c r="AE408" i="25" s="1"/>
  <c r="AA346" i="25"/>
  <c r="AA353" i="25" s="1"/>
  <c r="AD390" i="25"/>
  <c r="AD397" i="25" s="1"/>
  <c r="AD389" i="25"/>
  <c r="AD396" i="25" s="1"/>
  <c r="AB358" i="25"/>
  <c r="AB365" i="25" s="1"/>
  <c r="AE404" i="25"/>
  <c r="AE411" i="25" s="1"/>
  <c r="AF416" i="25"/>
  <c r="AF423" i="25" s="1"/>
  <c r="AF421" i="25"/>
  <c r="AF428" i="25" s="1"/>
  <c r="AF418" i="25"/>
  <c r="AF425" i="25" s="1"/>
  <c r="AG434" i="25"/>
  <c r="AG441" i="25" s="1"/>
  <c r="AH451" i="25"/>
  <c r="AH458" i="25" s="1"/>
  <c r="AI464" i="25"/>
  <c r="AI471" i="25" s="1"/>
  <c r="AJ477" i="25"/>
  <c r="AJ484" i="25" s="1"/>
  <c r="AI465" i="25"/>
  <c r="AI472" i="25" s="1"/>
  <c r="AK493" i="25"/>
  <c r="AK500" i="25" s="1"/>
  <c r="AL507" i="25"/>
  <c r="AL514" i="25" s="1"/>
  <c r="AN541" i="25"/>
  <c r="AN548" i="25" s="1"/>
  <c r="AN538" i="25"/>
  <c r="AN545" i="25" s="1"/>
  <c r="AM524" i="25"/>
  <c r="AM531" i="25" s="1"/>
  <c r="AP568" i="25"/>
  <c r="AP575" i="25" s="1"/>
  <c r="AQ581" i="25"/>
  <c r="AQ588" i="25" s="1"/>
  <c r="AS611" i="25"/>
  <c r="AS618" i="25" s="1"/>
  <c r="AS615" i="25"/>
  <c r="AS622" i="25" s="1"/>
  <c r="AT627" i="25"/>
  <c r="AT634" i="25" s="1"/>
  <c r="AT626" i="25"/>
  <c r="AT633" i="25" s="1"/>
  <c r="AV661" i="25"/>
  <c r="AV668" i="25" s="1"/>
  <c r="AV658" i="25"/>
  <c r="AV665" i="25" s="1"/>
  <c r="AU642" i="25"/>
  <c r="AU649" i="25" s="1"/>
  <c r="AV660" i="25"/>
  <c r="AV667" i="25" s="1"/>
  <c r="AY701" i="25"/>
  <c r="AY708" i="25" s="1"/>
  <c r="AX690" i="25"/>
  <c r="AX697" i="25" s="1"/>
  <c r="AZ720" i="25"/>
  <c r="AZ727" i="25" s="1"/>
  <c r="BA731" i="25"/>
  <c r="BA738" i="25" s="1"/>
  <c r="BC762" i="25"/>
  <c r="BC769" i="25" s="1"/>
  <c r="BD776" i="25"/>
  <c r="BD783" i="25" s="1"/>
  <c r="BA736" i="25"/>
  <c r="BA743" i="25" s="1"/>
  <c r="BC765" i="25"/>
  <c r="BC772" i="25" s="1"/>
  <c r="BE793" i="25"/>
  <c r="BE800" i="25" s="1"/>
  <c r="BF811" i="25"/>
  <c r="BF818" i="25" s="1"/>
  <c r="BG822" i="25"/>
  <c r="BG829" i="25" s="1"/>
  <c r="BK881" i="25"/>
  <c r="BK888" i="25" s="1"/>
  <c r="BK885" i="25"/>
  <c r="BK892" i="25" s="1"/>
  <c r="BL901" i="25"/>
  <c r="BL908" i="25" s="1"/>
  <c r="BG823" i="25"/>
  <c r="BG830" i="25" s="1"/>
  <c r="BI852" i="25"/>
  <c r="BI859" i="25" s="1"/>
  <c r="BI856" i="25"/>
  <c r="BI863" i="25" s="1"/>
  <c r="BM914" i="25"/>
  <c r="BM921" i="25" s="1"/>
  <c r="BM913" i="25"/>
  <c r="BM920" i="25" s="1"/>
  <c r="BJ871" i="25"/>
  <c r="BJ878" i="25" s="1"/>
  <c r="BJ866" i="25"/>
  <c r="BJ873" i="25" s="1"/>
  <c r="BK886" i="25"/>
  <c r="BK893" i="25" s="1"/>
  <c r="AL20" i="25"/>
  <c r="AV29" i="25"/>
  <c r="AT6" i="14" s="1"/>
  <c r="AS46" i="11" s="1"/>
  <c r="BI20" i="25"/>
  <c r="AC20" i="25"/>
  <c r="AF29" i="25"/>
  <c r="AD6" i="14" s="1"/>
  <c r="AC46" i="11" s="1"/>
  <c r="AC14" i="41" s="1"/>
  <c r="BI29" i="25"/>
  <c r="BG6" i="14" s="1"/>
  <c r="BF46" i="11" s="1"/>
  <c r="AS29" i="25"/>
  <c r="AQ6" i="14" s="1"/>
  <c r="AP46" i="11" s="1"/>
  <c r="AC29" i="25"/>
  <c r="AA6" i="14" s="1"/>
  <c r="Z46" i="11" s="1"/>
  <c r="M29" i="25"/>
  <c r="K6" i="14" s="1"/>
  <c r="J46" i="11" s="1"/>
  <c r="AZ29" i="25"/>
  <c r="AX6" i="14" s="1"/>
  <c r="AW46" i="11" s="1"/>
  <c r="AY702" i="25"/>
  <c r="AY709" i="25" s="1"/>
  <c r="AY703" i="25"/>
  <c r="AY710" i="25" s="1"/>
  <c r="BA732" i="25"/>
  <c r="BA739" i="25" s="1"/>
  <c r="BC766" i="25"/>
  <c r="BC773" i="25" s="1"/>
  <c r="BD777" i="25"/>
  <c r="BD784" i="25" s="1"/>
  <c r="BD781" i="25"/>
  <c r="BD788" i="25" s="1"/>
  <c r="BB748" i="25"/>
  <c r="BB755" i="25" s="1"/>
  <c r="BD778" i="25"/>
  <c r="BD785" i="25" s="1"/>
  <c r="BB747" i="25"/>
  <c r="BB754" i="25" s="1"/>
  <c r="BG826" i="25"/>
  <c r="BG833" i="25" s="1"/>
  <c r="BF806" i="25"/>
  <c r="BF813" i="25" s="1"/>
  <c r="BF810" i="25"/>
  <c r="BF817" i="25" s="1"/>
  <c r="BF809" i="25"/>
  <c r="BF816" i="25" s="1"/>
  <c r="BG825" i="25"/>
  <c r="BG832" i="25" s="1"/>
  <c r="BI853" i="25"/>
  <c r="BI860" i="25" s="1"/>
  <c r="BK883" i="25"/>
  <c r="BK890" i="25" s="1"/>
  <c r="BM916" i="25"/>
  <c r="BM923" i="25" s="1"/>
  <c r="BM915" i="25"/>
  <c r="BM922" i="25" s="1"/>
  <c r="BJ870" i="25"/>
  <c r="BJ877" i="25" s="1"/>
  <c r="BL896" i="25"/>
  <c r="BL903" i="25" s="1"/>
  <c r="BJ20" i="25"/>
  <c r="AD20" i="25"/>
  <c r="B74" i="25"/>
  <c r="B66" i="25"/>
  <c r="AJ29" i="25"/>
  <c r="AH6" i="14" s="1"/>
  <c r="AG46" i="11" s="1"/>
  <c r="BA20" i="25"/>
  <c r="U20" i="25"/>
  <c r="G46" i="25"/>
  <c r="G946" i="25" s="1"/>
  <c r="AP20" i="25"/>
  <c r="J20" i="25"/>
  <c r="B72" i="25"/>
  <c r="B64" i="25"/>
  <c r="I29" i="25"/>
  <c r="G6" i="14" s="1"/>
  <c r="F46" i="11" s="1"/>
  <c r="AW20" i="25"/>
  <c r="Q20" i="25"/>
  <c r="G44" i="25"/>
  <c r="G944" i="25" s="1"/>
  <c r="G951" i="25" s="1"/>
  <c r="BE29" i="25"/>
  <c r="BC6" i="14" s="1"/>
  <c r="BB46" i="11" s="1"/>
  <c r="AO29" i="25"/>
  <c r="AM6" i="14" s="1"/>
  <c r="AL46" i="11" s="1"/>
  <c r="Y29" i="25"/>
  <c r="W6" i="14" s="1"/>
  <c r="V46" i="11" s="1"/>
  <c r="B71" i="25"/>
  <c r="B63" i="25"/>
  <c r="AE20" i="25"/>
  <c r="K103" i="25"/>
  <c r="K110" i="25" s="1"/>
  <c r="I71" i="25"/>
  <c r="I78" i="25" s="1"/>
  <c r="AX29" i="25"/>
  <c r="AV6" i="14" s="1"/>
  <c r="AU46" i="11" s="1"/>
  <c r="AH29" i="25"/>
  <c r="AF6" i="14" s="1"/>
  <c r="AE46" i="11" s="1"/>
  <c r="R29" i="25"/>
  <c r="P6" i="14" s="1"/>
  <c r="O46" i="11" s="1"/>
  <c r="N147" i="25"/>
  <c r="N154" i="25" s="1"/>
  <c r="N146" i="25"/>
  <c r="N153" i="25" s="1"/>
  <c r="O166" i="25"/>
  <c r="O173" i="25" s="1"/>
  <c r="Q196" i="25"/>
  <c r="Q203" i="25" s="1"/>
  <c r="Q191" i="25"/>
  <c r="Q198" i="25" s="1"/>
  <c r="M133" i="25"/>
  <c r="M140" i="25" s="1"/>
  <c r="N148" i="25"/>
  <c r="N155" i="25" s="1"/>
  <c r="P178" i="25"/>
  <c r="P185" i="25" s="1"/>
  <c r="S222" i="25"/>
  <c r="S229" i="25" s="1"/>
  <c r="T240" i="25"/>
  <c r="T247" i="25" s="1"/>
  <c r="R209" i="25"/>
  <c r="R216" i="25" s="1"/>
  <c r="W283" i="25"/>
  <c r="W290" i="25" s="1"/>
  <c r="S223" i="25"/>
  <c r="S230" i="25" s="1"/>
  <c r="U252" i="25"/>
  <c r="U259" i="25" s="1"/>
  <c r="W281" i="25"/>
  <c r="W288" i="25" s="1"/>
  <c r="X297" i="25"/>
  <c r="X304" i="25" s="1"/>
  <c r="Y311" i="25"/>
  <c r="Y318" i="25" s="1"/>
  <c r="Y315" i="25"/>
  <c r="Y322" i="25" s="1"/>
  <c r="V271" i="25"/>
  <c r="V278" i="25" s="1"/>
  <c r="W282" i="25"/>
  <c r="W289" i="25" s="1"/>
  <c r="X300" i="25"/>
  <c r="X307" i="25" s="1"/>
  <c r="AE402" i="25"/>
  <c r="AE409" i="25" s="1"/>
  <c r="AB356" i="25"/>
  <c r="AB363" i="25" s="1"/>
  <c r="AE406" i="25"/>
  <c r="AE413" i="25" s="1"/>
  <c r="AA341" i="25"/>
  <c r="AA348" i="25" s="1"/>
  <c r="AC371" i="25"/>
  <c r="AC378" i="25" s="1"/>
  <c r="AC375" i="25"/>
  <c r="AC382" i="25" s="1"/>
  <c r="AF419" i="25"/>
  <c r="AF426" i="25" s="1"/>
  <c r="AF420" i="25"/>
  <c r="AF427" i="25" s="1"/>
  <c r="AH450" i="25"/>
  <c r="AH457" i="25" s="1"/>
  <c r="AG431" i="25"/>
  <c r="AG438" i="25" s="1"/>
  <c r="AG435" i="25"/>
  <c r="AG442" i="25" s="1"/>
  <c r="AI466" i="25"/>
  <c r="AI473" i="25" s="1"/>
  <c r="AJ481" i="25"/>
  <c r="AJ488" i="25" s="1"/>
  <c r="AJ478" i="25"/>
  <c r="AJ485" i="25" s="1"/>
  <c r="AL508" i="25"/>
  <c r="AL515" i="25" s="1"/>
  <c r="AM521" i="25"/>
  <c r="AM528" i="25" s="1"/>
  <c r="AO551" i="25"/>
  <c r="AO558" i="25" s="1"/>
  <c r="AO555" i="25"/>
  <c r="AO562" i="25" s="1"/>
  <c r="AP567" i="25"/>
  <c r="AP574" i="25" s="1"/>
  <c r="AM526" i="25"/>
  <c r="AM533" i="25" s="1"/>
  <c r="AQ583" i="25"/>
  <c r="AQ590" i="25" s="1"/>
  <c r="AS612" i="25"/>
  <c r="AS619" i="25" s="1"/>
  <c r="AS616" i="25"/>
  <c r="AS623" i="25" s="1"/>
  <c r="AP566" i="25"/>
  <c r="AP573" i="25" s="1"/>
  <c r="AQ586" i="25"/>
  <c r="AQ593" i="25" s="1"/>
  <c r="AT628" i="25"/>
  <c r="AT635" i="25" s="1"/>
  <c r="AU641" i="25"/>
  <c r="AU648" i="25" s="1"/>
  <c r="AT631" i="25"/>
  <c r="AT638" i="25" s="1"/>
  <c r="AW671" i="25"/>
  <c r="AW678" i="25" s="1"/>
  <c r="AW675" i="25"/>
  <c r="AW682" i="25" s="1"/>
  <c r="AZ721" i="25"/>
  <c r="AZ728" i="25" s="1"/>
  <c r="AY706" i="25"/>
  <c r="AY713" i="25" s="1"/>
  <c r="L116" i="25"/>
  <c r="L123" i="25" s="1"/>
  <c r="J90" i="25"/>
  <c r="J97" i="25" s="1"/>
  <c r="BG20" i="25"/>
  <c r="AQ20" i="25"/>
  <c r="AA20" i="25"/>
  <c r="K20" i="25"/>
  <c r="K101" i="25"/>
  <c r="K108" i="25" s="1"/>
  <c r="H58" i="25"/>
  <c r="H65" i="25" s="1"/>
  <c r="BC29" i="25"/>
  <c r="BA6" i="14" s="1"/>
  <c r="AZ46" i="11" s="1"/>
  <c r="AM29" i="25"/>
  <c r="AK6" i="14" s="1"/>
  <c r="AJ46" i="11" s="1"/>
  <c r="W29" i="25"/>
  <c r="U6" i="14" s="1"/>
  <c r="T46" i="11" s="1"/>
  <c r="G29" i="25"/>
  <c r="E6" i="14" s="1"/>
  <c r="D46" i="11" s="1"/>
  <c r="J89" i="25"/>
  <c r="J96" i="25" s="1"/>
  <c r="BJ29" i="25"/>
  <c r="BH6" i="14" s="1"/>
  <c r="BG46" i="11" s="1"/>
  <c r="AT29" i="25"/>
  <c r="AR6" i="14" s="1"/>
  <c r="AQ46" i="11" s="1"/>
  <c r="AD29" i="25"/>
  <c r="AB6" i="14" s="1"/>
  <c r="AA46" i="11" s="1"/>
  <c r="N29" i="25"/>
  <c r="L6" i="14" s="1"/>
  <c r="K46" i="11" s="1"/>
  <c r="BH20" i="25"/>
  <c r="AR20" i="25"/>
  <c r="AB20" i="25"/>
  <c r="L20" i="25"/>
  <c r="N151" i="25"/>
  <c r="N158" i="25" s="1"/>
  <c r="N150" i="25"/>
  <c r="N157" i="25" s="1"/>
  <c r="P176" i="25"/>
  <c r="P183" i="25" s="1"/>
  <c r="Q195" i="25"/>
  <c r="Q202" i="25" s="1"/>
  <c r="O161" i="25"/>
  <c r="O168" i="25" s="1"/>
  <c r="U255" i="25"/>
  <c r="U262" i="25" s="1"/>
  <c r="T237" i="25"/>
  <c r="T244" i="25" s="1"/>
  <c r="X298" i="25"/>
  <c r="X305" i="25" s="1"/>
  <c r="S225" i="25"/>
  <c r="S232" i="25" s="1"/>
  <c r="U253" i="25"/>
  <c r="U260" i="25" s="1"/>
  <c r="R207" i="25"/>
  <c r="R214" i="25" s="1"/>
  <c r="X301" i="25"/>
  <c r="X308" i="25" s="1"/>
  <c r="Y312" i="25"/>
  <c r="Y319" i="25" s="1"/>
  <c r="Y316" i="25"/>
  <c r="Y323" i="25" s="1"/>
  <c r="X299" i="25"/>
  <c r="X306" i="25" s="1"/>
  <c r="W284" i="25"/>
  <c r="W291" i="25" s="1"/>
  <c r="Z329" i="25"/>
  <c r="Z336" i="25" s="1"/>
  <c r="AD387" i="25"/>
  <c r="AD394" i="25" s="1"/>
  <c r="AA342" i="25"/>
  <c r="AA349" i="25" s="1"/>
  <c r="AB360" i="25"/>
  <c r="AB367" i="25" s="1"/>
  <c r="AB357" i="25"/>
  <c r="AB364" i="25" s="1"/>
  <c r="AA343" i="25"/>
  <c r="AA350" i="25" s="1"/>
  <c r="AC372" i="25"/>
  <c r="AC379" i="25" s="1"/>
  <c r="AC376" i="25"/>
  <c r="AC383" i="25" s="1"/>
  <c r="AH447" i="25"/>
  <c r="AH454" i="25" s="1"/>
  <c r="AH446" i="25"/>
  <c r="AH453" i="25" s="1"/>
  <c r="AE403" i="25"/>
  <c r="AE410" i="25" s="1"/>
  <c r="AG432" i="25"/>
  <c r="AG439" i="25" s="1"/>
  <c r="AG436" i="25"/>
  <c r="AG443" i="25" s="1"/>
  <c r="AL506" i="25"/>
  <c r="AL513" i="25" s="1"/>
  <c r="AJ476" i="25"/>
  <c r="AJ483" i="25" s="1"/>
  <c r="AI461" i="25"/>
  <c r="AI468" i="25" s="1"/>
  <c r="AK491" i="25"/>
  <c r="AK498" i="25" s="1"/>
  <c r="AK495" i="25"/>
  <c r="AK502" i="25" s="1"/>
  <c r="AL509" i="25"/>
  <c r="AL516" i="25" s="1"/>
  <c r="AM523" i="25"/>
  <c r="AM530" i="25" s="1"/>
  <c r="AO552" i="25"/>
  <c r="AO559" i="25" s="1"/>
  <c r="AO556" i="25"/>
  <c r="AO563" i="25" s="1"/>
  <c r="AL510" i="25"/>
  <c r="AL517" i="25" s="1"/>
  <c r="AN536" i="25"/>
  <c r="AN543" i="25" s="1"/>
  <c r="AR597" i="25"/>
  <c r="AR604" i="25" s="1"/>
  <c r="AQ585" i="25"/>
  <c r="AQ592" i="25" s="1"/>
  <c r="AS613" i="25"/>
  <c r="AS620" i="25" s="1"/>
  <c r="AP571" i="25"/>
  <c r="AP578" i="25" s="1"/>
  <c r="AP570" i="25"/>
  <c r="AP577" i="25" s="1"/>
  <c r="AR596" i="25"/>
  <c r="AR603" i="25" s="1"/>
  <c r="AT629" i="25"/>
  <c r="AT636" i="25" s="1"/>
  <c r="AU643" i="25"/>
  <c r="AU650" i="25" s="1"/>
  <c r="AV659" i="25"/>
  <c r="AV666" i="25" s="1"/>
  <c r="AU646" i="25"/>
  <c r="AU653" i="25" s="1"/>
  <c r="AW672" i="25"/>
  <c r="AW679" i="25" s="1"/>
  <c r="AW676" i="25"/>
  <c r="AW683" i="25" s="1"/>
  <c r="AX687" i="25"/>
  <c r="AX694" i="25" s="1"/>
  <c r="AZ716" i="25"/>
  <c r="AZ723" i="25" s="1"/>
  <c r="AZ717" i="25"/>
  <c r="AZ724" i="25" s="1"/>
  <c r="AY705" i="25"/>
  <c r="AY712" i="25" s="1"/>
  <c r="BA733" i="25"/>
  <c r="BA740" i="25" s="1"/>
  <c r="BD780" i="25"/>
  <c r="BD787" i="25" s="1"/>
  <c r="BB746" i="25"/>
  <c r="BB753" i="25" s="1"/>
  <c r="BC761" i="25"/>
  <c r="BC768" i="25" s="1"/>
  <c r="BE791" i="25"/>
  <c r="BE798" i="25" s="1"/>
  <c r="BE795" i="25"/>
  <c r="BE802" i="25" s="1"/>
  <c r="BB751" i="25"/>
  <c r="BB758" i="25" s="1"/>
  <c r="BH836" i="25"/>
  <c r="BH843" i="25" s="1"/>
  <c r="BF807" i="25"/>
  <c r="BF814" i="25" s="1"/>
  <c r="BG824" i="25"/>
  <c r="BG831" i="25" s="1"/>
  <c r="BH837" i="25"/>
  <c r="BH844" i="25" s="1"/>
  <c r="BF808" i="25"/>
  <c r="BF815" i="25" s="1"/>
  <c r="BH838" i="25"/>
  <c r="BH845" i="25" s="1"/>
  <c r="BL898" i="25"/>
  <c r="BL905" i="25" s="1"/>
  <c r="BL897" i="25"/>
  <c r="BL904" i="25" s="1"/>
  <c r="BK882" i="25"/>
  <c r="BK889" i="25" s="1"/>
  <c r="BL900" i="25"/>
  <c r="BL907" i="25" s="1"/>
  <c r="BB20" i="25"/>
  <c r="V20" i="25"/>
  <c r="AS20" i="25"/>
  <c r="M20" i="25"/>
  <c r="I60" i="25"/>
  <c r="I67" i="25" s="1"/>
  <c r="B76" i="25"/>
  <c r="B68" i="25"/>
  <c r="L29" i="25"/>
  <c r="J6" i="14" s="1"/>
  <c r="I46" i="11" s="1"/>
  <c r="AB29" i="25"/>
  <c r="Z6" i="14" s="1"/>
  <c r="Y46" i="11" s="1"/>
  <c r="BG821" i="25"/>
  <c r="BG828" i="25" s="1"/>
  <c r="BI851" i="25"/>
  <c r="BI858" i="25" s="1"/>
  <c r="BI855" i="25"/>
  <c r="BI862" i="25" s="1"/>
  <c r="BM912" i="25"/>
  <c r="BM919" i="25" s="1"/>
  <c r="BM911" i="25"/>
  <c r="BM918" i="25" s="1"/>
  <c r="BJ867" i="25"/>
  <c r="BJ874" i="25" s="1"/>
  <c r="BK884" i="25"/>
  <c r="BK891" i="25" s="1"/>
  <c r="G42" i="25"/>
  <c r="G942" i="25" s="1"/>
  <c r="B75" i="25"/>
  <c r="B67" i="25"/>
  <c r="I14" i="41" l="1"/>
  <c r="BG14" i="41"/>
  <c r="AJ14" i="41"/>
  <c r="H23" i="41"/>
  <c r="AT14" i="41"/>
  <c r="BF14" i="41"/>
  <c r="O14" i="41"/>
  <c r="V14" i="41"/>
  <c r="AF14" i="41"/>
  <c r="AP14" i="41"/>
  <c r="AR14" i="41"/>
  <c r="AL17" i="33"/>
  <c r="AL28" i="33" s="1"/>
  <c r="AM17" i="13" s="1"/>
  <c r="G38" i="25"/>
  <c r="E14" i="13" s="1"/>
  <c r="R38" i="25"/>
  <c r="P14" i="13" s="1"/>
  <c r="AW14" i="41"/>
  <c r="AT38" i="25"/>
  <c r="AR14" i="13" s="1"/>
  <c r="AF38" i="25"/>
  <c r="AD14" i="13" s="1"/>
  <c r="AH38" i="25"/>
  <c r="AF14" i="13" s="1"/>
  <c r="AI38" i="25"/>
  <c r="AG14" i="13" s="1"/>
  <c r="AW38" i="25"/>
  <c r="AU14" i="13" s="1"/>
  <c r="AO38" i="25"/>
  <c r="AM14" i="13" s="1"/>
  <c r="BC38" i="25"/>
  <c r="BA14" i="13" s="1"/>
  <c r="AQ14" i="41"/>
  <c r="T14" i="41"/>
  <c r="AY14" i="41"/>
  <c r="AB14" i="41"/>
  <c r="G14" i="41"/>
  <c r="AH14" i="41"/>
  <c r="P14" i="41"/>
  <c r="M14" i="41"/>
  <c r="J38" i="25"/>
  <c r="H14" i="13" s="1"/>
  <c r="BA38" i="25"/>
  <c r="AY14" i="13" s="1"/>
  <c r="AY38" i="25"/>
  <c r="AW14" i="13" s="1"/>
  <c r="L38" i="25"/>
  <c r="J14" i="13" s="1"/>
  <c r="AD14" i="41"/>
  <c r="AK14" i="41"/>
  <c r="K14" i="41"/>
  <c r="AZ14" i="41"/>
  <c r="C46" i="40"/>
  <c r="Z14" i="41"/>
  <c r="W14" i="41"/>
  <c r="X14" i="41"/>
  <c r="E46" i="40"/>
  <c r="AX14" i="41"/>
  <c r="AA14" i="41"/>
  <c r="AE14" i="41"/>
  <c r="D46" i="40"/>
  <c r="AL14" i="41"/>
  <c r="BH14" i="41"/>
  <c r="AM14" i="41"/>
  <c r="F46" i="40"/>
  <c r="BJ14" i="41"/>
  <c r="AN14" i="41"/>
  <c r="BI14" i="41"/>
  <c r="AO14" i="41"/>
  <c r="AV14" i="41"/>
  <c r="O38" i="25"/>
  <c r="M14" i="13" s="1"/>
  <c r="BL38" i="25"/>
  <c r="BJ14" i="13" s="1"/>
  <c r="AB38" i="25"/>
  <c r="Z14" i="13" s="1"/>
  <c r="J14" i="41"/>
  <c r="H14" i="41"/>
  <c r="BA14" i="41"/>
  <c r="Y14" i="41"/>
  <c r="AU14" i="41"/>
  <c r="BB14" i="41"/>
  <c r="AG14" i="41"/>
  <c r="AS14" i="41"/>
  <c r="AI14" i="41"/>
  <c r="L14" i="41"/>
  <c r="BC14" i="41"/>
  <c r="N14" i="41"/>
  <c r="B46" i="40"/>
  <c r="Q14" i="41"/>
  <c r="BD14" i="41"/>
  <c r="R14" i="41"/>
  <c r="U14" i="41"/>
  <c r="BE14" i="41"/>
  <c r="BD38" i="25"/>
  <c r="BB14" i="13" s="1"/>
  <c r="AM38" i="25"/>
  <c r="AK14" i="13" s="1"/>
  <c r="G23" i="41"/>
  <c r="F23" i="41"/>
  <c r="F20" i="41" s="1"/>
  <c r="AY31" i="11"/>
  <c r="AZ31" i="11" s="1"/>
  <c r="BA31" i="11" s="1"/>
  <c r="BB31" i="11" s="1"/>
  <c r="BC31" i="11" s="1"/>
  <c r="BD31" i="11" s="1"/>
  <c r="BE31" i="11" s="1"/>
  <c r="BF31" i="11" s="1"/>
  <c r="BG31" i="11" s="1"/>
  <c r="BH31" i="11" s="1"/>
  <c r="BI31" i="11" s="1"/>
  <c r="BJ31" i="11" s="1"/>
  <c r="F31" i="40" s="1"/>
  <c r="E31" i="40"/>
  <c r="AM24" i="11"/>
  <c r="AN24" i="11" s="1"/>
  <c r="AO24" i="11" s="1"/>
  <c r="AP24" i="11" s="1"/>
  <c r="AQ24" i="11" s="1"/>
  <c r="AR24" i="11" s="1"/>
  <c r="AS24" i="11" s="1"/>
  <c r="AT24" i="11" s="1"/>
  <c r="AU24" i="11" s="1"/>
  <c r="AV24" i="11" s="1"/>
  <c r="AW24" i="11" s="1"/>
  <c r="AX24" i="11" s="1"/>
  <c r="D24" i="40"/>
  <c r="AA30" i="11"/>
  <c r="AB30" i="11" s="1"/>
  <c r="AC30" i="11" s="1"/>
  <c r="AD30" i="11" s="1"/>
  <c r="AE30" i="11" s="1"/>
  <c r="AF30" i="11" s="1"/>
  <c r="AG30" i="11" s="1"/>
  <c r="AH30" i="11" s="1"/>
  <c r="AI30" i="11" s="1"/>
  <c r="AJ30" i="11" s="1"/>
  <c r="AK30" i="11" s="1"/>
  <c r="AL30" i="11" s="1"/>
  <c r="C30" i="40"/>
  <c r="D14" i="41"/>
  <c r="E14" i="41"/>
  <c r="F14" i="41"/>
  <c r="G19" i="11"/>
  <c r="H20" i="11"/>
  <c r="G949" i="25"/>
  <c r="F38" i="25"/>
  <c r="D14" i="13" s="1"/>
  <c r="AA38" i="25"/>
  <c r="Y14" i="13" s="1"/>
  <c r="H23" i="11"/>
  <c r="G22" i="11"/>
  <c r="G22" i="41" s="1"/>
  <c r="B48" i="12"/>
  <c r="AX38" i="25"/>
  <c r="AV14" i="13" s="1"/>
  <c r="BJ38" i="25"/>
  <c r="BH14" i="13" s="1"/>
  <c r="C25" i="11"/>
  <c r="B49" i="12"/>
  <c r="W38" i="25"/>
  <c r="U14" i="13" s="1"/>
  <c r="C32" i="11"/>
  <c r="AQ38" i="25"/>
  <c r="AO14" i="13" s="1"/>
  <c r="G953" i="25"/>
  <c r="F948" i="25"/>
  <c r="C21" i="11" s="1"/>
  <c r="B47" i="12"/>
  <c r="I28" i="11"/>
  <c r="J29" i="11"/>
  <c r="G51" i="25"/>
  <c r="H44" i="25" s="1"/>
  <c r="H944" i="25" s="1"/>
  <c r="G53" i="25"/>
  <c r="H46" i="25" s="1"/>
  <c r="H946" i="25" s="1"/>
  <c r="BK869" i="25"/>
  <c r="BK876" i="25" s="1"/>
  <c r="AZ701" i="25"/>
  <c r="AZ708" i="25" s="1"/>
  <c r="AR584" i="25"/>
  <c r="AR591" i="25" s="1"/>
  <c r="AQ568" i="25"/>
  <c r="AQ575" i="25" s="1"/>
  <c r="AM507" i="25"/>
  <c r="AM514" i="25" s="1"/>
  <c r="AJ464" i="25"/>
  <c r="AJ471" i="25" s="1"/>
  <c r="AC358" i="25"/>
  <c r="AC365" i="25" s="1"/>
  <c r="AA330" i="25"/>
  <c r="AA337" i="25" s="1"/>
  <c r="W269" i="25"/>
  <c r="W276" i="25" s="1"/>
  <c r="R193" i="25"/>
  <c r="R200" i="25" s="1"/>
  <c r="BL884" i="25"/>
  <c r="BL891" i="25" s="1"/>
  <c r="BH821" i="25"/>
  <c r="BH828" i="25" s="1"/>
  <c r="BI838" i="25"/>
  <c r="BI845" i="25" s="1"/>
  <c r="BG807" i="25"/>
  <c r="BG814" i="25" s="1"/>
  <c r="BA716" i="25"/>
  <c r="BA723" i="25" s="1"/>
  <c r="AV646" i="25"/>
  <c r="AV653" i="25" s="1"/>
  <c r="AU629" i="25"/>
  <c r="AU636" i="25" s="1"/>
  <c r="AT613" i="25"/>
  <c r="AT620" i="25" s="1"/>
  <c r="AO536" i="25"/>
  <c r="AO543" i="25" s="1"/>
  <c r="AL491" i="25"/>
  <c r="AL498" i="25" s="1"/>
  <c r="AH436" i="25"/>
  <c r="AH443" i="25" s="1"/>
  <c r="AB343" i="25"/>
  <c r="AB350" i="25" s="1"/>
  <c r="X284" i="25"/>
  <c r="X291" i="25" s="1"/>
  <c r="S207" i="25"/>
  <c r="S214" i="25" s="1"/>
  <c r="N134" i="25"/>
  <c r="N141" i="25" s="1"/>
  <c r="Q176" i="25"/>
  <c r="Q183" i="25" s="1"/>
  <c r="BA721" i="25"/>
  <c r="BA728" i="25" s="1"/>
  <c r="AV644" i="25"/>
  <c r="AV651" i="25" s="1"/>
  <c r="AU628" i="25"/>
  <c r="AU635" i="25" s="1"/>
  <c r="AQ569" i="25"/>
  <c r="AQ576" i="25" s="1"/>
  <c r="AM508" i="25"/>
  <c r="AM515" i="25" s="1"/>
  <c r="AH431" i="25"/>
  <c r="AH438" i="25" s="1"/>
  <c r="AD375" i="25"/>
  <c r="AD382" i="25" s="1"/>
  <c r="AC356" i="25"/>
  <c r="AC363" i="25" s="1"/>
  <c r="X282" i="25"/>
  <c r="X289" i="25" s="1"/>
  <c r="X283" i="25"/>
  <c r="X290" i="25" s="1"/>
  <c r="T222" i="25"/>
  <c r="T229" i="25" s="1"/>
  <c r="BH825" i="25"/>
  <c r="BH832" i="25" s="1"/>
  <c r="BG806" i="25"/>
  <c r="BG813" i="25" s="1"/>
  <c r="BF794" i="25"/>
  <c r="BF801" i="25" s="1"/>
  <c r="BB732" i="25"/>
  <c r="BB739" i="25" s="1"/>
  <c r="BL886" i="25"/>
  <c r="BL893" i="25" s="1"/>
  <c r="BM901" i="25"/>
  <c r="BM908" i="25" s="1"/>
  <c r="BG811" i="25"/>
  <c r="BG818" i="25" s="1"/>
  <c r="BB736" i="25"/>
  <c r="BB743" i="25" s="1"/>
  <c r="BD762" i="25"/>
  <c r="BD769" i="25" s="1"/>
  <c r="AX674" i="25"/>
  <c r="AX681" i="25" s="1"/>
  <c r="AU627" i="25"/>
  <c r="AU634" i="25" s="1"/>
  <c r="AN524" i="25"/>
  <c r="AN531" i="25" s="1"/>
  <c r="AL493" i="25"/>
  <c r="AL500" i="25" s="1"/>
  <c r="AI451" i="25"/>
  <c r="AI458" i="25" s="1"/>
  <c r="AG416" i="25"/>
  <c r="AG423" i="25" s="1"/>
  <c r="W270" i="25"/>
  <c r="W277" i="25" s="1"/>
  <c r="U239" i="25"/>
  <c r="U246" i="25" s="1"/>
  <c r="P165" i="25"/>
  <c r="P172" i="25" s="1"/>
  <c r="J72" i="25"/>
  <c r="J79" i="25" s="1"/>
  <c r="AY688" i="25"/>
  <c r="AY695" i="25" s="1"/>
  <c r="AN525" i="25"/>
  <c r="AN532" i="25" s="1"/>
  <c r="AA327" i="25"/>
  <c r="AA334" i="25" s="1"/>
  <c r="J75" i="25"/>
  <c r="J82" i="25" s="1"/>
  <c r="BJ851" i="25"/>
  <c r="BJ858" i="25" s="1"/>
  <c r="BK867" i="25"/>
  <c r="BK874" i="25" s="1"/>
  <c r="BM900" i="25"/>
  <c r="BM907" i="25" s="1"/>
  <c r="BG808" i="25"/>
  <c r="BG815" i="25" s="1"/>
  <c r="BI836" i="25"/>
  <c r="BI843" i="25" s="1"/>
  <c r="BB734" i="25"/>
  <c r="BB741" i="25" s="1"/>
  <c r="AY687" i="25"/>
  <c r="AY694" i="25" s="1"/>
  <c r="AS596" i="25"/>
  <c r="AS603" i="25" s="1"/>
  <c r="AM510" i="25"/>
  <c r="AM517" i="25" s="1"/>
  <c r="AN523" i="25"/>
  <c r="AN530" i="25" s="1"/>
  <c r="AJ461" i="25"/>
  <c r="AJ468" i="25" s="1"/>
  <c r="AH432" i="25"/>
  <c r="AH439" i="25" s="1"/>
  <c r="AC357" i="25"/>
  <c r="AC364" i="25" s="1"/>
  <c r="AE387" i="25"/>
  <c r="AE394" i="25" s="1"/>
  <c r="V253" i="25"/>
  <c r="V260" i="25" s="1"/>
  <c r="T224" i="25"/>
  <c r="T231" i="25" s="1"/>
  <c r="R195" i="25"/>
  <c r="R202" i="25" s="1"/>
  <c r="O150" i="25"/>
  <c r="O157" i="25" s="1"/>
  <c r="K90" i="25"/>
  <c r="K97" i="25" s="1"/>
  <c r="AU631" i="25"/>
  <c r="AU638" i="25" s="1"/>
  <c r="AR586" i="25"/>
  <c r="AR593" i="25" s="1"/>
  <c r="AN526" i="25"/>
  <c r="AN533" i="25" s="1"/>
  <c r="AL494" i="25"/>
  <c r="AL501" i="25" s="1"/>
  <c r="AI450" i="25"/>
  <c r="AI457" i="25" s="1"/>
  <c r="AD371" i="25"/>
  <c r="AD378" i="25" s="1"/>
  <c r="AF402" i="25"/>
  <c r="AF409" i="25" s="1"/>
  <c r="W271" i="25"/>
  <c r="W278" i="25" s="1"/>
  <c r="V252" i="25"/>
  <c r="V259" i="25" s="1"/>
  <c r="Q178" i="25"/>
  <c r="Q185" i="25" s="1"/>
  <c r="BE781" i="25"/>
  <c r="BE788" i="25" s="1"/>
  <c r="AZ703" i="25"/>
  <c r="AZ710" i="25" s="1"/>
  <c r="BK866" i="25"/>
  <c r="BK873" i="25" s="1"/>
  <c r="BJ856" i="25"/>
  <c r="BJ863" i="25" s="1"/>
  <c r="BF793" i="25"/>
  <c r="BF800" i="25" s="1"/>
  <c r="BE776" i="25"/>
  <c r="BE783" i="25" s="1"/>
  <c r="BB731" i="25"/>
  <c r="BB738" i="25" s="1"/>
  <c r="AW660" i="25"/>
  <c r="AW667" i="25" s="1"/>
  <c r="AW661" i="25"/>
  <c r="AW668" i="25" s="1"/>
  <c r="AJ465" i="25"/>
  <c r="AJ472" i="25" s="1"/>
  <c r="AH434" i="25"/>
  <c r="AH441" i="25" s="1"/>
  <c r="AF404" i="25"/>
  <c r="AF411" i="25" s="1"/>
  <c r="AF401" i="25"/>
  <c r="AF408" i="25" s="1"/>
  <c r="W267" i="25"/>
  <c r="W274" i="25" s="1"/>
  <c r="N136" i="25"/>
  <c r="N143" i="25" s="1"/>
  <c r="J76" i="25"/>
  <c r="J83" i="25" s="1"/>
  <c r="BD763" i="25"/>
  <c r="BD770" i="25" s="1"/>
  <c r="AY686" i="25"/>
  <c r="AY693" i="25" s="1"/>
  <c r="AS598" i="25"/>
  <c r="AS605" i="25" s="1"/>
  <c r="K88" i="25"/>
  <c r="K95" i="25" s="1"/>
  <c r="BJ855" i="25"/>
  <c r="BJ862" i="25" s="1"/>
  <c r="BL882" i="25"/>
  <c r="BL889" i="25" s="1"/>
  <c r="BI837" i="25"/>
  <c r="BI844" i="25" s="1"/>
  <c r="BC751" i="25"/>
  <c r="BC758" i="25" s="1"/>
  <c r="BC746" i="25"/>
  <c r="BC753" i="25" s="1"/>
  <c r="AZ705" i="25"/>
  <c r="AZ712" i="25" s="1"/>
  <c r="AX676" i="25"/>
  <c r="AX683" i="25" s="1"/>
  <c r="AQ570" i="25"/>
  <c r="AQ577" i="25" s="1"/>
  <c r="AP556" i="25"/>
  <c r="AP563" i="25" s="1"/>
  <c r="AM509" i="25"/>
  <c r="AM516" i="25" s="1"/>
  <c r="AK476" i="25"/>
  <c r="AK483" i="25" s="1"/>
  <c r="AF403" i="25"/>
  <c r="AF410" i="25" s="1"/>
  <c r="AD376" i="25"/>
  <c r="AD383" i="25" s="1"/>
  <c r="AC360" i="25"/>
  <c r="AC367" i="25" s="1"/>
  <c r="U237" i="25"/>
  <c r="U244" i="25" s="1"/>
  <c r="R194" i="25"/>
  <c r="R201" i="25" s="1"/>
  <c r="O151" i="25"/>
  <c r="O158" i="25" s="1"/>
  <c r="J74" i="25"/>
  <c r="J81" i="25" s="1"/>
  <c r="M116" i="25"/>
  <c r="M123" i="25" s="1"/>
  <c r="AQ566" i="25"/>
  <c r="AQ573" i="25" s="1"/>
  <c r="AQ567" i="25"/>
  <c r="AQ574" i="25" s="1"/>
  <c r="AK478" i="25"/>
  <c r="AK485" i="25" s="1"/>
  <c r="AK479" i="25"/>
  <c r="AK486" i="25" s="1"/>
  <c r="AG420" i="25"/>
  <c r="AG427" i="25" s="1"/>
  <c r="AB341" i="25"/>
  <c r="AB348" i="25" s="1"/>
  <c r="AC359" i="25"/>
  <c r="AC366" i="25" s="1"/>
  <c r="Y297" i="25"/>
  <c r="Y304" i="25" s="1"/>
  <c r="O148" i="25"/>
  <c r="O155" i="25" s="1"/>
  <c r="O146" i="25"/>
  <c r="O153" i="25" s="1"/>
  <c r="BM896" i="25"/>
  <c r="BM903" i="25" s="1"/>
  <c r="BL883" i="25"/>
  <c r="BL890" i="25" s="1"/>
  <c r="BE777" i="25"/>
  <c r="BE784" i="25" s="1"/>
  <c r="AZ702" i="25"/>
  <c r="AZ709" i="25" s="1"/>
  <c r="BK871" i="25"/>
  <c r="BK878" i="25" s="1"/>
  <c r="BJ852" i="25"/>
  <c r="BJ859" i="25" s="1"/>
  <c r="BA720" i="25"/>
  <c r="BA727" i="25" s="1"/>
  <c r="AV642" i="25"/>
  <c r="AV649" i="25" s="1"/>
  <c r="AU626" i="25"/>
  <c r="AU633" i="25" s="1"/>
  <c r="AO541" i="25"/>
  <c r="AO548" i="25" s="1"/>
  <c r="AK477" i="25"/>
  <c r="AK484" i="25" s="1"/>
  <c r="AG418" i="25"/>
  <c r="AG425" i="25" s="1"/>
  <c r="AD374" i="25"/>
  <c r="AD381" i="25" s="1"/>
  <c r="AE390" i="25"/>
  <c r="AE397" i="25" s="1"/>
  <c r="AA331" i="25"/>
  <c r="AA338" i="25" s="1"/>
  <c r="Z314" i="25"/>
  <c r="Z321" i="25" s="1"/>
  <c r="U236" i="25"/>
  <c r="U243" i="25" s="1"/>
  <c r="N132" i="25"/>
  <c r="N139" i="25" s="1"/>
  <c r="P164" i="25"/>
  <c r="P171" i="25" s="1"/>
  <c r="L105" i="25"/>
  <c r="L112" i="25" s="1"/>
  <c r="BK868" i="25"/>
  <c r="BK875" i="25" s="1"/>
  <c r="BA718" i="25"/>
  <c r="BA725" i="25" s="1"/>
  <c r="AS599" i="25"/>
  <c r="AS606" i="25" s="1"/>
  <c r="U238" i="25"/>
  <c r="U245" i="25" s="1"/>
  <c r="P162" i="25"/>
  <c r="P169" i="25" s="1"/>
  <c r="L102" i="25"/>
  <c r="L109" i="25" s="1"/>
  <c r="BJ854" i="25"/>
  <c r="BJ861" i="25" s="1"/>
  <c r="BH824" i="25"/>
  <c r="BH831" i="25" s="1"/>
  <c r="BE780" i="25"/>
  <c r="BE787" i="25" s="1"/>
  <c r="BA717" i="25"/>
  <c r="BA724" i="25" s="1"/>
  <c r="AX672" i="25"/>
  <c r="AX679" i="25" s="1"/>
  <c r="AV643" i="25"/>
  <c r="AV650" i="25" s="1"/>
  <c r="AQ571" i="25"/>
  <c r="AQ578" i="25" s="1"/>
  <c r="AS597" i="25"/>
  <c r="AS604" i="25" s="1"/>
  <c r="AL495" i="25"/>
  <c r="AL502" i="25" s="1"/>
  <c r="AM506" i="25"/>
  <c r="AM513" i="25" s="1"/>
  <c r="AI446" i="25"/>
  <c r="AI453" i="25" s="1"/>
  <c r="AD372" i="25"/>
  <c r="AD379" i="25" s="1"/>
  <c r="Y301" i="25"/>
  <c r="Y308" i="25" s="1"/>
  <c r="P161" i="25"/>
  <c r="P168" i="25" s="1"/>
  <c r="K89" i="25"/>
  <c r="K96" i="25" s="1"/>
  <c r="AZ706" i="25"/>
  <c r="AZ713" i="25" s="1"/>
  <c r="AX671" i="25"/>
  <c r="AX678" i="25" s="1"/>
  <c r="AR583" i="25"/>
  <c r="AR590" i="25" s="1"/>
  <c r="AP555" i="25"/>
  <c r="AP562" i="25" s="1"/>
  <c r="AK481" i="25"/>
  <c r="AK488" i="25" s="1"/>
  <c r="AH435" i="25"/>
  <c r="AH442" i="25" s="1"/>
  <c r="AG419" i="25"/>
  <c r="AG426" i="25" s="1"/>
  <c r="AF406" i="25"/>
  <c r="AF413" i="25" s="1"/>
  <c r="Y300" i="25"/>
  <c r="Y307" i="25" s="1"/>
  <c r="U240" i="25"/>
  <c r="U247" i="25" s="1"/>
  <c r="N133" i="25"/>
  <c r="N140" i="25" s="1"/>
  <c r="O147" i="25"/>
  <c r="O154" i="25" s="1"/>
  <c r="J71" i="25"/>
  <c r="J78" i="25" s="1"/>
  <c r="BK870" i="25"/>
  <c r="BK877" i="25" s="1"/>
  <c r="BJ853" i="25"/>
  <c r="BJ860" i="25" s="1"/>
  <c r="BG810" i="25"/>
  <c r="BG817" i="25" s="1"/>
  <c r="BC747" i="25"/>
  <c r="BC754" i="25" s="1"/>
  <c r="BD766" i="25"/>
  <c r="BD773" i="25" s="1"/>
  <c r="BH823" i="25"/>
  <c r="BH830" i="25" s="1"/>
  <c r="AP554" i="25"/>
  <c r="AP561" i="25" s="1"/>
  <c r="AG421" i="25"/>
  <c r="AG428" i="25" s="1"/>
  <c r="Y296" i="25"/>
  <c r="Y303" i="25" s="1"/>
  <c r="S210" i="25"/>
  <c r="S217" i="25" s="1"/>
  <c r="Q181" i="25"/>
  <c r="Q188" i="25" s="1"/>
  <c r="M118" i="25"/>
  <c r="M125" i="25" s="1"/>
  <c r="AV645" i="25"/>
  <c r="AV652" i="25" s="1"/>
  <c r="AJ462" i="25"/>
  <c r="AJ469" i="25" s="1"/>
  <c r="W266" i="25"/>
  <c r="W273" i="25" s="1"/>
  <c r="S208" i="25"/>
  <c r="S215" i="25" s="1"/>
  <c r="J59" i="25"/>
  <c r="J66" i="25" s="1"/>
  <c r="BF791" i="25"/>
  <c r="BF798" i="25" s="1"/>
  <c r="AR585" i="25"/>
  <c r="AR592" i="25" s="1"/>
  <c r="Z316" i="25"/>
  <c r="Z323" i="25" s="1"/>
  <c r="Y298" i="25"/>
  <c r="Y305" i="25" s="1"/>
  <c r="V255" i="25"/>
  <c r="V262" i="25" s="1"/>
  <c r="O149" i="25"/>
  <c r="O156" i="25" s="1"/>
  <c r="AX675" i="25"/>
  <c r="AX682" i="25" s="1"/>
  <c r="AV641" i="25"/>
  <c r="AV648" i="25" s="1"/>
  <c r="AT616" i="25"/>
  <c r="AT623" i="25" s="1"/>
  <c r="AN521" i="25"/>
  <c r="AN528" i="25" s="1"/>
  <c r="Z315" i="25"/>
  <c r="Z322" i="25" s="1"/>
  <c r="R196" i="25"/>
  <c r="R203" i="25" s="1"/>
  <c r="BH826" i="25"/>
  <c r="BH833" i="25" s="1"/>
  <c r="BC748" i="25"/>
  <c r="BC755" i="25" s="1"/>
  <c r="BL885" i="25"/>
  <c r="BL892" i="25" s="1"/>
  <c r="BL881" i="25"/>
  <c r="BL888" i="25" s="1"/>
  <c r="BD765" i="25"/>
  <c r="BD772" i="25" s="1"/>
  <c r="AZ704" i="25"/>
  <c r="AZ711" i="25" s="1"/>
  <c r="AT615" i="25"/>
  <c r="AT622" i="25" s="1"/>
  <c r="AR581" i="25"/>
  <c r="AR588" i="25" s="1"/>
  <c r="AE389" i="25"/>
  <c r="AE396" i="25" s="1"/>
  <c r="AB346" i="25"/>
  <c r="AB353" i="25" s="1"/>
  <c r="V251" i="25"/>
  <c r="V258" i="25" s="1"/>
  <c r="R192" i="25"/>
  <c r="R199" i="25" s="1"/>
  <c r="I57" i="25"/>
  <c r="I64" i="25" s="1"/>
  <c r="B73" i="25"/>
  <c r="B65" i="25"/>
  <c r="I56" i="25"/>
  <c r="I63" i="25" s="1"/>
  <c r="BI841" i="25"/>
  <c r="BI848" i="25" s="1"/>
  <c r="BI839" i="25"/>
  <c r="BI846" i="25" s="1"/>
  <c r="BE779" i="25"/>
  <c r="BE786" i="25" s="1"/>
  <c r="BF792" i="25"/>
  <c r="BF799" i="25" s="1"/>
  <c r="BB735" i="25"/>
  <c r="BB742" i="25" s="1"/>
  <c r="BA719" i="25"/>
  <c r="BA726" i="25" s="1"/>
  <c r="AW656" i="25"/>
  <c r="AW663" i="25" s="1"/>
  <c r="AS600" i="25"/>
  <c r="AS607" i="25" s="1"/>
  <c r="AO540" i="25"/>
  <c r="AO547" i="25" s="1"/>
  <c r="AM511" i="25"/>
  <c r="AM518" i="25" s="1"/>
  <c r="AL496" i="25"/>
  <c r="AL503" i="25" s="1"/>
  <c r="AJ463" i="25"/>
  <c r="AJ470" i="25" s="1"/>
  <c r="AH433" i="25"/>
  <c r="AH440" i="25" s="1"/>
  <c r="AG417" i="25"/>
  <c r="AG424" i="25" s="1"/>
  <c r="AE388" i="25"/>
  <c r="AE395" i="25" s="1"/>
  <c r="AB345" i="25"/>
  <c r="AB352" i="25" s="1"/>
  <c r="AE386" i="25"/>
  <c r="AE393" i="25" s="1"/>
  <c r="AE391" i="25"/>
  <c r="AE398" i="25" s="1"/>
  <c r="X286" i="25"/>
  <c r="X293" i="25" s="1"/>
  <c r="AA328" i="25"/>
  <c r="AA335" i="25" s="1"/>
  <c r="AA326" i="25"/>
  <c r="AA333" i="25" s="1"/>
  <c r="V254" i="25"/>
  <c r="V261" i="25" s="1"/>
  <c r="V256" i="25"/>
  <c r="V263" i="25" s="1"/>
  <c r="S206" i="25"/>
  <c r="S213" i="25" s="1"/>
  <c r="N135" i="25"/>
  <c r="N142" i="25" s="1"/>
  <c r="Q177" i="25"/>
  <c r="Q184" i="25" s="1"/>
  <c r="I61" i="25"/>
  <c r="I68" i="25" s="1"/>
  <c r="K86" i="25"/>
  <c r="K93" i="25" s="1"/>
  <c r="M117" i="25"/>
  <c r="M124" i="25" s="1"/>
  <c r="J60" i="25"/>
  <c r="J67" i="25" s="1"/>
  <c r="BM898" i="25"/>
  <c r="BM905" i="25" s="1"/>
  <c r="G49" i="25"/>
  <c r="B78" i="25"/>
  <c r="B86" i="25"/>
  <c r="G43" i="25"/>
  <c r="G943" i="25" s="1"/>
  <c r="G950" i="25" s="1"/>
  <c r="G41" i="25"/>
  <c r="G941" i="25" s="1"/>
  <c r="B83" i="25"/>
  <c r="B91" i="25"/>
  <c r="AW659" i="25"/>
  <c r="AW666" i="25" s="1"/>
  <c r="AP552" i="25"/>
  <c r="AP559" i="25" s="1"/>
  <c r="AB342" i="25"/>
  <c r="AB349" i="25" s="1"/>
  <c r="Y299" i="25"/>
  <c r="Y306" i="25" s="1"/>
  <c r="T225" i="25"/>
  <c r="T232" i="25" s="1"/>
  <c r="I58" i="25"/>
  <c r="I65" i="25" s="1"/>
  <c r="L101" i="25"/>
  <c r="L108" i="25" s="1"/>
  <c r="AT612" i="25"/>
  <c r="AT619" i="25" s="1"/>
  <c r="AP551" i="25"/>
  <c r="AP558" i="25" s="1"/>
  <c r="AJ466" i="25"/>
  <c r="AJ473" i="25" s="1"/>
  <c r="Z311" i="25"/>
  <c r="Z318" i="25" s="1"/>
  <c r="X281" i="25"/>
  <c r="X288" i="25" s="1"/>
  <c r="T223" i="25"/>
  <c r="T230" i="25" s="1"/>
  <c r="S209" i="25"/>
  <c r="S216" i="25" s="1"/>
  <c r="R191" i="25"/>
  <c r="R198" i="25" s="1"/>
  <c r="P166" i="25"/>
  <c r="P173" i="25" s="1"/>
  <c r="L103" i="25"/>
  <c r="L110" i="25" s="1"/>
  <c r="BM899" i="25"/>
  <c r="BM906" i="25" s="1"/>
  <c r="BG809" i="25"/>
  <c r="BG816" i="25" s="1"/>
  <c r="BE778" i="25"/>
  <c r="BE785" i="25" s="1"/>
  <c r="BH822" i="25"/>
  <c r="BH829" i="25" s="1"/>
  <c r="BC749" i="25"/>
  <c r="BC756" i="25" s="1"/>
  <c r="AY690" i="25"/>
  <c r="AY697" i="25" s="1"/>
  <c r="AW658" i="25"/>
  <c r="AW665" i="25" s="1"/>
  <c r="AT611" i="25"/>
  <c r="AT618" i="25" s="1"/>
  <c r="AO539" i="25"/>
  <c r="AO546" i="25" s="1"/>
  <c r="AO538" i="25"/>
  <c r="AO545" i="25" s="1"/>
  <c r="W268" i="25"/>
  <c r="W275" i="25" s="1"/>
  <c r="T221" i="25"/>
  <c r="T228" i="25" s="1"/>
  <c r="X285" i="25"/>
  <c r="X292" i="25" s="1"/>
  <c r="M119" i="25"/>
  <c r="M126" i="25" s="1"/>
  <c r="K91" i="25"/>
  <c r="K98" i="25" s="1"/>
  <c r="L104" i="25"/>
  <c r="L111" i="25" s="1"/>
  <c r="BI840" i="25"/>
  <c r="BI847" i="25" s="1"/>
  <c r="BF796" i="25"/>
  <c r="BF803" i="25" s="1"/>
  <c r="BD764" i="25"/>
  <c r="BD771" i="25" s="1"/>
  <c r="BC750" i="25"/>
  <c r="BC757" i="25" s="1"/>
  <c r="AY689" i="25"/>
  <c r="AY696" i="25" s="1"/>
  <c r="AY691" i="25"/>
  <c r="AY698" i="25" s="1"/>
  <c r="AX673" i="25"/>
  <c r="AX680" i="25" s="1"/>
  <c r="AU630" i="25"/>
  <c r="AU637" i="25" s="1"/>
  <c r="AW657" i="25"/>
  <c r="AW664" i="25" s="1"/>
  <c r="AR582" i="25"/>
  <c r="AR589" i="25" s="1"/>
  <c r="AT614" i="25"/>
  <c r="AT621" i="25" s="1"/>
  <c r="AS601" i="25"/>
  <c r="AS608" i="25" s="1"/>
  <c r="AN522" i="25"/>
  <c r="AN529" i="25" s="1"/>
  <c r="AP553" i="25"/>
  <c r="AP560" i="25" s="1"/>
  <c r="AO537" i="25"/>
  <c r="AO544" i="25" s="1"/>
  <c r="AL492" i="25"/>
  <c r="AL499" i="25" s="1"/>
  <c r="AK480" i="25"/>
  <c r="AK487" i="25" s="1"/>
  <c r="AI448" i="25"/>
  <c r="AI455" i="25" s="1"/>
  <c r="AF405" i="25"/>
  <c r="AF412" i="25" s="1"/>
  <c r="AI449" i="25"/>
  <c r="AI456" i="25" s="1"/>
  <c r="AD373" i="25"/>
  <c r="AD380" i="25" s="1"/>
  <c r="AC361" i="25"/>
  <c r="AC368" i="25" s="1"/>
  <c r="AB344" i="25"/>
  <c r="AB351" i="25" s="1"/>
  <c r="Z313" i="25"/>
  <c r="Z320" i="25" s="1"/>
  <c r="S211" i="25"/>
  <c r="S218" i="25" s="1"/>
  <c r="U241" i="25"/>
  <c r="U248" i="25" s="1"/>
  <c r="T226" i="25"/>
  <c r="T233" i="25" s="1"/>
  <c r="P163" i="25"/>
  <c r="P170" i="25" s="1"/>
  <c r="N131" i="25"/>
  <c r="N138" i="25" s="1"/>
  <c r="Q180" i="25"/>
  <c r="Q187" i="25" s="1"/>
  <c r="Q179" i="25"/>
  <c r="Q186" i="25" s="1"/>
  <c r="M121" i="25"/>
  <c r="M128" i="25" s="1"/>
  <c r="J73" i="25"/>
  <c r="J80" i="25" s="1"/>
  <c r="M120" i="25"/>
  <c r="M127" i="25" s="1"/>
  <c r="L106" i="25"/>
  <c r="L113" i="25" s="1"/>
  <c r="K87" i="25"/>
  <c r="K94" i="25" s="1"/>
  <c r="B82" i="25"/>
  <c r="B90" i="25"/>
  <c r="BM897" i="25"/>
  <c r="BM904" i="25" s="1"/>
  <c r="BF795" i="25"/>
  <c r="BF802" i="25" s="1"/>
  <c r="BD761" i="25"/>
  <c r="BD768" i="25" s="1"/>
  <c r="BB733" i="25"/>
  <c r="BB740" i="25" s="1"/>
  <c r="AI447" i="25"/>
  <c r="AI454" i="25" s="1"/>
  <c r="AA329" i="25"/>
  <c r="AA336" i="25" s="1"/>
  <c r="Z312" i="25"/>
  <c r="Z319" i="25" s="1"/>
  <c r="B79" i="25"/>
  <c r="B87" i="25"/>
  <c r="B89" i="25"/>
  <c r="B81" i="25"/>
  <c r="G45" i="25"/>
  <c r="G945" i="25" s="1"/>
  <c r="G952" i="25" s="1"/>
  <c r="AL20" i="33" l="1"/>
  <c r="AL24" i="33" s="1"/>
  <c r="AK62" i="12" s="1"/>
  <c r="D62" i="42" s="1"/>
  <c r="AL18" i="33"/>
  <c r="AL19" i="33" s="1"/>
  <c r="AL21" i="33" s="1"/>
  <c r="G20" i="41"/>
  <c r="D14" i="43"/>
  <c r="E14" i="43"/>
  <c r="F14" i="43"/>
  <c r="C48" i="12"/>
  <c r="G14" i="43"/>
  <c r="H953" i="25"/>
  <c r="C14" i="43"/>
  <c r="AY24" i="11"/>
  <c r="AZ24" i="11" s="1"/>
  <c r="BA24" i="11" s="1"/>
  <c r="BB24" i="11" s="1"/>
  <c r="BC24" i="11" s="1"/>
  <c r="BD24" i="11" s="1"/>
  <c r="BE24" i="11" s="1"/>
  <c r="BF24" i="11" s="1"/>
  <c r="BG24" i="11" s="1"/>
  <c r="BH24" i="11" s="1"/>
  <c r="BI24" i="11" s="1"/>
  <c r="BJ24" i="11" s="1"/>
  <c r="F24" i="40" s="1"/>
  <c r="E24" i="40"/>
  <c r="AM30" i="11"/>
  <c r="AN30" i="11" s="1"/>
  <c r="AO30" i="11" s="1"/>
  <c r="AP30" i="11" s="1"/>
  <c r="AQ30" i="11" s="1"/>
  <c r="AR30" i="11" s="1"/>
  <c r="AS30" i="11" s="1"/>
  <c r="AT30" i="11" s="1"/>
  <c r="AU30" i="11" s="1"/>
  <c r="AV30" i="11" s="1"/>
  <c r="AW30" i="11" s="1"/>
  <c r="AX30" i="11" s="1"/>
  <c r="D30" i="40"/>
  <c r="I23" i="41"/>
  <c r="C5" i="41"/>
  <c r="D25" i="11"/>
  <c r="I20" i="11"/>
  <c r="H19" i="11"/>
  <c r="I23" i="11"/>
  <c r="H22" i="11"/>
  <c r="H22" i="41" s="1"/>
  <c r="C49" i="12"/>
  <c r="D32" i="11"/>
  <c r="D27" i="11" s="1"/>
  <c r="H951" i="25"/>
  <c r="G948" i="25"/>
  <c r="D21" i="11" s="1"/>
  <c r="D18" i="11" s="1"/>
  <c r="C47" i="12"/>
  <c r="K29" i="11"/>
  <c r="J28" i="11"/>
  <c r="H51" i="25"/>
  <c r="I44" i="25" s="1"/>
  <c r="I944" i="25" s="1"/>
  <c r="G52" i="25"/>
  <c r="H45" i="25" s="1"/>
  <c r="H945" i="25" s="1"/>
  <c r="H952" i="25" s="1"/>
  <c r="G50" i="25"/>
  <c r="H43" i="25" s="1"/>
  <c r="H943" i="25" s="1"/>
  <c r="H950" i="25" s="1"/>
  <c r="G48" i="25"/>
  <c r="H41" i="25" s="1"/>
  <c r="H941" i="25" s="1"/>
  <c r="AJ447" i="25"/>
  <c r="AJ454" i="25" s="1"/>
  <c r="BG795" i="25"/>
  <c r="BG802" i="25" s="1"/>
  <c r="N121" i="25"/>
  <c r="N128" i="25" s="1"/>
  <c r="V241" i="25"/>
  <c r="V248" i="25" s="1"/>
  <c r="AM492" i="25"/>
  <c r="AM499" i="25" s="1"/>
  <c r="AZ691" i="25"/>
  <c r="AZ698" i="25" s="1"/>
  <c r="M104" i="25"/>
  <c r="M111" i="25" s="1"/>
  <c r="N119" i="25"/>
  <c r="N126" i="25" s="1"/>
  <c r="BD749" i="25"/>
  <c r="BD756" i="25" s="1"/>
  <c r="T209" i="25"/>
  <c r="T216" i="25" s="1"/>
  <c r="AU612" i="25"/>
  <c r="AU619" i="25" s="1"/>
  <c r="U225" i="25"/>
  <c r="U232" i="25" s="1"/>
  <c r="L86" i="25"/>
  <c r="L93" i="25" s="1"/>
  <c r="O135" i="25"/>
  <c r="O142" i="25" s="1"/>
  <c r="AT600" i="25"/>
  <c r="AT607" i="25" s="1"/>
  <c r="J57" i="25"/>
  <c r="J64" i="25" s="1"/>
  <c r="AF389" i="25"/>
  <c r="AF396" i="25" s="1"/>
  <c r="AA315" i="25"/>
  <c r="AA322" i="25" s="1"/>
  <c r="AW641" i="25"/>
  <c r="AW648" i="25" s="1"/>
  <c r="N118" i="25"/>
  <c r="N125" i="25" s="1"/>
  <c r="BI823" i="25"/>
  <c r="BI830" i="25" s="1"/>
  <c r="BK853" i="25"/>
  <c r="BK860" i="25" s="1"/>
  <c r="AQ555" i="25"/>
  <c r="AQ562" i="25" s="1"/>
  <c r="AE372" i="25"/>
  <c r="AE379" i="25" s="1"/>
  <c r="AM495" i="25"/>
  <c r="AM502" i="25" s="1"/>
  <c r="BB717" i="25"/>
  <c r="BB724" i="25" s="1"/>
  <c r="Q164" i="25"/>
  <c r="Q171" i="25" s="1"/>
  <c r="AE374" i="25"/>
  <c r="AE381" i="25" s="1"/>
  <c r="AP541" i="25"/>
  <c r="AP548" i="25" s="1"/>
  <c r="BK852" i="25"/>
  <c r="BK859" i="25" s="1"/>
  <c r="BF777" i="25"/>
  <c r="BF784" i="25" s="1"/>
  <c r="Z297" i="25"/>
  <c r="Z304" i="25" s="1"/>
  <c r="AR566" i="25"/>
  <c r="AR573" i="25" s="1"/>
  <c r="S194" i="25"/>
  <c r="S201" i="25" s="1"/>
  <c r="AE376" i="25"/>
  <c r="AE383" i="25" s="1"/>
  <c r="AN509" i="25"/>
  <c r="AN516" i="25" s="1"/>
  <c r="BD751" i="25"/>
  <c r="BD758" i="25" s="1"/>
  <c r="BK855" i="25"/>
  <c r="BK862" i="25" s="1"/>
  <c r="AG404" i="25"/>
  <c r="AG411" i="25" s="1"/>
  <c r="BF776" i="25"/>
  <c r="BF783" i="25" s="1"/>
  <c r="AO526" i="25"/>
  <c r="AO533" i="25" s="1"/>
  <c r="W253" i="25"/>
  <c r="W260" i="25" s="1"/>
  <c r="AN510" i="25"/>
  <c r="AN517" i="25" s="1"/>
  <c r="V239" i="25"/>
  <c r="V246" i="25" s="1"/>
  <c r="AV627" i="25"/>
  <c r="AV634" i="25" s="1"/>
  <c r="BC736" i="25"/>
  <c r="BC743" i="25" s="1"/>
  <c r="BC732" i="25"/>
  <c r="BC739" i="25" s="1"/>
  <c r="AW644" i="25"/>
  <c r="AW651" i="25" s="1"/>
  <c r="O134" i="25"/>
  <c r="O141" i="25" s="1"/>
  <c r="AI436" i="25"/>
  <c r="AI443" i="25" s="1"/>
  <c r="BI821" i="25"/>
  <c r="BI828" i="25" s="1"/>
  <c r="X269" i="25"/>
  <c r="X276" i="25" s="1"/>
  <c r="AK464" i="25"/>
  <c r="AK471" i="25" s="1"/>
  <c r="AA312" i="25"/>
  <c r="AA319" i="25" s="1"/>
  <c r="BC733" i="25"/>
  <c r="BC740" i="25" s="1"/>
  <c r="R179" i="25"/>
  <c r="R186" i="25" s="1"/>
  <c r="AV630" i="25"/>
  <c r="AV637" i="25" s="1"/>
  <c r="Y285" i="25"/>
  <c r="Y292" i="25" s="1"/>
  <c r="BH809" i="25"/>
  <c r="BH816" i="25" s="1"/>
  <c r="Q166" i="25"/>
  <c r="Q173" i="25" s="1"/>
  <c r="U223" i="25"/>
  <c r="U230" i="25" s="1"/>
  <c r="AK466" i="25"/>
  <c r="AK473" i="25" s="1"/>
  <c r="AQ552" i="25"/>
  <c r="AQ559" i="25" s="1"/>
  <c r="T206" i="25"/>
  <c r="T213" i="25" s="1"/>
  <c r="AN511" i="25"/>
  <c r="AN518" i="25" s="1"/>
  <c r="J56" i="25"/>
  <c r="J63" i="25" s="1"/>
  <c r="S192" i="25"/>
  <c r="S199" i="25" s="1"/>
  <c r="AS581" i="25"/>
  <c r="AS588" i="25" s="1"/>
  <c r="AO521" i="25"/>
  <c r="AO528" i="25" s="1"/>
  <c r="BE766" i="25"/>
  <c r="BE773" i="25" s="1"/>
  <c r="AT597" i="25"/>
  <c r="AT604" i="25" s="1"/>
  <c r="V238" i="25"/>
  <c r="V245" i="25" s="1"/>
  <c r="O132" i="25"/>
  <c r="O139" i="25" s="1"/>
  <c r="AB331" i="25"/>
  <c r="AB338" i="25" s="1"/>
  <c r="AV626" i="25"/>
  <c r="AV633" i="25" s="1"/>
  <c r="BL871" i="25"/>
  <c r="BL878" i="25" s="1"/>
  <c r="N116" i="25"/>
  <c r="N123" i="25" s="1"/>
  <c r="V237" i="25"/>
  <c r="V244" i="25" s="1"/>
  <c r="AG403" i="25"/>
  <c r="AG410" i="25" s="1"/>
  <c r="AZ686" i="25"/>
  <c r="AZ693" i="25" s="1"/>
  <c r="O136" i="25"/>
  <c r="O143" i="25" s="1"/>
  <c r="AI434" i="25"/>
  <c r="AI441" i="25" s="1"/>
  <c r="BG793" i="25"/>
  <c r="BG800" i="25" s="1"/>
  <c r="W252" i="25"/>
  <c r="W259" i="25" s="1"/>
  <c r="AS586" i="25"/>
  <c r="AS593" i="25" s="1"/>
  <c r="AF387" i="25"/>
  <c r="AF394" i="25" s="1"/>
  <c r="AT596" i="25"/>
  <c r="AT603" i="25" s="1"/>
  <c r="BL867" i="25"/>
  <c r="BL874" i="25" s="1"/>
  <c r="X270" i="25"/>
  <c r="X277" i="25" s="1"/>
  <c r="AY674" i="25"/>
  <c r="AY681" i="25" s="1"/>
  <c r="BH811" i="25"/>
  <c r="BH818" i="25" s="1"/>
  <c r="BG794" i="25"/>
  <c r="BG801" i="25" s="1"/>
  <c r="Y282" i="25"/>
  <c r="Y289" i="25" s="1"/>
  <c r="BB721" i="25"/>
  <c r="BB728" i="25" s="1"/>
  <c r="T207" i="25"/>
  <c r="T214" i="25" s="1"/>
  <c r="AN507" i="25"/>
  <c r="AN514" i="25" s="1"/>
  <c r="N120" i="25"/>
  <c r="N127" i="25" s="1"/>
  <c r="Q163" i="25"/>
  <c r="Q170" i="25" s="1"/>
  <c r="AJ448" i="25"/>
  <c r="AJ455" i="25" s="1"/>
  <c r="AS582" i="25"/>
  <c r="AS589" i="25" s="1"/>
  <c r="BG796" i="25"/>
  <c r="BG803" i="25" s="1"/>
  <c r="U221" i="25"/>
  <c r="U228" i="25" s="1"/>
  <c r="AX658" i="25"/>
  <c r="AX665" i="25" s="1"/>
  <c r="Y281" i="25"/>
  <c r="Y288" i="25" s="1"/>
  <c r="AX659" i="25"/>
  <c r="AX666" i="25" s="1"/>
  <c r="K60" i="25"/>
  <c r="K67" i="25" s="1"/>
  <c r="W256" i="25"/>
  <c r="W263" i="25" s="1"/>
  <c r="AB328" i="25"/>
  <c r="AB335" i="25" s="1"/>
  <c r="AF388" i="25"/>
  <c r="AF395" i="25" s="1"/>
  <c r="AK463" i="25"/>
  <c r="AK470" i="25" s="1"/>
  <c r="BG792" i="25"/>
  <c r="BG799" i="25" s="1"/>
  <c r="W251" i="25"/>
  <c r="W258" i="25" s="1"/>
  <c r="BE765" i="25"/>
  <c r="BE772" i="25" s="1"/>
  <c r="AS585" i="25"/>
  <c r="AS592" i="25" s="1"/>
  <c r="T208" i="25"/>
  <c r="T215" i="25" s="1"/>
  <c r="AH421" i="25"/>
  <c r="AH428" i="25" s="1"/>
  <c r="BD747" i="25"/>
  <c r="BD754" i="25" s="1"/>
  <c r="Z300" i="25"/>
  <c r="Z307" i="25" s="1"/>
  <c r="AI435" i="25"/>
  <c r="AI442" i="25" s="1"/>
  <c r="M102" i="25"/>
  <c r="M109" i="25" s="1"/>
  <c r="AT599" i="25"/>
  <c r="AT606" i="25" s="1"/>
  <c r="V236" i="25"/>
  <c r="V243" i="25" s="1"/>
  <c r="AW642" i="25"/>
  <c r="AW649" i="25" s="1"/>
  <c r="K74" i="25"/>
  <c r="K81" i="25" s="1"/>
  <c r="BA705" i="25"/>
  <c r="BA712" i="25" s="1"/>
  <c r="BE763" i="25"/>
  <c r="BE770" i="25" s="1"/>
  <c r="X267" i="25"/>
  <c r="X274" i="25" s="1"/>
  <c r="AX660" i="25"/>
  <c r="AX667" i="25" s="1"/>
  <c r="BK856" i="25"/>
  <c r="BK863" i="25" s="1"/>
  <c r="BF781" i="25"/>
  <c r="BF788" i="25" s="1"/>
  <c r="X271" i="25"/>
  <c r="X278" i="25" s="1"/>
  <c r="AJ450" i="25"/>
  <c r="AJ457" i="25" s="1"/>
  <c r="AV631" i="25"/>
  <c r="AV638" i="25" s="1"/>
  <c r="S195" i="25"/>
  <c r="S202" i="25" s="1"/>
  <c r="AD357" i="25"/>
  <c r="AD364" i="25" s="1"/>
  <c r="AZ687" i="25"/>
  <c r="AZ694" i="25" s="1"/>
  <c r="AM493" i="25"/>
  <c r="AM500" i="25" s="1"/>
  <c r="BH806" i="25"/>
  <c r="BH813" i="25" s="1"/>
  <c r="AR569" i="25"/>
  <c r="AR576" i="25" s="1"/>
  <c r="Y284" i="25"/>
  <c r="Y291" i="25" s="1"/>
  <c r="AV629" i="25"/>
  <c r="AV636" i="25" s="1"/>
  <c r="BH807" i="25"/>
  <c r="BH814" i="25" s="1"/>
  <c r="BA701" i="25"/>
  <c r="BA708" i="25" s="1"/>
  <c r="K73" i="25"/>
  <c r="K80" i="25" s="1"/>
  <c r="U226" i="25"/>
  <c r="U233" i="25" s="1"/>
  <c r="AD361" i="25"/>
  <c r="AD368" i="25" s="1"/>
  <c r="AL480" i="25"/>
  <c r="AL487" i="25" s="1"/>
  <c r="AT601" i="25"/>
  <c r="AT608" i="25" s="1"/>
  <c r="BD750" i="25"/>
  <c r="BD757" i="25" s="1"/>
  <c r="BJ840" i="25"/>
  <c r="BJ847" i="25" s="1"/>
  <c r="X268" i="25"/>
  <c r="X275" i="25" s="1"/>
  <c r="AZ690" i="25"/>
  <c r="AZ697" i="25" s="1"/>
  <c r="J58" i="25"/>
  <c r="J65" i="25" s="1"/>
  <c r="N117" i="25"/>
  <c r="N124" i="25" s="1"/>
  <c r="R177" i="25"/>
  <c r="R184" i="25" s="1"/>
  <c r="W254" i="25"/>
  <c r="W261" i="25" s="1"/>
  <c r="AF386" i="25"/>
  <c r="AF393" i="25" s="1"/>
  <c r="AH417" i="25"/>
  <c r="AH424" i="25" s="1"/>
  <c r="BB719" i="25"/>
  <c r="BB726" i="25" s="1"/>
  <c r="AC346" i="25"/>
  <c r="AC353" i="25" s="1"/>
  <c r="BM881" i="25"/>
  <c r="BM888" i="25" s="1"/>
  <c r="Z298" i="25"/>
  <c r="Z305" i="25" s="1"/>
  <c r="BG791" i="25"/>
  <c r="BG798" i="25" s="1"/>
  <c r="AW645" i="25"/>
  <c r="AW652" i="25" s="1"/>
  <c r="T210" i="25"/>
  <c r="T217" i="25" s="1"/>
  <c r="AQ554" i="25"/>
  <c r="AQ561" i="25" s="1"/>
  <c r="BH810" i="25"/>
  <c r="BH817" i="25" s="1"/>
  <c r="O133" i="25"/>
  <c r="O140" i="25" s="1"/>
  <c r="AG406" i="25"/>
  <c r="AG413" i="25" s="1"/>
  <c r="AL481" i="25"/>
  <c r="AL488" i="25" s="1"/>
  <c r="L89" i="25"/>
  <c r="L96" i="25" s="1"/>
  <c r="AN506" i="25"/>
  <c r="AN513" i="25" s="1"/>
  <c r="BI824" i="25"/>
  <c r="BI831" i="25" s="1"/>
  <c r="BB718" i="25"/>
  <c r="BB725" i="25" s="1"/>
  <c r="AL477" i="25"/>
  <c r="AL484" i="25" s="1"/>
  <c r="BB720" i="25"/>
  <c r="BB727" i="25" s="1"/>
  <c r="AR567" i="25"/>
  <c r="AR574" i="25" s="1"/>
  <c r="P151" i="25"/>
  <c r="P158" i="25" s="1"/>
  <c r="AR570" i="25"/>
  <c r="AR577" i="25" s="1"/>
  <c r="BD746" i="25"/>
  <c r="BD753" i="25" s="1"/>
  <c r="BM882" i="25"/>
  <c r="BM889" i="25" s="1"/>
  <c r="AG401" i="25"/>
  <c r="AG408" i="25" s="1"/>
  <c r="BC731" i="25"/>
  <c r="BC738" i="25" s="1"/>
  <c r="BL866" i="25"/>
  <c r="BL873" i="25" s="1"/>
  <c r="AG402" i="25"/>
  <c r="AG409" i="25" s="1"/>
  <c r="AM494" i="25"/>
  <c r="AM501" i="25" s="1"/>
  <c r="L90" i="25"/>
  <c r="L97" i="25" s="1"/>
  <c r="U224" i="25"/>
  <c r="U231" i="25" s="1"/>
  <c r="AI432" i="25"/>
  <c r="AI439" i="25" s="1"/>
  <c r="BC734" i="25"/>
  <c r="BC741" i="25" s="1"/>
  <c r="AO524" i="25"/>
  <c r="AO531" i="25" s="1"/>
  <c r="BM886" i="25"/>
  <c r="BM893" i="25" s="1"/>
  <c r="AV628" i="25"/>
  <c r="AV635" i="25" s="1"/>
  <c r="AC343" i="25"/>
  <c r="AC350" i="25" s="1"/>
  <c r="AP536" i="25"/>
  <c r="AP543" i="25" s="1"/>
  <c r="AW646" i="25"/>
  <c r="AW653" i="25" s="1"/>
  <c r="BJ838" i="25"/>
  <c r="BJ845" i="25" s="1"/>
  <c r="S193" i="25"/>
  <c r="S200" i="25" s="1"/>
  <c r="AD358" i="25"/>
  <c r="AD365" i="25" s="1"/>
  <c r="BL869" i="25"/>
  <c r="BL876" i="25" s="1"/>
  <c r="H53" i="25"/>
  <c r="M105" i="25"/>
  <c r="M112" i="25" s="1"/>
  <c r="AA314" i="25"/>
  <c r="AA321" i="25" s="1"/>
  <c r="AF390" i="25"/>
  <c r="AF397" i="25" s="1"/>
  <c r="AH418" i="25"/>
  <c r="AH425" i="25" s="1"/>
  <c r="BA702" i="25"/>
  <c r="BA709" i="25" s="1"/>
  <c r="BM883" i="25"/>
  <c r="BM890" i="25" s="1"/>
  <c r="P146" i="25"/>
  <c r="P153" i="25" s="1"/>
  <c r="AC341" i="25"/>
  <c r="AC348" i="25" s="1"/>
  <c r="AL479" i="25"/>
  <c r="AL486" i="25" s="1"/>
  <c r="AL476" i="25"/>
  <c r="AL483" i="25" s="1"/>
  <c r="AQ556" i="25"/>
  <c r="AQ563" i="25" s="1"/>
  <c r="AY676" i="25"/>
  <c r="AY683" i="25" s="1"/>
  <c r="BJ837" i="25"/>
  <c r="BJ844" i="25" s="1"/>
  <c r="AT598" i="25"/>
  <c r="AT605" i="25" s="1"/>
  <c r="AX661" i="25"/>
  <c r="AX668" i="25" s="1"/>
  <c r="P150" i="25"/>
  <c r="P157" i="25" s="1"/>
  <c r="AO523" i="25"/>
  <c r="AO530" i="25" s="1"/>
  <c r="BH808" i="25"/>
  <c r="BH815" i="25" s="1"/>
  <c r="K75" i="25"/>
  <c r="K82" i="25" s="1"/>
  <c r="AO525" i="25"/>
  <c r="AO532" i="25" s="1"/>
  <c r="K72" i="25"/>
  <c r="K79" i="25" s="1"/>
  <c r="AH416" i="25"/>
  <c r="AH423" i="25" s="1"/>
  <c r="BE762" i="25"/>
  <c r="BE769" i="25" s="1"/>
  <c r="BI825" i="25"/>
  <c r="BI832" i="25" s="1"/>
  <c r="Y283" i="25"/>
  <c r="Y290" i="25" s="1"/>
  <c r="AD356" i="25"/>
  <c r="AD363" i="25" s="1"/>
  <c r="AI431" i="25"/>
  <c r="AI438" i="25" s="1"/>
  <c r="R176" i="25"/>
  <c r="R183" i="25" s="1"/>
  <c r="AM491" i="25"/>
  <c r="AM498" i="25" s="1"/>
  <c r="AU613" i="25"/>
  <c r="AU620" i="25" s="1"/>
  <c r="AB330" i="25"/>
  <c r="AB337" i="25" s="1"/>
  <c r="AR568" i="25"/>
  <c r="AR575" i="25" s="1"/>
  <c r="M106" i="25"/>
  <c r="M113" i="25" s="1"/>
  <c r="O131" i="25"/>
  <c r="O138" i="25" s="1"/>
  <c r="T211" i="25"/>
  <c r="T218" i="25" s="1"/>
  <c r="AC344" i="25"/>
  <c r="AC351" i="25" s="1"/>
  <c r="AE373" i="25"/>
  <c r="AE380" i="25" s="1"/>
  <c r="AG405" i="25"/>
  <c r="AG412" i="25" s="1"/>
  <c r="AP537" i="25"/>
  <c r="AP544" i="25" s="1"/>
  <c r="AO522" i="25"/>
  <c r="AO529" i="25" s="1"/>
  <c r="AU614" i="25"/>
  <c r="AU621" i="25" s="1"/>
  <c r="AX657" i="25"/>
  <c r="AX664" i="25" s="1"/>
  <c r="AY673" i="25"/>
  <c r="AY680" i="25" s="1"/>
  <c r="AZ689" i="25"/>
  <c r="AZ696" i="25" s="1"/>
  <c r="BE764" i="25"/>
  <c r="BE771" i="25" s="1"/>
  <c r="L91" i="25"/>
  <c r="L98" i="25" s="1"/>
  <c r="B106" i="25"/>
  <c r="B98" i="25"/>
  <c r="B104" i="25"/>
  <c r="B96" i="25"/>
  <c r="BE761" i="25"/>
  <c r="BE768" i="25" s="1"/>
  <c r="L87" i="25"/>
  <c r="L94" i="25" s="1"/>
  <c r="R180" i="25"/>
  <c r="R187" i="25" s="1"/>
  <c r="AA313" i="25"/>
  <c r="AA320" i="25" s="1"/>
  <c r="AJ449" i="25"/>
  <c r="AJ456" i="25" s="1"/>
  <c r="AQ553" i="25"/>
  <c r="AQ560" i="25" s="1"/>
  <c r="AP539" i="25"/>
  <c r="AP546" i="25" s="1"/>
  <c r="BF778" i="25"/>
  <c r="BF785" i="25" s="1"/>
  <c r="Z299" i="25"/>
  <c r="Z306" i="25" s="1"/>
  <c r="J61" i="25"/>
  <c r="J68" i="25" s="1"/>
  <c r="AB326" i="25"/>
  <c r="AB333" i="25" s="1"/>
  <c r="Y286" i="25"/>
  <c r="Y293" i="25" s="1"/>
  <c r="AI433" i="25"/>
  <c r="AI440" i="25" s="1"/>
  <c r="AM496" i="25"/>
  <c r="AM503" i="25" s="1"/>
  <c r="AP540" i="25"/>
  <c r="AP547" i="25" s="1"/>
  <c r="AX656" i="25"/>
  <c r="AX663" i="25" s="1"/>
  <c r="BC735" i="25"/>
  <c r="BC742" i="25" s="1"/>
  <c r="BF779" i="25"/>
  <c r="BF786" i="25" s="1"/>
  <c r="BJ841" i="25"/>
  <c r="BJ848" i="25" s="1"/>
  <c r="B88" i="25"/>
  <c r="B80" i="25"/>
  <c r="BA704" i="25"/>
  <c r="BA711" i="25" s="1"/>
  <c r="BD748" i="25"/>
  <c r="BD755" i="25" s="1"/>
  <c r="S196" i="25"/>
  <c r="S203" i="25" s="1"/>
  <c r="P149" i="25"/>
  <c r="P156" i="25" s="1"/>
  <c r="K59" i="25"/>
  <c r="K66" i="25" s="1"/>
  <c r="X266" i="25"/>
  <c r="X273" i="25" s="1"/>
  <c r="R181" i="25"/>
  <c r="R188" i="25" s="1"/>
  <c r="Z296" i="25"/>
  <c r="Z303" i="25" s="1"/>
  <c r="BL870" i="25"/>
  <c r="BL877" i="25" s="1"/>
  <c r="P147" i="25"/>
  <c r="P154" i="25" s="1"/>
  <c r="V240" i="25"/>
  <c r="V247" i="25" s="1"/>
  <c r="AY671" i="25"/>
  <c r="AY678" i="25" s="1"/>
  <c r="Z301" i="25"/>
  <c r="Z308" i="25" s="1"/>
  <c r="AJ446" i="25"/>
  <c r="AJ453" i="25" s="1"/>
  <c r="AR571" i="25"/>
  <c r="AR578" i="25" s="1"/>
  <c r="AY672" i="25"/>
  <c r="AY679" i="25" s="1"/>
  <c r="BF780" i="25"/>
  <c r="BF787" i="25" s="1"/>
  <c r="BK854" i="25"/>
  <c r="BK861" i="25" s="1"/>
  <c r="Q162" i="25"/>
  <c r="Q169" i="25" s="1"/>
  <c r="BL868" i="25"/>
  <c r="BL875" i="25" s="1"/>
  <c r="P148" i="25"/>
  <c r="P155" i="25" s="1"/>
  <c r="AD359" i="25"/>
  <c r="AD366" i="25" s="1"/>
  <c r="AH420" i="25"/>
  <c r="AH427" i="25" s="1"/>
  <c r="AL478" i="25"/>
  <c r="AL485" i="25" s="1"/>
  <c r="AD360" i="25"/>
  <c r="AD367" i="25" s="1"/>
  <c r="L88" i="25"/>
  <c r="L95" i="25" s="1"/>
  <c r="K76" i="25"/>
  <c r="K83" i="25" s="1"/>
  <c r="AK465" i="25"/>
  <c r="AK472" i="25" s="1"/>
  <c r="BA703" i="25"/>
  <c r="BA710" i="25" s="1"/>
  <c r="R178" i="25"/>
  <c r="R185" i="25" s="1"/>
  <c r="AE371" i="25"/>
  <c r="AE378" i="25" s="1"/>
  <c r="AK461" i="25"/>
  <c r="AK468" i="25" s="1"/>
  <c r="BJ836" i="25"/>
  <c r="BJ843" i="25" s="1"/>
  <c r="BK851" i="25"/>
  <c r="BK858" i="25" s="1"/>
  <c r="AB327" i="25"/>
  <c r="AB334" i="25" s="1"/>
  <c r="AZ688" i="25"/>
  <c r="AZ695" i="25" s="1"/>
  <c r="Q165" i="25"/>
  <c r="Q172" i="25" s="1"/>
  <c r="AJ451" i="25"/>
  <c r="AJ458" i="25" s="1"/>
  <c r="U222" i="25"/>
  <c r="U229" i="25" s="1"/>
  <c r="AE375" i="25"/>
  <c r="AE382" i="25" s="1"/>
  <c r="AN508" i="25"/>
  <c r="AN515" i="25" s="1"/>
  <c r="B102" i="25"/>
  <c r="B94" i="25"/>
  <c r="AB329" i="25"/>
  <c r="AB336" i="25" s="1"/>
  <c r="B105" i="25"/>
  <c r="B97" i="25"/>
  <c r="AP538" i="25"/>
  <c r="AP545" i="25" s="1"/>
  <c r="AU611" i="25"/>
  <c r="AU618" i="25" s="1"/>
  <c r="BI822" i="25"/>
  <c r="BI829" i="25" s="1"/>
  <c r="M103" i="25"/>
  <c r="M110" i="25" s="1"/>
  <c r="S191" i="25"/>
  <c r="S198" i="25" s="1"/>
  <c r="AA311" i="25"/>
  <c r="AA318" i="25" s="1"/>
  <c r="AQ551" i="25"/>
  <c r="AQ558" i="25" s="1"/>
  <c r="M101" i="25"/>
  <c r="M108" i="25" s="1"/>
  <c r="AC342" i="25"/>
  <c r="AC349" i="25" s="1"/>
  <c r="B101" i="25"/>
  <c r="B93" i="25"/>
  <c r="H42" i="25"/>
  <c r="H942" i="25" s="1"/>
  <c r="AF391" i="25"/>
  <c r="AF398" i="25" s="1"/>
  <c r="AC345" i="25"/>
  <c r="AC352" i="25" s="1"/>
  <c r="BJ839" i="25"/>
  <c r="BJ846" i="25" s="1"/>
  <c r="AU615" i="25"/>
  <c r="AU622" i="25" s="1"/>
  <c r="BM885" i="25"/>
  <c r="BM892" i="25" s="1"/>
  <c r="BI826" i="25"/>
  <c r="BI833" i="25" s="1"/>
  <c r="AU616" i="25"/>
  <c r="AU623" i="25" s="1"/>
  <c r="AY675" i="25"/>
  <c r="AY682" i="25" s="1"/>
  <c r="W255" i="25"/>
  <c r="W262" i="25" s="1"/>
  <c r="AA316" i="25"/>
  <c r="AA323" i="25" s="1"/>
  <c r="AK462" i="25"/>
  <c r="AK469" i="25" s="1"/>
  <c r="K71" i="25"/>
  <c r="K78" i="25" s="1"/>
  <c r="AH419" i="25"/>
  <c r="AH426" i="25" s="1"/>
  <c r="AS583" i="25"/>
  <c r="AS590" i="25" s="1"/>
  <c r="BA706" i="25"/>
  <c r="BA713" i="25" s="1"/>
  <c r="Q161" i="25"/>
  <c r="Q168" i="25" s="1"/>
  <c r="AW643" i="25"/>
  <c r="AW650" i="25" s="1"/>
  <c r="BB716" i="25"/>
  <c r="BB723" i="25" s="1"/>
  <c r="BM884" i="25"/>
  <c r="BM891" i="25" s="1"/>
  <c r="AS584" i="25"/>
  <c r="AS591" i="25" s="1"/>
  <c r="AL30" i="33" l="1"/>
  <c r="AM8" i="14" s="1"/>
  <c r="AL50" i="11" s="1"/>
  <c r="AM17" i="33"/>
  <c r="D5" i="41"/>
  <c r="AY30" i="11"/>
  <c r="AZ30" i="11" s="1"/>
  <c r="BA30" i="11" s="1"/>
  <c r="BB30" i="11" s="1"/>
  <c r="BC30" i="11" s="1"/>
  <c r="BD30" i="11" s="1"/>
  <c r="BE30" i="11" s="1"/>
  <c r="BF30" i="11" s="1"/>
  <c r="BG30" i="11" s="1"/>
  <c r="BH30" i="11" s="1"/>
  <c r="BI30" i="11" s="1"/>
  <c r="BJ30" i="11" s="1"/>
  <c r="F30" i="40" s="1"/>
  <c r="E30" i="40"/>
  <c r="J23" i="41"/>
  <c r="H20" i="41"/>
  <c r="J23" i="11"/>
  <c r="I22" i="11"/>
  <c r="I22" i="41" s="1"/>
  <c r="I20" i="41" s="1"/>
  <c r="I19" i="11"/>
  <c r="J20" i="11"/>
  <c r="H948" i="25"/>
  <c r="E21" i="11" s="1"/>
  <c r="D47" i="12"/>
  <c r="D49" i="12"/>
  <c r="E32" i="11"/>
  <c r="E27" i="11" s="1"/>
  <c r="H949" i="25"/>
  <c r="E25" i="11" s="1"/>
  <c r="D48" i="12"/>
  <c r="I951" i="25"/>
  <c r="K28" i="11"/>
  <c r="K23" i="41" s="1"/>
  <c r="L29" i="11"/>
  <c r="H49" i="25"/>
  <c r="H48" i="25"/>
  <c r="I41" i="25" s="1"/>
  <c r="I941" i="25" s="1"/>
  <c r="H52" i="25"/>
  <c r="I45" i="25" s="1"/>
  <c r="I945" i="25" s="1"/>
  <c r="I952" i="25" s="1"/>
  <c r="H50" i="25"/>
  <c r="I43" i="25" s="1"/>
  <c r="I943" i="25" s="1"/>
  <c r="I950" i="25" s="1"/>
  <c r="AB316" i="25"/>
  <c r="AB323" i="25" s="1"/>
  <c r="AV616" i="25"/>
  <c r="AV623" i="25" s="1"/>
  <c r="BK839" i="25"/>
  <c r="BK846" i="25" s="1"/>
  <c r="N101" i="25"/>
  <c r="N108" i="25" s="1"/>
  <c r="N103" i="25"/>
  <c r="N110" i="25" s="1"/>
  <c r="V222" i="25"/>
  <c r="V229" i="25" s="1"/>
  <c r="AF371" i="25"/>
  <c r="AF378" i="25" s="1"/>
  <c r="AZ672" i="25"/>
  <c r="AZ679" i="25" s="1"/>
  <c r="Q147" i="25"/>
  <c r="Q154" i="25" s="1"/>
  <c r="Q149" i="25"/>
  <c r="Q156" i="25"/>
  <c r="AC326" i="25"/>
  <c r="AC333" i="25" s="1"/>
  <c r="AA299" i="25"/>
  <c r="AA306" i="25" s="1"/>
  <c r="BF761" i="25"/>
  <c r="BF768" i="25" s="1"/>
  <c r="N106" i="25"/>
  <c r="N113" i="25" s="1"/>
  <c r="BI808" i="25"/>
  <c r="BI815" i="25" s="1"/>
  <c r="BK837" i="25"/>
  <c r="BK844" i="25" s="1"/>
  <c r="AD343" i="25"/>
  <c r="AD350" i="25" s="1"/>
  <c r="AP524" i="25"/>
  <c r="AP531" i="25" s="1"/>
  <c r="V224" i="25"/>
  <c r="V231" i="25" s="1"/>
  <c r="BM866" i="25"/>
  <c r="BM873" i="25" s="1"/>
  <c r="Q151" i="25"/>
  <c r="Q158" i="25" s="1"/>
  <c r="AM477" i="25"/>
  <c r="AM484" i="25" s="1"/>
  <c r="P133" i="25"/>
  <c r="P140" i="25" s="1"/>
  <c r="AI417" i="25"/>
  <c r="AI424" i="25" s="1"/>
  <c r="Y268" i="25"/>
  <c r="Y275" i="25" s="1"/>
  <c r="AU601" i="25"/>
  <c r="AU608" i="25" s="1"/>
  <c r="AE357" i="25"/>
  <c r="AE364" i="25" s="1"/>
  <c r="Y271" i="25"/>
  <c r="Y278" i="25" s="1"/>
  <c r="Y267" i="25"/>
  <c r="Y274" i="25" s="1"/>
  <c r="AU599" i="25"/>
  <c r="AU606" i="25" s="1"/>
  <c r="X256" i="25"/>
  <c r="X263" i="25" s="1"/>
  <c r="Z281" i="25"/>
  <c r="Z288" i="25" s="1"/>
  <c r="AZ674" i="25"/>
  <c r="AZ681" i="25" s="1"/>
  <c r="AG387" i="25"/>
  <c r="AG394" i="25" s="1"/>
  <c r="BH793" i="25"/>
  <c r="BH800" i="25" s="1"/>
  <c r="BA686" i="25"/>
  <c r="BA693" i="25" s="1"/>
  <c r="P132" i="25"/>
  <c r="P139" i="25" s="1"/>
  <c r="K56" i="25"/>
  <c r="K63" i="25" s="1"/>
  <c r="AR552" i="25"/>
  <c r="AR559" i="25" s="1"/>
  <c r="BI809" i="25"/>
  <c r="BI816" i="25" s="1"/>
  <c r="BD733" i="25"/>
  <c r="BD740" i="25" s="1"/>
  <c r="P134" i="25"/>
  <c r="P141" i="25" s="1"/>
  <c r="AW627" i="25"/>
  <c r="AW634" i="25" s="1"/>
  <c r="BL855" i="25"/>
  <c r="BL862" i="25" s="1"/>
  <c r="AF374" i="25"/>
  <c r="AF381" i="25" s="1"/>
  <c r="BJ823" i="25"/>
  <c r="BJ830" i="25" s="1"/>
  <c r="AG389" i="25"/>
  <c r="AG396" i="25" s="1"/>
  <c r="M86" i="25"/>
  <c r="M93" i="25" s="1"/>
  <c r="N104" i="25"/>
  <c r="N111" i="25" s="1"/>
  <c r="X255" i="25"/>
  <c r="X262" i="25" s="1"/>
  <c r="BJ826" i="25"/>
  <c r="BJ833" i="25" s="1"/>
  <c r="AR551" i="25"/>
  <c r="AR558" i="25" s="1"/>
  <c r="BJ822" i="25"/>
  <c r="BJ829" i="25" s="1"/>
  <c r="AK451" i="25"/>
  <c r="AK458" i="25" s="1"/>
  <c r="BK836" i="25"/>
  <c r="BK843" i="25" s="1"/>
  <c r="M88" i="25"/>
  <c r="M95" i="25" s="1"/>
  <c r="K61" i="25"/>
  <c r="K68" i="25" s="1"/>
  <c r="S180" i="25"/>
  <c r="S187" i="25" s="1"/>
  <c r="BA689" i="25"/>
  <c r="BA696" i="25" s="1"/>
  <c r="Z283" i="25"/>
  <c r="Z290" i="25" s="1"/>
  <c r="AY661" i="25"/>
  <c r="AY668" i="25" s="1"/>
  <c r="AZ676" i="25"/>
  <c r="AZ683" i="25" s="1"/>
  <c r="AW635" i="25"/>
  <c r="AW628" i="25"/>
  <c r="BD734" i="25"/>
  <c r="BD741" i="25" s="1"/>
  <c r="M90" i="25"/>
  <c r="M97" i="25" s="1"/>
  <c r="BD731" i="25"/>
  <c r="BD738" i="25" s="1"/>
  <c r="AS567" i="25"/>
  <c r="AS574" i="25" s="1"/>
  <c r="BC718" i="25"/>
  <c r="BC725" i="25" s="1"/>
  <c r="BI810" i="25"/>
  <c r="BI817" i="25" s="1"/>
  <c r="AX645" i="25"/>
  <c r="AX652" i="25" s="1"/>
  <c r="AD346" i="25"/>
  <c r="AD353" i="25" s="1"/>
  <c r="AG386" i="25"/>
  <c r="AG393" i="25" s="1"/>
  <c r="BK840" i="25"/>
  <c r="BK847" i="25" s="1"/>
  <c r="AM480" i="25"/>
  <c r="AM487" i="25" s="1"/>
  <c r="L73" i="25"/>
  <c r="L80" i="25" s="1"/>
  <c r="BI806" i="25"/>
  <c r="BI813" i="25" s="1"/>
  <c r="T195" i="25"/>
  <c r="T202" i="25" s="1"/>
  <c r="BG781" i="25"/>
  <c r="BG788" i="25" s="1"/>
  <c r="BF763" i="25"/>
  <c r="BF770" i="25" s="1"/>
  <c r="AA300" i="25"/>
  <c r="AA307" i="25" s="1"/>
  <c r="X251" i="25"/>
  <c r="X258" i="25" s="1"/>
  <c r="AY658" i="25"/>
  <c r="AY665" i="25" s="1"/>
  <c r="AO507" i="25"/>
  <c r="AO514" i="25" s="1"/>
  <c r="Y270" i="25"/>
  <c r="Y277" i="25" s="1"/>
  <c r="AJ434" i="25"/>
  <c r="AJ441" i="25" s="1"/>
  <c r="AH403" i="25"/>
  <c r="AH410" i="25" s="1"/>
  <c r="BM871" i="25"/>
  <c r="BM878" i="25" s="1"/>
  <c r="W238" i="25"/>
  <c r="W245" i="25" s="1"/>
  <c r="AP521" i="25"/>
  <c r="AP528" i="25" s="1"/>
  <c r="AO511" i="25"/>
  <c r="AO518" i="25" s="1"/>
  <c r="AL466" i="25"/>
  <c r="AL473" i="25" s="1"/>
  <c r="Z285" i="25"/>
  <c r="Z292" i="25" s="1"/>
  <c r="AB312" i="25"/>
  <c r="AB319" i="25" s="1"/>
  <c r="AX644" i="25"/>
  <c r="AX651" i="25" s="1"/>
  <c r="W239" i="25"/>
  <c r="W246" i="25" s="1"/>
  <c r="BE751" i="25"/>
  <c r="BE758" i="25" s="1"/>
  <c r="T194" i="25"/>
  <c r="T201" i="25" s="1"/>
  <c r="R164" i="25"/>
  <c r="R171" i="25" s="1"/>
  <c r="AF372" i="25"/>
  <c r="AF379" i="25" s="1"/>
  <c r="O118" i="25"/>
  <c r="O125" i="25" s="1"/>
  <c r="K57" i="25"/>
  <c r="K64" i="25" s="1"/>
  <c r="U209" i="25"/>
  <c r="U216" i="25" s="1"/>
  <c r="BA691" i="25"/>
  <c r="BA698" i="25" s="1"/>
  <c r="O121" i="25"/>
  <c r="O128" i="25" s="1"/>
  <c r="BB706" i="25"/>
  <c r="BB713" i="25" s="1"/>
  <c r="L71" i="25"/>
  <c r="L78" i="25" s="1"/>
  <c r="AB311" i="25"/>
  <c r="AB318" i="25" s="1"/>
  <c r="AV611" i="25"/>
  <c r="AV618" i="25" s="1"/>
  <c r="R165" i="25"/>
  <c r="R172" i="25" s="1"/>
  <c r="Q148" i="25"/>
  <c r="Q155" i="25" s="1"/>
  <c r="BL854" i="25"/>
  <c r="BL861" i="25" s="1"/>
  <c r="AZ671" i="25"/>
  <c r="AZ678" i="25" s="1"/>
  <c r="Y266" i="25"/>
  <c r="Y273" i="25" s="1"/>
  <c r="BG778" i="25"/>
  <c r="BG785" i="25" s="1"/>
  <c r="AK449" i="25"/>
  <c r="AK456" i="25" s="1"/>
  <c r="AZ673" i="25"/>
  <c r="AZ680" i="25" s="1"/>
  <c r="AJ431" i="25"/>
  <c r="AJ438" i="25" s="1"/>
  <c r="BJ825" i="25"/>
  <c r="BJ832" i="25" s="1"/>
  <c r="AM479" i="25"/>
  <c r="AM486" i="25" s="1"/>
  <c r="AI418" i="25"/>
  <c r="AI425" i="25" s="1"/>
  <c r="T193" i="25"/>
  <c r="T200" i="25" s="1"/>
  <c r="AN494" i="25"/>
  <c r="AN501" i="25" s="1"/>
  <c r="AH401" i="25"/>
  <c r="AH408" i="25" s="1"/>
  <c r="BJ824" i="25"/>
  <c r="BJ831" i="25" s="1"/>
  <c r="AM481" i="25"/>
  <c r="AM488" i="25" s="1"/>
  <c r="AR554" i="25"/>
  <c r="AR561" i="25" s="1"/>
  <c r="BH791" i="25"/>
  <c r="BH798" i="25" s="1"/>
  <c r="X254" i="25"/>
  <c r="X261" i="25" s="1"/>
  <c r="K58" i="25"/>
  <c r="K65" i="25" s="1"/>
  <c r="AE361" i="25"/>
  <c r="AE368" i="25" s="1"/>
  <c r="BB701" i="25"/>
  <c r="BB708" i="25" s="1"/>
  <c r="Z284" i="25"/>
  <c r="Z291" i="25" s="1"/>
  <c r="AN493" i="25"/>
  <c r="AN500" i="25" s="1"/>
  <c r="AW631" i="25"/>
  <c r="AW638" i="25" s="1"/>
  <c r="BL856" i="25"/>
  <c r="BL863" i="25" s="1"/>
  <c r="BB705" i="25"/>
  <c r="BB712" i="25" s="1"/>
  <c r="BE747" i="25"/>
  <c r="BE754" i="25" s="1"/>
  <c r="AT585" i="25"/>
  <c r="AT592" i="25" s="1"/>
  <c r="BH792" i="25"/>
  <c r="BH799" i="25" s="1"/>
  <c r="R163" i="25"/>
  <c r="R170" i="25" s="1"/>
  <c r="U207" i="25"/>
  <c r="U214" i="25" s="1"/>
  <c r="BH794" i="25"/>
  <c r="BH801" i="25" s="1"/>
  <c r="BM867" i="25"/>
  <c r="BM874" i="25" s="1"/>
  <c r="W237" i="25"/>
  <c r="W244" i="25" s="1"/>
  <c r="AW626" i="25"/>
  <c r="AW633" i="25" s="1"/>
  <c r="AU597" i="25"/>
  <c r="AU604" i="25" s="1"/>
  <c r="AT581" i="25"/>
  <c r="AT588" i="25" s="1"/>
  <c r="V223" i="25"/>
  <c r="V230" i="25" s="1"/>
  <c r="AW630" i="25"/>
  <c r="AW637" i="25" s="1"/>
  <c r="AL464" i="25"/>
  <c r="AL471" i="25" s="1"/>
  <c r="BD732" i="25"/>
  <c r="BD739" i="25" s="1"/>
  <c r="AO510" i="25"/>
  <c r="AO517" i="25" s="1"/>
  <c r="BG776" i="25"/>
  <c r="BG783" i="25" s="1"/>
  <c r="AO509" i="25"/>
  <c r="AO516" i="25" s="1"/>
  <c r="AS566" i="25"/>
  <c r="AS573" i="25" s="1"/>
  <c r="BL852" i="25"/>
  <c r="BL859" i="25" s="1"/>
  <c r="BC717" i="25"/>
  <c r="BC724" i="25" s="1"/>
  <c r="AR555" i="25"/>
  <c r="AR562" i="25" s="1"/>
  <c r="AX641" i="25"/>
  <c r="AX648" i="25" s="1"/>
  <c r="AU600" i="25"/>
  <c r="AU607" i="25" s="1"/>
  <c r="BE749" i="25"/>
  <c r="BE756" i="25" s="1"/>
  <c r="AN492" i="25"/>
  <c r="AN499" i="25" s="1"/>
  <c r="BH795" i="25"/>
  <c r="BH802" i="25" s="1"/>
  <c r="AT584" i="25"/>
  <c r="AT591" i="25" s="1"/>
  <c r="AX643" i="25"/>
  <c r="AX650" i="25" s="1"/>
  <c r="AT583" i="25"/>
  <c r="AT590" i="25" s="1"/>
  <c r="AL462" i="25"/>
  <c r="AL469" i="25" s="1"/>
  <c r="AV615" i="25"/>
  <c r="AV622" i="25" s="1"/>
  <c r="AD342" i="25"/>
  <c r="AD349" i="25" s="1"/>
  <c r="T191" i="25"/>
  <c r="T198" i="25" s="1"/>
  <c r="AQ538" i="25"/>
  <c r="AQ545" i="25" s="1"/>
  <c r="BM868" i="25"/>
  <c r="BM875" i="25" s="1"/>
  <c r="BG780" i="25"/>
  <c r="BG787" i="25" s="1"/>
  <c r="AK446" i="25"/>
  <c r="AK453" i="25" s="1"/>
  <c r="W240" i="25"/>
  <c r="W247" i="25" s="1"/>
  <c r="AA296" i="25"/>
  <c r="AA303" i="25" s="1"/>
  <c r="L59" i="25"/>
  <c r="L66" i="25" s="1"/>
  <c r="AY656" i="25"/>
  <c r="AY663" i="25" s="1"/>
  <c r="AQ539" i="25"/>
  <c r="AQ546" i="25" s="1"/>
  <c r="AP522" i="25"/>
  <c r="AP529" i="25" s="1"/>
  <c r="AN491" i="25"/>
  <c r="AN498" i="25" s="1"/>
  <c r="BF762" i="25"/>
  <c r="BF769" i="25" s="1"/>
  <c r="AD341" i="25"/>
  <c r="AD348" i="25" s="1"/>
  <c r="AQ536" i="25"/>
  <c r="AQ543" i="25" s="1"/>
  <c r="AH402" i="25"/>
  <c r="AH409" i="25" s="1"/>
  <c r="AS570" i="25"/>
  <c r="AS577" i="25" s="1"/>
  <c r="AO506" i="25"/>
  <c r="AO513" i="25" s="1"/>
  <c r="AH406" i="25"/>
  <c r="AH413" i="25" s="1"/>
  <c r="AA298" i="25"/>
  <c r="AA305" i="25" s="1"/>
  <c r="S177" i="25"/>
  <c r="S184" i="25" s="1"/>
  <c r="BA690" i="25"/>
  <c r="BA697" i="25" s="1"/>
  <c r="BI807" i="25"/>
  <c r="BI814" i="25" s="1"/>
  <c r="BA687" i="25"/>
  <c r="BA694" i="25" s="1"/>
  <c r="AK450" i="25"/>
  <c r="AK457" i="25" s="1"/>
  <c r="AY660" i="25"/>
  <c r="AY667" i="25" s="1"/>
  <c r="L74" i="25"/>
  <c r="L81" i="25" s="1"/>
  <c r="AI421" i="25"/>
  <c r="AI428" i="25" s="1"/>
  <c r="AL463" i="25"/>
  <c r="AL470" i="25" s="1"/>
  <c r="AY659" i="25"/>
  <c r="AY666" i="25" s="1"/>
  <c r="BC721" i="25"/>
  <c r="BC728" i="25" s="1"/>
  <c r="BI811" i="25"/>
  <c r="BI818" i="25" s="1"/>
  <c r="AU596" i="25"/>
  <c r="AU603" i="25" s="1"/>
  <c r="X252" i="25"/>
  <c r="X259" i="25" s="1"/>
  <c r="AC331" i="25"/>
  <c r="AC338" i="25" s="1"/>
  <c r="T192" i="25"/>
  <c r="T199" i="25" s="1"/>
  <c r="R166" i="25"/>
  <c r="R173" i="25" s="1"/>
  <c r="S179" i="25"/>
  <c r="S186" i="25" s="1"/>
  <c r="Y269" i="25"/>
  <c r="Y276" i="25" s="1"/>
  <c r="BD736" i="25"/>
  <c r="BD743" i="25" s="1"/>
  <c r="X253" i="25"/>
  <c r="X260" i="25" s="1"/>
  <c r="AH404" i="25"/>
  <c r="AH411" i="25" s="1"/>
  <c r="AA297" i="25"/>
  <c r="AA304" i="25" s="1"/>
  <c r="AQ541" i="25"/>
  <c r="AQ548" i="25" s="1"/>
  <c r="BL853" i="25"/>
  <c r="BL860" i="25" s="1"/>
  <c r="AB315" i="25"/>
  <c r="AB322" i="25" s="1"/>
  <c r="P135" i="25"/>
  <c r="P142" i="25" s="1"/>
  <c r="O119" i="25"/>
  <c r="O126" i="25" s="1"/>
  <c r="AK447" i="25"/>
  <c r="AK454" i="25" s="1"/>
  <c r="BC716" i="25"/>
  <c r="BC723" i="25" s="1"/>
  <c r="R161" i="25"/>
  <c r="R168" i="25" s="1"/>
  <c r="AZ675" i="25"/>
  <c r="AZ682" i="25" s="1"/>
  <c r="AD345" i="25"/>
  <c r="AD352" i="25" s="1"/>
  <c r="AC329" i="25"/>
  <c r="AC336" i="25" s="1"/>
  <c r="B103" i="25"/>
  <c r="B95" i="25"/>
  <c r="B121" i="25"/>
  <c r="B113" i="25"/>
  <c r="BF764" i="25"/>
  <c r="BF771" i="25" s="1"/>
  <c r="AV614" i="25"/>
  <c r="AV621" i="25" s="1"/>
  <c r="AQ537" i="25"/>
  <c r="AQ544" i="25" s="1"/>
  <c r="AF373" i="25"/>
  <c r="AF380" i="25" s="1"/>
  <c r="U211" i="25"/>
  <c r="U218" i="25" s="1"/>
  <c r="AC330" i="25"/>
  <c r="AC337" i="25" s="1"/>
  <c r="L72" i="25"/>
  <c r="L79" i="25" s="1"/>
  <c r="L75" i="25"/>
  <c r="L82" i="25" s="1"/>
  <c r="AP523" i="25"/>
  <c r="AP530" i="25" s="1"/>
  <c r="AR556" i="25"/>
  <c r="AR563" i="25" s="1"/>
  <c r="Q146" i="25"/>
  <c r="Q153" i="25" s="1"/>
  <c r="BB702" i="25"/>
  <c r="BB709" i="25" s="1"/>
  <c r="AG390" i="25"/>
  <c r="AG397" i="25" s="1"/>
  <c r="N105" i="25"/>
  <c r="N112" i="25" s="1"/>
  <c r="AE358" i="25"/>
  <c r="AE365" i="25" s="1"/>
  <c r="BK838" i="25"/>
  <c r="BK845" i="25" s="1"/>
  <c r="AJ432" i="25"/>
  <c r="AJ439" i="25" s="1"/>
  <c r="M89" i="25"/>
  <c r="M96" i="25" s="1"/>
  <c r="U210" i="25"/>
  <c r="U217" i="25" s="1"/>
  <c r="BC719" i="25"/>
  <c r="BC726" i="25" s="1"/>
  <c r="BE750" i="25"/>
  <c r="BE757" i="25" s="1"/>
  <c r="V226" i="25"/>
  <c r="V233" i="25" s="1"/>
  <c r="AW629" i="25"/>
  <c r="AW636" i="25" s="1"/>
  <c r="AS569" i="25"/>
  <c r="AS576" i="25" s="1"/>
  <c r="AX642" i="25"/>
  <c r="AX649" i="25" s="1"/>
  <c r="AJ435" i="25"/>
  <c r="AJ442" i="25" s="1"/>
  <c r="U208" i="25"/>
  <c r="U215" i="25" s="1"/>
  <c r="BF765" i="25"/>
  <c r="BF772" i="25" s="1"/>
  <c r="AG388" i="25"/>
  <c r="AG395" i="25" s="1"/>
  <c r="BH796" i="25"/>
  <c r="BH803" i="25" s="1"/>
  <c r="AK448" i="25"/>
  <c r="AK455" i="25" s="1"/>
  <c r="O120" i="25"/>
  <c r="O127" i="25" s="1"/>
  <c r="Z282" i="25"/>
  <c r="Z289" i="25" s="1"/>
  <c r="AT586" i="25"/>
  <c r="AT593" i="25" s="1"/>
  <c r="P136" i="25"/>
  <c r="P143" i="25" s="1"/>
  <c r="O116" i="25"/>
  <c r="O123" i="25" s="1"/>
  <c r="BJ821" i="25"/>
  <c r="BJ828" i="25" s="1"/>
  <c r="AP526" i="25"/>
  <c r="AP533" i="25" s="1"/>
  <c r="AF376" i="25"/>
  <c r="AF383" i="25" s="1"/>
  <c r="BG777" i="25"/>
  <c r="BG784" i="25" s="1"/>
  <c r="AN495" i="25"/>
  <c r="AN502" i="25" s="1"/>
  <c r="W241" i="25"/>
  <c r="W248" i="25" s="1"/>
  <c r="I42" i="25"/>
  <c r="I942" i="25" s="1"/>
  <c r="I46" i="25"/>
  <c r="I946" i="25" s="1"/>
  <c r="I953" i="25" s="1"/>
  <c r="AV612" i="25"/>
  <c r="AV619" i="25" s="1"/>
  <c r="AI419" i="25"/>
  <c r="AI426" i="25" s="1"/>
  <c r="AG391" i="25"/>
  <c r="AG398" i="25" s="1"/>
  <c r="B112" i="25"/>
  <c r="B120" i="25"/>
  <c r="B117" i="25"/>
  <c r="B109" i="25"/>
  <c r="AO508" i="25"/>
  <c r="AO515" i="25" s="1"/>
  <c r="AC327" i="25"/>
  <c r="AC334" i="25" s="1"/>
  <c r="BB703" i="25"/>
  <c r="BB710" i="25" s="1"/>
  <c r="L76" i="25"/>
  <c r="L83" i="25" s="1"/>
  <c r="AE360" i="25"/>
  <c r="AE367" i="25" s="1"/>
  <c r="AI420" i="25"/>
  <c r="AI427" i="25" s="1"/>
  <c r="R162" i="25"/>
  <c r="R169" i="25" s="1"/>
  <c r="AS571" i="25"/>
  <c r="AS578" i="25" s="1"/>
  <c r="AA301" i="25"/>
  <c r="AA308" i="25" s="1"/>
  <c r="BM870" i="25"/>
  <c r="BM877" i="25" s="1"/>
  <c r="S181" i="25"/>
  <c r="S188" i="25" s="1"/>
  <c r="T196" i="25"/>
  <c r="T203" i="25" s="1"/>
  <c r="BB704" i="25"/>
  <c r="BB711" i="25" s="1"/>
  <c r="BK841" i="25"/>
  <c r="BK848" i="25" s="1"/>
  <c r="BD735" i="25"/>
  <c r="BD742" i="25" s="1"/>
  <c r="AQ540" i="25"/>
  <c r="AQ547" i="25" s="1"/>
  <c r="AJ433" i="25"/>
  <c r="AJ440" i="25" s="1"/>
  <c r="AR553" i="25"/>
  <c r="AR560" i="25" s="1"/>
  <c r="AB313" i="25"/>
  <c r="AB320" i="25" s="1"/>
  <c r="M87" i="25"/>
  <c r="M94" i="25" s="1"/>
  <c r="B111" i="25"/>
  <c r="B119" i="25"/>
  <c r="M91" i="25"/>
  <c r="M98" i="25" s="1"/>
  <c r="AY657" i="25"/>
  <c r="AY664" i="25" s="1"/>
  <c r="AH405" i="25"/>
  <c r="AH412" i="25" s="1"/>
  <c r="AD344" i="25"/>
  <c r="AD351" i="25" s="1"/>
  <c r="P131" i="25"/>
  <c r="P138" i="25" s="1"/>
  <c r="AS568" i="25"/>
  <c r="AS575" i="25" s="1"/>
  <c r="AV613" i="25"/>
  <c r="AV620" i="25" s="1"/>
  <c r="S176" i="25"/>
  <c r="S183" i="25" s="1"/>
  <c r="AE356" i="25"/>
  <c r="AE363" i="25" s="1"/>
  <c r="AI416" i="25"/>
  <c r="AI423" i="25" s="1"/>
  <c r="AP525" i="25"/>
  <c r="AP532" i="25" s="1"/>
  <c r="Q150" i="25"/>
  <c r="Q157" i="25" s="1"/>
  <c r="AU598" i="25"/>
  <c r="AU605" i="25" s="1"/>
  <c r="AM476" i="25"/>
  <c r="AM483" i="25" s="1"/>
  <c r="AB314" i="25"/>
  <c r="AB321" i="25" s="1"/>
  <c r="BM869" i="25"/>
  <c r="BM876" i="25" s="1"/>
  <c r="AX646" i="25"/>
  <c r="AX653" i="25" s="1"/>
  <c r="BE746" i="25"/>
  <c r="BE753" i="25" s="1"/>
  <c r="BC720" i="25"/>
  <c r="BC727" i="25" s="1"/>
  <c r="O117" i="25"/>
  <c r="O124" i="25" s="1"/>
  <c r="W236" i="25"/>
  <c r="W243" i="25" s="1"/>
  <c r="N102" i="25"/>
  <c r="N109" i="25" s="1"/>
  <c r="AC328" i="25"/>
  <c r="AC335" i="25" s="1"/>
  <c r="L60" i="25"/>
  <c r="L67" i="25" s="1"/>
  <c r="V221" i="25"/>
  <c r="V228" i="25" s="1"/>
  <c r="AT582" i="25"/>
  <c r="AT589" i="25" s="1"/>
  <c r="BF766" i="25"/>
  <c r="BF773" i="25" s="1"/>
  <c r="U206" i="25"/>
  <c r="U213" i="25" s="1"/>
  <c r="AJ436" i="25"/>
  <c r="AJ443" i="25" s="1"/>
  <c r="V225" i="25"/>
  <c r="V232" i="25" s="1"/>
  <c r="B108" i="25"/>
  <c r="B116" i="25"/>
  <c r="AF375" i="25"/>
  <c r="AF382" i="25" s="1"/>
  <c r="BA688" i="25"/>
  <c r="BA695" i="25" s="1"/>
  <c r="BL851" i="25"/>
  <c r="BL858" i="25" s="1"/>
  <c r="AL461" i="25"/>
  <c r="AL468" i="25" s="1"/>
  <c r="S178" i="25"/>
  <c r="S185" i="25" s="1"/>
  <c r="AL465" i="25"/>
  <c r="AL472" i="25" s="1"/>
  <c r="AM478" i="25"/>
  <c r="AM485" i="25" s="1"/>
  <c r="AE359" i="25"/>
  <c r="AE366" i="25" s="1"/>
  <c r="BE748" i="25"/>
  <c r="BE755" i="25" s="1"/>
  <c r="BG779" i="25"/>
  <c r="BG786" i="25" s="1"/>
  <c r="AN496" i="25"/>
  <c r="AN503" i="25" s="1"/>
  <c r="Z286" i="25"/>
  <c r="Z293" i="25" s="1"/>
  <c r="I51" i="25"/>
  <c r="AM28" i="33" l="1"/>
  <c r="AN17" i="13" s="1"/>
  <c r="AM20" i="33"/>
  <c r="AM24" i="33" s="1"/>
  <c r="AL62" i="12" s="1"/>
  <c r="D50" i="40"/>
  <c r="AL28" i="41"/>
  <c r="E28" i="43" s="1"/>
  <c r="E5" i="41"/>
  <c r="J19" i="11"/>
  <c r="K20" i="11"/>
  <c r="J22" i="11"/>
  <c r="J22" i="41" s="1"/>
  <c r="K23" i="11"/>
  <c r="F32" i="11"/>
  <c r="F27" i="11" s="1"/>
  <c r="I949" i="25"/>
  <c r="F25" i="11" s="1"/>
  <c r="E48" i="12"/>
  <c r="I948" i="25"/>
  <c r="F21" i="11" s="1"/>
  <c r="E47" i="12"/>
  <c r="E49" i="12"/>
  <c r="E18" i="11"/>
  <c r="M29" i="11"/>
  <c r="L28" i="11"/>
  <c r="I49" i="25"/>
  <c r="I53" i="25"/>
  <c r="J46" i="25" s="1"/>
  <c r="J946" i="25" s="1"/>
  <c r="J953" i="25" s="1"/>
  <c r="BF748" i="25"/>
  <c r="BF755" i="25" s="1"/>
  <c r="BM851" i="25"/>
  <c r="BM858" i="25" s="1"/>
  <c r="AK436" i="25"/>
  <c r="AK443" i="25" s="1"/>
  <c r="AV598" i="25"/>
  <c r="AV605" i="25" s="1"/>
  <c r="AI405" i="25"/>
  <c r="AI412" i="25" s="1"/>
  <c r="AC313" i="25"/>
  <c r="AC320" i="25" s="1"/>
  <c r="AK433" i="25"/>
  <c r="AK440" i="25" s="1"/>
  <c r="BL841" i="25"/>
  <c r="BL848" i="25" s="1"/>
  <c r="T181" i="25"/>
  <c r="T188" i="25" s="1"/>
  <c r="AJ420" i="25"/>
  <c r="AJ427" i="25" s="1"/>
  <c r="AW612" i="25"/>
  <c r="AW619" i="25" s="1"/>
  <c r="P120" i="25"/>
  <c r="P127" i="25" s="1"/>
  <c r="W226" i="25"/>
  <c r="W233" i="25" s="1"/>
  <c r="BC702" i="25"/>
  <c r="BC709" i="25" s="1"/>
  <c r="V211" i="25"/>
  <c r="V218" i="25" s="1"/>
  <c r="AW614" i="25"/>
  <c r="AW621" i="25" s="1"/>
  <c r="AE345" i="25"/>
  <c r="AE352" i="25" s="1"/>
  <c r="Q135" i="25"/>
  <c r="Q142" i="25" s="1"/>
  <c r="AJ421" i="25"/>
  <c r="AJ428" i="25" s="1"/>
  <c r="AT570" i="25"/>
  <c r="AT577" i="25" s="1"/>
  <c r="AE341" i="25"/>
  <c r="AE348" i="25" s="1"/>
  <c r="AQ522" i="25"/>
  <c r="AQ529" i="25" s="1"/>
  <c r="X240" i="25"/>
  <c r="X247" i="25" s="1"/>
  <c r="AV600" i="25"/>
  <c r="AV607" i="25" s="1"/>
  <c r="AP510" i="25"/>
  <c r="AP517" i="25" s="1"/>
  <c r="AU581" i="25"/>
  <c r="AU588" i="25" s="1"/>
  <c r="AU585" i="25"/>
  <c r="AU592" i="25" s="1"/>
  <c r="AO493" i="25"/>
  <c r="AO500" i="25" s="1"/>
  <c r="AJ418" i="25"/>
  <c r="AJ425" i="25" s="1"/>
  <c r="AK431" i="25"/>
  <c r="AK438" i="25" s="1"/>
  <c r="S165" i="25"/>
  <c r="S172" i="25" s="1"/>
  <c r="V209" i="25"/>
  <c r="V216" i="25" s="1"/>
  <c r="AG372" i="25"/>
  <c r="AG379" i="25" s="1"/>
  <c r="BF751" i="25"/>
  <c r="BF758" i="25" s="1"/>
  <c r="AC312" i="25"/>
  <c r="AC319" i="25" s="1"/>
  <c r="AH386" i="25"/>
  <c r="AH393" i="25" s="1"/>
  <c r="L61" i="25"/>
  <c r="L68" i="25" s="1"/>
  <c r="BK822" i="25"/>
  <c r="BK829" i="25" s="1"/>
  <c r="AG374" i="25"/>
  <c r="AG381" i="25" s="1"/>
  <c r="Q134" i="25"/>
  <c r="Q141" i="25" s="1"/>
  <c r="AS552" i="25"/>
  <c r="AS559" i="25" s="1"/>
  <c r="BA674" i="25"/>
  <c r="BA681" i="25" s="1"/>
  <c r="AV601" i="25"/>
  <c r="AV608" i="25" s="1"/>
  <c r="W224" i="25"/>
  <c r="W231" i="25" s="1"/>
  <c r="O101" i="25"/>
  <c r="O108" i="25" s="1"/>
  <c r="AO496" i="25"/>
  <c r="AO503" i="25" s="1"/>
  <c r="AF359" i="25"/>
  <c r="AF366" i="25" s="1"/>
  <c r="T178" i="25"/>
  <c r="T185" i="25" s="1"/>
  <c r="BB688" i="25"/>
  <c r="BB695" i="25" s="1"/>
  <c r="V206" i="25"/>
  <c r="V213" i="25" s="1"/>
  <c r="W221" i="25"/>
  <c r="W228" i="25" s="1"/>
  <c r="R150" i="25"/>
  <c r="R157" i="25" s="1"/>
  <c r="AT568" i="25"/>
  <c r="AT575" i="25" s="1"/>
  <c r="AZ657" i="25"/>
  <c r="AZ664" i="25" s="1"/>
  <c r="AT571" i="25"/>
  <c r="AT578" i="25" s="1"/>
  <c r="AH391" i="25"/>
  <c r="AH398" i="25" s="1"/>
  <c r="X241" i="25"/>
  <c r="X248" i="25" s="1"/>
  <c r="V210" i="25"/>
  <c r="V217" i="25" s="1"/>
  <c r="R146" i="25"/>
  <c r="R153" i="25" s="1"/>
  <c r="BG764" i="25"/>
  <c r="BG771" i="25" s="1"/>
  <c r="BA675" i="25"/>
  <c r="BA682" i="25" s="1"/>
  <c r="AC315" i="25"/>
  <c r="AC322" i="25" s="1"/>
  <c r="T179" i="25"/>
  <c r="T186" i="25" s="1"/>
  <c r="AL450" i="25"/>
  <c r="AL457" i="25" s="1"/>
  <c r="AR539" i="25"/>
  <c r="AR546" i="25" s="1"/>
  <c r="AL446" i="25"/>
  <c r="AL453" i="25" s="1"/>
  <c r="AR538" i="25"/>
  <c r="AR545" i="25" s="1"/>
  <c r="AO492" i="25"/>
  <c r="AO499" i="25" s="1"/>
  <c r="AY641" i="25"/>
  <c r="AY648" i="25" s="1"/>
  <c r="AX630" i="25"/>
  <c r="AX637" i="25" s="1"/>
  <c r="S163" i="25"/>
  <c r="S170" i="25" s="1"/>
  <c r="BH778" i="25"/>
  <c r="BH785" i="25" s="1"/>
  <c r="AW611" i="25"/>
  <c r="AW618" i="25" s="1"/>
  <c r="BC706" i="25"/>
  <c r="BC713" i="25" s="1"/>
  <c r="L57" i="25"/>
  <c r="L64" i="25" s="1"/>
  <c r="S164" i="25"/>
  <c r="S171" i="25" s="1"/>
  <c r="AA285" i="25"/>
  <c r="AA292" i="25" s="1"/>
  <c r="AN480" i="25"/>
  <c r="AN487" i="25" s="1"/>
  <c r="BE731" i="25"/>
  <c r="BE738" i="25" s="1"/>
  <c r="BB689" i="25"/>
  <c r="BB696" i="25" s="1"/>
  <c r="N88" i="25"/>
  <c r="N95" i="25" s="1"/>
  <c r="AS551" i="25"/>
  <c r="AS558" i="25" s="1"/>
  <c r="O104" i="25"/>
  <c r="O111" i="25" s="1"/>
  <c r="BE733" i="25"/>
  <c r="BE740" i="25" s="1"/>
  <c r="BB686" i="25"/>
  <c r="BB693" i="25" s="1"/>
  <c r="AA281" i="25"/>
  <c r="AA288" i="25" s="1"/>
  <c r="Z267" i="25"/>
  <c r="Z274" i="25" s="1"/>
  <c r="Z268" i="25"/>
  <c r="Z275" i="25" s="1"/>
  <c r="AQ524" i="25"/>
  <c r="AQ531" i="25" s="1"/>
  <c r="BJ808" i="25"/>
  <c r="BJ815" i="25" s="1"/>
  <c r="AB299" i="25"/>
  <c r="AB306" i="25" s="1"/>
  <c r="BL839" i="25"/>
  <c r="BL846" i="25" s="1"/>
  <c r="AN478" i="25"/>
  <c r="AN485" i="25" s="1"/>
  <c r="AG375" i="25"/>
  <c r="AG382" i="25" s="1"/>
  <c r="BG766" i="25"/>
  <c r="BG773" i="25" s="1"/>
  <c r="M60" i="25"/>
  <c r="M67" i="25" s="1"/>
  <c r="X236" i="25"/>
  <c r="X243" i="25" s="1"/>
  <c r="BF746" i="25"/>
  <c r="BF753" i="25" s="1"/>
  <c r="AQ525" i="25"/>
  <c r="AQ532" i="25" s="1"/>
  <c r="T176" i="25"/>
  <c r="T183" i="25" s="1"/>
  <c r="Q131" i="25"/>
  <c r="Q138" i="25" s="1"/>
  <c r="AD327" i="25"/>
  <c r="AD334" i="25" s="1"/>
  <c r="AT569" i="25"/>
  <c r="AT576" i="25" s="1"/>
  <c r="N89" i="25"/>
  <c r="N96" i="25" s="1"/>
  <c r="AS556" i="25"/>
  <c r="AS563" i="25" s="1"/>
  <c r="M72" i="25"/>
  <c r="M79" i="25" s="1"/>
  <c r="AD329" i="25"/>
  <c r="AD336" i="25" s="1"/>
  <c r="S161" i="25"/>
  <c r="S168" i="25" s="1"/>
  <c r="BM853" i="25"/>
  <c r="BM860" i="25" s="1"/>
  <c r="BE736" i="25"/>
  <c r="BE743" i="25" s="1"/>
  <c r="AV596" i="25"/>
  <c r="AV603" i="25" s="1"/>
  <c r="AZ659" i="25"/>
  <c r="AZ666" i="25" s="1"/>
  <c r="BH780" i="25"/>
  <c r="BH787" i="25" s="1"/>
  <c r="AW615" i="25"/>
  <c r="AW622" i="25" s="1"/>
  <c r="BM852" i="25"/>
  <c r="BM859" i="25" s="1"/>
  <c r="Z266" i="25"/>
  <c r="Z273" i="25" s="1"/>
  <c r="AC311" i="25"/>
  <c r="AC318" i="25" s="1"/>
  <c r="P121" i="25"/>
  <c r="P128" i="25" s="1"/>
  <c r="AM466" i="25"/>
  <c r="AM473" i="25" s="1"/>
  <c r="AP507" i="25"/>
  <c r="AP514" i="25" s="1"/>
  <c r="BJ806" i="25"/>
  <c r="BJ813" i="25" s="1"/>
  <c r="BD718" i="25"/>
  <c r="BD725" i="25" s="1"/>
  <c r="N90" i="25"/>
  <c r="N97" i="25" s="1"/>
  <c r="BL836" i="25"/>
  <c r="BL843" i="25" s="1"/>
  <c r="BK826" i="25"/>
  <c r="BK833" i="25" s="1"/>
  <c r="BI793" i="25"/>
  <c r="BI800" i="25" s="1"/>
  <c r="Y256" i="25"/>
  <c r="Y263" i="25" s="1"/>
  <c r="Z271" i="25"/>
  <c r="Z278" i="25" s="1"/>
  <c r="AJ417" i="25"/>
  <c r="AJ424" i="25" s="1"/>
  <c r="R151" i="25"/>
  <c r="R158" i="25" s="1"/>
  <c r="AE343" i="25"/>
  <c r="AE350" i="25" s="1"/>
  <c r="O106" i="25"/>
  <c r="O113" i="25" s="1"/>
  <c r="R147" i="25"/>
  <c r="R154" i="25" s="1"/>
  <c r="W222" i="25"/>
  <c r="W229" i="25" s="1"/>
  <c r="AW616" i="25"/>
  <c r="AW623" i="25" s="1"/>
  <c r="AD328" i="25"/>
  <c r="AD335" i="25" s="1"/>
  <c r="P117" i="25"/>
  <c r="P124" i="25" s="1"/>
  <c r="AY646" i="25"/>
  <c r="AY653" i="25" s="1"/>
  <c r="AN476" i="25"/>
  <c r="AN483" i="25" s="1"/>
  <c r="AJ416" i="25"/>
  <c r="AJ423" i="25" s="1"/>
  <c r="AE344" i="25"/>
  <c r="AE351" i="25" s="1"/>
  <c r="BE735" i="25"/>
  <c r="BE742" i="25" s="1"/>
  <c r="U196" i="25"/>
  <c r="U203" i="25" s="1"/>
  <c r="M76" i="25"/>
  <c r="M83" i="25" s="1"/>
  <c r="BI796" i="25"/>
  <c r="BI803" i="25" s="1"/>
  <c r="AX629" i="25"/>
  <c r="AX636" i="25" s="1"/>
  <c r="AH390" i="25"/>
  <c r="AH397" i="25" s="1"/>
  <c r="AQ523" i="25"/>
  <c r="AQ530" i="25" s="1"/>
  <c r="AD330" i="25"/>
  <c r="AD337" i="25" s="1"/>
  <c r="AR537" i="25"/>
  <c r="AR544" i="25" s="1"/>
  <c r="BD716" i="25"/>
  <c r="BD723" i="25" s="1"/>
  <c r="AR541" i="25"/>
  <c r="AR548" i="25" s="1"/>
  <c r="BJ811" i="25"/>
  <c r="BJ818" i="25" s="1"/>
  <c r="AM463" i="25"/>
  <c r="AM470" i="25" s="1"/>
  <c r="AR536" i="25"/>
  <c r="AR543" i="25" s="1"/>
  <c r="AO491" i="25"/>
  <c r="AO498" i="25" s="1"/>
  <c r="AT566" i="25"/>
  <c r="AT573" i="25" s="1"/>
  <c r="BC705" i="25"/>
  <c r="BC712" i="25" s="1"/>
  <c r="L58" i="25"/>
  <c r="L65" i="25" s="1"/>
  <c r="BK825" i="25"/>
  <c r="BK832" i="25" s="1"/>
  <c r="R148" i="25"/>
  <c r="R155" i="25" s="1"/>
  <c r="BB691" i="25"/>
  <c r="BB698" i="25" s="1"/>
  <c r="AY644" i="25"/>
  <c r="AY651" i="25" s="1"/>
  <c r="AP511" i="25"/>
  <c r="AP518" i="25" s="1"/>
  <c r="AK434" i="25"/>
  <c r="AK441" i="25" s="1"/>
  <c r="BH781" i="25"/>
  <c r="BH788" i="25" s="1"/>
  <c r="AY645" i="25"/>
  <c r="AY652" i="25" s="1"/>
  <c r="AL451" i="25"/>
  <c r="AL458" i="25" s="1"/>
  <c r="AX627" i="25"/>
  <c r="AX634" i="25" s="1"/>
  <c r="AH387" i="25"/>
  <c r="AH394" i="25" s="1"/>
  <c r="AF357" i="25"/>
  <c r="AF364" i="25" s="1"/>
  <c r="Q133" i="25"/>
  <c r="Q140" i="25" s="1"/>
  <c r="BA672" i="25"/>
  <c r="BA679" i="25" s="1"/>
  <c r="O103" i="25"/>
  <c r="O110" i="25" s="1"/>
  <c r="AC316" i="25"/>
  <c r="AC323" i="25" s="1"/>
  <c r="J44" i="25"/>
  <c r="J944" i="25" s="1"/>
  <c r="BD720" i="25"/>
  <c r="BD727" i="25" s="1"/>
  <c r="AC314" i="25"/>
  <c r="AC321" i="25" s="1"/>
  <c r="AF356" i="25"/>
  <c r="AF363" i="25" s="1"/>
  <c r="AW613" i="25"/>
  <c r="AW620" i="25" s="1"/>
  <c r="N91" i="25"/>
  <c r="N98" i="25" s="1"/>
  <c r="N87" i="25"/>
  <c r="N94" i="25" s="1"/>
  <c r="AS553" i="25"/>
  <c r="AS560" i="25" s="1"/>
  <c r="BC704" i="25"/>
  <c r="BC711" i="25" s="1"/>
  <c r="AB301" i="25"/>
  <c r="AB308" i="25" s="1"/>
  <c r="S162" i="25"/>
  <c r="S169" i="25" s="1"/>
  <c r="AF360" i="25"/>
  <c r="AF367" i="25" s="1"/>
  <c r="BC703" i="25"/>
  <c r="BC710" i="25" s="1"/>
  <c r="AP508" i="25"/>
  <c r="AP515" i="25" s="1"/>
  <c r="AJ419" i="25"/>
  <c r="AJ426" i="25" s="1"/>
  <c r="B136" i="25"/>
  <c r="B128" i="25"/>
  <c r="BE734" i="25"/>
  <c r="BE741" i="25" s="1"/>
  <c r="BA676" i="25"/>
  <c r="BA683" i="25" s="1"/>
  <c r="AA283" i="25"/>
  <c r="AA290" i="25" s="1"/>
  <c r="T180" i="25"/>
  <c r="T187" i="25" s="1"/>
  <c r="Y255" i="25"/>
  <c r="Y262" i="25" s="1"/>
  <c r="N86" i="25"/>
  <c r="N93" i="25" s="1"/>
  <c r="BK823" i="25"/>
  <c r="BK830" i="25" s="1"/>
  <c r="BM855" i="25"/>
  <c r="BM862" i="25" s="1"/>
  <c r="BJ809" i="25"/>
  <c r="BJ816" i="25" s="1"/>
  <c r="L56" i="25"/>
  <c r="L63" i="25" s="1"/>
  <c r="AV599" i="25"/>
  <c r="AV606" i="25" s="1"/>
  <c r="R149" i="25"/>
  <c r="R156" i="25" s="1"/>
  <c r="AA286" i="25"/>
  <c r="AA293" i="25" s="1"/>
  <c r="BH779" i="25"/>
  <c r="BH786" i="25" s="1"/>
  <c r="AM465" i="25"/>
  <c r="AM472" i="25" s="1"/>
  <c r="AM461" i="25"/>
  <c r="AM468" i="25" s="1"/>
  <c r="W225" i="25"/>
  <c r="W232" i="25" s="1"/>
  <c r="AU582" i="25"/>
  <c r="AU589" i="25" s="1"/>
  <c r="O102" i="25"/>
  <c r="O109" i="25" s="1"/>
  <c r="B126" i="25"/>
  <c r="B134" i="25"/>
  <c r="AR540" i="25"/>
  <c r="AR547" i="25" s="1"/>
  <c r="J42" i="25"/>
  <c r="J942" i="25" s="1"/>
  <c r="AO495" i="25"/>
  <c r="AO502" i="25" s="1"/>
  <c r="AG376" i="25"/>
  <c r="AG383" i="25" s="1"/>
  <c r="BK821" i="25"/>
  <c r="BK828" i="25" s="1"/>
  <c r="Q136" i="25"/>
  <c r="Q143" i="25" s="1"/>
  <c r="AA282" i="25"/>
  <c r="AA289" i="25" s="1"/>
  <c r="AL448" i="25"/>
  <c r="AL455" i="25" s="1"/>
  <c r="AH388" i="25"/>
  <c r="AH395" i="25" s="1"/>
  <c r="V208" i="25"/>
  <c r="V215" i="25" s="1"/>
  <c r="AY642" i="25"/>
  <c r="AY649" i="25" s="1"/>
  <c r="BF750" i="25"/>
  <c r="BF757" i="25" s="1"/>
  <c r="AK432" i="25"/>
  <c r="AK439" i="25" s="1"/>
  <c r="AF358" i="25"/>
  <c r="AF365" i="25" s="1"/>
  <c r="AL447" i="25"/>
  <c r="AL454" i="25" s="1"/>
  <c r="AB297" i="25"/>
  <c r="AB304" i="25" s="1"/>
  <c r="Y253" i="25"/>
  <c r="Y260" i="25" s="1"/>
  <c r="Z269" i="25"/>
  <c r="Z276" i="25" s="1"/>
  <c r="S166" i="25"/>
  <c r="S173" i="25" s="1"/>
  <c r="AD331" i="25"/>
  <c r="AD338" i="25" s="1"/>
  <c r="BD721" i="25"/>
  <c r="BD728" i="25" s="1"/>
  <c r="M74" i="25"/>
  <c r="M81" i="25" s="1"/>
  <c r="BJ807" i="25"/>
  <c r="BJ814" i="25" s="1"/>
  <c r="T177" i="25"/>
  <c r="T184" i="25" s="1"/>
  <c r="AI406" i="25"/>
  <c r="AI413" i="25" s="1"/>
  <c r="BG762" i="25"/>
  <c r="BG769" i="25" s="1"/>
  <c r="AZ656" i="25"/>
  <c r="AZ663" i="25" s="1"/>
  <c r="AB296" i="25"/>
  <c r="AB303" i="25" s="1"/>
  <c r="AE342" i="25"/>
  <c r="AE349" i="25" s="1"/>
  <c r="AM462" i="25"/>
  <c r="AM469" i="25" s="1"/>
  <c r="AY643" i="25"/>
  <c r="AY650" i="25" s="1"/>
  <c r="BI795" i="25"/>
  <c r="BI802" i="25" s="1"/>
  <c r="BF749" i="25"/>
  <c r="BF756" i="25" s="1"/>
  <c r="BD717" i="25"/>
  <c r="BD724" i="25" s="1"/>
  <c r="BH776" i="25"/>
  <c r="BH783" i="25" s="1"/>
  <c r="BE732" i="25"/>
  <c r="BE739" i="25" s="1"/>
  <c r="AX626" i="25"/>
  <c r="AX633" i="25" s="1"/>
  <c r="V207" i="25"/>
  <c r="V214" i="25" s="1"/>
  <c r="BI792" i="25"/>
  <c r="BI799" i="25" s="1"/>
  <c r="BF747" i="25"/>
  <c r="BF754" i="25" s="1"/>
  <c r="BM856" i="25"/>
  <c r="BM863" i="25" s="1"/>
  <c r="BC701" i="25"/>
  <c r="BC708" i="25" s="1"/>
  <c r="BI791" i="25"/>
  <c r="BI798" i="25" s="1"/>
  <c r="AN481" i="25"/>
  <c r="AN488" i="25" s="1"/>
  <c r="AI401" i="25"/>
  <c r="AI408" i="25" s="1"/>
  <c r="U193" i="25"/>
  <c r="U200" i="25" s="1"/>
  <c r="AN479" i="25"/>
  <c r="AN486" i="25" s="1"/>
  <c r="AL449" i="25"/>
  <c r="AL456" i="25" s="1"/>
  <c r="BM854" i="25"/>
  <c r="BM861" i="25" s="1"/>
  <c r="U194" i="25"/>
  <c r="U201" i="25" s="1"/>
  <c r="X239" i="25"/>
  <c r="X246" i="25" s="1"/>
  <c r="AQ521" i="25"/>
  <c r="AQ528" i="25" s="1"/>
  <c r="AN477" i="25"/>
  <c r="AN484" i="25" s="1"/>
  <c r="BL837" i="25"/>
  <c r="BL844" i="25" s="1"/>
  <c r="I52" i="25"/>
  <c r="I50" i="25"/>
  <c r="B124" i="25"/>
  <c r="B132" i="25"/>
  <c r="B118" i="25"/>
  <c r="B110" i="25"/>
  <c r="I48" i="25"/>
  <c r="P119" i="25"/>
  <c r="P126" i="25"/>
  <c r="Y251" i="25"/>
  <c r="Y258" i="25" s="1"/>
  <c r="BG763" i="25"/>
  <c r="BG770" i="25" s="1"/>
  <c r="U195" i="25"/>
  <c r="U202" i="25" s="1"/>
  <c r="M73" i="25"/>
  <c r="M80" i="25" s="1"/>
  <c r="BL840" i="25"/>
  <c r="BL847" i="25" s="1"/>
  <c r="AE346" i="25"/>
  <c r="AE353" i="25" s="1"/>
  <c r="BJ810" i="25"/>
  <c r="BJ817" i="25" s="1"/>
  <c r="AT567" i="25"/>
  <c r="AT574" i="25" s="1"/>
  <c r="AX628" i="25"/>
  <c r="AX635" i="25" s="1"/>
  <c r="AZ661" i="25"/>
  <c r="AZ668" i="25" s="1"/>
  <c r="AH389" i="25"/>
  <c r="AH396" i="25" s="1"/>
  <c r="Q132" i="25"/>
  <c r="Q139" i="25" s="1"/>
  <c r="BG761" i="25"/>
  <c r="BG768" i="25" s="1"/>
  <c r="AD326" i="25"/>
  <c r="AD333" i="25" s="1"/>
  <c r="AG371" i="25"/>
  <c r="AG378" i="25" s="1"/>
  <c r="B123" i="25"/>
  <c r="B131" i="25"/>
  <c r="B135" i="25"/>
  <c r="B127" i="25"/>
  <c r="BH777" i="25"/>
  <c r="BH784" i="25" s="1"/>
  <c r="AQ526" i="25"/>
  <c r="AQ533" i="25" s="1"/>
  <c r="P116" i="25"/>
  <c r="P123" i="25" s="1"/>
  <c r="AU586" i="25"/>
  <c r="AU593" i="25" s="1"/>
  <c r="BG765" i="25"/>
  <c r="BG772" i="25" s="1"/>
  <c r="AK435" i="25"/>
  <c r="AK442" i="25" s="1"/>
  <c r="BD719" i="25"/>
  <c r="BD726" i="25" s="1"/>
  <c r="BL838" i="25"/>
  <c r="BL845" i="25" s="1"/>
  <c r="O105" i="25"/>
  <c r="O112" i="25" s="1"/>
  <c r="M75" i="25"/>
  <c r="M82" i="25" s="1"/>
  <c r="AG373" i="25"/>
  <c r="AG380" i="25" s="1"/>
  <c r="AI404" i="25"/>
  <c r="AI411" i="25" s="1"/>
  <c r="U192" i="25"/>
  <c r="U199" i="25" s="1"/>
  <c r="Y252" i="25"/>
  <c r="Y259" i="25" s="1"/>
  <c r="AZ660" i="25"/>
  <c r="AZ667" i="25" s="1"/>
  <c r="BB687" i="25"/>
  <c r="BB694" i="25" s="1"/>
  <c r="BB690" i="25"/>
  <c r="BB697" i="25" s="1"/>
  <c r="AB298" i="25"/>
  <c r="AB305" i="25" s="1"/>
  <c r="AP506" i="25"/>
  <c r="AP513" i="25" s="1"/>
  <c r="AI402" i="25"/>
  <c r="AI409" i="25" s="1"/>
  <c r="M59" i="25"/>
  <c r="M66" i="25" s="1"/>
  <c r="U191" i="25"/>
  <c r="U198" i="25" s="1"/>
  <c r="AU583" i="25"/>
  <c r="AU590" i="25" s="1"/>
  <c r="AU584" i="25"/>
  <c r="AU591" i="25" s="1"/>
  <c r="AS555" i="25"/>
  <c r="AS562" i="25" s="1"/>
  <c r="AP509" i="25"/>
  <c r="AP516" i="25" s="1"/>
  <c r="AM464" i="25"/>
  <c r="AM471" i="25" s="1"/>
  <c r="W223" i="25"/>
  <c r="W230" i="25" s="1"/>
  <c r="AV597" i="25"/>
  <c r="AV604" i="25" s="1"/>
  <c r="X237" i="25"/>
  <c r="X244" i="25" s="1"/>
  <c r="BI794" i="25"/>
  <c r="BI801" i="25" s="1"/>
  <c r="AX631" i="25"/>
  <c r="AX638" i="25" s="1"/>
  <c r="AA284" i="25"/>
  <c r="AA291" i="25" s="1"/>
  <c r="AF361" i="25"/>
  <c r="AF368" i="25" s="1"/>
  <c r="Y254" i="25"/>
  <c r="Y261" i="25" s="1"/>
  <c r="AS554" i="25"/>
  <c r="AS561" i="25" s="1"/>
  <c r="BK824" i="25"/>
  <c r="BK831" i="25" s="1"/>
  <c r="AO494" i="25"/>
  <c r="AO501" i="25" s="1"/>
  <c r="BA673" i="25"/>
  <c r="BA680" i="25" s="1"/>
  <c r="BA671" i="25"/>
  <c r="BA678" i="25" s="1"/>
  <c r="M71" i="25"/>
  <c r="M78" i="25" s="1"/>
  <c r="P118" i="25"/>
  <c r="P125" i="25" s="1"/>
  <c r="X238" i="25"/>
  <c r="X245" i="25" s="1"/>
  <c r="AI403" i="25"/>
  <c r="AI410" i="25" s="1"/>
  <c r="Z270" i="25"/>
  <c r="Z277" i="25" s="1"/>
  <c r="AZ658" i="25"/>
  <c r="AZ665" i="25" s="1"/>
  <c r="AB300" i="25"/>
  <c r="AB307" i="25" s="1"/>
  <c r="AM18" i="33" l="1"/>
  <c r="AM19" i="33" s="1"/>
  <c r="AM21" i="33" s="1"/>
  <c r="AM30" i="33" s="1"/>
  <c r="AN8" i="14" s="1"/>
  <c r="AM50" i="11" s="1"/>
  <c r="AM28" i="41" s="1"/>
  <c r="F5" i="41"/>
  <c r="L23" i="41"/>
  <c r="J20" i="41"/>
  <c r="K19" i="11"/>
  <c r="L20" i="11"/>
  <c r="K22" i="11"/>
  <c r="K22" i="41" s="1"/>
  <c r="K20" i="41" s="1"/>
  <c r="L23" i="11"/>
  <c r="J951" i="25"/>
  <c r="F18" i="11"/>
  <c r="J949" i="25"/>
  <c r="J53" i="25"/>
  <c r="K46" i="25" s="1"/>
  <c r="K946" i="25" s="1"/>
  <c r="K953" i="25" s="1"/>
  <c r="M28" i="11"/>
  <c r="M23" i="41" s="1"/>
  <c r="N29" i="11"/>
  <c r="B29" i="40" s="1"/>
  <c r="B28" i="40" s="1"/>
  <c r="J51" i="25"/>
  <c r="K44" i="25" s="1"/>
  <c r="K944" i="25" s="1"/>
  <c r="AY626" i="25"/>
  <c r="AY633" i="25" s="1"/>
  <c r="AP494" i="25"/>
  <c r="AP501" i="25" s="1"/>
  <c r="AG361" i="25"/>
  <c r="AG368" i="25" s="1"/>
  <c r="Y237" i="25"/>
  <c r="Y244" i="25" s="1"/>
  <c r="AN464" i="25"/>
  <c r="AN471" i="25" s="1"/>
  <c r="AV583" i="25"/>
  <c r="AV590" i="25" s="1"/>
  <c r="AQ506" i="25"/>
  <c r="AQ513" i="25" s="1"/>
  <c r="BM838" i="25"/>
  <c r="BM845" i="25" s="1"/>
  <c r="BI777" i="25"/>
  <c r="BI784" i="25" s="1"/>
  <c r="AE326" i="25"/>
  <c r="AE333" i="25" s="1"/>
  <c r="AU567" i="25"/>
  <c r="AU574" i="25" s="1"/>
  <c r="BM840" i="25"/>
  <c r="BM847" i="25" s="1"/>
  <c r="BJ792" i="25"/>
  <c r="BJ799" i="25" s="1"/>
  <c r="AZ643" i="25"/>
  <c r="AZ650" i="25" s="1"/>
  <c r="BK807" i="25"/>
  <c r="BK814" i="25" s="1"/>
  <c r="BF734" i="25"/>
  <c r="BF741" i="25" s="1"/>
  <c r="T162" i="25"/>
  <c r="T169" i="25" s="1"/>
  <c r="AT553" i="25"/>
  <c r="AT560" i="25" s="1"/>
  <c r="AD316" i="25"/>
  <c r="AD323" i="25" s="1"/>
  <c r="AL434" i="25"/>
  <c r="AL441" i="25" s="1"/>
  <c r="AS536" i="25"/>
  <c r="AS543" i="25" s="1"/>
  <c r="BJ796" i="25"/>
  <c r="BJ803" i="25" s="1"/>
  <c r="AE328" i="25"/>
  <c r="AE335" i="25" s="1"/>
  <c r="S151" i="25"/>
  <c r="S158" i="25" s="1"/>
  <c r="BM836" i="25"/>
  <c r="BM843" i="25" s="1"/>
  <c r="AN466" i="25"/>
  <c r="AN473" i="25" s="1"/>
  <c r="AE329" i="25"/>
  <c r="AE336" i="25" s="1"/>
  <c r="AE327" i="25"/>
  <c r="AE334" i="25" s="1"/>
  <c r="AR525" i="25"/>
  <c r="AR532" i="25" s="1"/>
  <c r="N60" i="25"/>
  <c r="N67" i="25" s="1"/>
  <c r="BK808" i="25"/>
  <c r="BK815" i="25" s="1"/>
  <c r="BC689" i="25"/>
  <c r="BC696" i="25" s="1"/>
  <c r="AB285" i="25"/>
  <c r="AB292" i="25" s="1"/>
  <c r="BD706" i="25"/>
  <c r="BD713" i="25" s="1"/>
  <c r="AP492" i="25"/>
  <c r="AP499" i="25" s="1"/>
  <c r="AM450" i="25"/>
  <c r="AM457" i="25" s="1"/>
  <c r="BB675" i="25"/>
  <c r="BB682" i="25" s="1"/>
  <c r="W210" i="25"/>
  <c r="W217" i="25" s="1"/>
  <c r="BC688" i="25"/>
  <c r="BC695" i="25" s="1"/>
  <c r="AP496" i="25"/>
  <c r="AP503" i="25" s="1"/>
  <c r="M61" i="25"/>
  <c r="M68" i="25" s="1"/>
  <c r="AP493" i="25"/>
  <c r="AP500" i="25" s="1"/>
  <c r="AR522" i="25"/>
  <c r="AR529" i="25" s="1"/>
  <c r="R135" i="25"/>
  <c r="R142" i="25" s="1"/>
  <c r="AK420" i="25"/>
  <c r="AK427" i="25" s="1"/>
  <c r="AL433" i="25"/>
  <c r="AL440" i="25" s="1"/>
  <c r="BL824" i="25"/>
  <c r="BL831" i="25" s="1"/>
  <c r="AB284" i="25"/>
  <c r="AB291" i="25" s="1"/>
  <c r="AW597" i="25"/>
  <c r="AW604" i="25" s="1"/>
  <c r="AQ509" i="25"/>
  <c r="AQ516" i="25" s="1"/>
  <c r="V191" i="25"/>
  <c r="V198" i="25" s="1"/>
  <c r="BC687" i="25"/>
  <c r="BC694" i="25" s="1"/>
  <c r="V192" i="25"/>
  <c r="V199" i="25" s="1"/>
  <c r="BE719" i="25"/>
  <c r="BE726" i="25" s="1"/>
  <c r="AV586" i="25"/>
  <c r="AV593" i="25" s="1"/>
  <c r="BK810" i="25"/>
  <c r="BK817" i="25" s="1"/>
  <c r="N73" i="25"/>
  <c r="N80" i="25" s="1"/>
  <c r="Z251" i="25"/>
  <c r="Z258" i="25" s="1"/>
  <c r="AO477" i="25"/>
  <c r="AO484" i="25" s="1"/>
  <c r="AJ401" i="25"/>
  <c r="AJ408" i="25" s="1"/>
  <c r="AN462" i="25"/>
  <c r="AN469" i="25" s="1"/>
  <c r="AJ406" i="25"/>
  <c r="AJ413" i="25" s="1"/>
  <c r="AB286" i="25"/>
  <c r="AB293" i="25" s="1"/>
  <c r="AB283" i="25"/>
  <c r="AB290" i="25" s="1"/>
  <c r="AQ508" i="25"/>
  <c r="AQ515" i="25" s="1"/>
  <c r="AC301" i="25"/>
  <c r="AC308" i="25" s="1"/>
  <c r="BE720" i="25"/>
  <c r="BE727" i="25" s="1"/>
  <c r="AY627" i="25"/>
  <c r="AY634" i="25" s="1"/>
  <c r="AU566" i="25"/>
  <c r="AU573" i="25" s="1"/>
  <c r="AI390" i="25"/>
  <c r="AI397" i="25" s="1"/>
  <c r="N76" i="25"/>
  <c r="N83" i="25" s="1"/>
  <c r="AX616" i="25"/>
  <c r="AX623" i="25" s="1"/>
  <c r="P106" i="25"/>
  <c r="P113" i="25" s="1"/>
  <c r="Q121" i="25"/>
  <c r="Q128" i="25" s="1"/>
  <c r="BF736" i="25"/>
  <c r="BF743" i="25" s="1"/>
  <c r="O89" i="25"/>
  <c r="O96" i="25" s="1"/>
  <c r="BG746" i="25"/>
  <c r="BG753" i="25" s="1"/>
  <c r="BC686" i="25"/>
  <c r="BC693" i="25" s="1"/>
  <c r="T164" i="25"/>
  <c r="T171" i="25" s="1"/>
  <c r="AX611" i="25"/>
  <c r="AX618" i="25" s="1"/>
  <c r="AS538" i="25"/>
  <c r="AS545" i="25" s="1"/>
  <c r="BH764" i="25"/>
  <c r="BH771" i="25" s="1"/>
  <c r="S150" i="25"/>
  <c r="S157" i="25" s="1"/>
  <c r="U178" i="25"/>
  <c r="U185" i="25" s="1"/>
  <c r="P101" i="25"/>
  <c r="P108" i="25" s="1"/>
  <c r="BB674" i="25"/>
  <c r="BB681" i="25" s="1"/>
  <c r="AI386" i="25"/>
  <c r="AI393" i="25" s="1"/>
  <c r="T165" i="25"/>
  <c r="T172" i="25" s="1"/>
  <c r="AQ510" i="25"/>
  <c r="AQ517" i="25" s="1"/>
  <c r="AF341" i="25"/>
  <c r="AF348" i="25" s="1"/>
  <c r="AF345" i="25"/>
  <c r="AF352" i="25" s="1"/>
  <c r="AD313" i="25"/>
  <c r="AD320" i="25" s="1"/>
  <c r="AL436" i="25"/>
  <c r="AL443" i="25" s="1"/>
  <c r="AC300" i="25"/>
  <c r="AC307" i="25" s="1"/>
  <c r="BB671" i="25"/>
  <c r="BB678" i="25" s="1"/>
  <c r="AT554" i="25"/>
  <c r="AT561" i="25" s="1"/>
  <c r="AY631" i="25"/>
  <c r="AY638" i="25" s="1"/>
  <c r="AT555" i="25"/>
  <c r="AT562" i="25" s="1"/>
  <c r="N59" i="25"/>
  <c r="N66" i="25" s="1"/>
  <c r="BA660" i="25"/>
  <c r="BA667" i="25" s="1"/>
  <c r="AJ404" i="25"/>
  <c r="AJ411" i="25" s="1"/>
  <c r="AL435" i="25"/>
  <c r="AL442" i="25" s="1"/>
  <c r="Q116" i="25"/>
  <c r="Q123" i="25" s="1"/>
  <c r="BA661" i="25"/>
  <c r="BA668" i="25" s="1"/>
  <c r="V195" i="25"/>
  <c r="V202" i="25" s="1"/>
  <c r="AR521" i="25"/>
  <c r="AR528" i="25" s="1"/>
  <c r="AO479" i="25"/>
  <c r="AO486" i="25" s="1"/>
  <c r="BI776" i="25"/>
  <c r="BI783" i="25" s="1"/>
  <c r="BA656" i="25"/>
  <c r="BA663" i="25" s="1"/>
  <c r="T166" i="25"/>
  <c r="T173" i="25" s="1"/>
  <c r="AN465" i="25"/>
  <c r="AN472" i="25" s="1"/>
  <c r="S149" i="25"/>
  <c r="S156" i="25" s="1"/>
  <c r="Z255" i="25"/>
  <c r="Z262" i="25" s="1"/>
  <c r="BD703" i="25"/>
  <c r="BD710" i="25" s="1"/>
  <c r="AG356" i="25"/>
  <c r="AG363" i="25" s="1"/>
  <c r="AG357" i="25"/>
  <c r="AG364" i="25" s="1"/>
  <c r="S148" i="25"/>
  <c r="S155" i="25" s="1"/>
  <c r="AE330" i="25"/>
  <c r="AE337" i="25" s="1"/>
  <c r="V196" i="25"/>
  <c r="V203" i="25" s="1"/>
  <c r="AZ646" i="25"/>
  <c r="AZ653" i="25" s="1"/>
  <c r="X222" i="25"/>
  <c r="X229" i="25" s="1"/>
  <c r="BJ793" i="25"/>
  <c r="BJ800" i="25" s="1"/>
  <c r="AD311" i="25"/>
  <c r="AD318" i="25" s="1"/>
  <c r="BA659" i="25"/>
  <c r="BA666" i="25" s="1"/>
  <c r="BM839" i="25"/>
  <c r="BM846" i="25" s="1"/>
  <c r="BF733" i="25"/>
  <c r="BF740" i="25" s="1"/>
  <c r="AY630" i="25"/>
  <c r="AY637" i="25" s="1"/>
  <c r="AM446" i="25"/>
  <c r="AM453" i="25" s="1"/>
  <c r="BA657" i="25"/>
  <c r="BA664" i="25" s="1"/>
  <c r="X221" i="25"/>
  <c r="X228" i="25" s="1"/>
  <c r="X224" i="25"/>
  <c r="X231" i="25" s="1"/>
  <c r="AT552" i="25"/>
  <c r="AT559" i="25" s="1"/>
  <c r="AH372" i="25"/>
  <c r="AH379" i="25" s="1"/>
  <c r="AL431" i="25"/>
  <c r="AL438" i="25" s="1"/>
  <c r="AW600" i="25"/>
  <c r="AW607" i="25" s="1"/>
  <c r="AU570" i="25"/>
  <c r="AU577" i="25" s="1"/>
  <c r="AX614" i="25"/>
  <c r="AX621" i="25" s="1"/>
  <c r="AJ405" i="25"/>
  <c r="AJ412" i="25" s="1"/>
  <c r="AJ403" i="25"/>
  <c r="AJ410" i="25" s="1"/>
  <c r="BB673" i="25"/>
  <c r="BB680" i="25" s="1"/>
  <c r="Z254" i="25"/>
  <c r="Z261" i="25" s="1"/>
  <c r="BJ794" i="25"/>
  <c r="BJ801" i="25" s="1"/>
  <c r="AV584" i="25"/>
  <c r="AV591" i="25" s="1"/>
  <c r="AJ402" i="25"/>
  <c r="AJ409" i="25" s="1"/>
  <c r="AH373" i="25"/>
  <c r="AH380" i="25" s="1"/>
  <c r="AR526" i="25"/>
  <c r="AR533" i="25" s="1"/>
  <c r="AH371" i="25"/>
  <c r="AH378" i="25" s="1"/>
  <c r="R132" i="25"/>
  <c r="R139" i="25" s="1"/>
  <c r="AY628" i="25"/>
  <c r="AY635" i="25" s="1"/>
  <c r="Y239" i="25"/>
  <c r="Y246" i="25" s="1"/>
  <c r="BJ795" i="25"/>
  <c r="BJ802" i="25" s="1"/>
  <c r="BE721" i="25"/>
  <c r="BE728" i="25" s="1"/>
  <c r="W208" i="25"/>
  <c r="W215" i="25" s="1"/>
  <c r="X225" i="25"/>
  <c r="X232" i="25" s="1"/>
  <c r="BL823" i="25"/>
  <c r="BL830" i="25" s="1"/>
  <c r="AG360" i="25"/>
  <c r="AG367" i="25" s="1"/>
  <c r="O91" i="25"/>
  <c r="O98" i="25" s="1"/>
  <c r="BB672" i="25"/>
  <c r="BB679" i="25" s="1"/>
  <c r="AZ644" i="25"/>
  <c r="AZ651" i="25" s="1"/>
  <c r="BE716" i="25"/>
  <c r="BE723" i="25" s="1"/>
  <c r="AK416" i="25"/>
  <c r="AK423" i="25" s="1"/>
  <c r="Q117" i="25"/>
  <c r="Q124" i="25" s="1"/>
  <c r="AA271" i="25"/>
  <c r="AA278" i="25" s="1"/>
  <c r="BL826" i="25"/>
  <c r="BL833" i="25" s="1"/>
  <c r="AQ507" i="25"/>
  <c r="AQ514" i="25" s="1"/>
  <c r="AA266" i="25"/>
  <c r="AA273" i="25" s="1"/>
  <c r="T161" i="25"/>
  <c r="T168" i="25" s="1"/>
  <c r="U176" i="25"/>
  <c r="U183" i="25" s="1"/>
  <c r="AH375" i="25"/>
  <c r="AH382" i="25" s="1"/>
  <c r="AC299" i="25"/>
  <c r="AC306" i="25" s="1"/>
  <c r="O88" i="25"/>
  <c r="O95" i="25" s="1"/>
  <c r="AO480" i="25"/>
  <c r="AO487" i="25" s="1"/>
  <c r="AZ641" i="25"/>
  <c r="AZ648" i="25" s="1"/>
  <c r="AS539" i="25"/>
  <c r="AS546" i="25" s="1"/>
  <c r="AD315" i="25"/>
  <c r="AD322" i="25" s="1"/>
  <c r="AI391" i="25"/>
  <c r="AI398" i="25" s="1"/>
  <c r="W206" i="25"/>
  <c r="W213" i="25" s="1"/>
  <c r="R134" i="25"/>
  <c r="R141" i="25" s="1"/>
  <c r="AK418" i="25"/>
  <c r="AK425" i="25" s="1"/>
  <c r="Y240" i="25"/>
  <c r="Y247" i="25" s="1"/>
  <c r="AK421" i="25"/>
  <c r="AK428" i="25" s="1"/>
  <c r="W211" i="25"/>
  <c r="W218" i="25" s="1"/>
  <c r="BM841" i="25"/>
  <c r="BM848" i="25" s="1"/>
  <c r="BG748" i="25"/>
  <c r="BG755" i="25" s="1"/>
  <c r="AA270" i="25"/>
  <c r="AA277" i="25" s="1"/>
  <c r="BH761" i="25"/>
  <c r="BH768" i="25" s="1"/>
  <c r="BA658" i="25"/>
  <c r="BA665" i="25" s="1"/>
  <c r="Q118" i="25"/>
  <c r="Q125" i="25" s="1"/>
  <c r="X223" i="25"/>
  <c r="X230" i="25" s="1"/>
  <c r="AC298" i="25"/>
  <c r="AC305" i="25" s="1"/>
  <c r="Z252" i="25"/>
  <c r="Z259" i="25" s="1"/>
  <c r="N75" i="25"/>
  <c r="N82" i="25" s="1"/>
  <c r="B146" i="25"/>
  <c r="B138" i="25"/>
  <c r="AF346" i="25"/>
  <c r="AF353" i="25" s="1"/>
  <c r="BH763" i="25"/>
  <c r="BH770" i="25" s="1"/>
  <c r="Q119" i="25"/>
  <c r="Q126" i="25" s="1"/>
  <c r="B125" i="25"/>
  <c r="B133" i="25"/>
  <c r="J45" i="25"/>
  <c r="J945" i="25" s="1"/>
  <c r="J952" i="25" s="1"/>
  <c r="Z253" i="25"/>
  <c r="Z260" i="25" s="1"/>
  <c r="AM447" i="25"/>
  <c r="AM454" i="25" s="1"/>
  <c r="AL432" i="25"/>
  <c r="AL439" i="25" s="1"/>
  <c r="AZ642" i="25"/>
  <c r="AZ649" i="25" s="1"/>
  <c r="AI388" i="25"/>
  <c r="AI395" i="25" s="1"/>
  <c r="AB282" i="25"/>
  <c r="AB289" i="25" s="1"/>
  <c r="BL821" i="25"/>
  <c r="BL828" i="25" s="1"/>
  <c r="AP495" i="25"/>
  <c r="AP502" i="25" s="1"/>
  <c r="AS540" i="25"/>
  <c r="AS547" i="25" s="1"/>
  <c r="P102" i="25"/>
  <c r="P109" i="25" s="1"/>
  <c r="BD702" i="25"/>
  <c r="BD709" i="25" s="1"/>
  <c r="Q120" i="25"/>
  <c r="Q127" i="25" s="1"/>
  <c r="AW598" i="25"/>
  <c r="AW605" i="25" s="1"/>
  <c r="AI389" i="25"/>
  <c r="AI396" i="25" s="1"/>
  <c r="B147" i="25"/>
  <c r="B139" i="25"/>
  <c r="J49" i="25"/>
  <c r="B141" i="25"/>
  <c r="B149" i="25"/>
  <c r="AK419" i="25"/>
  <c r="AK426" i="25" s="1"/>
  <c r="BD704" i="25"/>
  <c r="BD711" i="25" s="1"/>
  <c r="O87" i="25"/>
  <c r="O94" i="25" s="1"/>
  <c r="AX613" i="25"/>
  <c r="AX620" i="25" s="1"/>
  <c r="AD314" i="25"/>
  <c r="AD321" i="25" s="1"/>
  <c r="P103" i="25"/>
  <c r="P110" i="25" s="1"/>
  <c r="R133" i="25"/>
  <c r="R140" i="25" s="1"/>
  <c r="AI387" i="25"/>
  <c r="AI394" i="25" s="1"/>
  <c r="AM451" i="25"/>
  <c r="AM458" i="25" s="1"/>
  <c r="BI781" i="25"/>
  <c r="BI788" i="25" s="1"/>
  <c r="AQ511" i="25"/>
  <c r="AQ518" i="25" s="1"/>
  <c r="BC691" i="25"/>
  <c r="BC698" i="25" s="1"/>
  <c r="BL825" i="25"/>
  <c r="BL832" i="25" s="1"/>
  <c r="BD705" i="25"/>
  <c r="BD712" i="25" s="1"/>
  <c r="AP491" i="25"/>
  <c r="AP498" i="25" s="1"/>
  <c r="AN463" i="25"/>
  <c r="AN470" i="25" s="1"/>
  <c r="AS541" i="25"/>
  <c r="AS548" i="25" s="1"/>
  <c r="AF344" i="25"/>
  <c r="AF351" i="25" s="1"/>
  <c r="AO476" i="25"/>
  <c r="AO483" i="25" s="1"/>
  <c r="AD312" i="25"/>
  <c r="AD319" i="25" s="1"/>
  <c r="AV585" i="25"/>
  <c r="AV592" i="25" s="1"/>
  <c r="Y238" i="25"/>
  <c r="Y245" i="25" s="1"/>
  <c r="N71" i="25"/>
  <c r="N78" i="25" s="1"/>
  <c r="BH765" i="25"/>
  <c r="BH772" i="25" s="1"/>
  <c r="J41" i="25"/>
  <c r="J941" i="25" s="1"/>
  <c r="BM837" i="25"/>
  <c r="BM844" i="25" s="1"/>
  <c r="V194" i="25"/>
  <c r="V201" i="25" s="1"/>
  <c r="AM449" i="25"/>
  <c r="AM456" i="25" s="1"/>
  <c r="V193" i="25"/>
  <c r="V200" i="25" s="1"/>
  <c r="AO481" i="25"/>
  <c r="AO488" i="25" s="1"/>
  <c r="BD701" i="25"/>
  <c r="BD708" i="25" s="1"/>
  <c r="W207" i="25"/>
  <c r="W214" i="25" s="1"/>
  <c r="BF732" i="25"/>
  <c r="BF739" i="25" s="1"/>
  <c r="BE717" i="25"/>
  <c r="BE724" i="25" s="1"/>
  <c r="AC296" i="25"/>
  <c r="AC303" i="25" s="1"/>
  <c r="BH762" i="25"/>
  <c r="BH769" i="25" s="1"/>
  <c r="U177" i="25"/>
  <c r="U184" i="25" s="1"/>
  <c r="N74" i="25"/>
  <c r="N81" i="25" s="1"/>
  <c r="AE331" i="25"/>
  <c r="AE338" i="25" s="1"/>
  <c r="AA269" i="25"/>
  <c r="AA276" i="25" s="1"/>
  <c r="AC297" i="25"/>
  <c r="AC304" i="25" s="1"/>
  <c r="AG358" i="25"/>
  <c r="AG365" i="25" s="1"/>
  <c r="BG750" i="25"/>
  <c r="BG757" i="25" s="1"/>
  <c r="AM448" i="25"/>
  <c r="AM455" i="25" s="1"/>
  <c r="R136" i="25"/>
  <c r="R143" i="25" s="1"/>
  <c r="AH376" i="25"/>
  <c r="AH383" i="25" s="1"/>
  <c r="AV582" i="25"/>
  <c r="AV589" i="25" s="1"/>
  <c r="AN461" i="25"/>
  <c r="AN468" i="25" s="1"/>
  <c r="BI779" i="25"/>
  <c r="BI786" i="25" s="1"/>
  <c r="M56" i="25"/>
  <c r="M63" i="25" s="1"/>
  <c r="O86" i="25"/>
  <c r="O93" i="25" s="1"/>
  <c r="U180" i="25"/>
  <c r="U187" i="25" s="1"/>
  <c r="BB676" i="25"/>
  <c r="BB683" i="25" s="1"/>
  <c r="B151" i="25"/>
  <c r="B143" i="25"/>
  <c r="AZ645" i="25"/>
  <c r="AZ652" i="25" s="1"/>
  <c r="M58" i="25"/>
  <c r="M65" i="25" s="1"/>
  <c r="BK811" i="25"/>
  <c r="BK818" i="25" s="1"/>
  <c r="AS537" i="25"/>
  <c r="AS544" i="25" s="1"/>
  <c r="AR523" i="25"/>
  <c r="AR530" i="25" s="1"/>
  <c r="AY629" i="25"/>
  <c r="AY636" i="25" s="1"/>
  <c r="BF735" i="25"/>
  <c r="BF742" i="25" s="1"/>
  <c r="S147" i="25"/>
  <c r="S154" i="25" s="1"/>
  <c r="AF343" i="25"/>
  <c r="AF350" i="25" s="1"/>
  <c r="AK417" i="25"/>
  <c r="AK424" i="25" s="1"/>
  <c r="Z256" i="25"/>
  <c r="Z263" i="25" s="1"/>
  <c r="O90" i="25"/>
  <c r="O97" i="25" s="1"/>
  <c r="BK806" i="25"/>
  <c r="BK813" i="25" s="1"/>
  <c r="BI780" i="25"/>
  <c r="BI787" i="25" s="1"/>
  <c r="AW596" i="25"/>
  <c r="AW603" i="25" s="1"/>
  <c r="AT556" i="25"/>
  <c r="AT563" i="25" s="1"/>
  <c r="AU569" i="25"/>
  <c r="AU576" i="25" s="1"/>
  <c r="R131" i="25"/>
  <c r="R138" i="25" s="1"/>
  <c r="Y236" i="25"/>
  <c r="Y243" i="25" s="1"/>
  <c r="BH766" i="25"/>
  <c r="BH773" i="25" s="1"/>
  <c r="AO478" i="25"/>
  <c r="AO485" i="25" s="1"/>
  <c r="AR524" i="25"/>
  <c r="AR531" i="25" s="1"/>
  <c r="AA267" i="25"/>
  <c r="AA274" i="25" s="1"/>
  <c r="P104" i="25"/>
  <c r="P111" i="25" s="1"/>
  <c r="BF731" i="25"/>
  <c r="BF738" i="25" s="1"/>
  <c r="M57" i="25"/>
  <c r="M64" i="25" s="1"/>
  <c r="T163" i="25"/>
  <c r="T170" i="25" s="1"/>
  <c r="U179" i="25"/>
  <c r="U186" i="25" s="1"/>
  <c r="S146" i="25"/>
  <c r="S153" i="25" s="1"/>
  <c r="Y241" i="25"/>
  <c r="Y248" i="25" s="1"/>
  <c r="AU571" i="25"/>
  <c r="AU578" i="25" s="1"/>
  <c r="AU568" i="25"/>
  <c r="AU575" i="25" s="1"/>
  <c r="AG359" i="25"/>
  <c r="AG366" i="25" s="1"/>
  <c r="AW601" i="25"/>
  <c r="AW608" i="25" s="1"/>
  <c r="AH374" i="25"/>
  <c r="AH381" i="25" s="1"/>
  <c r="X226" i="25"/>
  <c r="X233" i="25" s="1"/>
  <c r="AX612" i="25"/>
  <c r="AX619" i="25" s="1"/>
  <c r="U181" i="25"/>
  <c r="U188" i="25" s="1"/>
  <c r="BC690" i="25"/>
  <c r="BC697" i="25" s="1"/>
  <c r="P105" i="25"/>
  <c r="P112" i="25" s="1"/>
  <c r="BG747" i="25"/>
  <c r="BG754" i="25" s="1"/>
  <c r="B150" i="25"/>
  <c r="B142" i="25"/>
  <c r="J43" i="25"/>
  <c r="J943" i="25" s="1"/>
  <c r="J950" i="25" s="1"/>
  <c r="BJ791" i="25"/>
  <c r="BJ798" i="25" s="1"/>
  <c r="BG749" i="25"/>
  <c r="BG756" i="25" s="1"/>
  <c r="AF342" i="25"/>
  <c r="AF349" i="25" s="1"/>
  <c r="AW599" i="25"/>
  <c r="AW606" i="25" s="1"/>
  <c r="BK809" i="25"/>
  <c r="BK816" i="25" s="1"/>
  <c r="BE718" i="25"/>
  <c r="BE725" i="25" s="1"/>
  <c r="AX615" i="25"/>
  <c r="AX622" i="25" s="1"/>
  <c r="N72" i="25"/>
  <c r="N79" i="25" s="1"/>
  <c r="AA268" i="25"/>
  <c r="AA275" i="25" s="1"/>
  <c r="AB281" i="25"/>
  <c r="AB288" i="25" s="1"/>
  <c r="AT551" i="25"/>
  <c r="AT558" i="25" s="1"/>
  <c r="BI778" i="25"/>
  <c r="BI785" i="25" s="1"/>
  <c r="BL822" i="25"/>
  <c r="BL829" i="25" s="1"/>
  <c r="BG751" i="25"/>
  <c r="BG758" i="25" s="1"/>
  <c r="W209" i="25"/>
  <c r="W216" i="25" s="1"/>
  <c r="AV581" i="25"/>
  <c r="AV588" i="25" s="1"/>
  <c r="AN17" i="33" l="1"/>
  <c r="AN28" i="33" s="1"/>
  <c r="AO17" i="13" s="1"/>
  <c r="L22" i="11"/>
  <c r="L22" i="41" s="1"/>
  <c r="M23" i="11"/>
  <c r="M20" i="11"/>
  <c r="L19" i="11"/>
  <c r="J948" i="25"/>
  <c r="G21" i="11" s="1"/>
  <c r="F47" i="12"/>
  <c r="K951" i="25"/>
  <c r="F48" i="12"/>
  <c r="F49" i="12"/>
  <c r="G25" i="11"/>
  <c r="G32" i="11"/>
  <c r="G27" i="11" s="1"/>
  <c r="N28" i="11"/>
  <c r="O29" i="11"/>
  <c r="J48" i="25"/>
  <c r="K41" i="25" s="1"/>
  <c r="K941" i="25" s="1"/>
  <c r="J52" i="25"/>
  <c r="BJ778" i="25"/>
  <c r="BJ785" i="25" s="1"/>
  <c r="BL809" i="25"/>
  <c r="BL816" i="25" s="1"/>
  <c r="AX601" i="25"/>
  <c r="AX608" i="25" s="1"/>
  <c r="N57" i="25"/>
  <c r="N64" i="25" s="1"/>
  <c r="AS524" i="25"/>
  <c r="AS531" i="25" s="1"/>
  <c r="AU556" i="25"/>
  <c r="AU563" i="25" s="1"/>
  <c r="AL417" i="25"/>
  <c r="AL424" i="25" s="1"/>
  <c r="AZ629" i="25"/>
  <c r="AZ636" i="25" s="1"/>
  <c r="BL811" i="25"/>
  <c r="BL818" i="25" s="1"/>
  <c r="N56" i="25"/>
  <c r="N63" i="25" s="1"/>
  <c r="AW582" i="25"/>
  <c r="AW589" i="25" s="1"/>
  <c r="BH750" i="25"/>
  <c r="BH757" i="25" s="1"/>
  <c r="V177" i="25"/>
  <c r="V184" i="25" s="1"/>
  <c r="BF717" i="25"/>
  <c r="BF724" i="25" s="1"/>
  <c r="AP481" i="25"/>
  <c r="AP488" i="25" s="1"/>
  <c r="Z238" i="25"/>
  <c r="Z245" i="25" s="1"/>
  <c r="AT541" i="25"/>
  <c r="AT548" i="25" s="1"/>
  <c r="BE705" i="25"/>
  <c r="BE712" i="25" s="1"/>
  <c r="AR511" i="25"/>
  <c r="AR518" i="25" s="1"/>
  <c r="S133" i="25"/>
  <c r="S140" i="25" s="1"/>
  <c r="AE314" i="25"/>
  <c r="AE321" i="25" s="1"/>
  <c r="BE704" i="25"/>
  <c r="BE711" i="25" s="1"/>
  <c r="AJ389" i="25"/>
  <c r="AJ396" i="25" s="1"/>
  <c r="Q102" i="25"/>
  <c r="Q109" i="25" s="1"/>
  <c r="BH748" i="25"/>
  <c r="BH755" i="25" s="1"/>
  <c r="Z240" i="25"/>
  <c r="Z247" i="25" s="1"/>
  <c r="X206" i="25"/>
  <c r="X213" i="25" s="1"/>
  <c r="P91" i="25"/>
  <c r="P98" i="25" s="1"/>
  <c r="Y225" i="25"/>
  <c r="Y232" i="25" s="1"/>
  <c r="Z239" i="25"/>
  <c r="Z246" i="25" s="1"/>
  <c r="AW584" i="25"/>
  <c r="AW591" i="25" s="1"/>
  <c r="AK403" i="25"/>
  <c r="AK410" i="25" s="1"/>
  <c r="AX600" i="25"/>
  <c r="AX607" i="25" s="1"/>
  <c r="BB657" i="25"/>
  <c r="BB664" i="25" s="1"/>
  <c r="BA646" i="25"/>
  <c r="BA653" i="25" s="1"/>
  <c r="T149" i="25"/>
  <c r="T156" i="25" s="1"/>
  <c r="AP479" i="25"/>
  <c r="AP486" i="25" s="1"/>
  <c r="O59" i="25"/>
  <c r="O66" i="25" s="1"/>
  <c r="BC671" i="25"/>
  <c r="BC678" i="25" s="1"/>
  <c r="AG345" i="25"/>
  <c r="AG352" i="25" s="1"/>
  <c r="BD686" i="25"/>
  <c r="BD693" i="25" s="1"/>
  <c r="BG736" i="25"/>
  <c r="BG743" i="25" s="1"/>
  <c r="AD301" i="25"/>
  <c r="AD308" i="25" s="1"/>
  <c r="AA251" i="25"/>
  <c r="AA258" i="25" s="1"/>
  <c r="AR509" i="25"/>
  <c r="AR516" i="25" s="1"/>
  <c r="AM433" i="25"/>
  <c r="AM440" i="25" s="1"/>
  <c r="AQ496" i="25"/>
  <c r="AQ503" i="25" s="1"/>
  <c r="BD689" i="25"/>
  <c r="BD696" i="25" s="1"/>
  <c r="AV567" i="25"/>
  <c r="AV574" i="25" s="1"/>
  <c r="AR506" i="25"/>
  <c r="AR513" i="25" s="1"/>
  <c r="Z237" i="25"/>
  <c r="Z244" i="25" s="1"/>
  <c r="AX599" i="25"/>
  <c r="AX606" i="25" s="1"/>
  <c r="BD690" i="25"/>
  <c r="BD697" i="25" s="1"/>
  <c r="AV571" i="25"/>
  <c r="AV578" i="25" s="1"/>
  <c r="BG731" i="25"/>
  <c r="BG738" i="25" s="1"/>
  <c r="Z236" i="25"/>
  <c r="Z243" i="25" s="1"/>
  <c r="AX596" i="25"/>
  <c r="AX603" i="25" s="1"/>
  <c r="P90" i="25"/>
  <c r="P97" i="25" s="1"/>
  <c r="AG343" i="25"/>
  <c r="AG350" i="25" s="1"/>
  <c r="BJ779" i="25"/>
  <c r="BJ786" i="25" s="1"/>
  <c r="AI376" i="25"/>
  <c r="AI383" i="25" s="1"/>
  <c r="BG732" i="25"/>
  <c r="BG739" i="25" s="1"/>
  <c r="W194" i="25"/>
  <c r="W201" i="25" s="1"/>
  <c r="BI765" i="25"/>
  <c r="BI772" i="25" s="1"/>
  <c r="AO463" i="25"/>
  <c r="AO470" i="25" s="1"/>
  <c r="BJ781" i="25"/>
  <c r="BJ788" i="25" s="1"/>
  <c r="AX598" i="25"/>
  <c r="AX605" i="25" s="1"/>
  <c r="AT540" i="25"/>
  <c r="AT547" i="25" s="1"/>
  <c r="BA642" i="25"/>
  <c r="BA649" i="25" s="1"/>
  <c r="AA253" i="25"/>
  <c r="AA260" i="25" s="1"/>
  <c r="AJ391" i="25"/>
  <c r="AJ398" i="25" s="1"/>
  <c r="AB266" i="25"/>
  <c r="AB273" i="25" s="1"/>
  <c r="AB271" i="25"/>
  <c r="AB278" i="25" s="1"/>
  <c r="BF716" i="25"/>
  <c r="BF723" i="25" s="1"/>
  <c r="X208" i="25"/>
  <c r="X215" i="25" s="1"/>
  <c r="AZ628" i="25"/>
  <c r="AZ635" i="25" s="1"/>
  <c r="AS526" i="25"/>
  <c r="AS533" i="25" s="1"/>
  <c r="BK794" i="25"/>
  <c r="BK801" i="25" s="1"/>
  <c r="AK405" i="25"/>
  <c r="AK412" i="25" s="1"/>
  <c r="AN446" i="25"/>
  <c r="AN453" i="25" s="1"/>
  <c r="BK793" i="25"/>
  <c r="BK800" i="25" s="1"/>
  <c r="W196" i="25"/>
  <c r="W203" i="25" s="1"/>
  <c r="BE703" i="25"/>
  <c r="BE710" i="25" s="1"/>
  <c r="BB661" i="25"/>
  <c r="BB668" i="25" s="1"/>
  <c r="AK404" i="25"/>
  <c r="AK411" i="25" s="1"/>
  <c r="AU555" i="25"/>
  <c r="AU562" i="25" s="1"/>
  <c r="AD300" i="25"/>
  <c r="AD307" i="25" s="1"/>
  <c r="BH746" i="25"/>
  <c r="BH753" i="25" s="1"/>
  <c r="R121" i="25"/>
  <c r="R128" i="25" s="1"/>
  <c r="AV566" i="25"/>
  <c r="AV573" i="25" s="1"/>
  <c r="AC286" i="25"/>
  <c r="AC293" i="25" s="1"/>
  <c r="AW586" i="25"/>
  <c r="AW593" i="25" s="1"/>
  <c r="BD687" i="25"/>
  <c r="BD694" i="25" s="1"/>
  <c r="AX597" i="25"/>
  <c r="AX604" i="25" s="1"/>
  <c r="AS522" i="25"/>
  <c r="AS529" i="25" s="1"/>
  <c r="T151" i="25"/>
  <c r="T158" i="25" s="1"/>
  <c r="AT536" i="25"/>
  <c r="AT543" i="25" s="1"/>
  <c r="BG734" i="25"/>
  <c r="BG741" i="25" s="1"/>
  <c r="BK792" i="25"/>
  <c r="BK799" i="25" s="1"/>
  <c r="AF326" i="25"/>
  <c r="AF333" i="25" s="1"/>
  <c r="AH361" i="25"/>
  <c r="AH368" i="25" s="1"/>
  <c r="BK791" i="25"/>
  <c r="BK798" i="25" s="1"/>
  <c r="BH747" i="25"/>
  <c r="BH754" i="25" s="1"/>
  <c r="V181" i="25"/>
  <c r="V188" i="25" s="1"/>
  <c r="Z241" i="25"/>
  <c r="Z248" i="25" s="1"/>
  <c r="Q104" i="25"/>
  <c r="Q111" i="25" s="1"/>
  <c r="S131" i="25"/>
  <c r="S138" i="25" s="1"/>
  <c r="BJ780" i="25"/>
  <c r="BJ787" i="25" s="1"/>
  <c r="T147" i="25"/>
  <c r="T154" i="25" s="1"/>
  <c r="S136" i="25"/>
  <c r="S143" i="25" s="1"/>
  <c r="AF331" i="25"/>
  <c r="AF338" i="25" s="1"/>
  <c r="X207" i="25"/>
  <c r="X214" i="25" s="1"/>
  <c r="AN451" i="25"/>
  <c r="AN458" i="25" s="1"/>
  <c r="R120" i="25"/>
  <c r="R127" i="25" s="1"/>
  <c r="AC282" i="25"/>
  <c r="AC289" i="25" s="1"/>
  <c r="AM432" i="25"/>
  <c r="AM439" i="25" s="1"/>
  <c r="R119" i="25"/>
  <c r="R126" i="25" s="1"/>
  <c r="Y223" i="25"/>
  <c r="Y230" i="25" s="1"/>
  <c r="BI761" i="25"/>
  <c r="BI768" i="25" s="1"/>
  <c r="X211" i="25"/>
  <c r="X218" i="25" s="1"/>
  <c r="AE315" i="25"/>
  <c r="AE322" i="25" s="1"/>
  <c r="AD299" i="25"/>
  <c r="AD306" i="25" s="1"/>
  <c r="AR507" i="25"/>
  <c r="AR514" i="25" s="1"/>
  <c r="R117" i="25"/>
  <c r="R124" i="25" s="1"/>
  <c r="BA644" i="25"/>
  <c r="BA651" i="25" s="1"/>
  <c r="BF721" i="25"/>
  <c r="BF728" i="25" s="1"/>
  <c r="S132" i="25"/>
  <c r="S139" i="25" s="1"/>
  <c r="AI373" i="25"/>
  <c r="AI380" i="25" s="1"/>
  <c r="AA254" i="25"/>
  <c r="AA261" i="25" s="1"/>
  <c r="AY614" i="25"/>
  <c r="AY621" i="25" s="1"/>
  <c r="Y224" i="25"/>
  <c r="Y231" i="25" s="1"/>
  <c r="AZ630" i="25"/>
  <c r="AZ637" i="25" s="1"/>
  <c r="BB659" i="25"/>
  <c r="BB666" i="25" s="1"/>
  <c r="AH357" i="25"/>
  <c r="AH364" i="25" s="1"/>
  <c r="R116" i="25"/>
  <c r="R123" i="25" s="1"/>
  <c r="AZ631" i="25"/>
  <c r="AZ638" i="25" s="1"/>
  <c r="AM436" i="25"/>
  <c r="AM443" i="25" s="1"/>
  <c r="AJ386" i="25"/>
  <c r="AJ393" i="25" s="1"/>
  <c r="BI764" i="25"/>
  <c r="BI771" i="25" s="1"/>
  <c r="Q106" i="25"/>
  <c r="Q113" i="25" s="1"/>
  <c r="AZ627" i="25"/>
  <c r="AZ634" i="25" s="1"/>
  <c r="AK401" i="25"/>
  <c r="AK408" i="25" s="1"/>
  <c r="BF719" i="25"/>
  <c r="BF726" i="25" s="1"/>
  <c r="AC284" i="25"/>
  <c r="AC291" i="25" s="1"/>
  <c r="AQ493" i="25"/>
  <c r="AQ500" i="25" s="1"/>
  <c r="AN450" i="25"/>
  <c r="AN457" i="25" s="1"/>
  <c r="AF327" i="25"/>
  <c r="AF334" i="25" s="1"/>
  <c r="AF328" i="25"/>
  <c r="AF335" i="25" s="1"/>
  <c r="AM434" i="25"/>
  <c r="AM441" i="25" s="1"/>
  <c r="BL807" i="25"/>
  <c r="BL814" i="25" s="1"/>
  <c r="BJ777" i="25"/>
  <c r="BJ784" i="25" s="1"/>
  <c r="AQ494" i="25"/>
  <c r="AQ501" i="25" s="1"/>
  <c r="BF718" i="25"/>
  <c r="BF725" i="25" s="1"/>
  <c r="AI374" i="25"/>
  <c r="AI381" i="25" s="1"/>
  <c r="U163" i="25"/>
  <c r="U170" i="25" s="1"/>
  <c r="AB267" i="25"/>
  <c r="AB274" i="25" s="1"/>
  <c r="AV569" i="25"/>
  <c r="AV576" i="25" s="1"/>
  <c r="BG735" i="25"/>
  <c r="BG742" i="25" s="1"/>
  <c r="AT537" i="25"/>
  <c r="AT544" i="25" s="1"/>
  <c r="P86" i="25"/>
  <c r="P93" i="25" s="1"/>
  <c r="AN448" i="25"/>
  <c r="AN455" i="25" s="1"/>
  <c r="AD297" i="25"/>
  <c r="AD304" i="25" s="1"/>
  <c r="O74" i="25"/>
  <c r="O81" i="25" s="1"/>
  <c r="AD296" i="25"/>
  <c r="AD303" i="25" s="1"/>
  <c r="BE701" i="25"/>
  <c r="BE708" i="25" s="1"/>
  <c r="AG344" i="25"/>
  <c r="AG351" i="25" s="1"/>
  <c r="BD691" i="25"/>
  <c r="BD698" i="25" s="1"/>
  <c r="AJ387" i="25"/>
  <c r="AJ394" i="25" s="1"/>
  <c r="P87" i="25"/>
  <c r="P94" i="25" s="1"/>
  <c r="BE702" i="25"/>
  <c r="BE709" i="25" s="1"/>
  <c r="BI763" i="25"/>
  <c r="BI770" i="25" s="1"/>
  <c r="AA252" i="25"/>
  <c r="AA259" i="25" s="1"/>
  <c r="R118" i="25"/>
  <c r="R125" i="25" s="1"/>
  <c r="AB270" i="25"/>
  <c r="AB277" i="25" s="1"/>
  <c r="AL421" i="25"/>
  <c r="AL428" i="25" s="1"/>
  <c r="S134" i="25"/>
  <c r="S141" i="25" s="1"/>
  <c r="AT539" i="25"/>
  <c r="AT546" i="25" s="1"/>
  <c r="BC672" i="25"/>
  <c r="BC679" i="25" s="1"/>
  <c r="BM823" i="25"/>
  <c r="BM830" i="25" s="1"/>
  <c r="BK795" i="25"/>
  <c r="BK802" i="25" s="1"/>
  <c r="AK402" i="25"/>
  <c r="AK409" i="25" s="1"/>
  <c r="BC673" i="25"/>
  <c r="BC680" i="25" s="1"/>
  <c r="AV570" i="25"/>
  <c r="AV577" i="25" s="1"/>
  <c r="AI372" i="25"/>
  <c r="AI379" i="25" s="1"/>
  <c r="Y221" i="25"/>
  <c r="Y228" i="25" s="1"/>
  <c r="BG733" i="25"/>
  <c r="BG740" i="25" s="1"/>
  <c r="BJ776" i="25"/>
  <c r="BJ783" i="25" s="1"/>
  <c r="AU554" i="25"/>
  <c r="AU561" i="25" s="1"/>
  <c r="AE313" i="25"/>
  <c r="AE320" i="25" s="1"/>
  <c r="AR510" i="25"/>
  <c r="AR517" i="25" s="1"/>
  <c r="BC674" i="25"/>
  <c r="BC681" i="25" s="1"/>
  <c r="U164" i="25"/>
  <c r="U171" i="25" s="1"/>
  <c r="BF720" i="25"/>
  <c r="BF727" i="25" s="1"/>
  <c r="AP477" i="25"/>
  <c r="AP484" i="25" s="1"/>
  <c r="BM824" i="25"/>
  <c r="BM831" i="25" s="1"/>
  <c r="N61" i="25"/>
  <c r="N68" i="25" s="1"/>
  <c r="X210" i="25"/>
  <c r="X217" i="25" s="1"/>
  <c r="AQ492" i="25"/>
  <c r="AQ499" i="25" s="1"/>
  <c r="O60" i="25"/>
  <c r="O67" i="25" s="1"/>
  <c r="AO464" i="25"/>
  <c r="AO471" i="25" s="1"/>
  <c r="AZ626" i="25"/>
  <c r="AZ633" i="25" s="1"/>
  <c r="X209" i="25"/>
  <c r="X216" i="25" s="1"/>
  <c r="BM822" i="25"/>
  <c r="BM829" i="25" s="1"/>
  <c r="AU551" i="25"/>
  <c r="AU558" i="25" s="1"/>
  <c r="AB268" i="25"/>
  <c r="AB275" i="25" s="1"/>
  <c r="AY615" i="25"/>
  <c r="AY622" i="25" s="1"/>
  <c r="AG342" i="25"/>
  <c r="AG349" i="25" s="1"/>
  <c r="Q105" i="25"/>
  <c r="Q112" i="25" s="1"/>
  <c r="Y226" i="25"/>
  <c r="Y233" i="25" s="1"/>
  <c r="AV568" i="25"/>
  <c r="AV575" i="25" s="1"/>
  <c r="V179" i="25"/>
  <c r="V186" i="25" s="1"/>
  <c r="BI766" i="25"/>
  <c r="BI773" i="25" s="1"/>
  <c r="N58" i="25"/>
  <c r="N65" i="25" s="1"/>
  <c r="V180" i="25"/>
  <c r="V187" i="25" s="1"/>
  <c r="AO461" i="25"/>
  <c r="AO468" i="25" s="1"/>
  <c r="AH358" i="25"/>
  <c r="AH365" i="25" s="1"/>
  <c r="AB269" i="25"/>
  <c r="AB276" i="25" s="1"/>
  <c r="BI762" i="25"/>
  <c r="BI769" i="25" s="1"/>
  <c r="AN449" i="25"/>
  <c r="AN456" i="25" s="1"/>
  <c r="AE312" i="25"/>
  <c r="AE319" i="25" s="1"/>
  <c r="Q103" i="25"/>
  <c r="Q110" i="25" s="1"/>
  <c r="AL419" i="25"/>
  <c r="AL426" i="25" s="1"/>
  <c r="K42" i="25"/>
  <c r="K942" i="25" s="1"/>
  <c r="AQ495" i="25"/>
  <c r="AQ502" i="25" s="1"/>
  <c r="AN447" i="25"/>
  <c r="AN454" i="25" s="1"/>
  <c r="K45" i="25"/>
  <c r="K945" i="25" s="1"/>
  <c r="K952" i="25" s="1"/>
  <c r="AG346" i="25"/>
  <c r="AG353" i="25" s="1"/>
  <c r="BB658" i="25"/>
  <c r="BB665" i="25" s="1"/>
  <c r="AL418" i="25"/>
  <c r="AL425" i="25" s="1"/>
  <c r="BA641" i="25"/>
  <c r="BA648" i="25" s="1"/>
  <c r="P88" i="25"/>
  <c r="P95" i="25" s="1"/>
  <c r="AI375" i="25"/>
  <c r="AI382" i="25" s="1"/>
  <c r="U161" i="25"/>
  <c r="U168" i="25" s="1"/>
  <c r="AL416" i="25"/>
  <c r="AL423" i="25" s="1"/>
  <c r="AI371" i="25"/>
  <c r="AI378" i="25" s="1"/>
  <c r="AE311" i="25"/>
  <c r="AE318" i="25" s="1"/>
  <c r="Y222" i="25"/>
  <c r="Y229" i="25" s="1"/>
  <c r="T148" i="25"/>
  <c r="T155" i="25" s="1"/>
  <c r="AH356" i="25"/>
  <c r="AH363" i="25" s="1"/>
  <c r="AA255" i="25"/>
  <c r="AA262" i="25" s="1"/>
  <c r="AO465" i="25"/>
  <c r="AO472" i="25" s="1"/>
  <c r="AM435" i="25"/>
  <c r="AM442" i="25" s="1"/>
  <c r="BB660" i="25"/>
  <c r="BB667" i="25" s="1"/>
  <c r="AG341" i="25"/>
  <c r="AG348" i="25" s="1"/>
  <c r="U165" i="25"/>
  <c r="U172" i="25" s="1"/>
  <c r="V178" i="25"/>
  <c r="V185" i="25" s="1"/>
  <c r="AY611" i="25"/>
  <c r="AY618" i="25" s="1"/>
  <c r="P89" i="25"/>
  <c r="P96" i="25" s="1"/>
  <c r="AY616" i="25"/>
  <c r="AY623" i="25" s="1"/>
  <c r="AJ390" i="25"/>
  <c r="AJ397" i="25" s="1"/>
  <c r="AC283" i="25"/>
  <c r="AC290" i="25" s="1"/>
  <c r="AK406" i="25"/>
  <c r="AK413" i="25" s="1"/>
  <c r="BL810" i="25"/>
  <c r="BL817" i="25" s="1"/>
  <c r="S135" i="25"/>
  <c r="S142" i="25" s="1"/>
  <c r="BE706" i="25"/>
  <c r="BE713" i="25" s="1"/>
  <c r="AO466" i="25"/>
  <c r="AO473" i="25" s="1"/>
  <c r="BK796" i="25"/>
  <c r="BK803" i="25" s="1"/>
  <c r="AU553" i="25"/>
  <c r="AU560" i="25" s="1"/>
  <c r="BA643" i="25"/>
  <c r="BA650" i="25" s="1"/>
  <c r="AW583" i="25"/>
  <c r="AW590" i="25" s="1"/>
  <c r="AW581" i="25"/>
  <c r="AW588" i="25" s="1"/>
  <c r="BH749" i="25"/>
  <c r="BH756" i="25" s="1"/>
  <c r="B165" i="25"/>
  <c r="B157" i="25"/>
  <c r="B166" i="25"/>
  <c r="B158" i="25"/>
  <c r="K53" i="25"/>
  <c r="BH751" i="25"/>
  <c r="BH758" i="25" s="1"/>
  <c r="AC281" i="25"/>
  <c r="AC288" i="25" s="1"/>
  <c r="AY612" i="25"/>
  <c r="AY619" i="25" s="1"/>
  <c r="AH359" i="25"/>
  <c r="AH366" i="25" s="1"/>
  <c r="T146" i="25"/>
  <c r="T153" i="25" s="1"/>
  <c r="AP478" i="25"/>
  <c r="AP485" i="25" s="1"/>
  <c r="BL806" i="25"/>
  <c r="BL813" i="25" s="1"/>
  <c r="AA256" i="25"/>
  <c r="AA263" i="25" s="1"/>
  <c r="AS523" i="25"/>
  <c r="AS530" i="25" s="1"/>
  <c r="BA645" i="25"/>
  <c r="BA652" i="25" s="1"/>
  <c r="BC676" i="25"/>
  <c r="BC683" i="25" s="1"/>
  <c r="W193" i="25"/>
  <c r="W200" i="25" s="1"/>
  <c r="O71" i="25"/>
  <c r="O78" i="25" s="1"/>
  <c r="AW585" i="25"/>
  <c r="AW592" i="25" s="1"/>
  <c r="AP476" i="25"/>
  <c r="AP483" i="25" s="1"/>
  <c r="AQ491" i="25"/>
  <c r="AQ498" i="25" s="1"/>
  <c r="BM825" i="25"/>
  <c r="BM832" i="25" s="1"/>
  <c r="AY613" i="25"/>
  <c r="AY620" i="25" s="1"/>
  <c r="B164" i="25"/>
  <c r="B156" i="25"/>
  <c r="B162" i="25"/>
  <c r="B154" i="25"/>
  <c r="BM821" i="25"/>
  <c r="BM828" i="25" s="1"/>
  <c r="AJ388" i="25"/>
  <c r="AJ395" i="25" s="1"/>
  <c r="B140" i="25"/>
  <c r="B148" i="25"/>
  <c r="O75" i="25"/>
  <c r="O82" i="25" s="1"/>
  <c r="AD298" i="25"/>
  <c r="AD305" i="25" s="1"/>
  <c r="AP480" i="25"/>
  <c r="AP487" i="25" s="1"/>
  <c r="V176" i="25"/>
  <c r="V183" i="25" s="1"/>
  <c r="BM826" i="25"/>
  <c r="BM833" i="25" s="1"/>
  <c r="AH360" i="25"/>
  <c r="AH367" i="25" s="1"/>
  <c r="AM431" i="25"/>
  <c r="AM438" i="25" s="1"/>
  <c r="AU552" i="25"/>
  <c r="AU559" i="25" s="1"/>
  <c r="AF330" i="25"/>
  <c r="AF337" i="25" s="1"/>
  <c r="BB656" i="25"/>
  <c r="BB663" i="25" s="1"/>
  <c r="W195" i="25"/>
  <c r="W202" i="25" s="1"/>
  <c r="Q101" i="25"/>
  <c r="Q108" i="25" s="1"/>
  <c r="T150" i="25"/>
  <c r="T157" i="25" s="1"/>
  <c r="AT538" i="25"/>
  <c r="AT545" i="25" s="1"/>
  <c r="O76" i="25"/>
  <c r="O83" i="25" s="1"/>
  <c r="AR508" i="25"/>
  <c r="AR515" i="25" s="1"/>
  <c r="AO462" i="25"/>
  <c r="AO469" i="25" s="1"/>
  <c r="O73" i="25"/>
  <c r="O80" i="25" s="1"/>
  <c r="W192" i="25"/>
  <c r="W199" i="25" s="1"/>
  <c r="W191" i="25"/>
  <c r="W198" i="25" s="1"/>
  <c r="AL420" i="25"/>
  <c r="AL427" i="25" s="1"/>
  <c r="BD688" i="25"/>
  <c r="BD695" i="25" s="1"/>
  <c r="BC675" i="25"/>
  <c r="BC682" i="25" s="1"/>
  <c r="AC285" i="25"/>
  <c r="AC292" i="25" s="1"/>
  <c r="BL808" i="25"/>
  <c r="BL815" i="25" s="1"/>
  <c r="AS525" i="25"/>
  <c r="AS532" i="25" s="1"/>
  <c r="AF329" i="25"/>
  <c r="AF336" i="25" s="1"/>
  <c r="AE316" i="25"/>
  <c r="AE323" i="25" s="1"/>
  <c r="U162" i="25"/>
  <c r="U169" i="25" s="1"/>
  <c r="O72" i="25"/>
  <c r="O79" i="25" s="1"/>
  <c r="J50" i="25"/>
  <c r="K51" i="25"/>
  <c r="B161" i="25"/>
  <c r="B153" i="25"/>
  <c r="U166" i="25"/>
  <c r="U173" i="25" s="1"/>
  <c r="AS521" i="25"/>
  <c r="AS528" i="25" s="1"/>
  <c r="AN20" i="33" l="1"/>
  <c r="AN24" i="33" s="1"/>
  <c r="AM62" i="12" s="1"/>
  <c r="N23" i="41"/>
  <c r="G5" i="41"/>
  <c r="L20" i="41"/>
  <c r="N20" i="11"/>
  <c r="M19" i="11"/>
  <c r="M22" i="11"/>
  <c r="M22" i="41" s="1"/>
  <c r="M20" i="41" s="1"/>
  <c r="N23" i="11"/>
  <c r="B23" i="40" s="1"/>
  <c r="B22" i="40" s="1"/>
  <c r="H32" i="11"/>
  <c r="H27" i="11" s="1"/>
  <c r="K948" i="25"/>
  <c r="H21" i="11" s="1"/>
  <c r="G47" i="12"/>
  <c r="K949" i="25"/>
  <c r="G49" i="12"/>
  <c r="G18" i="11"/>
  <c r="O28" i="11"/>
  <c r="P29" i="11"/>
  <c r="K49" i="25"/>
  <c r="AF316" i="25"/>
  <c r="AF323" i="25" s="1"/>
  <c r="BM808" i="25"/>
  <c r="BM815" i="25" s="1"/>
  <c r="AU538" i="25"/>
  <c r="AU545" i="25" s="1"/>
  <c r="BD676" i="25"/>
  <c r="BD683" i="25" s="1"/>
  <c r="AB256" i="25"/>
  <c r="AB263" i="25" s="1"/>
  <c r="AH341" i="25"/>
  <c r="AH348" i="25" s="1"/>
  <c r="U148" i="25"/>
  <c r="U155" i="25" s="1"/>
  <c r="AJ371" i="25"/>
  <c r="AJ378" i="25" s="1"/>
  <c r="AJ375" i="25"/>
  <c r="AJ382" i="25" s="1"/>
  <c r="AR495" i="25"/>
  <c r="AR502" i="25" s="1"/>
  <c r="AI358" i="25"/>
  <c r="AI365" i="25" s="1"/>
  <c r="Z221" i="25"/>
  <c r="Z228" i="25" s="1"/>
  <c r="BD673" i="25"/>
  <c r="BD680" i="25" s="1"/>
  <c r="AK387" i="25"/>
  <c r="AK394" i="25" s="1"/>
  <c r="BF701" i="25"/>
  <c r="BF708" i="25" s="1"/>
  <c r="AE297" i="25"/>
  <c r="AE304" i="25" s="1"/>
  <c r="AW569" i="25"/>
  <c r="AW576" i="25" s="1"/>
  <c r="AJ374" i="25"/>
  <c r="AJ381" i="25" s="1"/>
  <c r="AD284" i="25"/>
  <c r="AD291" i="25" s="1"/>
  <c r="AZ614" i="25"/>
  <c r="AZ621" i="25" s="1"/>
  <c r="Y211" i="25"/>
  <c r="Y218" i="25" s="1"/>
  <c r="AD282" i="25"/>
  <c r="AD289" i="25" s="1"/>
  <c r="R104" i="25"/>
  <c r="R111" i="25" s="1"/>
  <c r="U151" i="25"/>
  <c r="U158" i="25" s="1"/>
  <c r="AW566" i="25"/>
  <c r="AW573" i="25" s="1"/>
  <c r="AO446" i="25"/>
  <c r="AO453" i="25" s="1"/>
  <c r="AT526" i="25"/>
  <c r="AT533" i="25" s="1"/>
  <c r="AK391" i="25"/>
  <c r="AK398" i="25" s="1"/>
  <c r="AU540" i="25"/>
  <c r="AU547" i="25" s="1"/>
  <c r="Q90" i="25"/>
  <c r="Q97" i="25" s="1"/>
  <c r="AS509" i="25"/>
  <c r="AS516" i="25" s="1"/>
  <c r="BH736" i="25"/>
  <c r="BH743" i="25" s="1"/>
  <c r="BC657" i="25"/>
  <c r="BC664" i="25" s="1"/>
  <c r="Z225" i="25"/>
  <c r="Z232" i="25" s="1"/>
  <c r="AK389" i="25"/>
  <c r="AK396" i="25" s="1"/>
  <c r="AS511" i="25"/>
  <c r="AS518" i="25" s="1"/>
  <c r="O56" i="25"/>
  <c r="O63" i="25" s="1"/>
  <c r="AM417" i="25"/>
  <c r="AM424" i="25" s="1"/>
  <c r="P72" i="25"/>
  <c r="P79" i="25" s="1"/>
  <c r="AD285" i="25"/>
  <c r="AD292" i="25" s="1"/>
  <c r="AS508" i="25"/>
  <c r="AS515" i="25" s="1"/>
  <c r="AV552" i="25"/>
  <c r="AV559" i="25" s="1"/>
  <c r="AE298" i="25"/>
  <c r="AE305" i="25" s="1"/>
  <c r="AR491" i="25"/>
  <c r="AR498" i="25" s="1"/>
  <c r="P71" i="25"/>
  <c r="P78" i="25" s="1"/>
  <c r="BB645" i="25"/>
  <c r="BB652" i="25" s="1"/>
  <c r="BF706" i="25"/>
  <c r="BF713" i="25" s="1"/>
  <c r="BC660" i="25"/>
  <c r="BC667" i="25" s="1"/>
  <c r="Z222" i="25"/>
  <c r="Z229" i="25" s="1"/>
  <c r="AM418" i="25"/>
  <c r="AM425" i="25" s="1"/>
  <c r="AP461" i="25"/>
  <c r="AP468" i="25" s="1"/>
  <c r="P60" i="25"/>
  <c r="P67" i="25" s="1"/>
  <c r="BK776" i="25"/>
  <c r="BK783" i="25" s="1"/>
  <c r="AJ372" i="25"/>
  <c r="AJ379" i="25" s="1"/>
  <c r="BF702" i="25"/>
  <c r="BF709" i="25" s="1"/>
  <c r="AE296" i="25"/>
  <c r="AE303" i="25" s="1"/>
  <c r="AC267" i="25"/>
  <c r="AC274" i="25" s="1"/>
  <c r="AO450" i="25"/>
  <c r="AO457" i="25" s="1"/>
  <c r="BG719" i="25"/>
  <c r="BG726" i="25" s="1"/>
  <c r="AK386" i="25"/>
  <c r="AK393" i="25" s="1"/>
  <c r="BA630" i="25"/>
  <c r="BA637" i="25" s="1"/>
  <c r="AE299" i="25"/>
  <c r="AE306" i="25" s="1"/>
  <c r="Y207" i="25"/>
  <c r="Y214" i="25" s="1"/>
  <c r="BH734" i="25"/>
  <c r="BH741" i="25" s="1"/>
  <c r="AT522" i="25"/>
  <c r="AT529" i="25" s="1"/>
  <c r="S121" i="25"/>
  <c r="S128" i="25" s="1"/>
  <c r="X196" i="25"/>
  <c r="X203" i="25" s="1"/>
  <c r="BA628" i="25"/>
  <c r="BA635" i="25" s="1"/>
  <c r="AS506" i="25"/>
  <c r="AS513" i="25" s="1"/>
  <c r="AB251" i="25"/>
  <c r="AB258" i="25" s="1"/>
  <c r="AQ479" i="25"/>
  <c r="AQ486" i="25" s="1"/>
  <c r="Q91" i="25"/>
  <c r="Q98" i="25" s="1"/>
  <c r="BI748" i="25"/>
  <c r="BI755" i="25" s="1"/>
  <c r="BF704" i="25"/>
  <c r="BF711" i="25" s="1"/>
  <c r="BF705" i="25"/>
  <c r="BF712" i="25" s="1"/>
  <c r="AQ481" i="25"/>
  <c r="AQ488" i="25" s="1"/>
  <c r="BM811" i="25"/>
  <c r="BM818" i="25" s="1"/>
  <c r="AV556" i="25"/>
  <c r="AV563" i="25" s="1"/>
  <c r="AT521" i="25"/>
  <c r="AT528" i="25" s="1"/>
  <c r="BD675" i="25"/>
  <c r="BD682" i="25" s="1"/>
  <c r="P73" i="25"/>
  <c r="P80" i="25" s="1"/>
  <c r="BC656" i="25"/>
  <c r="BC663" i="25" s="1"/>
  <c r="AN431" i="25"/>
  <c r="AN438" i="25" s="1"/>
  <c r="W176" i="25"/>
  <c r="W183" i="25" s="1"/>
  <c r="AK388" i="25"/>
  <c r="AK395" i="25" s="1"/>
  <c r="AQ476" i="25"/>
  <c r="AQ483" i="25" s="1"/>
  <c r="BL796" i="25"/>
  <c r="BL803" i="25" s="1"/>
  <c r="T135" i="25"/>
  <c r="T142" i="25" s="1"/>
  <c r="AD283" i="25"/>
  <c r="AD290" i="25" s="1"/>
  <c r="W178" i="25"/>
  <c r="W185" i="25" s="1"/>
  <c r="AN435" i="25"/>
  <c r="AN442" i="25" s="1"/>
  <c r="BJ762" i="25"/>
  <c r="BJ769" i="25" s="1"/>
  <c r="BJ766" i="25"/>
  <c r="BJ773" i="25" s="1"/>
  <c r="Z226" i="25"/>
  <c r="Z233" i="25" s="1"/>
  <c r="AR492" i="25"/>
  <c r="AR499" i="25" s="1"/>
  <c r="BG720" i="25"/>
  <c r="BG727" i="25" s="1"/>
  <c r="AB252" i="25"/>
  <c r="AB259" i="25" s="1"/>
  <c r="BM807" i="25"/>
  <c r="BM814" i="25" s="1"/>
  <c r="AL401" i="25"/>
  <c r="AL408" i="25" s="1"/>
  <c r="AN436" i="25"/>
  <c r="AN443" i="25" s="1"/>
  <c r="AI357" i="25"/>
  <c r="AI364" i="25" s="1"/>
  <c r="BG721" i="25"/>
  <c r="BG728" i="25" s="1"/>
  <c r="BL791" i="25"/>
  <c r="BL798" i="25" s="1"/>
  <c r="AY597" i="25"/>
  <c r="AY604" i="25" s="1"/>
  <c r="AV555" i="25"/>
  <c r="AV562" i="25" s="1"/>
  <c r="Y208" i="25"/>
  <c r="Y215" i="25" s="1"/>
  <c r="BH732" i="25"/>
  <c r="BH739" i="25" s="1"/>
  <c r="AY599" i="25"/>
  <c r="AY606" i="25" s="1"/>
  <c r="AR496" i="25"/>
  <c r="AR503" i="25" s="1"/>
  <c r="U149" i="25"/>
  <c r="U156" i="25" s="1"/>
  <c r="Y206" i="25"/>
  <c r="Y213" i="25" s="1"/>
  <c r="AF314" i="25"/>
  <c r="AF321" i="25" s="1"/>
  <c r="AU541" i="25"/>
  <c r="AU548" i="25" s="1"/>
  <c r="BG717" i="25"/>
  <c r="BG724" i="25" s="1"/>
  <c r="AT524" i="25"/>
  <c r="AT531" i="25" s="1"/>
  <c r="BM809" i="25"/>
  <c r="BM816" i="25" s="1"/>
  <c r="AT525" i="25"/>
  <c r="AT532" i="25" s="1"/>
  <c r="X191" i="25"/>
  <c r="X198" i="25" s="1"/>
  <c r="R101" i="25"/>
  <c r="R108" i="25" s="1"/>
  <c r="AI360" i="25"/>
  <c r="AI367" i="25" s="1"/>
  <c r="X193" i="25"/>
  <c r="X200" i="25" s="1"/>
  <c r="BM810" i="25"/>
  <c r="BM817" i="25" s="1"/>
  <c r="Q89" i="25"/>
  <c r="Q96" i="25" s="1"/>
  <c r="V165" i="25"/>
  <c r="V172" i="25" s="1"/>
  <c r="AP465" i="25"/>
  <c r="AP472" i="25" s="1"/>
  <c r="V161" i="25"/>
  <c r="V168" i="25" s="1"/>
  <c r="AO447" i="25"/>
  <c r="AO454" i="25" s="1"/>
  <c r="AM419" i="25"/>
  <c r="AM426" i="25" s="1"/>
  <c r="AC269" i="25"/>
  <c r="AC276" i="25" s="1"/>
  <c r="W179" i="25"/>
  <c r="W186" i="25" s="1"/>
  <c r="Y210" i="25"/>
  <c r="Y217" i="25" s="1"/>
  <c r="BL795" i="25"/>
  <c r="BL802" i="25" s="1"/>
  <c r="AH344" i="25"/>
  <c r="AH351" i="25" s="1"/>
  <c r="Q86" i="25"/>
  <c r="Q93" i="25" s="1"/>
  <c r="AR494" i="25"/>
  <c r="AR501" i="25" s="1"/>
  <c r="BA631" i="25"/>
  <c r="BA638" i="25" s="1"/>
  <c r="AJ373" i="25"/>
  <c r="AJ380" i="25" s="1"/>
  <c r="Z223" i="25"/>
  <c r="Z230" i="25" s="1"/>
  <c r="W181" i="25"/>
  <c r="W188" i="25" s="1"/>
  <c r="AD286" i="25"/>
  <c r="AD293" i="25" s="1"/>
  <c r="BL794" i="25"/>
  <c r="BL801" i="25" s="1"/>
  <c r="AC266" i="25"/>
  <c r="AC273" i="25" s="1"/>
  <c r="BB642" i="25"/>
  <c r="BB649" i="25" s="1"/>
  <c r="BK781" i="25"/>
  <c r="BK788" i="25" s="1"/>
  <c r="AJ376" i="25"/>
  <c r="AJ383" i="25" s="1"/>
  <c r="AW571" i="25"/>
  <c r="AW578" i="25" s="1"/>
  <c r="AN433" i="25"/>
  <c r="AN440" i="25" s="1"/>
  <c r="BB646" i="25"/>
  <c r="BB653" i="25" s="1"/>
  <c r="AL403" i="25"/>
  <c r="AL410" i="25" s="1"/>
  <c r="T133" i="25"/>
  <c r="T140" i="25" s="1"/>
  <c r="W177" i="25"/>
  <c r="W184" i="25" s="1"/>
  <c r="O57" i="25"/>
  <c r="O64" i="25" s="1"/>
  <c r="BK778" i="25"/>
  <c r="BK785" i="25" s="1"/>
  <c r="B176" i="25"/>
  <c r="B168" i="25"/>
  <c r="L44" i="25"/>
  <c r="L944" i="25" s="1"/>
  <c r="B179" i="25"/>
  <c r="B171" i="25"/>
  <c r="L46" i="25"/>
  <c r="L946" i="25" s="1"/>
  <c r="L953" i="25" s="1"/>
  <c r="R102" i="25"/>
  <c r="R109" i="25" s="1"/>
  <c r="AA238" i="25"/>
  <c r="AA245" i="25" s="1"/>
  <c r="BI750" i="25"/>
  <c r="BI757" i="25" s="1"/>
  <c r="BA629" i="25"/>
  <c r="BA636" i="25" s="1"/>
  <c r="V166" i="25"/>
  <c r="V173" i="25" s="1"/>
  <c r="K48" i="25"/>
  <c r="AD281" i="25"/>
  <c r="AD288" i="25" s="1"/>
  <c r="B180" i="25"/>
  <c r="B172" i="25"/>
  <c r="AX581" i="25"/>
  <c r="AX588" i="25" s="1"/>
  <c r="BB643" i="25"/>
  <c r="BB650" i="25" s="1"/>
  <c r="AZ616" i="25"/>
  <c r="AZ623" i="25" s="1"/>
  <c r="AZ611" i="25"/>
  <c r="AZ618" i="25" s="1"/>
  <c r="AI356" i="25"/>
  <c r="AI363" i="25" s="1"/>
  <c r="Q88" i="25"/>
  <c r="Q95" i="25" s="1"/>
  <c r="AH346" i="25"/>
  <c r="AH353" i="25" s="1"/>
  <c r="L42" i="25"/>
  <c r="L942" i="25" s="1"/>
  <c r="R103" i="25"/>
  <c r="R110" i="25" s="1"/>
  <c r="AO449" i="25"/>
  <c r="AO456" i="25" s="1"/>
  <c r="O58" i="25"/>
  <c r="O65" i="25" s="1"/>
  <c r="AH342" i="25"/>
  <c r="AH349" i="25" s="1"/>
  <c r="AC268" i="25"/>
  <c r="AC275" i="25" s="1"/>
  <c r="BA626" i="25"/>
  <c r="BA633" i="25" s="1"/>
  <c r="BD674" i="25"/>
  <c r="BD681" i="25" s="1"/>
  <c r="AF313" i="25"/>
  <c r="AF320" i="25" s="1"/>
  <c r="AW570" i="25"/>
  <c r="AW577" i="25" s="1"/>
  <c r="AL402" i="25"/>
  <c r="AL409" i="25" s="1"/>
  <c r="AU539" i="25"/>
  <c r="AU546" i="25" s="1"/>
  <c r="AM421" i="25"/>
  <c r="AM428" i="25" s="1"/>
  <c r="S118" i="25"/>
  <c r="S125" i="25" s="1"/>
  <c r="BJ763" i="25"/>
  <c r="BJ770" i="25" s="1"/>
  <c r="Q87" i="25"/>
  <c r="Q94" i="25" s="1"/>
  <c r="K43" i="25"/>
  <c r="K943" i="25" s="1"/>
  <c r="K950" i="25" s="1"/>
  <c r="V162" i="25"/>
  <c r="V169" i="25" s="1"/>
  <c r="AG329" i="25"/>
  <c r="AG336" i="25" s="1"/>
  <c r="AM420" i="25"/>
  <c r="AM427" i="25" s="1"/>
  <c r="X192" i="25"/>
  <c r="X199" i="25" s="1"/>
  <c r="AP462" i="25"/>
  <c r="AP469" i="25" s="1"/>
  <c r="P76" i="25"/>
  <c r="P83" i="25" s="1"/>
  <c r="U150" i="25"/>
  <c r="U157" i="25" s="1"/>
  <c r="X195" i="25"/>
  <c r="X202" i="25" s="1"/>
  <c r="AG330" i="25"/>
  <c r="AG337" i="25" s="1"/>
  <c r="AQ480" i="25"/>
  <c r="AQ487" i="25" s="1"/>
  <c r="P75" i="25"/>
  <c r="P82" i="25" s="1"/>
  <c r="B169" i="25"/>
  <c r="B177" i="25"/>
  <c r="AZ613" i="25"/>
  <c r="AZ620" i="25" s="1"/>
  <c r="AX585" i="25"/>
  <c r="AX592" i="25" s="1"/>
  <c r="AT523" i="25"/>
  <c r="AT530" i="25" s="1"/>
  <c r="BM806" i="25"/>
  <c r="BM813" i="25" s="1"/>
  <c r="U146" i="25"/>
  <c r="U153" i="25" s="1"/>
  <c r="AZ612" i="25"/>
  <c r="AZ619" i="25" s="1"/>
  <c r="K52" i="25"/>
  <c r="BE691" i="25"/>
  <c r="BE698" i="25" s="1"/>
  <c r="P74" i="25"/>
  <c r="P81" i="25" s="1"/>
  <c r="AO448" i="25"/>
  <c r="AO455" i="25" s="1"/>
  <c r="AU537" i="25"/>
  <c r="AU544" i="25" s="1"/>
  <c r="V163" i="25"/>
  <c r="V170" i="25" s="1"/>
  <c r="BG718" i="25"/>
  <c r="BG725" i="25" s="1"/>
  <c r="BK777" i="25"/>
  <c r="BK784" i="25" s="1"/>
  <c r="AN434" i="25"/>
  <c r="AN441" i="25" s="1"/>
  <c r="AG327" i="25"/>
  <c r="AG334" i="25" s="1"/>
  <c r="AR493" i="25"/>
  <c r="AR500" i="25" s="1"/>
  <c r="BA627" i="25"/>
  <c r="BA634" i="25" s="1"/>
  <c r="BJ764" i="25"/>
  <c r="BJ771" i="25" s="1"/>
  <c r="S116" i="25"/>
  <c r="S123" i="25" s="1"/>
  <c r="BC659" i="25"/>
  <c r="BC666" i="25" s="1"/>
  <c r="Z224" i="25"/>
  <c r="Z231" i="25" s="1"/>
  <c r="AB254" i="25"/>
  <c r="AB261" i="25" s="1"/>
  <c r="T132" i="25"/>
  <c r="T139" i="25" s="1"/>
  <c r="BB644" i="25"/>
  <c r="BB651" i="25" s="1"/>
  <c r="AS507" i="25"/>
  <c r="AS514" i="25" s="1"/>
  <c r="AF315" i="25"/>
  <c r="AF322" i="25" s="1"/>
  <c r="BJ761" i="25"/>
  <c r="BJ768" i="25" s="1"/>
  <c r="S119" i="25"/>
  <c r="S126" i="25" s="1"/>
  <c r="AO451" i="25"/>
  <c r="AO458" i="25" s="1"/>
  <c r="AG331" i="25"/>
  <c r="AG338" i="25" s="1"/>
  <c r="U147" i="25"/>
  <c r="U154" i="25" s="1"/>
  <c r="T131" i="25"/>
  <c r="T138" i="25" s="1"/>
  <c r="AA241" i="25"/>
  <c r="AA248" i="25" s="1"/>
  <c r="BI747" i="25"/>
  <c r="BI754" i="25" s="1"/>
  <c r="AI361" i="25"/>
  <c r="AI368" i="25" s="1"/>
  <c r="BL792" i="25"/>
  <c r="BL799" i="25" s="1"/>
  <c r="AU536" i="25"/>
  <c r="AU543" i="25" s="1"/>
  <c r="BE687" i="25"/>
  <c r="BE694" i="25" s="1"/>
  <c r="AE300" i="25"/>
  <c r="AE307" i="25" s="1"/>
  <c r="AL404" i="25"/>
  <c r="AL411" i="25" s="1"/>
  <c r="BF703" i="25"/>
  <c r="BF710" i="25" s="1"/>
  <c r="BL793" i="25"/>
  <c r="BL800" i="25" s="1"/>
  <c r="AL405" i="25"/>
  <c r="AL412" i="25" s="1"/>
  <c r="AC271" i="25"/>
  <c r="AC278" i="25" s="1"/>
  <c r="AY598" i="25"/>
  <c r="AY605" i="25" s="1"/>
  <c r="AP463" i="25"/>
  <c r="AP470" i="25" s="1"/>
  <c r="X194" i="25"/>
  <c r="X201" i="25" s="1"/>
  <c r="AH343" i="25"/>
  <c r="AH350" i="25" s="1"/>
  <c r="AY596" i="25"/>
  <c r="AY603" i="25" s="1"/>
  <c r="BH731" i="25"/>
  <c r="BH738" i="25" s="1"/>
  <c r="BE690" i="25"/>
  <c r="BE697" i="25" s="1"/>
  <c r="AA237" i="25"/>
  <c r="AA244" i="25" s="1"/>
  <c r="AW567" i="25"/>
  <c r="AW574" i="25" s="1"/>
  <c r="AE301" i="25"/>
  <c r="AE308" i="25" s="1"/>
  <c r="BE686" i="25"/>
  <c r="BE693" i="25" s="1"/>
  <c r="BD671" i="25"/>
  <c r="BD678" i="25" s="1"/>
  <c r="AY600" i="25"/>
  <c r="AY607" i="25" s="1"/>
  <c r="AX584" i="25"/>
  <c r="AX591" i="25" s="1"/>
  <c r="AX582" i="25"/>
  <c r="AX589" i="25" s="1"/>
  <c r="BE688" i="25"/>
  <c r="BE695" i="25" s="1"/>
  <c r="B163" i="25"/>
  <c r="B155" i="25"/>
  <c r="AQ478" i="25"/>
  <c r="AQ485" i="25" s="1"/>
  <c r="AI359" i="25"/>
  <c r="AI366" i="25" s="1"/>
  <c r="BI751" i="25"/>
  <c r="BI758" i="25" s="1"/>
  <c r="B173" i="25"/>
  <c r="B181" i="25"/>
  <c r="BI749" i="25"/>
  <c r="BI756" i="25" s="1"/>
  <c r="AX583" i="25"/>
  <c r="AX590" i="25" s="1"/>
  <c r="AV553" i="25"/>
  <c r="AV560" i="25" s="1"/>
  <c r="AP466" i="25"/>
  <c r="AP473" i="25" s="1"/>
  <c r="AL406" i="25"/>
  <c r="AL413" i="25" s="1"/>
  <c r="AK390" i="25"/>
  <c r="AK397" i="25" s="1"/>
  <c r="AB255" i="25"/>
  <c r="AB262" i="25" s="1"/>
  <c r="AF311" i="25"/>
  <c r="AF318" i="25" s="1"/>
  <c r="AM416" i="25"/>
  <c r="AM423" i="25" s="1"/>
  <c r="BB641" i="25"/>
  <c r="BB648" i="25" s="1"/>
  <c r="BC658" i="25"/>
  <c r="BC665" i="25" s="1"/>
  <c r="AF312" i="25"/>
  <c r="AF319" i="25" s="1"/>
  <c r="W180" i="25"/>
  <c r="W187" i="25" s="1"/>
  <c r="AW568" i="25"/>
  <c r="AW575" i="25" s="1"/>
  <c r="R105" i="25"/>
  <c r="R112" i="25" s="1"/>
  <c r="AZ615" i="25"/>
  <c r="AZ622" i="25" s="1"/>
  <c r="AV551" i="25"/>
  <c r="AV558" i="25" s="1"/>
  <c r="Y209" i="25"/>
  <c r="Y216" i="25" s="1"/>
  <c r="AP464" i="25"/>
  <c r="AP471" i="25" s="1"/>
  <c r="O61" i="25"/>
  <c r="O68" i="25" s="1"/>
  <c r="AQ477" i="25"/>
  <c r="AQ484" i="25" s="1"/>
  <c r="V164" i="25"/>
  <c r="V171" i="25" s="1"/>
  <c r="AS510" i="25"/>
  <c r="AS517" i="25" s="1"/>
  <c r="AV554" i="25"/>
  <c r="AV561" i="25" s="1"/>
  <c r="BH733" i="25"/>
  <c r="BH740" i="25" s="1"/>
  <c r="BD672" i="25"/>
  <c r="BD679" i="25" s="1"/>
  <c r="T134" i="25"/>
  <c r="T141" i="25" s="1"/>
  <c r="AC270" i="25"/>
  <c r="AC277" i="25" s="1"/>
  <c r="BH735" i="25"/>
  <c r="BH742" i="25" s="1"/>
  <c r="AG328" i="25"/>
  <c r="AG335" i="25" s="1"/>
  <c r="R106" i="25"/>
  <c r="R113" i="25" s="1"/>
  <c r="S117" i="25"/>
  <c r="S124" i="25" s="1"/>
  <c r="AN432" i="25"/>
  <c r="AN439" i="25" s="1"/>
  <c r="S120" i="25"/>
  <c r="S127" i="25" s="1"/>
  <c r="T136" i="25"/>
  <c r="T143" i="25" s="1"/>
  <c r="BK780" i="25"/>
  <c r="BK787" i="25" s="1"/>
  <c r="AG326" i="25"/>
  <c r="AG333" i="25" s="1"/>
  <c r="AX586" i="25"/>
  <c r="AX593" i="25" s="1"/>
  <c r="BI746" i="25"/>
  <c r="BI753" i="25" s="1"/>
  <c r="BC661" i="25"/>
  <c r="BC668" i="25" s="1"/>
  <c r="BG716" i="25"/>
  <c r="BG723" i="25" s="1"/>
  <c r="AB253" i="25"/>
  <c r="AB260" i="25" s="1"/>
  <c r="BJ765" i="25"/>
  <c r="BJ772" i="25" s="1"/>
  <c r="BK779" i="25"/>
  <c r="BK786" i="25" s="1"/>
  <c r="AA236" i="25"/>
  <c r="AA243" i="25" s="1"/>
  <c r="BE689" i="25"/>
  <c r="BE696" i="25" s="1"/>
  <c r="AH345" i="25"/>
  <c r="AH352" i="25" s="1"/>
  <c r="P59" i="25"/>
  <c r="P66" i="25" s="1"/>
  <c r="AA239" i="25"/>
  <c r="AA246" i="25" s="1"/>
  <c r="AA240" i="25"/>
  <c r="AA247" i="25" s="1"/>
  <c r="AY601" i="25"/>
  <c r="AY608" i="25" s="1"/>
  <c r="AN18" i="33" l="1"/>
  <c r="AN19" i="33" s="1"/>
  <c r="AN21" i="33" s="1"/>
  <c r="O23" i="41"/>
  <c r="B20" i="40"/>
  <c r="B19" i="40" s="1"/>
  <c r="N22" i="11"/>
  <c r="N22" i="41" s="1"/>
  <c r="O23" i="11"/>
  <c r="O20" i="11"/>
  <c r="N19" i="11"/>
  <c r="L949" i="25"/>
  <c r="L951" i="25"/>
  <c r="G48" i="12"/>
  <c r="H5" i="41" s="1"/>
  <c r="H25" i="11"/>
  <c r="H18" i="11" s="1"/>
  <c r="Q29" i="11"/>
  <c r="P28" i="11"/>
  <c r="AI345" i="25"/>
  <c r="AI352" i="25" s="1"/>
  <c r="BL779" i="25"/>
  <c r="BL786" i="25" s="1"/>
  <c r="BH716" i="25"/>
  <c r="BH723" i="25" s="1"/>
  <c r="AO432" i="25"/>
  <c r="AO439" i="25" s="1"/>
  <c r="AH328" i="25"/>
  <c r="AH335" i="25" s="1"/>
  <c r="AY582" i="25"/>
  <c r="AY589" i="25" s="1"/>
  <c r="AV536" i="25"/>
  <c r="AV543" i="25" s="1"/>
  <c r="T119" i="25"/>
  <c r="T126" i="25" s="1"/>
  <c r="U132" i="25"/>
  <c r="U139" i="25" s="1"/>
  <c r="BA612" i="25"/>
  <c r="BA619" i="25" s="1"/>
  <c r="AH330" i="25"/>
  <c r="AH337" i="25" s="1"/>
  <c r="AQ462" i="25"/>
  <c r="AQ469" i="25" s="1"/>
  <c r="W162" i="25"/>
  <c r="W169" i="25" s="1"/>
  <c r="AG313" i="25"/>
  <c r="AG320" i="25" s="1"/>
  <c r="AI342" i="25"/>
  <c r="AI349" i="25" s="1"/>
  <c r="S103" i="25"/>
  <c r="S110" i="25" s="1"/>
  <c r="BA616" i="25"/>
  <c r="BA623" i="25" s="1"/>
  <c r="X177" i="25"/>
  <c r="X184" i="25" s="1"/>
  <c r="AX571" i="25"/>
  <c r="AX578" i="25" s="1"/>
  <c r="AA223" i="25"/>
  <c r="AA230" i="25" s="1"/>
  <c r="AS494" i="25"/>
  <c r="AS501" i="25" s="1"/>
  <c r="Z210" i="25"/>
  <c r="Z217" i="25" s="1"/>
  <c r="AP447" i="25"/>
  <c r="AP454" i="25" s="1"/>
  <c r="Y193" i="25"/>
  <c r="Y200" i="25" s="1"/>
  <c r="Y191" i="25"/>
  <c r="Y198" i="25" s="1"/>
  <c r="AU524" i="25"/>
  <c r="AU531" i="25" s="1"/>
  <c r="Z206" i="25"/>
  <c r="Z213" i="25" s="1"/>
  <c r="BH721" i="25"/>
  <c r="BH728" i="25" s="1"/>
  <c r="AM401" i="25"/>
  <c r="AM408" i="25" s="1"/>
  <c r="AU522" i="25"/>
  <c r="AU529" i="25" s="1"/>
  <c r="AF299" i="25"/>
  <c r="AF306" i="25" s="1"/>
  <c r="AK372" i="25"/>
  <c r="AK379" i="25" s="1"/>
  <c r="AA222" i="25"/>
  <c r="AA229" i="25" s="1"/>
  <c r="BI736" i="25"/>
  <c r="BI743" i="25" s="1"/>
  <c r="Z211" i="25"/>
  <c r="Z218" i="25" s="1"/>
  <c r="BE673" i="25"/>
  <c r="BE680" i="25" s="1"/>
  <c r="AK375" i="25"/>
  <c r="AK382" i="25" s="1"/>
  <c r="AI341" i="25"/>
  <c r="AI348" i="25" s="1"/>
  <c r="BF689" i="25"/>
  <c r="BF696" i="25" s="1"/>
  <c r="BK765" i="25"/>
  <c r="BK772" i="25" s="1"/>
  <c r="AY586" i="25"/>
  <c r="AY593" i="25" s="1"/>
  <c r="BI735" i="25"/>
  <c r="BI742" i="25" s="1"/>
  <c r="AW554" i="25"/>
  <c r="AW561" i="25" s="1"/>
  <c r="AW551" i="25"/>
  <c r="AW558" i="25" s="1"/>
  <c r="AF300" i="25"/>
  <c r="AF307" i="25" s="1"/>
  <c r="U131" i="25"/>
  <c r="U138" i="25" s="1"/>
  <c r="BK761" i="25"/>
  <c r="BK768" i="25" s="1"/>
  <c r="AC254" i="25"/>
  <c r="AC261" i="25" s="1"/>
  <c r="V146" i="25"/>
  <c r="V153" i="25" s="1"/>
  <c r="Y195" i="25"/>
  <c r="Y202" i="25" s="1"/>
  <c r="Y192" i="25"/>
  <c r="Y199" i="25" s="1"/>
  <c r="AM402" i="25"/>
  <c r="AM409" i="25" s="1"/>
  <c r="BE674" i="25"/>
  <c r="BE681" i="25" s="1"/>
  <c r="AJ356" i="25"/>
  <c r="AJ363" i="25" s="1"/>
  <c r="BC643" i="25"/>
  <c r="BC650" i="25" s="1"/>
  <c r="AE281" i="25"/>
  <c r="AE288" i="25" s="1"/>
  <c r="BB629" i="25"/>
  <c r="BB636" i="25" s="1"/>
  <c r="U133" i="25"/>
  <c r="U140" i="25" s="1"/>
  <c r="R86" i="25"/>
  <c r="R93" i="25" s="1"/>
  <c r="X179" i="25"/>
  <c r="X186" i="25" s="1"/>
  <c r="W161" i="25"/>
  <c r="W168" i="25" s="1"/>
  <c r="AJ360" i="25"/>
  <c r="AJ367" i="25" s="1"/>
  <c r="BH717" i="25"/>
  <c r="BH724" i="25" s="1"/>
  <c r="V149" i="25"/>
  <c r="V156" i="25" s="1"/>
  <c r="AW555" i="25"/>
  <c r="AW562" i="25" s="1"/>
  <c r="AJ357" i="25"/>
  <c r="AJ364" i="25" s="1"/>
  <c r="AO431" i="25"/>
  <c r="AO438" i="25" s="1"/>
  <c r="AR479" i="25"/>
  <c r="AR486" i="25" s="1"/>
  <c r="AD267" i="25"/>
  <c r="AD274" i="25" s="1"/>
  <c r="BD660" i="25"/>
  <c r="BD667" i="25" s="1"/>
  <c r="Q72" i="25"/>
  <c r="Q79" i="25" s="1"/>
  <c r="AT509" i="25"/>
  <c r="AT516" i="25" s="1"/>
  <c r="AP446" i="25"/>
  <c r="AP453" i="25" s="1"/>
  <c r="BG701" i="25"/>
  <c r="BG708" i="25" s="1"/>
  <c r="AA221" i="25"/>
  <c r="AA228" i="25" s="1"/>
  <c r="AK371" i="25"/>
  <c r="AK378" i="25" s="1"/>
  <c r="AC256" i="25"/>
  <c r="AC263" i="25" s="1"/>
  <c r="AB239" i="25"/>
  <c r="AB246" i="25" s="1"/>
  <c r="U136" i="25"/>
  <c r="U143" i="25" s="1"/>
  <c r="AD270" i="25"/>
  <c r="AD277" i="25" s="1"/>
  <c r="AT510" i="25"/>
  <c r="AT517" i="25" s="1"/>
  <c r="BA615" i="25"/>
  <c r="BA622" i="25" s="1"/>
  <c r="BD658" i="25"/>
  <c r="BD665" i="25" s="1"/>
  <c r="AG311" i="25"/>
  <c r="AG318" i="25" s="1"/>
  <c r="AZ596" i="25"/>
  <c r="AZ603" i="25" s="1"/>
  <c r="AQ463" i="25"/>
  <c r="AQ470" i="25" s="1"/>
  <c r="AM405" i="25"/>
  <c r="AM412" i="25" s="1"/>
  <c r="T116" i="25"/>
  <c r="T123" i="25" s="1"/>
  <c r="BH718" i="25"/>
  <c r="BH725" i="25" s="1"/>
  <c r="AP448" i="25"/>
  <c r="AP455" i="25" s="1"/>
  <c r="BA613" i="25"/>
  <c r="BA620" i="25" s="1"/>
  <c r="V150" i="25"/>
  <c r="V157" i="25" s="1"/>
  <c r="AN420" i="25"/>
  <c r="AN427" i="25" s="1"/>
  <c r="R87" i="25"/>
  <c r="R94" i="25" s="1"/>
  <c r="AN421" i="25"/>
  <c r="AN428" i="25" s="1"/>
  <c r="BB626" i="25"/>
  <c r="BB633" i="25" s="1"/>
  <c r="AI346" i="25"/>
  <c r="AI353" i="25" s="1"/>
  <c r="AY581" i="25"/>
  <c r="AY588" i="25" s="1"/>
  <c r="S102" i="25"/>
  <c r="S109" i="25" s="1"/>
  <c r="AD266" i="25"/>
  <c r="AD273" i="25" s="1"/>
  <c r="AI344" i="25"/>
  <c r="AI351" i="25" s="1"/>
  <c r="AD269" i="25"/>
  <c r="AD276" i="25" s="1"/>
  <c r="R89" i="25"/>
  <c r="R96" i="25" s="1"/>
  <c r="AV541" i="25"/>
  <c r="AV548" i="25" s="1"/>
  <c r="BI732" i="25"/>
  <c r="BI739" i="25" s="1"/>
  <c r="AZ597" i="25"/>
  <c r="AZ604" i="25" s="1"/>
  <c r="AS492" i="25"/>
  <c r="AS499" i="25" s="1"/>
  <c r="BK762" i="25"/>
  <c r="BK769" i="25" s="1"/>
  <c r="AL388" i="25"/>
  <c r="AL395" i="25" s="1"/>
  <c r="BD656" i="25"/>
  <c r="BD663" i="25" s="1"/>
  <c r="AC251" i="25"/>
  <c r="AC258" i="25" s="1"/>
  <c r="Y196" i="25"/>
  <c r="Y203" i="25" s="1"/>
  <c r="AF296" i="25"/>
  <c r="AF303" i="25" s="1"/>
  <c r="BG706" i="25"/>
  <c r="BG713" i="25" s="1"/>
  <c r="AS491" i="25"/>
  <c r="AS498" i="25" s="1"/>
  <c r="AT508" i="25"/>
  <c r="AT515" i="25" s="1"/>
  <c r="AA225" i="25"/>
  <c r="AA232" i="25" s="1"/>
  <c r="R90" i="25"/>
  <c r="R97" i="25" s="1"/>
  <c r="S104" i="25"/>
  <c r="S111" i="25" s="1"/>
  <c r="AX569" i="25"/>
  <c r="AX576" i="25" s="1"/>
  <c r="AJ358" i="25"/>
  <c r="AJ365" i="25" s="1"/>
  <c r="Q59" i="25"/>
  <c r="Q66" i="25" s="1"/>
  <c r="T120" i="25"/>
  <c r="T127" i="25" s="1"/>
  <c r="S106" i="25"/>
  <c r="S113" i="25" s="1"/>
  <c r="S105" i="25"/>
  <c r="S112" i="25" s="1"/>
  <c r="BC641" i="25"/>
  <c r="BC648" i="25" s="1"/>
  <c r="AR478" i="25"/>
  <c r="AR485" i="25" s="1"/>
  <c r="AZ600" i="25"/>
  <c r="AZ607" i="25" s="1"/>
  <c r="AI343" i="25"/>
  <c r="AI350" i="25" s="1"/>
  <c r="AZ598" i="25"/>
  <c r="AZ605" i="25" s="1"/>
  <c r="AS493" i="25"/>
  <c r="AS500" i="25" s="1"/>
  <c r="W163" i="25"/>
  <c r="W170" i="25" s="1"/>
  <c r="AU523" i="25"/>
  <c r="AU530" i="25" s="1"/>
  <c r="AR480" i="25"/>
  <c r="AR487" i="25" s="1"/>
  <c r="Q76" i="25"/>
  <c r="Q83" i="25" s="1"/>
  <c r="AH329" i="25"/>
  <c r="AH336" i="25" s="1"/>
  <c r="BK763" i="25"/>
  <c r="BK770" i="25" s="1"/>
  <c r="AD268" i="25"/>
  <c r="AD275" i="25" s="1"/>
  <c r="AP449" i="25"/>
  <c r="AP456" i="25" s="1"/>
  <c r="P57" i="25"/>
  <c r="P64" i="25" s="1"/>
  <c r="BL781" i="25"/>
  <c r="BL788" i="25" s="1"/>
  <c r="BM794" i="25"/>
  <c r="BM801" i="25" s="1"/>
  <c r="BB631" i="25"/>
  <c r="BB638" i="25" s="1"/>
  <c r="BM795" i="25"/>
  <c r="BM802" i="25" s="1"/>
  <c r="AN419" i="25"/>
  <c r="AN426" i="25" s="1"/>
  <c r="AG314" i="25"/>
  <c r="AG321" i="25" s="1"/>
  <c r="BM791" i="25"/>
  <c r="BM798" i="25" s="1"/>
  <c r="AA226" i="25"/>
  <c r="AA233" i="25" s="1"/>
  <c r="AO435" i="25"/>
  <c r="AO442" i="25" s="1"/>
  <c r="Q73" i="25"/>
  <c r="Q80" i="25" s="1"/>
  <c r="AT506" i="25"/>
  <c r="AT513" i="25" s="1"/>
  <c r="T121" i="25"/>
  <c r="T128" i="25" s="1"/>
  <c r="Z207" i="25"/>
  <c r="Z214" i="25" s="1"/>
  <c r="BG702" i="25"/>
  <c r="BG709" i="25" s="1"/>
  <c r="AN418" i="25"/>
  <c r="AN425" i="25" s="1"/>
  <c r="BC645" i="25"/>
  <c r="BC652" i="25" s="1"/>
  <c r="AF298" i="25"/>
  <c r="AF305" i="25" s="1"/>
  <c r="BD657" i="25"/>
  <c r="BD664" i="25" s="1"/>
  <c r="AE282" i="25"/>
  <c r="AE289" i="25" s="1"/>
  <c r="AE284" i="25"/>
  <c r="AE291" i="25" s="1"/>
  <c r="AS495" i="25"/>
  <c r="AS502" i="25" s="1"/>
  <c r="AG316" i="25"/>
  <c r="AG323" i="25" s="1"/>
  <c r="AZ601" i="25"/>
  <c r="AZ608" i="25" s="1"/>
  <c r="BJ746" i="25"/>
  <c r="BJ753" i="25" s="1"/>
  <c r="U134" i="25"/>
  <c r="U141" i="25" s="1"/>
  <c r="BI733" i="25"/>
  <c r="BI740" i="25" s="1"/>
  <c r="AR477" i="25"/>
  <c r="AR484" i="25" s="1"/>
  <c r="AQ464" i="25"/>
  <c r="AQ471" i="25" s="1"/>
  <c r="X180" i="25"/>
  <c r="X187" i="25" s="1"/>
  <c r="AC255" i="25"/>
  <c r="AC262" i="25" s="1"/>
  <c r="AM406" i="25"/>
  <c r="AM413" i="25" s="1"/>
  <c r="AW553" i="25"/>
  <c r="AW560" i="25" s="1"/>
  <c r="BJ749" i="25"/>
  <c r="BJ756" i="25" s="1"/>
  <c r="BJ751" i="25"/>
  <c r="BJ758" i="25" s="1"/>
  <c r="BF688" i="25"/>
  <c r="BF695" i="25" s="1"/>
  <c r="AY584" i="25"/>
  <c r="AY591" i="25" s="1"/>
  <c r="BE671" i="25"/>
  <c r="BE678" i="25" s="1"/>
  <c r="AF301" i="25"/>
  <c r="AF308" i="25" s="1"/>
  <c r="AB237" i="25"/>
  <c r="AB244" i="25" s="1"/>
  <c r="BI731" i="25"/>
  <c r="BI738" i="25" s="1"/>
  <c r="AD271" i="25"/>
  <c r="AD278" i="25" s="1"/>
  <c r="BM793" i="25"/>
  <c r="BM800" i="25" s="1"/>
  <c r="AM404" i="25"/>
  <c r="AM411" i="25" s="1"/>
  <c r="BF687" i="25"/>
  <c r="BF694" i="25" s="1"/>
  <c r="BM792" i="25"/>
  <c r="BM799" i="25" s="1"/>
  <c r="BJ747" i="25"/>
  <c r="BJ754" i="25" s="1"/>
  <c r="AH331" i="25"/>
  <c r="AH338" i="25" s="1"/>
  <c r="AG315" i="25"/>
  <c r="AG322" i="25" s="1"/>
  <c r="BC644" i="25"/>
  <c r="BC651" i="25" s="1"/>
  <c r="BD659" i="25"/>
  <c r="BD666" i="25" s="1"/>
  <c r="BK764" i="25"/>
  <c r="BK771" i="25" s="1"/>
  <c r="AO434" i="25"/>
  <c r="AO441" i="25" s="1"/>
  <c r="AV537" i="25"/>
  <c r="AV544" i="25" s="1"/>
  <c r="Q74" i="25"/>
  <c r="Q81" i="25" s="1"/>
  <c r="AY585" i="25"/>
  <c r="AY592" i="25" s="1"/>
  <c r="B192" i="25"/>
  <c r="B184" i="25"/>
  <c r="R88" i="25"/>
  <c r="R95" i="25" s="1"/>
  <c r="BA611" i="25"/>
  <c r="BA618" i="25" s="1"/>
  <c r="L41" i="25"/>
  <c r="L941" i="25" s="1"/>
  <c r="BL778" i="25"/>
  <c r="BL785" i="25" s="1"/>
  <c r="AM403" i="25"/>
  <c r="AM410" i="25" s="1"/>
  <c r="AO433" i="25"/>
  <c r="AO440" i="25" s="1"/>
  <c r="AK376" i="25"/>
  <c r="AK383" i="25" s="1"/>
  <c r="BC642" i="25"/>
  <c r="BC649" i="25" s="1"/>
  <c r="X181" i="25"/>
  <c r="X188" i="25" s="1"/>
  <c r="AK373" i="25"/>
  <c r="AK380" i="25" s="1"/>
  <c r="AQ465" i="25"/>
  <c r="AQ472" i="25" s="1"/>
  <c r="S101" i="25"/>
  <c r="S108" i="25" s="1"/>
  <c r="AU525" i="25"/>
  <c r="AU532" i="25" s="1"/>
  <c r="AS496" i="25"/>
  <c r="AS503" i="25" s="1"/>
  <c r="AB236" i="25"/>
  <c r="AB243" i="25" s="1"/>
  <c r="AH326" i="25"/>
  <c r="AH333" i="25" s="1"/>
  <c r="AN416" i="25"/>
  <c r="AN423" i="25" s="1"/>
  <c r="B196" i="25"/>
  <c r="B188" i="25"/>
  <c r="K50" i="25"/>
  <c r="L49" i="25"/>
  <c r="B195" i="25"/>
  <c r="B187" i="25"/>
  <c r="L53" i="25"/>
  <c r="L51" i="25"/>
  <c r="AC252" i="25"/>
  <c r="AC259" i="25" s="1"/>
  <c r="BK766" i="25"/>
  <c r="BK773" i="25" s="1"/>
  <c r="AR476" i="25"/>
  <c r="AR483" i="25" s="1"/>
  <c r="X176" i="25"/>
  <c r="X183" i="25" s="1"/>
  <c r="BE675" i="25"/>
  <c r="BE682" i="25" s="1"/>
  <c r="AW556" i="25"/>
  <c r="AW563" i="25" s="1"/>
  <c r="AR481" i="25"/>
  <c r="AR488" i="25" s="1"/>
  <c r="BG704" i="25"/>
  <c r="BG711" i="25" s="1"/>
  <c r="R91" i="25"/>
  <c r="R98" i="25" s="1"/>
  <c r="BB628" i="25"/>
  <c r="BB635" i="25" s="1"/>
  <c r="BI734" i="25"/>
  <c r="BI741" i="25" s="1"/>
  <c r="AL386" i="25"/>
  <c r="AL393" i="25" s="1"/>
  <c r="AP450" i="25"/>
  <c r="AP457" i="25" s="1"/>
  <c r="Q60" i="25"/>
  <c r="Q67" i="25" s="1"/>
  <c r="AW552" i="25"/>
  <c r="AW559" i="25" s="1"/>
  <c r="AE285" i="25"/>
  <c r="AE292" i="25" s="1"/>
  <c r="AN417" i="25"/>
  <c r="AN424" i="25" s="1"/>
  <c r="AT511" i="25"/>
  <c r="AT518" i="25" s="1"/>
  <c r="AL391" i="25"/>
  <c r="AL398" i="25" s="1"/>
  <c r="V151" i="25"/>
  <c r="V158" i="25" s="1"/>
  <c r="BA614" i="25"/>
  <c r="BA621" i="25" s="1"/>
  <c r="AK374" i="25"/>
  <c r="AK381" i="25" s="1"/>
  <c r="AF297" i="25"/>
  <c r="AF304" i="25" s="1"/>
  <c r="AL387" i="25"/>
  <c r="AL394" i="25" s="1"/>
  <c r="BE676" i="25"/>
  <c r="BE683" i="25" s="1"/>
  <c r="AB240" i="25"/>
  <c r="AB247" i="25" s="1"/>
  <c r="AC253" i="25"/>
  <c r="AC260" i="25" s="1"/>
  <c r="BD661" i="25"/>
  <c r="BD668" i="25" s="1"/>
  <c r="BL780" i="25"/>
  <c r="BL787" i="25" s="1"/>
  <c r="T117" i="25"/>
  <c r="T124" i="25" s="1"/>
  <c r="BE672" i="25"/>
  <c r="BE679" i="25" s="1"/>
  <c r="W164" i="25"/>
  <c r="W171" i="25" s="1"/>
  <c r="P61" i="25"/>
  <c r="P68" i="25" s="1"/>
  <c r="Z209" i="25"/>
  <c r="Z216" i="25" s="1"/>
  <c r="AX568" i="25"/>
  <c r="AX575" i="25" s="1"/>
  <c r="AG312" i="25"/>
  <c r="AG319" i="25" s="1"/>
  <c r="AL390" i="25"/>
  <c r="AL397" i="25" s="1"/>
  <c r="AQ466" i="25"/>
  <c r="AQ473" i="25" s="1"/>
  <c r="AY583" i="25"/>
  <c r="AY590" i="25" s="1"/>
  <c r="AJ359" i="25"/>
  <c r="AJ366" i="25" s="1"/>
  <c r="B170" i="25"/>
  <c r="B178" i="25"/>
  <c r="BF686" i="25"/>
  <c r="BF693" i="25" s="1"/>
  <c r="AX567" i="25"/>
  <c r="AX574" i="25" s="1"/>
  <c r="BF690" i="25"/>
  <c r="BF697" i="25" s="1"/>
  <c r="Y194" i="25"/>
  <c r="Y201" i="25" s="1"/>
  <c r="BG703" i="25"/>
  <c r="BG710" i="25" s="1"/>
  <c r="AJ361" i="25"/>
  <c r="AJ368" i="25" s="1"/>
  <c r="AB241" i="25"/>
  <c r="AB248" i="25" s="1"/>
  <c r="V147" i="25"/>
  <c r="V154" i="25" s="1"/>
  <c r="AP451" i="25"/>
  <c r="AP458" i="25" s="1"/>
  <c r="AT507" i="25"/>
  <c r="AT514" i="25" s="1"/>
  <c r="AA224" i="25"/>
  <c r="AA231" i="25" s="1"/>
  <c r="BB627" i="25"/>
  <c r="BB634" i="25" s="1"/>
  <c r="AH327" i="25"/>
  <c r="AH334" i="25" s="1"/>
  <c r="BL777" i="25"/>
  <c r="BL784" i="25" s="1"/>
  <c r="BF691" i="25"/>
  <c r="BF698" i="25" s="1"/>
  <c r="Q75" i="25"/>
  <c r="Q82" i="25" s="1"/>
  <c r="T118" i="25"/>
  <c r="T125" i="25" s="1"/>
  <c r="AV539" i="25"/>
  <c r="AV546" i="25" s="1"/>
  <c r="AX570" i="25"/>
  <c r="AX577" i="25" s="1"/>
  <c r="P58" i="25"/>
  <c r="P65" i="25" s="1"/>
  <c r="W166" i="25"/>
  <c r="W173" i="25" s="1"/>
  <c r="BJ750" i="25"/>
  <c r="BJ757" i="25" s="1"/>
  <c r="BC646" i="25"/>
  <c r="BC653" i="25" s="1"/>
  <c r="AE286" i="25"/>
  <c r="AE293" i="25" s="1"/>
  <c r="W165" i="25"/>
  <c r="W172" i="25" s="1"/>
  <c r="AZ599" i="25"/>
  <c r="AZ606" i="25" s="1"/>
  <c r="Z208" i="25"/>
  <c r="Z215" i="25" s="1"/>
  <c r="AO436" i="25"/>
  <c r="AO443" i="25" s="1"/>
  <c r="BH720" i="25"/>
  <c r="BH727" i="25" s="1"/>
  <c r="AE283" i="25"/>
  <c r="AE290" i="25" s="1"/>
  <c r="BM796" i="25"/>
  <c r="BM803" i="25" s="1"/>
  <c r="AU521" i="25"/>
  <c r="AU528" i="25" s="1"/>
  <c r="BG705" i="25"/>
  <c r="BG712" i="25" s="1"/>
  <c r="BJ748" i="25"/>
  <c r="BJ755" i="25" s="1"/>
  <c r="BB630" i="25"/>
  <c r="BB637" i="25" s="1"/>
  <c r="BH719" i="25"/>
  <c r="BH726" i="25" s="1"/>
  <c r="BL776" i="25"/>
  <c r="BL783" i="25" s="1"/>
  <c r="AQ461" i="25"/>
  <c r="AQ468" i="25" s="1"/>
  <c r="Q71" i="25"/>
  <c r="Q78" i="25" s="1"/>
  <c r="P56" i="25"/>
  <c r="P63" i="25" s="1"/>
  <c r="AL389" i="25"/>
  <c r="AL396" i="25" s="1"/>
  <c r="AV540" i="25"/>
  <c r="AV547" i="25" s="1"/>
  <c r="AU526" i="25"/>
  <c r="AU533" i="25" s="1"/>
  <c r="AX566" i="25"/>
  <c r="AX573" i="25" s="1"/>
  <c r="V148" i="25"/>
  <c r="V155" i="25" s="1"/>
  <c r="AV538" i="25"/>
  <c r="AV545" i="25" s="1"/>
  <c r="L45" i="25"/>
  <c r="L945" i="25" s="1"/>
  <c r="L952" i="25" s="1"/>
  <c r="AB238" i="25"/>
  <c r="AB245" i="25" s="1"/>
  <c r="B194" i="25"/>
  <c r="B186" i="25"/>
  <c r="B191" i="25"/>
  <c r="B183" i="25"/>
  <c r="X178" i="25"/>
  <c r="X185" i="25" s="1"/>
  <c r="U135" i="25"/>
  <c r="U142" i="25" s="1"/>
  <c r="AN30" i="33" l="1"/>
  <c r="AO8" i="14" s="1"/>
  <c r="AN50" i="11" s="1"/>
  <c r="AN28" i="41" s="1"/>
  <c r="AO17" i="33"/>
  <c r="P23" i="41"/>
  <c r="N20" i="41"/>
  <c r="P20" i="11"/>
  <c r="O19" i="11"/>
  <c r="P23" i="11"/>
  <c r="O22" i="11"/>
  <c r="O22" i="41" s="1"/>
  <c r="O20" i="41" s="1"/>
  <c r="H49" i="12"/>
  <c r="I32" i="11"/>
  <c r="I27" i="11" s="1"/>
  <c r="L948" i="25"/>
  <c r="I21" i="11" s="1"/>
  <c r="H47" i="12"/>
  <c r="Q28" i="11"/>
  <c r="Q23" i="41" s="1"/>
  <c r="R29" i="11"/>
  <c r="AC238" i="25"/>
  <c r="AC245" i="25" s="1"/>
  <c r="BH705" i="25"/>
  <c r="BH712" i="25" s="1"/>
  <c r="X166" i="25"/>
  <c r="X173" i="25" s="1"/>
  <c r="AW539" i="25"/>
  <c r="AW546" i="25" s="1"/>
  <c r="AR466" i="25"/>
  <c r="AR473" i="25" s="1"/>
  <c r="AD252" i="25"/>
  <c r="AD259" i="25" s="1"/>
  <c r="BM778" i="25"/>
  <c r="BM785" i="25" s="1"/>
  <c r="AH315" i="25"/>
  <c r="AH322" i="25" s="1"/>
  <c r="BJ731" i="25"/>
  <c r="BJ738" i="25" s="1"/>
  <c r="BK751" i="25"/>
  <c r="BK758" i="25" s="1"/>
  <c r="BJ733" i="25"/>
  <c r="BJ740" i="25" s="1"/>
  <c r="BE657" i="25"/>
  <c r="BE664" i="25" s="1"/>
  <c r="R73" i="25"/>
  <c r="R80" i="25" s="1"/>
  <c r="BL763" i="25"/>
  <c r="BL770" i="25" s="1"/>
  <c r="AS480" i="25"/>
  <c r="AS487" i="25" s="1"/>
  <c r="T106" i="25"/>
  <c r="T113" i="25" s="1"/>
  <c r="AW541" i="25"/>
  <c r="AW548" i="25" s="1"/>
  <c r="AJ346" i="25"/>
  <c r="AJ353" i="25" s="1"/>
  <c r="S87" i="25"/>
  <c r="S94" i="25" s="1"/>
  <c r="U116" i="25"/>
  <c r="U123" i="25" s="1"/>
  <c r="BE658" i="25"/>
  <c r="BE665" i="25" s="1"/>
  <c r="AC239" i="25"/>
  <c r="AC246" i="25" s="1"/>
  <c r="AB221" i="25"/>
  <c r="AB228" i="25" s="1"/>
  <c r="R72" i="25"/>
  <c r="R79" i="25" s="1"/>
  <c r="AS479" i="25"/>
  <c r="AS486" i="25" s="1"/>
  <c r="AX555" i="25"/>
  <c r="AX562" i="25" s="1"/>
  <c r="Y179" i="25"/>
  <c r="Y186" i="25" s="1"/>
  <c r="AN402" i="25"/>
  <c r="AN409" i="25" s="1"/>
  <c r="AD254" i="25"/>
  <c r="AD261" i="25" s="1"/>
  <c r="AG300" i="25"/>
  <c r="AG307" i="25" s="1"/>
  <c r="BF673" i="25"/>
  <c r="BF680" i="25" s="1"/>
  <c r="AL372" i="25"/>
  <c r="AL379" i="25" s="1"/>
  <c r="AN401" i="25"/>
  <c r="AN408" i="25" s="1"/>
  <c r="Z191" i="25"/>
  <c r="Z198" i="25" s="1"/>
  <c r="AT494" i="25"/>
  <c r="AT501" i="25" s="1"/>
  <c r="Y177" i="25"/>
  <c r="Y184" i="25" s="1"/>
  <c r="AI330" i="25"/>
  <c r="AI337" i="25" s="1"/>
  <c r="U119" i="25"/>
  <c r="U126" i="25" s="1"/>
  <c r="AP432" i="25"/>
  <c r="AP439" i="25" s="1"/>
  <c r="AV521" i="25"/>
  <c r="AV528" i="25" s="1"/>
  <c r="Q58" i="25"/>
  <c r="Q65" i="25" s="1"/>
  <c r="U118" i="25"/>
  <c r="U125" i="25" s="1"/>
  <c r="BG686" i="25"/>
  <c r="BG693" i="25" s="1"/>
  <c r="AF285" i="25"/>
  <c r="AF292" i="25" s="1"/>
  <c r="BF675" i="25"/>
  <c r="BF682" i="25" s="1"/>
  <c r="AV525" i="25"/>
  <c r="AV532" i="25" s="1"/>
  <c r="BE659" i="25"/>
  <c r="BE666" i="25" s="1"/>
  <c r="BK749" i="25"/>
  <c r="BK756" i="25"/>
  <c r="AR464" i="25"/>
  <c r="AR471" i="25" s="1"/>
  <c r="AF284" i="25"/>
  <c r="AF291" i="25" s="1"/>
  <c r="AG298" i="25"/>
  <c r="AG305" i="25" s="1"/>
  <c r="U121" i="25"/>
  <c r="U128" i="25" s="1"/>
  <c r="AH314" i="25"/>
  <c r="AH321" i="25" s="1"/>
  <c r="S90" i="25"/>
  <c r="S97" i="25" s="1"/>
  <c r="Z196" i="25"/>
  <c r="Z203" i="25" s="1"/>
  <c r="BA597" i="25"/>
  <c r="BA604" i="25" s="1"/>
  <c r="BC626" i="25"/>
  <c r="BC633" i="25" s="1"/>
  <c r="AE270" i="25"/>
  <c r="AE277" i="25" s="1"/>
  <c r="BH701" i="25"/>
  <c r="BH708" i="25" s="1"/>
  <c r="BE660" i="25"/>
  <c r="BE667" i="25" s="1"/>
  <c r="AK360" i="25"/>
  <c r="AK367" i="25" s="1"/>
  <c r="Z192" i="25"/>
  <c r="Z199" i="25" s="1"/>
  <c r="BJ735" i="25"/>
  <c r="BJ742" i="25" s="1"/>
  <c r="BG689" i="25"/>
  <c r="BG696" i="25" s="1"/>
  <c r="AA211" i="25"/>
  <c r="AA218" i="25" s="1"/>
  <c r="BI721" i="25"/>
  <c r="BI728" i="25" s="1"/>
  <c r="Z193" i="25"/>
  <c r="Z200" i="25" s="1"/>
  <c r="AW536" i="25"/>
  <c r="AW543" i="25" s="1"/>
  <c r="BI716" i="25"/>
  <c r="BI723" i="25" s="1"/>
  <c r="AW538" i="25"/>
  <c r="AW545" i="25" s="1"/>
  <c r="R71" i="25"/>
  <c r="R78" i="25" s="1"/>
  <c r="AA208" i="25"/>
  <c r="AA215" i="25" s="1"/>
  <c r="R75" i="25"/>
  <c r="R82" i="25" s="1"/>
  <c r="BG690" i="25"/>
  <c r="BG697" i="25" s="1"/>
  <c r="AA209" i="25"/>
  <c r="AA216" i="25" s="1"/>
  <c r="AX552" i="25"/>
  <c r="AX559" i="25" s="1"/>
  <c r="T101" i="25"/>
  <c r="T108" i="25" s="1"/>
  <c r="BB611" i="25"/>
  <c r="BB618" i="25" s="1"/>
  <c r="AZ585" i="25"/>
  <c r="AZ592" i="25" s="1"/>
  <c r="AP434" i="25"/>
  <c r="AP441" i="25" s="1"/>
  <c r="BG687" i="25"/>
  <c r="BG694" i="25" s="1"/>
  <c r="AZ584" i="25"/>
  <c r="AZ591" i="25" s="1"/>
  <c r="AX553" i="25"/>
  <c r="AX560" i="25" s="1"/>
  <c r="AH316" i="25"/>
  <c r="AH323" i="25" s="1"/>
  <c r="BH702" i="25"/>
  <c r="BH709" i="25" s="1"/>
  <c r="BA600" i="25"/>
  <c r="BA607" i="25" s="1"/>
  <c r="AY569" i="25"/>
  <c r="AY576" i="25" s="1"/>
  <c r="AB225" i="25"/>
  <c r="AB232" i="25" s="1"/>
  <c r="BH706" i="25"/>
  <c r="BH713" i="25" s="1"/>
  <c r="AD251" i="25"/>
  <c r="AD258" i="25" s="1"/>
  <c r="BL762" i="25"/>
  <c r="BL769" i="25" s="1"/>
  <c r="AQ448" i="25"/>
  <c r="AQ455" i="25" s="1"/>
  <c r="AQ446" i="25"/>
  <c r="AQ453" i="25" s="1"/>
  <c r="AK356" i="25"/>
  <c r="AK363" i="25" s="1"/>
  <c r="Z195" i="25"/>
  <c r="Z202" i="25" s="1"/>
  <c r="AZ586" i="25"/>
  <c r="AZ593" i="25" s="1"/>
  <c r="AJ341" i="25"/>
  <c r="AJ348" i="25" s="1"/>
  <c r="BJ736" i="25"/>
  <c r="BJ743" i="25" s="1"/>
  <c r="AA206" i="25"/>
  <c r="AA213" i="25" s="1"/>
  <c r="AQ447" i="25"/>
  <c r="AQ454" i="25" s="1"/>
  <c r="AZ582" i="25"/>
  <c r="AZ589" i="25" s="1"/>
  <c r="BM779" i="25"/>
  <c r="BM786" i="25" s="1"/>
  <c r="AM389" i="25"/>
  <c r="AM396" i="25" s="1"/>
  <c r="BK748" i="25"/>
  <c r="BK755" i="25" s="1"/>
  <c r="BA599" i="25"/>
  <c r="BA606" i="25" s="1"/>
  <c r="AI327" i="25"/>
  <c r="AI334" i="25" s="1"/>
  <c r="AH312" i="25"/>
  <c r="AH319" i="25" s="1"/>
  <c r="Y181" i="25"/>
  <c r="Y188" i="25" s="1"/>
  <c r="S88" i="25"/>
  <c r="S95" i="25" s="1"/>
  <c r="R74" i="25"/>
  <c r="R81" i="25" s="1"/>
  <c r="BK747" i="25"/>
  <c r="BK754" i="25" s="1"/>
  <c r="AG301" i="25"/>
  <c r="AG308" i="25" s="1"/>
  <c r="BG688" i="25"/>
  <c r="BG695" i="25" s="1"/>
  <c r="BK746" i="25"/>
  <c r="BK753" i="25" s="1"/>
  <c r="AB226" i="25"/>
  <c r="AB233" i="25" s="1"/>
  <c r="Q57" i="25"/>
  <c r="Q64" i="25" s="1"/>
  <c r="R76" i="25"/>
  <c r="R83" i="25" s="1"/>
  <c r="X163" i="25"/>
  <c r="X170" i="25" s="1"/>
  <c r="T105" i="25"/>
  <c r="T112" i="25" s="1"/>
  <c r="R59" i="25"/>
  <c r="R66" i="25" s="1"/>
  <c r="AU508" i="25"/>
  <c r="AU515" i="25" s="1"/>
  <c r="BE656" i="25"/>
  <c r="BE663" i="25" s="1"/>
  <c r="AE269" i="25"/>
  <c r="AE276" i="25" s="1"/>
  <c r="W150" i="25"/>
  <c r="W157" i="25" s="1"/>
  <c r="BI718" i="25"/>
  <c r="BI725" i="25" s="1"/>
  <c r="AR463" i="25"/>
  <c r="AR470" i="25" s="1"/>
  <c r="AL371" i="25"/>
  <c r="AL378" i="25" s="1"/>
  <c r="AU509" i="25"/>
  <c r="AU516" i="25" s="1"/>
  <c r="AK357" i="25"/>
  <c r="AK364" i="25" s="1"/>
  <c r="V133" i="25"/>
  <c r="V140" i="25" s="1"/>
  <c r="BF674" i="25"/>
  <c r="BF681" i="25" s="1"/>
  <c r="W146" i="25"/>
  <c r="W153" i="25" s="1"/>
  <c r="V131" i="25"/>
  <c r="V138" i="25" s="1"/>
  <c r="AL375" i="25"/>
  <c r="AL382" i="25" s="1"/>
  <c r="AB222" i="25"/>
  <c r="AB229" i="25" s="1"/>
  <c r="AV522" i="25"/>
  <c r="AV529" i="25" s="1"/>
  <c r="AV524" i="25"/>
  <c r="AV531" i="25" s="1"/>
  <c r="AA210" i="25"/>
  <c r="AA217" i="25" s="1"/>
  <c r="AY571" i="25"/>
  <c r="AY578" i="25" s="1"/>
  <c r="T103" i="25"/>
  <c r="T110" i="25" s="1"/>
  <c r="V132" i="25"/>
  <c r="V139" i="25" s="1"/>
  <c r="AI328" i="25"/>
  <c r="AI335" i="25" s="1"/>
  <c r="AJ345" i="25"/>
  <c r="AJ352" i="25" s="1"/>
  <c r="Y178" i="25"/>
  <c r="Y185" i="25" s="1"/>
  <c r="BD646" i="25"/>
  <c r="BD653" i="25" s="1"/>
  <c r="B193" i="25"/>
  <c r="B185" i="25"/>
  <c r="L48" i="25"/>
  <c r="B199" i="25"/>
  <c r="B207" i="25"/>
  <c r="AX551" i="25"/>
  <c r="AX558" i="25" s="1"/>
  <c r="BL765" i="25"/>
  <c r="BL772" i="25" s="1"/>
  <c r="AB223" i="25"/>
  <c r="AB230" i="25" s="1"/>
  <c r="AH313" i="25"/>
  <c r="AH320" i="25" s="1"/>
  <c r="AR462" i="25"/>
  <c r="AR469" i="25" s="1"/>
  <c r="BB612" i="25"/>
  <c r="BB619" i="25" s="1"/>
  <c r="B209" i="25"/>
  <c r="B201" i="25"/>
  <c r="V135" i="25"/>
  <c r="V142" i="25" s="1"/>
  <c r="B206" i="25"/>
  <c r="B198" i="25"/>
  <c r="AY566" i="25"/>
  <c r="AY573" i="25" s="1"/>
  <c r="AW540" i="25"/>
  <c r="AW547" i="25" s="1"/>
  <c r="Q56" i="25"/>
  <c r="Q63" i="25" s="1"/>
  <c r="AR461" i="25"/>
  <c r="AR468" i="25" s="1"/>
  <c r="BI719" i="25"/>
  <c r="BI726" i="25" s="1"/>
  <c r="AF283" i="25"/>
  <c r="AF290" i="25" s="1"/>
  <c r="AP436" i="25"/>
  <c r="AP443" i="25" s="1"/>
  <c r="AF286" i="25"/>
  <c r="AF293" i="25" s="1"/>
  <c r="BK750" i="25"/>
  <c r="BK757" i="25" s="1"/>
  <c r="BM777" i="25"/>
  <c r="BM784" i="25" s="1"/>
  <c r="BC627" i="25"/>
  <c r="BC634" i="25" s="1"/>
  <c r="AU507" i="25"/>
  <c r="AU514" i="25" s="1"/>
  <c r="W147" i="25"/>
  <c r="W154" i="25" s="1"/>
  <c r="AK361" i="25"/>
  <c r="AK368" i="25" s="1"/>
  <c r="Z194" i="25"/>
  <c r="Z201" i="25" s="1"/>
  <c r="AY567" i="25"/>
  <c r="AY574" i="25" s="1"/>
  <c r="AZ583" i="25"/>
  <c r="AZ590" i="25" s="1"/>
  <c r="AM390" i="25"/>
  <c r="AM397" i="25" s="1"/>
  <c r="AY568" i="25"/>
  <c r="AY575" i="25" s="1"/>
  <c r="Q61" i="25"/>
  <c r="Q68" i="25" s="1"/>
  <c r="BF672" i="25"/>
  <c r="BF679" i="25" s="1"/>
  <c r="BM780" i="25"/>
  <c r="BM787" i="25" s="1"/>
  <c r="AD253" i="25"/>
  <c r="AD260" i="25" s="1"/>
  <c r="BF676" i="25"/>
  <c r="BF683" i="25" s="1"/>
  <c r="AG297" i="25"/>
  <c r="AG304" i="25" s="1"/>
  <c r="BB614" i="25"/>
  <c r="BB621" i="25" s="1"/>
  <c r="AM391" i="25"/>
  <c r="AM398" i="25" s="1"/>
  <c r="AO417" i="25"/>
  <c r="AO424" i="25" s="1"/>
  <c r="AQ450" i="25"/>
  <c r="AQ457" i="25" s="1"/>
  <c r="BJ734" i="25"/>
  <c r="BJ741" i="25" s="1"/>
  <c r="S91" i="25"/>
  <c r="S98" i="25" s="1"/>
  <c r="AS481" i="25"/>
  <c r="AS488" i="25" s="1"/>
  <c r="AS476" i="25"/>
  <c r="AS483" i="25" s="1"/>
  <c r="B210" i="25"/>
  <c r="B202" i="25"/>
  <c r="B203" i="25"/>
  <c r="B211" i="25"/>
  <c r="AI326" i="25"/>
  <c r="AI333" i="25" s="1"/>
  <c r="AT496" i="25"/>
  <c r="AT503" i="25" s="1"/>
  <c r="AL373" i="25"/>
  <c r="AL380" i="25" s="1"/>
  <c r="BD642" i="25"/>
  <c r="BD649" i="25" s="1"/>
  <c r="AP433" i="25"/>
  <c r="AP440" i="25" s="1"/>
  <c r="L52" i="25"/>
  <c r="M44" i="25"/>
  <c r="M944" i="25" s="1"/>
  <c r="M42" i="25"/>
  <c r="M942" i="25" s="1"/>
  <c r="AW537" i="25"/>
  <c r="AW544" i="25" s="1"/>
  <c r="BL764" i="25"/>
  <c r="BL771" i="25" s="1"/>
  <c r="BD644" i="25"/>
  <c r="BD651" i="25" s="1"/>
  <c r="AI331" i="25"/>
  <c r="AI338" i="25" s="1"/>
  <c r="AN404" i="25"/>
  <c r="AN411" i="25" s="1"/>
  <c r="AE271" i="25"/>
  <c r="AE278" i="25" s="1"/>
  <c r="AC237" i="25"/>
  <c r="AC244" i="25" s="1"/>
  <c r="BF671" i="25"/>
  <c r="BF678" i="25" s="1"/>
  <c r="AN406" i="25"/>
  <c r="AN413" i="25" s="1"/>
  <c r="Y180" i="25"/>
  <c r="Y187" i="25" s="1"/>
  <c r="AS477" i="25"/>
  <c r="AS484" i="25" s="1"/>
  <c r="V134" i="25"/>
  <c r="V141" i="25" s="1"/>
  <c r="BA601" i="25"/>
  <c r="BA608" i="25" s="1"/>
  <c r="AT495" i="25"/>
  <c r="AT502" i="25" s="1"/>
  <c r="AF282" i="25"/>
  <c r="AF289" i="25" s="1"/>
  <c r="AO418" i="25"/>
  <c r="AO425" i="25" s="1"/>
  <c r="AA207" i="25"/>
  <c r="AA214" i="25" s="1"/>
  <c r="AU506" i="25"/>
  <c r="AU513" i="25" s="1"/>
  <c r="AP435" i="25"/>
  <c r="AP442" i="25" s="1"/>
  <c r="AO419" i="25"/>
  <c r="AO426" i="25" s="1"/>
  <c r="BC631" i="25"/>
  <c r="BC638" i="25" s="1"/>
  <c r="BM781" i="25"/>
  <c r="BM788" i="25" s="1"/>
  <c r="AQ449" i="25"/>
  <c r="AQ456" i="25" s="1"/>
  <c r="AV523" i="25"/>
  <c r="AV530" i="25" s="1"/>
  <c r="AT493" i="25"/>
  <c r="AT500" i="25" s="1"/>
  <c r="AJ343" i="25"/>
  <c r="AJ350" i="25" s="1"/>
  <c r="AS478" i="25"/>
  <c r="AS485" i="25" s="1"/>
  <c r="U120" i="25"/>
  <c r="U127" i="25" s="1"/>
  <c r="AK358" i="25"/>
  <c r="AK365" i="25" s="1"/>
  <c r="T104" i="25"/>
  <c r="T111" i="25" s="1"/>
  <c r="AT491" i="25"/>
  <c r="AT498" i="25" s="1"/>
  <c r="AG296" i="25"/>
  <c r="AG303" i="25" s="1"/>
  <c r="AM388" i="25"/>
  <c r="AM395" i="25" s="1"/>
  <c r="AT492" i="25"/>
  <c r="AT499" i="25" s="1"/>
  <c r="BJ732" i="25"/>
  <c r="BJ739" i="25" s="1"/>
  <c r="S89" i="25"/>
  <c r="S96" i="25" s="1"/>
  <c r="AJ344" i="25"/>
  <c r="AJ351" i="25" s="1"/>
  <c r="T102" i="25"/>
  <c r="T109" i="25" s="1"/>
  <c r="AO421" i="25"/>
  <c r="AO428" i="25" s="1"/>
  <c r="AO420" i="25"/>
  <c r="AO427" i="25" s="1"/>
  <c r="BB613" i="25"/>
  <c r="BB620" i="25" s="1"/>
  <c r="AN405" i="25"/>
  <c r="AN412" i="25" s="1"/>
  <c r="BA596" i="25"/>
  <c r="BA603" i="25" s="1"/>
  <c r="AU510" i="25"/>
  <c r="AU517" i="25" s="1"/>
  <c r="V136" i="25"/>
  <c r="V143" i="25" s="1"/>
  <c r="AD256" i="25"/>
  <c r="AD263" i="25" s="1"/>
  <c r="AE267" i="25"/>
  <c r="AE274" i="25" s="1"/>
  <c r="AP431" i="25"/>
  <c r="AP438" i="25" s="1"/>
  <c r="BI717" i="25"/>
  <c r="BI724" i="25" s="1"/>
  <c r="X161" i="25"/>
  <c r="X168" i="25" s="1"/>
  <c r="S86" i="25"/>
  <c r="S93" i="25" s="1"/>
  <c r="BC629" i="25"/>
  <c r="BC636" i="25" s="1"/>
  <c r="BD643" i="25"/>
  <c r="BD650" i="25" s="1"/>
  <c r="BL761" i="25"/>
  <c r="BL768" i="25" s="1"/>
  <c r="AX554" i="25"/>
  <c r="AX561" i="25" s="1"/>
  <c r="AG299" i="25"/>
  <c r="AG306" i="25" s="1"/>
  <c r="BB616" i="25"/>
  <c r="BB623" i="25" s="1"/>
  <c r="AJ342" i="25"/>
  <c r="AJ349" i="25" s="1"/>
  <c r="X162" i="25"/>
  <c r="X169" i="25" s="1"/>
  <c r="W148" i="25"/>
  <c r="W155" i="25" s="1"/>
  <c r="AV526" i="25"/>
  <c r="AV533" i="25" s="1"/>
  <c r="BM776" i="25"/>
  <c r="BM783" i="25" s="1"/>
  <c r="BC630" i="25"/>
  <c r="BC637" i="25" s="1"/>
  <c r="BI720" i="25"/>
  <c r="BI727" i="25" s="1"/>
  <c r="X165" i="25"/>
  <c r="X172" i="25" s="1"/>
  <c r="AY570" i="25"/>
  <c r="AY577" i="25" s="1"/>
  <c r="BG691" i="25"/>
  <c r="BG698" i="25" s="1"/>
  <c r="AB224" i="25"/>
  <c r="AB231" i="25" s="1"/>
  <c r="AQ451" i="25"/>
  <c r="AQ458" i="25" s="1"/>
  <c r="AC241" i="25"/>
  <c r="AC248" i="25" s="1"/>
  <c r="BH703" i="25"/>
  <c r="BH710" i="25" s="1"/>
  <c r="AK359" i="25"/>
  <c r="AK366" i="25" s="1"/>
  <c r="X164" i="25"/>
  <c r="X171" i="25" s="1"/>
  <c r="U117" i="25"/>
  <c r="U124" i="25" s="1"/>
  <c r="BE661" i="25"/>
  <c r="BE668" i="25" s="1"/>
  <c r="AC240" i="25"/>
  <c r="AC247" i="25" s="1"/>
  <c r="AM387" i="25"/>
  <c r="AM394" i="25" s="1"/>
  <c r="AL374" i="25"/>
  <c r="AL381" i="25" s="1"/>
  <c r="W151" i="25"/>
  <c r="W158" i="25" s="1"/>
  <c r="AU511" i="25"/>
  <c r="AU518" i="25" s="1"/>
  <c r="R60" i="25"/>
  <c r="R67" i="25" s="1"/>
  <c r="AM386" i="25"/>
  <c r="AM393" i="25" s="1"/>
  <c r="BC628" i="25"/>
  <c r="BC635" i="25" s="1"/>
  <c r="BH704" i="25"/>
  <c r="BH711" i="25" s="1"/>
  <c r="AX556" i="25"/>
  <c r="AX563" i="25" s="1"/>
  <c r="Y176" i="25"/>
  <c r="Y183" i="25" s="1"/>
  <c r="BL766" i="25"/>
  <c r="BL773" i="25" s="1"/>
  <c r="M46" i="25"/>
  <c r="M946" i="25" s="1"/>
  <c r="M953" i="25" s="1"/>
  <c r="L43" i="25"/>
  <c r="L943" i="25" s="1"/>
  <c r="AO416" i="25"/>
  <c r="AO423" i="25" s="1"/>
  <c r="AC236" i="25"/>
  <c r="AC243" i="25" s="1"/>
  <c r="AR465" i="25"/>
  <c r="AR472" i="25" s="1"/>
  <c r="AL376" i="25"/>
  <c r="AL383" i="25" s="1"/>
  <c r="AN403" i="25"/>
  <c r="AN410" i="25" s="1"/>
  <c r="AD255" i="25"/>
  <c r="AD262" i="25" s="1"/>
  <c r="BD645" i="25"/>
  <c r="BD652" i="25" s="1"/>
  <c r="AE268" i="25"/>
  <c r="AE275" i="25" s="1"/>
  <c r="AI329" i="25"/>
  <c r="AI336" i="25" s="1"/>
  <c r="BA598" i="25"/>
  <c r="BA605" i="25" s="1"/>
  <c r="BD641" i="25"/>
  <c r="BD648" i="25" s="1"/>
  <c r="AE266" i="25"/>
  <c r="AE273" i="25" s="1"/>
  <c r="AZ581" i="25"/>
  <c r="AZ588" i="25" s="1"/>
  <c r="AH311" i="25"/>
  <c r="AH318" i="25" s="1"/>
  <c r="BB615" i="25"/>
  <c r="BB622" i="25" s="1"/>
  <c r="W149" i="25"/>
  <c r="W156" i="25" s="1"/>
  <c r="AF281" i="25"/>
  <c r="AF288" i="25" s="1"/>
  <c r="AO28" i="33" l="1"/>
  <c r="AP17" i="13" s="1"/>
  <c r="AO20" i="33"/>
  <c r="AO24" i="33" s="1"/>
  <c r="AN62" i="12" s="1"/>
  <c r="AO18" i="33"/>
  <c r="AO19" i="33" s="1"/>
  <c r="AO21" i="33" s="1"/>
  <c r="P22" i="11"/>
  <c r="P22" i="41" s="1"/>
  <c r="P20" i="41" s="1"/>
  <c r="Q23" i="11"/>
  <c r="P19" i="11"/>
  <c r="Q20" i="11"/>
  <c r="M951" i="25"/>
  <c r="L950" i="25"/>
  <c r="I25" i="11" s="1"/>
  <c r="I18" i="11" s="1"/>
  <c r="H48" i="12"/>
  <c r="I5" i="41" s="1"/>
  <c r="M949" i="25"/>
  <c r="R28" i="11"/>
  <c r="S29" i="11"/>
  <c r="M53" i="25"/>
  <c r="N46" i="25" s="1"/>
  <c r="N946" i="25" s="1"/>
  <c r="N953" i="25" s="1"/>
  <c r="AF268" i="25"/>
  <c r="AF275" i="25" s="1"/>
  <c r="AO403" i="25"/>
  <c r="AO410" i="25" s="1"/>
  <c r="BM766" i="25"/>
  <c r="BM773" i="25" s="1"/>
  <c r="BI704" i="25"/>
  <c r="BI711" i="25" s="1"/>
  <c r="V117" i="25"/>
  <c r="V124" i="25" s="1"/>
  <c r="AZ570" i="25"/>
  <c r="AZ577" i="25" s="1"/>
  <c r="AK342" i="25"/>
  <c r="AK349" i="25" s="1"/>
  <c r="AQ431" i="25"/>
  <c r="AQ438" i="25" s="1"/>
  <c r="AP421" i="25"/>
  <c r="AP428" i="25" s="1"/>
  <c r="T89" i="25"/>
  <c r="T96" i="25" s="1"/>
  <c r="AU493" i="25"/>
  <c r="AU500" i="25" s="1"/>
  <c r="AB207" i="25"/>
  <c r="AB214" i="25" s="1"/>
  <c r="BB601" i="25"/>
  <c r="BB608" i="25" s="1"/>
  <c r="BE644" i="25"/>
  <c r="BE651" i="25" s="1"/>
  <c r="BG676" i="25"/>
  <c r="BG683" i="25" s="1"/>
  <c r="AZ568" i="25"/>
  <c r="AZ575" i="25" s="1"/>
  <c r="AI313" i="25"/>
  <c r="AI320" i="25" s="1"/>
  <c r="AJ328" i="25"/>
  <c r="AJ335" i="25" s="1"/>
  <c r="W133" i="25"/>
  <c r="W140" i="25" s="1"/>
  <c r="AM371" i="25"/>
  <c r="AM378" i="25" s="1"/>
  <c r="AV508" i="25"/>
  <c r="AV515" i="25" s="1"/>
  <c r="S76" i="25"/>
  <c r="S83" i="25" s="1"/>
  <c r="BH688" i="25"/>
  <c r="BH695" i="25" s="1"/>
  <c r="S74" i="25"/>
  <c r="S81" i="25" s="1"/>
  <c r="AJ327" i="25"/>
  <c r="AJ334" i="25" s="1"/>
  <c r="BK736" i="25"/>
  <c r="BK743" i="25" s="1"/>
  <c r="BI706" i="25"/>
  <c r="BI713" i="25" s="1"/>
  <c r="BB600" i="25"/>
  <c r="BB607" i="25" s="1"/>
  <c r="BA584" i="25"/>
  <c r="BA591" i="25" s="1"/>
  <c r="BA585" i="25"/>
  <c r="BA592" i="25" s="1"/>
  <c r="S75" i="25"/>
  <c r="S82" i="25" s="1"/>
  <c r="AA193" i="25"/>
  <c r="AA200" i="25" s="1"/>
  <c r="BH689" i="25"/>
  <c r="BH696" i="25" s="1"/>
  <c r="BB597" i="25"/>
  <c r="BB604" i="25" s="1"/>
  <c r="AI314" i="25"/>
  <c r="AI321" i="25" s="1"/>
  <c r="BG675" i="25"/>
  <c r="BG682" i="25" s="1"/>
  <c r="AJ330" i="25"/>
  <c r="AJ337" i="25" s="1"/>
  <c r="AM372" i="25"/>
  <c r="AM379" i="25" s="1"/>
  <c r="BF658" i="25"/>
  <c r="BF665" i="25" s="1"/>
  <c r="U106" i="25"/>
  <c r="U113" i="25" s="1"/>
  <c r="BF657" i="25"/>
  <c r="BF664" i="25" s="1"/>
  <c r="Y166" i="25"/>
  <c r="Y173" i="25" s="1"/>
  <c r="BB598" i="25"/>
  <c r="BB605" i="25" s="1"/>
  <c r="AD240" i="25"/>
  <c r="AD247" i="25" s="1"/>
  <c r="BI703" i="25"/>
  <c r="BI710" i="25" s="1"/>
  <c r="AC224" i="25"/>
  <c r="AC231" i="25" s="1"/>
  <c r="Y165" i="25"/>
  <c r="Y172" i="25" s="1"/>
  <c r="T86" i="25"/>
  <c r="T93" i="25" s="1"/>
  <c r="AF267" i="25"/>
  <c r="AF274" i="25" s="1"/>
  <c r="BK732" i="25"/>
  <c r="BK739" i="25" s="1"/>
  <c r="AW523" i="25"/>
  <c r="AW530" i="25" s="1"/>
  <c r="AP418" i="25"/>
  <c r="AP425" i="25" s="1"/>
  <c r="AO404" i="25"/>
  <c r="AO411" i="25" s="1"/>
  <c r="AJ326" i="25"/>
  <c r="AJ333" i="25" s="1"/>
  <c r="BC614" i="25"/>
  <c r="BC621" i="25" s="1"/>
  <c r="AN390" i="25"/>
  <c r="AN397" i="25" s="1"/>
  <c r="AY551" i="25"/>
  <c r="AY558" i="25" s="1"/>
  <c r="AS463" i="25"/>
  <c r="AS470" i="25" s="1"/>
  <c r="S59" i="25"/>
  <c r="S66" i="25" s="1"/>
  <c r="R57" i="25"/>
  <c r="R64" i="25" s="1"/>
  <c r="AH301" i="25"/>
  <c r="AH308" i="25" s="1"/>
  <c r="T88" i="25"/>
  <c r="T95" i="25" s="1"/>
  <c r="AR447" i="25"/>
  <c r="AR454" i="25" s="1"/>
  <c r="AK341" i="25"/>
  <c r="AK348" i="25" s="1"/>
  <c r="AR448" i="25"/>
  <c r="AR455" i="25" s="1"/>
  <c r="AC225" i="25"/>
  <c r="AC232" i="25" s="1"/>
  <c r="BI702" i="25"/>
  <c r="BI709" i="25" s="1"/>
  <c r="AB208" i="25"/>
  <c r="AB215" i="25" s="1"/>
  <c r="BJ721" i="25"/>
  <c r="BJ728" i="25" s="1"/>
  <c r="AL360" i="25"/>
  <c r="AL367" i="25" s="1"/>
  <c r="AF270" i="25"/>
  <c r="AF277" i="25" s="1"/>
  <c r="V121" i="25"/>
  <c r="V128" i="25" s="1"/>
  <c r="V118" i="25"/>
  <c r="V125" i="25" s="1"/>
  <c r="Z177" i="25"/>
  <c r="Z184" i="25" s="1"/>
  <c r="V116" i="25"/>
  <c r="V123" i="25" s="1"/>
  <c r="AT480" i="25"/>
  <c r="AT487" i="25" s="1"/>
  <c r="AE252" i="25"/>
  <c r="AE259" i="25" s="1"/>
  <c r="BI705" i="25"/>
  <c r="BI712" i="25" s="1"/>
  <c r="AI311" i="25"/>
  <c r="AI318" i="25" s="1"/>
  <c r="AM374" i="25"/>
  <c r="AM381" i="25" s="1"/>
  <c r="AD241" i="25"/>
  <c r="AD248" i="25" s="1"/>
  <c r="BJ720" i="25"/>
  <c r="BJ727" i="25" s="1"/>
  <c r="Y161" i="25"/>
  <c r="Y168" i="25" s="1"/>
  <c r="AE256" i="25"/>
  <c r="AE263" i="25" s="1"/>
  <c r="BB596" i="25"/>
  <c r="BB603" i="25" s="1"/>
  <c r="BD631" i="25"/>
  <c r="BD638" i="25" s="1"/>
  <c r="AG282" i="25"/>
  <c r="AG289" i="25" s="1"/>
  <c r="AD237" i="25"/>
  <c r="AD244" i="25" s="1"/>
  <c r="AM373" i="25"/>
  <c r="AM380" i="25" s="1"/>
  <c r="AT476" i="25"/>
  <c r="AT483" i="25" s="1"/>
  <c r="AP417" i="25"/>
  <c r="AP424" i="25" s="1"/>
  <c r="BA583" i="25"/>
  <c r="BA590" i="25" s="1"/>
  <c r="AS461" i="25"/>
  <c r="AS468" i="25" s="1"/>
  <c r="BC612" i="25"/>
  <c r="BC619" i="25" s="1"/>
  <c r="AW522" i="25"/>
  <c r="AW529" i="25" s="1"/>
  <c r="AF269" i="25"/>
  <c r="AF276" i="25" s="1"/>
  <c r="U105" i="25"/>
  <c r="U112" i="25" s="1"/>
  <c r="AC226" i="25"/>
  <c r="AC233" i="25" s="1"/>
  <c r="Z181" i="25"/>
  <c r="Z188" i="25" s="1"/>
  <c r="BA586" i="25"/>
  <c r="BA593" i="25" s="1"/>
  <c r="BM762" i="25"/>
  <c r="BM769" i="25" s="1"/>
  <c r="AI316" i="25"/>
  <c r="AI323" i="25" s="1"/>
  <c r="AB209" i="25"/>
  <c r="AB216" i="25" s="1"/>
  <c r="S71" i="25"/>
  <c r="S78" i="25" s="1"/>
  <c r="BF660" i="25"/>
  <c r="BF667" i="25" s="1"/>
  <c r="AH298" i="25"/>
  <c r="AH305" i="25" s="1"/>
  <c r="R58" i="25"/>
  <c r="R65" i="25" s="1"/>
  <c r="AO402" i="25"/>
  <c r="AO409" i="25" s="1"/>
  <c r="AT479" i="25"/>
  <c r="AT486" i="25" s="1"/>
  <c r="BM763" i="25"/>
  <c r="BM770" i="25" s="1"/>
  <c r="AI315" i="25"/>
  <c r="AI322" i="25" s="1"/>
  <c r="AS466" i="25"/>
  <c r="AS473" i="25" s="1"/>
  <c r="AE255" i="25"/>
  <c r="AE262" i="25" s="1"/>
  <c r="AY556" i="25"/>
  <c r="AY563" i="25" s="1"/>
  <c r="AV511" i="25"/>
  <c r="AV518" i="25" s="1"/>
  <c r="BJ717" i="25"/>
  <c r="BJ724" i="25" s="1"/>
  <c r="W136" i="25"/>
  <c r="W143" i="25" s="1"/>
  <c r="AP420" i="25"/>
  <c r="AP427" i="25" s="1"/>
  <c r="AK344" i="25"/>
  <c r="AK351" i="25" s="1"/>
  <c r="AP419" i="25"/>
  <c r="AP426" i="25" s="1"/>
  <c r="AU495" i="25"/>
  <c r="AU502" i="25" s="1"/>
  <c r="AT477" i="25"/>
  <c r="AT484" i="25" s="1"/>
  <c r="AX537" i="25"/>
  <c r="AX544" i="25" s="1"/>
  <c r="AQ433" i="25"/>
  <c r="AQ440" i="25" s="1"/>
  <c r="AT481" i="25"/>
  <c r="AT488" i="25" s="1"/>
  <c r="AG283" i="25"/>
  <c r="AG290" i="25" s="1"/>
  <c r="W135" i="25"/>
  <c r="W142" i="25" s="1"/>
  <c r="AS462" i="25"/>
  <c r="AS469" i="25" s="1"/>
  <c r="AK345" i="25"/>
  <c r="AK352" i="25" s="1"/>
  <c r="AB210" i="25"/>
  <c r="AB217" i="25" s="1"/>
  <c r="AC222" i="25"/>
  <c r="AC229" i="25" s="1"/>
  <c r="AV509" i="25"/>
  <c r="AV516" i="25" s="1"/>
  <c r="BF656" i="25"/>
  <c r="BF663" i="25" s="1"/>
  <c r="Y163" i="25"/>
  <c r="Y170" i="25" s="1"/>
  <c r="BL746" i="25"/>
  <c r="BL753" i="25" s="1"/>
  <c r="AI312" i="25"/>
  <c r="AI319" i="25" s="1"/>
  <c r="BL748" i="25"/>
  <c r="BL755" i="25" s="1"/>
  <c r="AE251" i="25"/>
  <c r="AE258" i="25" s="1"/>
  <c r="AY553" i="25"/>
  <c r="AY560" i="25" s="1"/>
  <c r="AQ434" i="25"/>
  <c r="AQ441" i="25" s="1"/>
  <c r="U101" i="25"/>
  <c r="U108" i="25" s="1"/>
  <c r="BH690" i="25"/>
  <c r="BH697" i="25" s="1"/>
  <c r="AX536" i="25"/>
  <c r="AX543" i="25" s="1"/>
  <c r="T90" i="25"/>
  <c r="T97" i="25" s="1"/>
  <c r="AG284" i="25"/>
  <c r="AG291" i="25" s="1"/>
  <c r="V119" i="25"/>
  <c r="V126" i="25" s="1"/>
  <c r="AH300" i="25"/>
  <c r="AH307" i="25" s="1"/>
  <c r="Z179" i="25"/>
  <c r="Z186" i="25" s="1"/>
  <c r="AD239" i="25"/>
  <c r="AD246" i="25" s="1"/>
  <c r="S73" i="25"/>
  <c r="S80" i="25" s="1"/>
  <c r="BL751" i="25"/>
  <c r="BL758" i="25" s="1"/>
  <c r="AX539" i="25"/>
  <c r="AX546" i="25" s="1"/>
  <c r="AG281" i="25"/>
  <c r="AG288" i="25" s="1"/>
  <c r="BC615" i="25"/>
  <c r="BC622" i="25" s="1"/>
  <c r="BA581" i="25"/>
  <c r="BA588" i="25" s="1"/>
  <c r="BE641" i="25"/>
  <c r="BE648" i="25" s="1"/>
  <c r="AJ329" i="25"/>
  <c r="AJ336" i="25" s="1"/>
  <c r="BE645" i="25"/>
  <c r="BE652" i="25" s="1"/>
  <c r="AS465" i="25"/>
  <c r="AS472" i="25" s="1"/>
  <c r="AP416" i="25"/>
  <c r="AP423" i="25" s="1"/>
  <c r="Z176" i="25"/>
  <c r="Z183" i="25" s="1"/>
  <c r="AN386" i="25"/>
  <c r="AN393" i="25" s="1"/>
  <c r="AL359" i="25"/>
  <c r="AL366" i="25" s="1"/>
  <c r="X148" i="25"/>
  <c r="X155" i="25" s="1"/>
  <c r="M51" i="25"/>
  <c r="B225" i="25"/>
  <c r="B217" i="25"/>
  <c r="R61" i="25"/>
  <c r="R68" i="25" s="1"/>
  <c r="AZ567" i="25"/>
  <c r="AZ574" i="25" s="1"/>
  <c r="AL361" i="25"/>
  <c r="AL368" i="25" s="1"/>
  <c r="AV507" i="25"/>
  <c r="AV514" i="25" s="1"/>
  <c r="AG286" i="25"/>
  <c r="AG293" i="25" s="1"/>
  <c r="AX540" i="25"/>
  <c r="AX547" i="25" s="1"/>
  <c r="B221" i="25"/>
  <c r="B213" i="25"/>
  <c r="B224" i="25"/>
  <c r="B216" i="25"/>
  <c r="AC223" i="25"/>
  <c r="AC230" i="25" s="1"/>
  <c r="Z178" i="25"/>
  <c r="Z185" i="25" s="1"/>
  <c r="U103" i="25"/>
  <c r="U110" i="25" s="1"/>
  <c r="AM375" i="25"/>
  <c r="AM382" i="25" s="1"/>
  <c r="X146" i="25"/>
  <c r="X153" i="25" s="1"/>
  <c r="X150" i="25"/>
  <c r="X157" i="25" s="1"/>
  <c r="AL356" i="25"/>
  <c r="AL363" i="25" s="1"/>
  <c r="BC611" i="25"/>
  <c r="BC618" i="25" s="1"/>
  <c r="AY552" i="25"/>
  <c r="AY559" i="25" s="1"/>
  <c r="AX538" i="25"/>
  <c r="AX545" i="25" s="1"/>
  <c r="AA192" i="25"/>
  <c r="AA199" i="25" s="1"/>
  <c r="BL749" i="25"/>
  <c r="BL756" i="25" s="1"/>
  <c r="AW525" i="25"/>
  <c r="AW532" i="25" s="1"/>
  <c r="AG285" i="25"/>
  <c r="AG292" i="25" s="1"/>
  <c r="AW521" i="25"/>
  <c r="AW528" i="25" s="1"/>
  <c r="AA191" i="25"/>
  <c r="AA198" i="25" s="1"/>
  <c r="AY555" i="25"/>
  <c r="AY562" i="25" s="1"/>
  <c r="S72" i="25"/>
  <c r="S79" i="25" s="1"/>
  <c r="AK346" i="25"/>
  <c r="AK353" i="25" s="1"/>
  <c r="AM376" i="25"/>
  <c r="AM383" i="25" s="1"/>
  <c r="M49" i="25"/>
  <c r="M45" i="25"/>
  <c r="M945" i="25" s="1"/>
  <c r="M952" i="25" s="1"/>
  <c r="B226" i="25"/>
  <c r="B218" i="25"/>
  <c r="B222" i="25"/>
  <c r="B214" i="25"/>
  <c r="B208" i="25"/>
  <c r="B200" i="25"/>
  <c r="AD236" i="25"/>
  <c r="AD243" i="25" s="1"/>
  <c r="L50" i="25"/>
  <c r="AH299" i="25"/>
  <c r="AH306" i="25" s="1"/>
  <c r="BM761" i="25"/>
  <c r="BM768" i="25" s="1"/>
  <c r="BD629" i="25"/>
  <c r="BD636" i="25" s="1"/>
  <c r="AV510" i="25"/>
  <c r="AV517" i="25" s="1"/>
  <c r="AO405" i="25"/>
  <c r="AO412" i="25" s="1"/>
  <c r="U102" i="25"/>
  <c r="U109" i="25" s="1"/>
  <c r="AU492" i="25"/>
  <c r="AU499" i="25" s="1"/>
  <c r="AH296" i="25"/>
  <c r="AH303" i="25" s="1"/>
  <c r="U104" i="25"/>
  <c r="U111" i="25" s="1"/>
  <c r="V120" i="25"/>
  <c r="V127" i="25" s="1"/>
  <c r="AK343" i="25"/>
  <c r="AK350" i="25" s="1"/>
  <c r="AV506" i="25"/>
  <c r="AV513" i="25" s="1"/>
  <c r="W134" i="25"/>
  <c r="W141" i="25" s="1"/>
  <c r="Z180" i="25"/>
  <c r="Z187" i="25" s="1"/>
  <c r="BG671" i="25"/>
  <c r="BG678" i="25" s="1"/>
  <c r="AF271" i="25"/>
  <c r="AF278" i="25" s="1"/>
  <c r="AJ331" i="25"/>
  <c r="AJ338" i="25" s="1"/>
  <c r="BM764" i="25"/>
  <c r="BM771" i="25" s="1"/>
  <c r="BE642" i="25"/>
  <c r="BE649" i="25" s="1"/>
  <c r="AU496" i="25"/>
  <c r="AU503" i="25" s="1"/>
  <c r="T91" i="25"/>
  <c r="T98" i="25" s="1"/>
  <c r="AR450" i="25"/>
  <c r="AR457" i="25" s="1"/>
  <c r="AN391" i="25"/>
  <c r="AN398" i="25" s="1"/>
  <c r="AH297" i="25"/>
  <c r="AH304" i="25" s="1"/>
  <c r="AE253" i="25"/>
  <c r="AE260" i="25" s="1"/>
  <c r="BG672" i="25"/>
  <c r="BG679" i="25" s="1"/>
  <c r="AA194" i="25"/>
  <c r="AA201" i="25" s="1"/>
  <c r="X147" i="25"/>
  <c r="X154" i="25" s="1"/>
  <c r="BD627" i="25"/>
  <c r="BD634" i="25" s="1"/>
  <c r="BL750" i="25"/>
  <c r="BL757" i="25" s="1"/>
  <c r="AQ436" i="25"/>
  <c r="AQ443" i="25" s="1"/>
  <c r="BJ719" i="25"/>
  <c r="BJ726" i="25" s="1"/>
  <c r="R56" i="25"/>
  <c r="R63" i="25" s="1"/>
  <c r="AZ566" i="25"/>
  <c r="AZ573" i="25" s="1"/>
  <c r="BM765" i="25"/>
  <c r="BM772" i="25" s="1"/>
  <c r="X149" i="25"/>
  <c r="X156" i="25" s="1"/>
  <c r="AF266" i="25"/>
  <c r="AF273" i="25" s="1"/>
  <c r="BD628" i="25"/>
  <c r="BD635" i="25" s="1"/>
  <c r="S60" i="25"/>
  <c r="S67" i="25" s="1"/>
  <c r="X151" i="25"/>
  <c r="X158" i="25" s="1"/>
  <c r="AN387" i="25"/>
  <c r="AN394" i="25" s="1"/>
  <c r="BF661" i="25"/>
  <c r="BF668" i="25" s="1"/>
  <c r="Y164" i="25"/>
  <c r="Y171" i="25" s="1"/>
  <c r="AR451" i="25"/>
  <c r="AR458" i="25" s="1"/>
  <c r="BH691" i="25"/>
  <c r="BH698" i="25" s="1"/>
  <c r="BD630" i="25"/>
  <c r="BD637" i="25" s="1"/>
  <c r="AW526" i="25"/>
  <c r="AW533" i="25" s="1"/>
  <c r="Y162" i="25"/>
  <c r="Y169" i="25" s="1"/>
  <c r="BC616" i="25"/>
  <c r="BC623" i="25" s="1"/>
  <c r="AY554" i="25"/>
  <c r="AY561" i="25" s="1"/>
  <c r="BE643" i="25"/>
  <c r="BE650" i="25" s="1"/>
  <c r="BC613" i="25"/>
  <c r="BC620" i="25" s="1"/>
  <c r="AN388" i="25"/>
  <c r="AN395" i="25" s="1"/>
  <c r="AU491" i="25"/>
  <c r="AU498" i="25" s="1"/>
  <c r="AL358" i="25"/>
  <c r="AL365" i="25" s="1"/>
  <c r="AT478" i="25"/>
  <c r="AT485" i="25" s="1"/>
  <c r="AR449" i="25"/>
  <c r="AR456" i="25" s="1"/>
  <c r="AQ435" i="25"/>
  <c r="AQ442" i="25" s="1"/>
  <c r="AO406" i="25"/>
  <c r="AO413" i="25" s="1"/>
  <c r="BK734" i="25"/>
  <c r="BK741" i="25" s="1"/>
  <c r="M41" i="25"/>
  <c r="M941" i="25" s="1"/>
  <c r="BE646" i="25"/>
  <c r="BE653" i="25" s="1"/>
  <c r="W132" i="25"/>
  <c r="W139" i="25" s="1"/>
  <c r="AZ571" i="25"/>
  <c r="AZ578" i="25" s="1"/>
  <c r="AW524" i="25"/>
  <c r="AW531" i="25" s="1"/>
  <c r="W131" i="25"/>
  <c r="W138" i="25" s="1"/>
  <c r="BG674" i="25"/>
  <c r="BG681" i="25" s="1"/>
  <c r="AL357" i="25"/>
  <c r="AL364" i="25" s="1"/>
  <c r="BJ718" i="25"/>
  <c r="BJ725" i="25" s="1"/>
  <c r="BL747" i="25"/>
  <c r="BL754" i="25" s="1"/>
  <c r="BB599" i="25"/>
  <c r="BB606" i="25" s="1"/>
  <c r="AN389" i="25"/>
  <c r="AN396" i="25" s="1"/>
  <c r="BA582" i="25"/>
  <c r="BA589" i="25" s="1"/>
  <c r="AB206" i="25"/>
  <c r="AB213" i="25" s="1"/>
  <c r="AA195" i="25"/>
  <c r="AA202" i="25" s="1"/>
  <c r="AR446" i="25"/>
  <c r="AR453" i="25" s="1"/>
  <c r="AZ569" i="25"/>
  <c r="AZ576" i="25" s="1"/>
  <c r="BH687" i="25"/>
  <c r="BH694" i="25" s="1"/>
  <c r="BJ716" i="25"/>
  <c r="BJ723" i="25" s="1"/>
  <c r="AB211" i="25"/>
  <c r="AB218" i="25" s="1"/>
  <c r="BK735" i="25"/>
  <c r="BK742" i="25" s="1"/>
  <c r="BI701" i="25"/>
  <c r="BI708" i="25" s="1"/>
  <c r="BD626" i="25"/>
  <c r="BD633" i="25" s="1"/>
  <c r="AA196" i="25"/>
  <c r="AA203" i="25" s="1"/>
  <c r="AS464" i="25"/>
  <c r="AS471" i="25" s="1"/>
  <c r="BF659" i="25"/>
  <c r="BF666" i="25" s="1"/>
  <c r="BH686" i="25"/>
  <c r="BH693" i="25" s="1"/>
  <c r="AQ432" i="25"/>
  <c r="AQ439" i="25" s="1"/>
  <c r="AU494" i="25"/>
  <c r="AU501" i="25" s="1"/>
  <c r="AO401" i="25"/>
  <c r="AO408" i="25" s="1"/>
  <c r="BG673" i="25"/>
  <c r="BG680" i="25" s="1"/>
  <c r="AE254" i="25"/>
  <c r="AE261" i="25" s="1"/>
  <c r="AC221" i="25"/>
  <c r="AC228" i="25" s="1"/>
  <c r="T87" i="25"/>
  <c r="T94" i="25" s="1"/>
  <c r="AX541" i="25"/>
  <c r="AX548" i="25" s="1"/>
  <c r="BK733" i="25"/>
  <c r="BK740" i="25" s="1"/>
  <c r="BK731" i="25"/>
  <c r="BK738" i="25" s="1"/>
  <c r="AD238" i="25"/>
  <c r="AD245" i="25" s="1"/>
  <c r="AP17" i="33" l="1"/>
  <c r="AO30" i="33"/>
  <c r="AP8" i="14" s="1"/>
  <c r="AO50" i="11" s="1"/>
  <c r="AO28" i="41" s="1"/>
  <c r="R23" i="41"/>
  <c r="Q19" i="11"/>
  <c r="R20" i="11"/>
  <c r="Q22" i="11"/>
  <c r="Q22" i="41" s="1"/>
  <c r="Q20" i="41" s="1"/>
  <c r="R23" i="11"/>
  <c r="M948" i="25"/>
  <c r="J21" i="11" s="1"/>
  <c r="I47" i="12"/>
  <c r="I49" i="12"/>
  <c r="J32" i="11"/>
  <c r="J27" i="11" s="1"/>
  <c r="S28" i="11"/>
  <c r="T29" i="11"/>
  <c r="N53" i="25"/>
  <c r="O46" i="25" s="1"/>
  <c r="O946" i="25" s="1"/>
  <c r="O953" i="25" s="1"/>
  <c r="M48" i="25"/>
  <c r="N41" i="25" s="1"/>
  <c r="N941" i="25" s="1"/>
  <c r="U87" i="25"/>
  <c r="U94" i="25" s="1"/>
  <c r="AP401" i="25"/>
  <c r="AP408" i="25" s="1"/>
  <c r="BK716" i="25"/>
  <c r="BK723" i="25" s="1"/>
  <c r="BB582" i="25"/>
  <c r="BB589" i="25" s="1"/>
  <c r="BM747" i="25"/>
  <c r="BM754" i="25" s="1"/>
  <c r="BL734" i="25"/>
  <c r="BL741" i="25" s="1"/>
  <c r="AO388" i="25"/>
  <c r="AO395" i="25" s="1"/>
  <c r="AZ554" i="25"/>
  <c r="AZ561" i="25" s="1"/>
  <c r="AX526" i="25"/>
  <c r="AX533" i="25" s="1"/>
  <c r="AS451" i="25"/>
  <c r="AS458" i="25" s="1"/>
  <c r="BE628" i="25"/>
  <c r="BE635" i="25" s="1"/>
  <c r="S56" i="25"/>
  <c r="S63" i="25" s="1"/>
  <c r="BM750" i="25"/>
  <c r="BM757" i="25" s="1"/>
  <c r="AF253" i="25"/>
  <c r="AF260" i="25" s="1"/>
  <c r="AK331" i="25"/>
  <c r="AK338" i="25" s="1"/>
  <c r="AL343" i="25"/>
  <c r="AL350" i="25" s="1"/>
  <c r="AP405" i="25"/>
  <c r="AP412" i="25" s="1"/>
  <c r="BM749" i="25"/>
  <c r="BM756" i="25" s="1"/>
  <c r="AY540" i="25"/>
  <c r="AY547" i="25" s="1"/>
  <c r="BB581" i="25"/>
  <c r="BB588" i="25" s="1"/>
  <c r="BM751" i="25"/>
  <c r="BM758" i="25" s="1"/>
  <c r="BI690" i="25"/>
  <c r="BI697" i="25" s="1"/>
  <c r="AF251" i="25"/>
  <c r="AF258" i="25" s="1"/>
  <c r="AT462" i="25"/>
  <c r="AT469" i="25" s="1"/>
  <c r="AU477" i="25"/>
  <c r="AU484" i="25" s="1"/>
  <c r="AZ556" i="25"/>
  <c r="AZ563" i="25" s="1"/>
  <c r="S58" i="25"/>
  <c r="S65" i="25" s="1"/>
  <c r="T71" i="25"/>
  <c r="T78" i="25" s="1"/>
  <c r="AU476" i="25"/>
  <c r="AU483" i="25" s="1"/>
  <c r="AE241" i="25"/>
  <c r="AE248" i="25" s="1"/>
  <c r="AA177" i="25"/>
  <c r="AA184" i="25" s="1"/>
  <c r="AM360" i="25"/>
  <c r="AM367" i="25" s="1"/>
  <c r="S57" i="25"/>
  <c r="S64" i="25" s="1"/>
  <c r="AZ551" i="25"/>
  <c r="AZ558" i="25" s="1"/>
  <c r="AX523" i="25"/>
  <c r="AX530" i="25" s="1"/>
  <c r="BG657" i="25"/>
  <c r="BG664" i="25" s="1"/>
  <c r="BB584" i="25"/>
  <c r="BB591" i="25" s="1"/>
  <c r="BL736" i="25"/>
  <c r="BL743" i="25" s="1"/>
  <c r="BA568" i="25"/>
  <c r="BA575" i="25" s="1"/>
  <c r="BC601" i="25"/>
  <c r="BC608" i="25" s="1"/>
  <c r="AL342" i="25"/>
  <c r="AL349" i="25" s="1"/>
  <c r="BL733" i="25"/>
  <c r="BL740" i="25" s="1"/>
  <c r="AD221" i="25"/>
  <c r="AD228" i="25" s="1"/>
  <c r="BJ701" i="25"/>
  <c r="BJ708" i="25" s="1"/>
  <c r="BI687" i="25"/>
  <c r="BI694" i="25" s="1"/>
  <c r="AO389" i="25"/>
  <c r="AO396" i="25" s="1"/>
  <c r="BA571" i="25"/>
  <c r="BA578" i="25" s="1"/>
  <c r="AM358" i="25"/>
  <c r="AM365" i="25" s="1"/>
  <c r="BD613" i="25"/>
  <c r="BD620" i="25" s="1"/>
  <c r="BE630" i="25"/>
  <c r="BE637" i="25" s="1"/>
  <c r="AG266" i="25"/>
  <c r="AG273" i="25" s="1"/>
  <c r="BK719" i="25"/>
  <c r="BK726" i="25" s="1"/>
  <c r="BE627" i="25"/>
  <c r="BE634" i="25" s="1"/>
  <c r="AG271" i="25"/>
  <c r="AG278" i="25" s="1"/>
  <c r="X134" i="25"/>
  <c r="X141" i="25" s="1"/>
  <c r="W120" i="25"/>
  <c r="W127" i="25" s="1"/>
  <c r="AH285" i="25"/>
  <c r="AH292" i="25" s="1"/>
  <c r="Y150" i="25"/>
  <c r="Y157" i="25" s="1"/>
  <c r="AH286" i="25"/>
  <c r="AH293" i="25" s="1"/>
  <c r="BA567" i="25"/>
  <c r="BA574" i="25" s="1"/>
  <c r="BF645" i="25"/>
  <c r="BF652" i="25" s="1"/>
  <c r="BD615" i="25"/>
  <c r="BD622" i="25" s="1"/>
  <c r="T73" i="25"/>
  <c r="T80" i="25" s="1"/>
  <c r="AH284" i="25"/>
  <c r="AH291" i="25" s="1"/>
  <c r="V101" i="25"/>
  <c r="V108" i="25" s="1"/>
  <c r="AU481" i="25"/>
  <c r="AU488" i="25" s="1"/>
  <c r="AL344" i="25"/>
  <c r="AL351" i="25" s="1"/>
  <c r="AF255" i="25"/>
  <c r="AF262" i="25" s="1"/>
  <c r="AI298" i="25"/>
  <c r="AI305" i="25" s="1"/>
  <c r="AC209" i="25"/>
  <c r="AC216" i="25" s="1"/>
  <c r="AN373" i="25"/>
  <c r="AN380" i="25" s="1"/>
  <c r="BE631" i="25"/>
  <c r="BE638" i="25" s="1"/>
  <c r="AN374" i="25"/>
  <c r="AN381" i="25" s="1"/>
  <c r="AF252" i="25"/>
  <c r="AF259" i="25" s="1"/>
  <c r="W118" i="25"/>
  <c r="W125" i="25" s="1"/>
  <c r="BK721" i="25"/>
  <c r="BK728" i="25" s="1"/>
  <c r="AO390" i="25"/>
  <c r="AO397" i="25" s="1"/>
  <c r="AP404" i="25"/>
  <c r="AP411" i="25" s="1"/>
  <c r="BL732" i="25"/>
  <c r="BL739" i="25" s="1"/>
  <c r="AJ314" i="25"/>
  <c r="AJ321" i="25" s="1"/>
  <c r="AB193" i="25"/>
  <c r="AB200" i="25" s="1"/>
  <c r="BC600" i="25"/>
  <c r="BC607" i="25" s="1"/>
  <c r="AK327" i="25"/>
  <c r="AK334" i="25" s="1"/>
  <c r="T76" i="25"/>
  <c r="T83" i="25" s="1"/>
  <c r="X133" i="25"/>
  <c r="X140" i="25" s="1"/>
  <c r="AC207" i="25"/>
  <c r="AC214" i="25" s="1"/>
  <c r="AQ421" i="25"/>
  <c r="AQ428" i="25" s="1"/>
  <c r="BA570" i="25"/>
  <c r="BA577" i="25" s="1"/>
  <c r="AF254" i="25"/>
  <c r="AF261" i="25" s="1"/>
  <c r="AB196" i="25"/>
  <c r="AB203" i="25" s="1"/>
  <c r="BL735" i="25"/>
  <c r="BL742" i="25" s="1"/>
  <c r="BA569" i="25"/>
  <c r="BA576" i="25" s="1"/>
  <c r="X131" i="25"/>
  <c r="X138" i="25" s="1"/>
  <c r="Y151" i="25"/>
  <c r="Y158" i="25" s="1"/>
  <c r="U91" i="25"/>
  <c r="U98" i="25" s="1"/>
  <c r="BH671" i="25"/>
  <c r="BH678" i="25" s="1"/>
  <c r="V104" i="25"/>
  <c r="V111" i="25" s="1"/>
  <c r="AI299" i="25"/>
  <c r="AI306" i="25" s="1"/>
  <c r="AB191" i="25"/>
  <c r="AB198" i="25" s="1"/>
  <c r="BD611" i="25"/>
  <c r="BD618" i="25" s="1"/>
  <c r="AW507" i="25"/>
  <c r="AW514" i="25" s="1"/>
  <c r="AO386" i="25"/>
  <c r="AO393" i="25" s="1"/>
  <c r="AQ416" i="25"/>
  <c r="AQ423" i="25" s="1"/>
  <c r="AK329" i="25"/>
  <c r="AK336" i="25" s="1"/>
  <c r="AH281" i="25"/>
  <c r="AH288" i="25" s="1"/>
  <c r="AI300" i="25"/>
  <c r="AI307" i="25" s="1"/>
  <c r="U90" i="25"/>
  <c r="U97" i="25" s="1"/>
  <c r="AR434" i="25"/>
  <c r="AR441" i="25" s="1"/>
  <c r="Z163" i="25"/>
  <c r="Z170" i="25" s="1"/>
  <c r="AR433" i="25"/>
  <c r="AR440" i="25" s="1"/>
  <c r="AQ420" i="25"/>
  <c r="AQ427" i="25" s="1"/>
  <c r="AT466" i="25"/>
  <c r="AT473" i="25" s="1"/>
  <c r="AJ316" i="25"/>
  <c r="AJ323" i="25" s="1"/>
  <c r="V105" i="25"/>
  <c r="V112" i="25" s="1"/>
  <c r="BB583" i="25"/>
  <c r="BB590" i="25" s="1"/>
  <c r="AE237" i="25"/>
  <c r="AE244" i="25" s="1"/>
  <c r="BC596" i="25"/>
  <c r="BC603" i="25" s="1"/>
  <c r="AJ311" i="25"/>
  <c r="AJ318" i="25" s="1"/>
  <c r="AU480" i="25"/>
  <c r="AU487" i="25" s="1"/>
  <c r="W121" i="25"/>
  <c r="W128" i="25" s="1"/>
  <c r="U88" i="25"/>
  <c r="U95" i="25" s="1"/>
  <c r="BD614" i="25"/>
  <c r="BD621" i="25" s="1"/>
  <c r="AG267" i="25"/>
  <c r="AG274" i="25" s="1"/>
  <c r="AD224" i="25"/>
  <c r="AD231" i="25" s="1"/>
  <c r="BC598" i="25"/>
  <c r="BC605" i="25" s="1"/>
  <c r="AK330" i="25"/>
  <c r="AK337" i="25" s="1"/>
  <c r="BC597" i="25"/>
  <c r="BC604" i="25" s="1"/>
  <c r="T75" i="25"/>
  <c r="T82" i="25" s="1"/>
  <c r="T74" i="25"/>
  <c r="T81" i="25" s="1"/>
  <c r="AW508" i="25"/>
  <c r="AW515" i="25" s="1"/>
  <c r="AK328" i="25"/>
  <c r="AK335" i="25" s="1"/>
  <c r="AV493" i="25"/>
  <c r="AV500" i="25" s="1"/>
  <c r="W117" i="25"/>
  <c r="W124" i="25" s="1"/>
  <c r="AP403" i="25"/>
  <c r="AP410" i="25" s="1"/>
  <c r="BH673" i="25"/>
  <c r="BH680" i="25" s="1"/>
  <c r="BG659" i="25"/>
  <c r="BG666" i="25" s="1"/>
  <c r="AC211" i="25"/>
  <c r="AC218" i="25" s="1"/>
  <c r="AS446" i="25"/>
  <c r="AS453" i="25" s="1"/>
  <c r="AM357" i="25"/>
  <c r="AM364" i="25" s="1"/>
  <c r="Z162" i="25"/>
  <c r="Z169" i="25" s="1"/>
  <c r="BG661" i="25"/>
  <c r="BG668" i="25" s="1"/>
  <c r="T60" i="25"/>
  <c r="T67" i="25" s="1"/>
  <c r="AO391" i="25"/>
  <c r="AO398" i="25" s="1"/>
  <c r="AV496" i="25"/>
  <c r="AV503" i="25" s="1"/>
  <c r="V102" i="25"/>
  <c r="V109" i="25" s="1"/>
  <c r="T72" i="25"/>
  <c r="T79" i="25" s="1"/>
  <c r="AY538" i="25"/>
  <c r="AY545" i="25" s="1"/>
  <c r="Y148" i="25"/>
  <c r="Y155" i="25" s="1"/>
  <c r="AA176" i="25"/>
  <c r="AA183" i="25" s="1"/>
  <c r="BF641" i="25"/>
  <c r="BF648" i="25" s="1"/>
  <c r="AY539" i="25"/>
  <c r="AY546" i="25" s="1"/>
  <c r="AY536" i="25"/>
  <c r="AY543" i="25" s="1"/>
  <c r="AZ553" i="25"/>
  <c r="AZ560" i="25" s="1"/>
  <c r="AJ312" i="25"/>
  <c r="AJ319" i="25" s="1"/>
  <c r="BG656" i="25"/>
  <c r="BG663" i="25" s="1"/>
  <c r="AY537" i="25"/>
  <c r="AY544" i="25" s="1"/>
  <c r="AW511" i="25"/>
  <c r="AW518" i="25" s="1"/>
  <c r="AJ315" i="25"/>
  <c r="AJ322" i="25" s="1"/>
  <c r="AP402" i="25"/>
  <c r="AP409" i="25" s="1"/>
  <c r="AA181" i="25"/>
  <c r="AA188" i="25" s="1"/>
  <c r="BD612" i="25"/>
  <c r="BD619" i="25" s="1"/>
  <c r="AQ417" i="25"/>
  <c r="AQ424" i="25" s="1"/>
  <c r="AF256" i="25"/>
  <c r="AF263" i="25" s="1"/>
  <c r="W116" i="25"/>
  <c r="W123" i="25" s="1"/>
  <c r="AG270" i="25"/>
  <c r="AG277" i="25" s="1"/>
  <c r="AI301" i="25"/>
  <c r="AI308" i="25" s="1"/>
  <c r="AT463" i="25"/>
  <c r="AT470" i="25" s="1"/>
  <c r="U86" i="25"/>
  <c r="U93" i="25" s="1"/>
  <c r="BJ703" i="25"/>
  <c r="BJ710" i="25" s="1"/>
  <c r="Z166" i="25"/>
  <c r="Z173" i="25" s="1"/>
  <c r="BG658" i="25"/>
  <c r="BG665" i="25" s="1"/>
  <c r="BB585" i="25"/>
  <c r="BB592" i="25" s="1"/>
  <c r="AJ313" i="25"/>
  <c r="AJ320" i="25" s="1"/>
  <c r="BF644" i="25"/>
  <c r="BF651" i="25" s="1"/>
  <c r="BJ704" i="25"/>
  <c r="BJ711" i="25" s="1"/>
  <c r="AG268" i="25"/>
  <c r="AG275" i="25" s="1"/>
  <c r="AE238" i="25"/>
  <c r="AE245" i="25" s="1"/>
  <c r="AR435" i="25"/>
  <c r="AR442" i="25" s="1"/>
  <c r="AU478" i="25"/>
  <c r="AU485" i="25" s="1"/>
  <c r="AV491" i="25"/>
  <c r="AV498" i="25" s="1"/>
  <c r="AV492" i="25"/>
  <c r="AV499" i="25" s="1"/>
  <c r="BE629" i="25"/>
  <c r="BE636" i="25" s="1"/>
  <c r="B237" i="25"/>
  <c r="B229" i="25"/>
  <c r="M52" i="25"/>
  <c r="B231" i="25"/>
  <c r="B239" i="25"/>
  <c r="B240" i="25"/>
  <c r="B232" i="25"/>
  <c r="AM359" i="25"/>
  <c r="AM366" i="25" s="1"/>
  <c r="AA179" i="25"/>
  <c r="AA186" i="25" s="1"/>
  <c r="W119" i="25"/>
  <c r="W126" i="25" s="1"/>
  <c r="AW509" i="25"/>
  <c r="AW516" i="25" s="1"/>
  <c r="AC210" i="25"/>
  <c r="AC217" i="25" s="1"/>
  <c r="AH283" i="25"/>
  <c r="AH290" i="25" s="1"/>
  <c r="AQ419" i="25"/>
  <c r="AQ426" i="25" s="1"/>
  <c r="BK717" i="25"/>
  <c r="BK724" i="25" s="1"/>
  <c r="BB586" i="25"/>
  <c r="BB593" i="25" s="1"/>
  <c r="AD226" i="25"/>
  <c r="AD233" i="25" s="1"/>
  <c r="AG269" i="25"/>
  <c r="AG276" i="25" s="1"/>
  <c r="BK720" i="25"/>
  <c r="BK727" i="25" s="1"/>
  <c r="BJ705" i="25"/>
  <c r="BJ712" i="25" s="1"/>
  <c r="AC208" i="25"/>
  <c r="AC215" i="25" s="1"/>
  <c r="AD225" i="25"/>
  <c r="AD232" i="25" s="1"/>
  <c r="AL341" i="25"/>
  <c r="AL348" i="25" s="1"/>
  <c r="AK326" i="25"/>
  <c r="AK333" i="25" s="1"/>
  <c r="AQ418" i="25"/>
  <c r="AQ425" i="25" s="1"/>
  <c r="AE240" i="25"/>
  <c r="AE247" i="25" s="1"/>
  <c r="V106" i="25"/>
  <c r="V113" i="25" s="1"/>
  <c r="AN372" i="25"/>
  <c r="AN379" i="25" s="1"/>
  <c r="BH675" i="25"/>
  <c r="BH682" i="25" s="1"/>
  <c r="AN371" i="25"/>
  <c r="AN378" i="25" s="1"/>
  <c r="U89" i="25"/>
  <c r="U96" i="25" s="1"/>
  <c r="AR431" i="25"/>
  <c r="AR438" i="25" s="1"/>
  <c r="N42" i="25"/>
  <c r="N942" i="25" s="1"/>
  <c r="N44" i="25"/>
  <c r="N944" i="25" s="1"/>
  <c r="BL731" i="25"/>
  <c r="BL738" i="25" s="1"/>
  <c r="AY541" i="25"/>
  <c r="AY548" i="25" s="1"/>
  <c r="AV494" i="25"/>
  <c r="AV501" i="25" s="1"/>
  <c r="BI686" i="25"/>
  <c r="BI693" i="25" s="1"/>
  <c r="AT464" i="25"/>
  <c r="AT471" i="25" s="1"/>
  <c r="BE626" i="25"/>
  <c r="BE633" i="25" s="1"/>
  <c r="AB195" i="25"/>
  <c r="AB202" i="25" s="1"/>
  <c r="BC599" i="25"/>
  <c r="BC606" i="25" s="1"/>
  <c r="BK718" i="25"/>
  <c r="BK725" i="25" s="1"/>
  <c r="BH674" i="25"/>
  <c r="BH681" i="25" s="1"/>
  <c r="AX524" i="25"/>
  <c r="AX531" i="25" s="1"/>
  <c r="X132" i="25"/>
  <c r="X139" i="25" s="1"/>
  <c r="Y149" i="25"/>
  <c r="Y156" i="25" s="1"/>
  <c r="BA566" i="25"/>
  <c r="BA573" i="25" s="1"/>
  <c r="Y147" i="25"/>
  <c r="Y154" i="25" s="1"/>
  <c r="BH672" i="25"/>
  <c r="BH679" i="25" s="1"/>
  <c r="AI297" i="25"/>
  <c r="AI304" i="25" s="1"/>
  <c r="AS450" i="25"/>
  <c r="AS457" i="25" s="1"/>
  <c r="M43" i="25"/>
  <c r="M943" i="25" s="1"/>
  <c r="B223" i="25"/>
  <c r="B215" i="25"/>
  <c r="B241" i="25"/>
  <c r="B233" i="25"/>
  <c r="AL346" i="25"/>
  <c r="AL353" i="25" s="1"/>
  <c r="AZ555" i="25"/>
  <c r="AZ562" i="25" s="1"/>
  <c r="AX521" i="25"/>
  <c r="AX528" i="25" s="1"/>
  <c r="AX525" i="25"/>
  <c r="AX532" i="25" s="1"/>
  <c r="AB192" i="25"/>
  <c r="AB199" i="25" s="1"/>
  <c r="AZ552" i="25"/>
  <c r="AZ559" i="25" s="1"/>
  <c r="AM356" i="25"/>
  <c r="AM363" i="25" s="1"/>
  <c r="Y146" i="25"/>
  <c r="Y153" i="25" s="1"/>
  <c r="V103" i="25"/>
  <c r="V110" i="25" s="1"/>
  <c r="AD223" i="25"/>
  <c r="AD230" i="25" s="1"/>
  <c r="B236" i="25"/>
  <c r="B228" i="25"/>
  <c r="AM361" i="25"/>
  <c r="AM368" i="25" s="1"/>
  <c r="S61" i="25"/>
  <c r="S68" i="25" s="1"/>
  <c r="AT465" i="25"/>
  <c r="AT472" i="25" s="1"/>
  <c r="AE239" i="25"/>
  <c r="AE246" i="25" s="1"/>
  <c r="BM748" i="25"/>
  <c r="BM755" i="25" s="1"/>
  <c r="BM746" i="25"/>
  <c r="BM753" i="25" s="1"/>
  <c r="AD222" i="25"/>
  <c r="AD229" i="25" s="1"/>
  <c r="AL345" i="25"/>
  <c r="AL352" i="25" s="1"/>
  <c r="X135" i="25"/>
  <c r="X142" i="25" s="1"/>
  <c r="AV495" i="25"/>
  <c r="AV502" i="25" s="1"/>
  <c r="X136" i="25"/>
  <c r="X143" i="25" s="1"/>
  <c r="AU479" i="25"/>
  <c r="AU486" i="25" s="1"/>
  <c r="BG660" i="25"/>
  <c r="BG667" i="25" s="1"/>
  <c r="AX522" i="25"/>
  <c r="AX529" i="25" s="1"/>
  <c r="AT461" i="25"/>
  <c r="AT468" i="25" s="1"/>
  <c r="AH282" i="25"/>
  <c r="AH289" i="25" s="1"/>
  <c r="Z161" i="25"/>
  <c r="Z168" i="25" s="1"/>
  <c r="BJ702" i="25"/>
  <c r="BJ709" i="25" s="1"/>
  <c r="AS448" i="25"/>
  <c r="AS455" i="25" s="1"/>
  <c r="AS447" i="25"/>
  <c r="AS454" i="25" s="1"/>
  <c r="T59" i="25"/>
  <c r="T66" i="25" s="1"/>
  <c r="Z165" i="25"/>
  <c r="Z172" i="25" s="1"/>
  <c r="BI689" i="25"/>
  <c r="BI696" i="25" s="1"/>
  <c r="BJ706" i="25"/>
  <c r="BJ713" i="25" s="1"/>
  <c r="BI688" i="25"/>
  <c r="BI695" i="25" s="1"/>
  <c r="BH676" i="25"/>
  <c r="BH683" i="25" s="1"/>
  <c r="AR432" i="25"/>
  <c r="AR439" i="25" s="1"/>
  <c r="AC206" i="25"/>
  <c r="AC213" i="25" s="1"/>
  <c r="BF646" i="25"/>
  <c r="BF653" i="25" s="1"/>
  <c r="AP406" i="25"/>
  <c r="AP413" i="25" s="1"/>
  <c r="AS449" i="25"/>
  <c r="AS456" i="25" s="1"/>
  <c r="BF643" i="25"/>
  <c r="BF650" i="25" s="1"/>
  <c r="BD616" i="25"/>
  <c r="BD623" i="25" s="1"/>
  <c r="BI691" i="25"/>
  <c r="BI698" i="25" s="1"/>
  <c r="Z164" i="25"/>
  <c r="Z171" i="25" s="1"/>
  <c r="AO387" i="25"/>
  <c r="AO394" i="25" s="1"/>
  <c r="AR436" i="25"/>
  <c r="AR443" i="25" s="1"/>
  <c r="AB194" i="25"/>
  <c r="AB201" i="25" s="1"/>
  <c r="BF642" i="25"/>
  <c r="BF649" i="25" s="1"/>
  <c r="AA180" i="25"/>
  <c r="AA187" i="25" s="1"/>
  <c r="AW506" i="25"/>
  <c r="AW513" i="25" s="1"/>
  <c r="AI296" i="25"/>
  <c r="AI303" i="25" s="1"/>
  <c r="AW510" i="25"/>
  <c r="AW517" i="25" s="1"/>
  <c r="AE236" i="25"/>
  <c r="AE243" i="25" s="1"/>
  <c r="AN376" i="25"/>
  <c r="AN383" i="25" s="1"/>
  <c r="AN375" i="25"/>
  <c r="AN382" i="25" s="1"/>
  <c r="AA178" i="25"/>
  <c r="AA185" i="25" s="1"/>
  <c r="AP20" i="33" l="1"/>
  <c r="AP28" i="33"/>
  <c r="AQ17" i="13" s="1"/>
  <c r="S23" i="41"/>
  <c r="S20" i="11"/>
  <c r="R19" i="11"/>
  <c r="R22" i="11"/>
  <c r="R22" i="41" s="1"/>
  <c r="S23" i="11"/>
  <c r="N948" i="25"/>
  <c r="K21" i="11" s="1"/>
  <c r="J47" i="12"/>
  <c r="M950" i="25"/>
  <c r="J25" i="11" s="1"/>
  <c r="J18" i="11" s="1"/>
  <c r="I48" i="12"/>
  <c r="J5" i="41" s="1"/>
  <c r="N951" i="25"/>
  <c r="N949" i="25"/>
  <c r="U29" i="11"/>
  <c r="T28" i="11"/>
  <c r="T23" i="41" s="1"/>
  <c r="O53" i="25"/>
  <c r="P46" i="25" s="1"/>
  <c r="P946" i="25" s="1"/>
  <c r="P953" i="25" s="1"/>
  <c r="N49" i="25"/>
  <c r="AA164" i="25"/>
  <c r="AA171" i="25" s="1"/>
  <c r="AY522" i="25"/>
  <c r="AY529" i="25" s="1"/>
  <c r="AF239" i="25"/>
  <c r="AF246" i="25" s="1"/>
  <c r="W103" i="25"/>
  <c r="W110" i="25" s="1"/>
  <c r="AM346" i="25"/>
  <c r="AM353" i="25" s="1"/>
  <c r="BL718" i="25"/>
  <c r="BL725" i="25" s="1"/>
  <c r="BJ686" i="25"/>
  <c r="BJ693" i="25" s="1"/>
  <c r="AF240" i="25"/>
  <c r="AF247" i="25" s="1"/>
  <c r="AN359" i="25"/>
  <c r="AN366" i="25" s="1"/>
  <c r="BF629" i="25"/>
  <c r="BF636" i="25" s="1"/>
  <c r="AA166" i="25"/>
  <c r="AA173" i="25" s="1"/>
  <c r="BE612" i="25"/>
  <c r="BE619" i="25" s="1"/>
  <c r="U60" i="25"/>
  <c r="U67" i="25" s="1"/>
  <c r="AT446" i="25"/>
  <c r="AT453" i="25" s="1"/>
  <c r="BE614" i="25"/>
  <c r="BE621" i="25" s="1"/>
  <c r="AV480" i="25"/>
  <c r="AV487" i="25" s="1"/>
  <c r="AR420" i="25"/>
  <c r="AR427" i="25" s="1"/>
  <c r="AR416" i="25"/>
  <c r="AR423" i="25" s="1"/>
  <c r="Z151" i="25"/>
  <c r="Z158" i="25" s="1"/>
  <c r="BL721" i="25"/>
  <c r="BL728" i="25" s="1"/>
  <c r="BF631" i="25"/>
  <c r="BF638" i="25" s="1"/>
  <c r="AJ298" i="25"/>
  <c r="AJ305" i="25" s="1"/>
  <c r="BB567" i="25"/>
  <c r="BB574" i="25" s="1"/>
  <c r="AI285" i="25"/>
  <c r="AI292" i="25" s="1"/>
  <c r="BF627" i="25"/>
  <c r="BF634" i="25" s="1"/>
  <c r="BJ687" i="25"/>
  <c r="BJ694" i="25" s="1"/>
  <c r="BM733" i="25"/>
  <c r="BM740" i="25" s="1"/>
  <c r="AY523" i="25"/>
  <c r="AY530" i="25" s="1"/>
  <c r="AN360" i="25"/>
  <c r="AN367" i="25" s="1"/>
  <c r="AG251" i="25"/>
  <c r="AG258" i="25" s="1"/>
  <c r="AQ405" i="25"/>
  <c r="AQ412" i="25" s="1"/>
  <c r="AG253" i="25"/>
  <c r="AG260" i="25" s="1"/>
  <c r="BF628" i="25"/>
  <c r="BF635" i="25" s="1"/>
  <c r="AP388" i="25"/>
  <c r="AP395" i="25" s="1"/>
  <c r="AJ296" i="25"/>
  <c r="AJ303" i="25" s="1"/>
  <c r="BJ688" i="25"/>
  <c r="BJ695" i="25" s="1"/>
  <c r="AI282" i="25"/>
  <c r="AI289" i="25" s="1"/>
  <c r="T61" i="25"/>
  <c r="T68" i="25" s="1"/>
  <c r="BF626" i="25"/>
  <c r="BF633" i="25" s="1"/>
  <c r="AR418" i="25"/>
  <c r="AR425" i="25" s="1"/>
  <c r="AD210" i="25"/>
  <c r="AD217" i="25" s="1"/>
  <c r="BK703" i="25"/>
  <c r="BK710" i="25" s="1"/>
  <c r="X116" i="25"/>
  <c r="X123" i="25" s="1"/>
  <c r="AB181" i="25"/>
  <c r="AB188" i="25" s="1"/>
  <c r="AX511" i="25"/>
  <c r="AX518" i="25" s="1"/>
  <c r="AK312" i="25"/>
  <c r="AK319" i="25" s="1"/>
  <c r="AB176" i="25"/>
  <c r="AB183" i="25" s="1"/>
  <c r="BH661" i="25"/>
  <c r="BH668" i="25" s="1"/>
  <c r="AD211" i="25"/>
  <c r="AD218" i="25" s="1"/>
  <c r="AL328" i="25"/>
  <c r="AL335" i="25" s="1"/>
  <c r="AF237" i="25"/>
  <c r="AF244" i="25" s="1"/>
  <c r="AS434" i="25"/>
  <c r="AS441" i="25" s="1"/>
  <c r="AP386" i="25"/>
  <c r="AP393" i="25" s="1"/>
  <c r="W104" i="25"/>
  <c r="W111" i="25" s="1"/>
  <c r="BM732" i="25"/>
  <c r="BM739" i="25" s="1"/>
  <c r="X118" i="25"/>
  <c r="X125" i="25" s="1"/>
  <c r="AG255" i="25"/>
  <c r="AG262" i="25" s="1"/>
  <c r="X120" i="25"/>
  <c r="X127" i="25" s="1"/>
  <c r="BL719" i="25"/>
  <c r="BL726" i="25" s="1"/>
  <c r="BB571" i="25"/>
  <c r="BB578" i="25" s="1"/>
  <c r="BK701" i="25"/>
  <c r="BK708" i="25" s="1"/>
  <c r="AM342" i="25"/>
  <c r="AM349" i="25" s="1"/>
  <c r="AB177" i="25"/>
  <c r="AB184" i="25" s="1"/>
  <c r="U71" i="25"/>
  <c r="U78" i="25" s="1"/>
  <c r="BJ690" i="25"/>
  <c r="BJ697" i="25" s="1"/>
  <c r="AT451" i="25"/>
  <c r="AT458" i="25" s="1"/>
  <c r="BM734" i="25"/>
  <c r="BM741" i="25" s="1"/>
  <c r="BL716" i="25"/>
  <c r="BL723" i="25" s="1"/>
  <c r="AO375" i="25"/>
  <c r="AO382" i="25" s="1"/>
  <c r="AX506" i="25"/>
  <c r="AX513" i="25" s="1"/>
  <c r="AT449" i="25"/>
  <c r="AT456" i="25" s="1"/>
  <c r="AA165" i="25"/>
  <c r="AA172" i="25" s="1"/>
  <c r="AM345" i="25"/>
  <c r="AM352" i="25" s="1"/>
  <c r="AC192" i="25"/>
  <c r="AC199" i="25" s="1"/>
  <c r="AT450" i="25"/>
  <c r="AT457" i="25" s="1"/>
  <c r="Z147" i="25"/>
  <c r="Z154" i="25" s="1"/>
  <c r="AL326" i="25"/>
  <c r="AL333" i="25" s="1"/>
  <c r="AD208" i="25"/>
  <c r="AD215" i="25" s="1"/>
  <c r="AR419" i="25"/>
  <c r="AR426" i="25" s="1"/>
  <c r="BG644" i="25"/>
  <c r="BG651" i="25" s="1"/>
  <c r="AJ301" i="25"/>
  <c r="AJ308" i="25" s="1"/>
  <c r="AG256" i="25"/>
  <c r="AG263" i="25" s="1"/>
  <c r="AQ402" i="25"/>
  <c r="AQ409" i="25" s="1"/>
  <c r="AZ537" i="25"/>
  <c r="AZ544" i="25" s="1"/>
  <c r="BA553" i="25"/>
  <c r="BA560" i="25" s="1"/>
  <c r="U72" i="25"/>
  <c r="U79" i="25" s="1"/>
  <c r="AA162" i="25"/>
  <c r="AA169" i="25" s="1"/>
  <c r="BH659" i="25"/>
  <c r="BH666" i="25" s="1"/>
  <c r="X117" i="25"/>
  <c r="X124" i="25" s="1"/>
  <c r="AX508" i="25"/>
  <c r="AX515" i="25" s="1"/>
  <c r="BD597" i="25"/>
  <c r="BD604" i="25" s="1"/>
  <c r="AE224" i="25"/>
  <c r="AE231" i="25" s="1"/>
  <c r="BC583" i="25"/>
  <c r="BC590" i="25" s="1"/>
  <c r="AI281" i="25"/>
  <c r="AI288" i="25" s="1"/>
  <c r="AX507" i="25"/>
  <c r="AX514" i="25" s="1"/>
  <c r="BI671" i="25"/>
  <c r="BI678" i="25" s="1"/>
  <c r="AC196" i="25"/>
  <c r="AC203" i="25" s="1"/>
  <c r="AR421" i="25"/>
  <c r="AR428" i="25" s="1"/>
  <c r="U76" i="25"/>
  <c r="U83" i="25" s="1"/>
  <c r="AC193" i="25"/>
  <c r="AC200" i="25" s="1"/>
  <c r="AQ404" i="25"/>
  <c r="AQ411" i="25" s="1"/>
  <c r="AG252" i="25"/>
  <c r="AG259" i="25" s="1"/>
  <c r="AM344" i="25"/>
  <c r="AM351" i="25" s="1"/>
  <c r="AI284" i="25"/>
  <c r="AI291" i="25" s="1"/>
  <c r="Y134" i="25"/>
  <c r="Y141" i="25" s="1"/>
  <c r="BE613" i="25"/>
  <c r="BE620" i="25" s="1"/>
  <c r="BD601" i="25"/>
  <c r="BD608" i="25" s="1"/>
  <c r="BC584" i="25"/>
  <c r="BC591" i="25" s="1"/>
  <c r="AF241" i="25"/>
  <c r="AF248" i="25" s="1"/>
  <c r="T58" i="25"/>
  <c r="T65" i="25" s="1"/>
  <c r="AZ540" i="25"/>
  <c r="AZ547" i="25" s="1"/>
  <c r="AY526" i="25"/>
  <c r="AY533" i="25" s="1"/>
  <c r="AQ401" i="25"/>
  <c r="AQ408" i="25" s="1"/>
  <c r="AB180" i="25"/>
  <c r="AB187" i="25" s="1"/>
  <c r="BE616" i="25"/>
  <c r="BE623" i="25" s="1"/>
  <c r="AW495" i="25"/>
  <c r="AW502" i="25" s="1"/>
  <c r="AE222" i="25"/>
  <c r="AE229" i="25" s="1"/>
  <c r="AN356" i="25"/>
  <c r="AN363" i="25" s="1"/>
  <c r="AY525" i="25"/>
  <c r="AY532" i="25" s="1"/>
  <c r="AJ297" i="25"/>
  <c r="AJ304" i="25" s="1"/>
  <c r="BB566" i="25"/>
  <c r="BB573" i="25" s="1"/>
  <c r="BI674" i="25"/>
  <c r="BI681" i="25" s="1"/>
  <c r="AZ541" i="25"/>
  <c r="AZ548" i="25" s="1"/>
  <c r="W106" i="25"/>
  <c r="W113" i="25" s="1"/>
  <c r="AM341" i="25"/>
  <c r="AM348" i="25" s="1"/>
  <c r="AH269" i="25"/>
  <c r="AH276" i="25" s="1"/>
  <c r="AH268" i="25"/>
  <c r="AH275" i="25" s="1"/>
  <c r="AK313" i="25"/>
  <c r="AK320" i="25" s="1"/>
  <c r="AR417" i="25"/>
  <c r="AR424" i="25" s="1"/>
  <c r="AP391" i="25"/>
  <c r="AP398" i="25" s="1"/>
  <c r="AN357" i="25"/>
  <c r="AN364" i="25" s="1"/>
  <c r="BI673" i="25"/>
  <c r="BI680" i="25" s="1"/>
  <c r="U74" i="25"/>
  <c r="U81" i="25" s="1"/>
  <c r="AL330" i="25"/>
  <c r="AL337" i="25" s="1"/>
  <c r="AH267" i="25"/>
  <c r="AH274" i="25" s="1"/>
  <c r="X121" i="25"/>
  <c r="X128" i="25" s="1"/>
  <c r="AU466" i="25"/>
  <c r="AU473" i="25" s="1"/>
  <c r="AL329" i="25"/>
  <c r="AL336" i="25" s="1"/>
  <c r="V91" i="25"/>
  <c r="V98" i="25" s="1"/>
  <c r="BB569" i="25"/>
  <c r="BB576" i="25" s="1"/>
  <c r="AG254" i="25"/>
  <c r="AG261" i="25" s="1"/>
  <c r="AD207" i="25"/>
  <c r="AD214" i="25" s="1"/>
  <c r="AL327" i="25"/>
  <c r="AL334" i="25" s="1"/>
  <c r="AP390" i="25"/>
  <c r="AP397" i="25" s="1"/>
  <c r="AO374" i="25"/>
  <c r="AO381" i="25" s="1"/>
  <c r="AD209" i="25"/>
  <c r="AD216" i="25" s="1"/>
  <c r="AV481" i="25"/>
  <c r="AV488" i="25" s="1"/>
  <c r="U73" i="25"/>
  <c r="U80" i="25" s="1"/>
  <c r="Z150" i="25"/>
  <c r="Z157" i="25" s="1"/>
  <c r="AH271" i="25"/>
  <c r="AH278" i="25" s="1"/>
  <c r="BB568" i="25"/>
  <c r="BB575" i="25" s="1"/>
  <c r="BH657" i="25"/>
  <c r="BH664" i="25" s="1"/>
  <c r="T57" i="25"/>
  <c r="T64" i="25" s="1"/>
  <c r="AU462" i="25"/>
  <c r="AU469" i="25" s="1"/>
  <c r="AL331" i="25"/>
  <c r="AL338" i="25" s="1"/>
  <c r="BA554" i="25"/>
  <c r="BA561" i="25" s="1"/>
  <c r="V87" i="25"/>
  <c r="V94" i="25" s="1"/>
  <c r="B251" i="25"/>
  <c r="B243" i="25"/>
  <c r="N48" i="25"/>
  <c r="O42" i="25"/>
  <c r="O942" i="25" s="1"/>
  <c r="AW491" i="25"/>
  <c r="AW498" i="25" s="1"/>
  <c r="AS435" i="25"/>
  <c r="AS442" i="25" s="1"/>
  <c r="BC585" i="25"/>
  <c r="BC592" i="25" s="1"/>
  <c r="V86" i="25"/>
  <c r="V93" i="25" s="1"/>
  <c r="AK315" i="25"/>
  <c r="AK322" i="25" s="1"/>
  <c r="AZ536" i="25"/>
  <c r="AZ543" i="25" s="1"/>
  <c r="BG641" i="25"/>
  <c r="BG648" i="25" s="1"/>
  <c r="Z148" i="25"/>
  <c r="Z155" i="25" s="1"/>
  <c r="AW496" i="25"/>
  <c r="AW503" i="25" s="1"/>
  <c r="AQ403" i="25"/>
  <c r="AQ410" i="25" s="1"/>
  <c r="AW493" i="25"/>
  <c r="AW500" i="25" s="1"/>
  <c r="U75" i="25"/>
  <c r="U82" i="25" s="1"/>
  <c r="AK311" i="25"/>
  <c r="AK318" i="25" s="1"/>
  <c r="W105" i="25"/>
  <c r="W112" i="25" s="1"/>
  <c r="AS433" i="25"/>
  <c r="AS440" i="25" s="1"/>
  <c r="AJ300" i="25"/>
  <c r="AJ307" i="25" s="1"/>
  <c r="BE611" i="25"/>
  <c r="BE618" i="25" s="1"/>
  <c r="AJ299" i="25"/>
  <c r="AJ306" i="25" s="1"/>
  <c r="BB570" i="25"/>
  <c r="BB577" i="25" s="1"/>
  <c r="BD600" i="25"/>
  <c r="BD607" i="25" s="1"/>
  <c r="AK314" i="25"/>
  <c r="AK321" i="25" s="1"/>
  <c r="BE615" i="25"/>
  <c r="BE622" i="25" s="1"/>
  <c r="BF630" i="25"/>
  <c r="BF637" i="25" s="1"/>
  <c r="AN358" i="25"/>
  <c r="AN365" i="25" s="1"/>
  <c r="AP389" i="25"/>
  <c r="AP396" i="25" s="1"/>
  <c r="BM736" i="25"/>
  <c r="BM743" i="25" s="1"/>
  <c r="BA551" i="25"/>
  <c r="BA558" i="25" s="1"/>
  <c r="BA556" i="25"/>
  <c r="BA563" i="25" s="1"/>
  <c r="BC581" i="25"/>
  <c r="BC588" i="25" s="1"/>
  <c r="AM343" i="25"/>
  <c r="AM350" i="25" s="1"/>
  <c r="T56" i="25"/>
  <c r="T63" i="25" s="1"/>
  <c r="BC582" i="25"/>
  <c r="BC589" i="25" s="1"/>
  <c r="B230" i="25"/>
  <c r="B238" i="25"/>
  <c r="BI672" i="25"/>
  <c r="BI679" i="25" s="1"/>
  <c r="AY524" i="25"/>
  <c r="AY531" i="25" s="1"/>
  <c r="AC195" i="25"/>
  <c r="AC202" i="25" s="1"/>
  <c r="AU464" i="25"/>
  <c r="AU471" i="25" s="1"/>
  <c r="AW494" i="25"/>
  <c r="AW501" i="25" s="1"/>
  <c r="BM731" i="25"/>
  <c r="BM738" i="25" s="1"/>
  <c r="N45" i="25"/>
  <c r="N945" i="25" s="1"/>
  <c r="N952" i="25" s="1"/>
  <c r="AB178" i="25"/>
  <c r="AB185" i="25" s="1"/>
  <c r="AO376" i="25"/>
  <c r="AO383" i="25" s="1"/>
  <c r="AF236" i="25"/>
  <c r="AF243" i="25" s="1"/>
  <c r="AC194" i="25"/>
  <c r="AC201" i="25" s="1"/>
  <c r="AP387" i="25"/>
  <c r="AP394" i="25" s="1"/>
  <c r="BJ691" i="25"/>
  <c r="BJ698" i="25" s="1"/>
  <c r="BG643" i="25"/>
  <c r="BG650" i="25" s="1"/>
  <c r="AQ406" i="25"/>
  <c r="AQ413" i="25" s="1"/>
  <c r="AD206" i="25"/>
  <c r="AD213" i="25" s="1"/>
  <c r="BI676" i="25"/>
  <c r="BI683" i="25" s="1"/>
  <c r="BK706" i="25"/>
  <c r="BK713" i="25" s="1"/>
  <c r="AT447" i="25"/>
  <c r="AT454" i="25" s="1"/>
  <c r="BK702" i="25"/>
  <c r="BK709" i="25" s="1"/>
  <c r="AV479" i="25"/>
  <c r="AV486" i="25" s="1"/>
  <c r="AN361" i="25"/>
  <c r="AN368" i="25" s="1"/>
  <c r="AE223" i="25"/>
  <c r="AE230" i="25" s="1"/>
  <c r="Z146" i="25"/>
  <c r="Z153" i="25" s="1"/>
  <c r="BA552" i="25"/>
  <c r="BA559" i="25" s="1"/>
  <c r="BA555" i="25"/>
  <c r="BA562" i="25" s="1"/>
  <c r="Z149" i="25"/>
  <c r="Z156" i="25" s="1"/>
  <c r="Y132" i="25"/>
  <c r="Y139" i="25" s="1"/>
  <c r="BD599" i="25"/>
  <c r="BD606" i="25" s="1"/>
  <c r="V89" i="25"/>
  <c r="V96" i="25" s="1"/>
  <c r="BI675" i="25"/>
  <c r="BI682" i="25" s="1"/>
  <c r="BL720" i="25"/>
  <c r="BL727" i="25" s="1"/>
  <c r="AE226" i="25"/>
  <c r="AE233" i="25" s="1"/>
  <c r="BL717" i="25"/>
  <c r="BL724" i="25" s="1"/>
  <c r="AI283" i="25"/>
  <c r="AI290" i="25" s="1"/>
  <c r="AX509" i="25"/>
  <c r="AX516" i="25" s="1"/>
  <c r="AB179" i="25"/>
  <c r="AB186" i="25" s="1"/>
  <c r="B255" i="25"/>
  <c r="B247" i="25"/>
  <c r="AW492" i="25"/>
  <c r="AW499" i="25" s="1"/>
  <c r="AV478" i="25"/>
  <c r="AV485" i="25" s="1"/>
  <c r="AF238" i="25"/>
  <c r="AF245" i="25" s="1"/>
  <c r="BK704" i="25"/>
  <c r="BK711" i="25" s="1"/>
  <c r="BH658" i="25"/>
  <c r="BH665" i="25" s="1"/>
  <c r="AU463" i="25"/>
  <c r="AU470" i="25" s="1"/>
  <c r="AH270" i="25"/>
  <c r="AH277" i="25" s="1"/>
  <c r="BH656" i="25"/>
  <c r="BH663" i="25" s="1"/>
  <c r="AZ539" i="25"/>
  <c r="AZ546" i="25" s="1"/>
  <c r="AZ538" i="25"/>
  <c r="AZ545" i="25" s="1"/>
  <c r="W102" i="25"/>
  <c r="W109" i="25" s="1"/>
  <c r="BD598" i="25"/>
  <c r="BD605" i="25" s="1"/>
  <c r="V88" i="25"/>
  <c r="V95" i="25" s="1"/>
  <c r="BD596" i="25"/>
  <c r="BD603" i="25" s="1"/>
  <c r="AK316" i="25"/>
  <c r="AK323" i="25" s="1"/>
  <c r="AA163" i="25"/>
  <c r="AA170" i="25" s="1"/>
  <c r="V90" i="25"/>
  <c r="V97" i="25" s="1"/>
  <c r="AC191" i="25"/>
  <c r="AC198" i="25" s="1"/>
  <c r="Y131" i="25"/>
  <c r="Y138" i="25" s="1"/>
  <c r="BM735" i="25"/>
  <c r="BM742" i="25" s="1"/>
  <c r="Y133" i="25"/>
  <c r="Y140" i="25" s="1"/>
  <c r="AO373" i="25"/>
  <c r="AO380" i="25" s="1"/>
  <c r="W101" i="25"/>
  <c r="W108" i="25" s="1"/>
  <c r="BG645" i="25"/>
  <c r="BG652" i="25" s="1"/>
  <c r="AI286" i="25"/>
  <c r="AI293" i="25" s="1"/>
  <c r="AH266" i="25"/>
  <c r="AH273" i="25" s="1"/>
  <c r="AE221" i="25"/>
  <c r="AE228" i="25" s="1"/>
  <c r="AX510" i="25"/>
  <c r="AX517" i="25" s="1"/>
  <c r="BG642" i="25"/>
  <c r="BG649" i="25" s="1"/>
  <c r="AS436" i="25"/>
  <c r="AS443" i="25" s="1"/>
  <c r="BG646" i="25"/>
  <c r="BG653" i="25" s="1"/>
  <c r="AS432" i="25"/>
  <c r="AS439" i="25" s="1"/>
  <c r="BJ689" i="25"/>
  <c r="BJ696" i="25" s="1"/>
  <c r="U59" i="25"/>
  <c r="U66" i="25" s="1"/>
  <c r="AT448" i="25"/>
  <c r="AT455" i="25" s="1"/>
  <c r="AA161" i="25"/>
  <c r="AA168" i="25" s="1"/>
  <c r="AU461" i="25"/>
  <c r="AU468" i="25" s="1"/>
  <c r="BH660" i="25"/>
  <c r="BH667" i="25" s="1"/>
  <c r="Y136" i="25"/>
  <c r="Y143" i="25" s="1"/>
  <c r="Y135" i="25"/>
  <c r="Y142" i="25" s="1"/>
  <c r="AU465" i="25"/>
  <c r="AU472" i="25" s="1"/>
  <c r="AY521" i="25"/>
  <c r="AY528" i="25" s="1"/>
  <c r="B256" i="25"/>
  <c r="B248" i="25"/>
  <c r="M50" i="25"/>
  <c r="N51" i="25"/>
  <c r="AS431" i="25"/>
  <c r="AS438" i="25" s="1"/>
  <c r="AO371" i="25"/>
  <c r="AO378" i="25" s="1"/>
  <c r="AO372" i="25"/>
  <c r="AO379" i="25" s="1"/>
  <c r="AE225" i="25"/>
  <c r="AE232" i="25" s="1"/>
  <c r="BK705" i="25"/>
  <c r="BK712" i="25" s="1"/>
  <c r="BC586" i="25"/>
  <c r="BC593" i="25" s="1"/>
  <c r="X119" i="25"/>
  <c r="X126" i="25" s="1"/>
  <c r="B254" i="25"/>
  <c r="B246" i="25"/>
  <c r="B252" i="25"/>
  <c r="B244" i="25"/>
  <c r="AV476" i="25"/>
  <c r="AV483" i="25" s="1"/>
  <c r="AV477" i="25"/>
  <c r="AV484" i="25" s="1"/>
  <c r="AP24" i="33" l="1"/>
  <c r="AO62" i="12" s="1"/>
  <c r="AP18" i="33"/>
  <c r="AP19" i="33" s="1"/>
  <c r="AP21" i="33" s="1"/>
  <c r="R20" i="41"/>
  <c r="T23" i="11"/>
  <c r="S22" i="11"/>
  <c r="S19" i="11"/>
  <c r="T20" i="11"/>
  <c r="J49" i="12"/>
  <c r="K32" i="11"/>
  <c r="K27" i="11" s="1"/>
  <c r="O949" i="25"/>
  <c r="U28" i="11"/>
  <c r="V29" i="11"/>
  <c r="N52" i="25"/>
  <c r="O49" i="25"/>
  <c r="AW476" i="25"/>
  <c r="AW483" i="25" s="1"/>
  <c r="AB161" i="25"/>
  <c r="AB168" i="25" s="1"/>
  <c r="AY510" i="25"/>
  <c r="AY517" i="25" s="1"/>
  <c r="AP373" i="25"/>
  <c r="AP380" i="25" s="1"/>
  <c r="W88" i="25"/>
  <c r="W95" i="25" s="1"/>
  <c r="BI656" i="25"/>
  <c r="BI663" i="25" s="1"/>
  <c r="BM720" i="25"/>
  <c r="BM727" i="25" s="1"/>
  <c r="BL706" i="25"/>
  <c r="BL713" i="25" s="1"/>
  <c r="AG236" i="25"/>
  <c r="AG243" i="25" s="1"/>
  <c r="AD195" i="25"/>
  <c r="AD202" i="25" s="1"/>
  <c r="BB551" i="25"/>
  <c r="BB558" i="25" s="1"/>
  <c r="AO358" i="25"/>
  <c r="AO365" i="25" s="1"/>
  <c r="BF611" i="25"/>
  <c r="BF618" i="25" s="1"/>
  <c r="BA536" i="25"/>
  <c r="BA543" i="25" s="1"/>
  <c r="AM331" i="25"/>
  <c r="AM338" i="25" s="1"/>
  <c r="BI657" i="25"/>
  <c r="BI664" i="25" s="1"/>
  <c r="V73" i="25"/>
  <c r="V80" i="25" s="1"/>
  <c r="AP374" i="25"/>
  <c r="AP381" i="25" s="1"/>
  <c r="AH254" i="25"/>
  <c r="AH261" i="25" s="1"/>
  <c r="AI267" i="25"/>
  <c r="AI274" i="25" s="1"/>
  <c r="AO357" i="25"/>
  <c r="AO364" i="25" s="1"/>
  <c r="AI269" i="25"/>
  <c r="AI276" i="25" s="1"/>
  <c r="BJ674" i="25"/>
  <c r="BJ681" i="25" s="1"/>
  <c r="V72" i="25"/>
  <c r="V79" i="25" s="1"/>
  <c r="AY506" i="25"/>
  <c r="AY513" i="25" s="1"/>
  <c r="AU451" i="25"/>
  <c r="AU458" i="25" s="1"/>
  <c r="BL701" i="25"/>
  <c r="BL708" i="25" s="1"/>
  <c r="AH255" i="25"/>
  <c r="AH262" i="25" s="1"/>
  <c r="X104" i="25"/>
  <c r="X111" i="25" s="1"/>
  <c r="AM328" i="25"/>
  <c r="AM335" i="25" s="1"/>
  <c r="AS418" i="25"/>
  <c r="AS425" i="25" s="1"/>
  <c r="BG628" i="25"/>
  <c r="BG635" i="25" s="1"/>
  <c r="BK687" i="25"/>
  <c r="BK694" i="25" s="1"/>
  <c r="BC567" i="25"/>
  <c r="BC574" i="25" s="1"/>
  <c r="BM721" i="25"/>
  <c r="BM728" i="25" s="1"/>
  <c r="AW480" i="25"/>
  <c r="AW487" i="25" s="1"/>
  <c r="V60" i="25"/>
  <c r="V67" i="25" s="1"/>
  <c r="BG629" i="25"/>
  <c r="BG636" i="25" s="1"/>
  <c r="X103" i="25"/>
  <c r="X110" i="25" s="1"/>
  <c r="Y119" i="25"/>
  <c r="Y126" i="25" s="1"/>
  <c r="BI660" i="25"/>
  <c r="BI667" i="25" s="1"/>
  <c r="AT436" i="25"/>
  <c r="AT443" i="25" s="1"/>
  <c r="AF221" i="25"/>
  <c r="AF228" i="25" s="1"/>
  <c r="AB163" i="25"/>
  <c r="AB170" i="25" s="1"/>
  <c r="AI270" i="25"/>
  <c r="AI277" i="25" s="1"/>
  <c r="BM717" i="25"/>
  <c r="BM724" i="25" s="1"/>
  <c r="BJ675" i="25"/>
  <c r="BJ682" i="25" s="1"/>
  <c r="BB555" i="25"/>
  <c r="BB562" i="25" s="1"/>
  <c r="BL702" i="25"/>
  <c r="BL709" i="25" s="1"/>
  <c r="AQ387" i="25"/>
  <c r="AQ394" i="25" s="1"/>
  <c r="AX494" i="25"/>
  <c r="AX501" i="25" s="1"/>
  <c r="AN343" i="25"/>
  <c r="AN350" i="25" s="1"/>
  <c r="AK300" i="25"/>
  <c r="AK307" i="25" s="1"/>
  <c r="AL315" i="25"/>
  <c r="AL322" i="25" s="1"/>
  <c r="W87" i="25"/>
  <c r="W94" i="25" s="1"/>
  <c r="BC568" i="25"/>
  <c r="BC575" i="25" s="1"/>
  <c r="AW481" i="25"/>
  <c r="AW488" i="25" s="1"/>
  <c r="AQ390" i="25"/>
  <c r="AQ397" i="25" s="1"/>
  <c r="BC569" i="25"/>
  <c r="BC576" i="25" s="1"/>
  <c r="AM330" i="25"/>
  <c r="AM337" i="25" s="1"/>
  <c r="AN341" i="25"/>
  <c r="AN348" i="25" s="1"/>
  <c r="BC566" i="25"/>
  <c r="BC573" i="25" s="1"/>
  <c r="AO356" i="25"/>
  <c r="AO363" i="25" s="1"/>
  <c r="AH252" i="25"/>
  <c r="AH259" i="25" s="1"/>
  <c r="AD196" i="25"/>
  <c r="AD203" i="25" s="1"/>
  <c r="AA147" i="25"/>
  <c r="AA154" i="25" s="1"/>
  <c r="AN345" i="25"/>
  <c r="AN352" i="25" s="1"/>
  <c r="AP375" i="25"/>
  <c r="AP382" i="25" s="1"/>
  <c r="AC177" i="25"/>
  <c r="AC184" i="25" s="1"/>
  <c r="BC571" i="25"/>
  <c r="BC578" i="25" s="1"/>
  <c r="AQ386" i="25"/>
  <c r="AQ393" i="25" s="1"/>
  <c r="AE211" i="25"/>
  <c r="AE218" i="25" s="1"/>
  <c r="Y116" i="25"/>
  <c r="Y123" i="25" s="1"/>
  <c r="BG626" i="25"/>
  <c r="BG633" i="25" s="1"/>
  <c r="AH253" i="25"/>
  <c r="AH260" i="25" s="1"/>
  <c r="AO360" i="25"/>
  <c r="AO367" i="25" s="1"/>
  <c r="BG627" i="25"/>
  <c r="BG634" i="25" s="1"/>
  <c r="AA151" i="25"/>
  <c r="AA158" i="25" s="1"/>
  <c r="BF614" i="25"/>
  <c r="BF621" i="25" s="1"/>
  <c r="AO359" i="25"/>
  <c r="AO366" i="25" s="1"/>
  <c r="AG239" i="25"/>
  <c r="AG246" i="25" s="1"/>
  <c r="BD586" i="25"/>
  <c r="BD593" i="25" s="1"/>
  <c r="AP372" i="25"/>
  <c r="AP379" i="25" s="1"/>
  <c r="Z135" i="25"/>
  <c r="Z142" i="25" s="1"/>
  <c r="AT432" i="25"/>
  <c r="AT439" i="25" s="1"/>
  <c r="AI266" i="25"/>
  <c r="AI273" i="25" s="1"/>
  <c r="AD191" i="25"/>
  <c r="AD198" i="25" s="1"/>
  <c r="AL316" i="25"/>
  <c r="AL323" i="25" s="1"/>
  <c r="AV463" i="25"/>
  <c r="AV470" i="25" s="1"/>
  <c r="AG238" i="25"/>
  <c r="AG245" i="25" s="1"/>
  <c r="AY509" i="25"/>
  <c r="AY516" i="25" s="1"/>
  <c r="W89" i="25"/>
  <c r="W96" i="25" s="1"/>
  <c r="BH643" i="25"/>
  <c r="BH650" i="25" s="1"/>
  <c r="BD582" i="25"/>
  <c r="BD589" i="25" s="1"/>
  <c r="BD581" i="25"/>
  <c r="BD588" i="25" s="1"/>
  <c r="AL311" i="25"/>
  <c r="AL318" i="25" s="1"/>
  <c r="AA148" i="25"/>
  <c r="AA155" i="25" s="1"/>
  <c r="W86" i="25"/>
  <c r="W93" i="25" s="1"/>
  <c r="AI271" i="25"/>
  <c r="AI278" i="25" s="1"/>
  <c r="AM327" i="25"/>
  <c r="AM334" i="25" s="1"/>
  <c r="W91" i="25"/>
  <c r="W98" i="25" s="1"/>
  <c r="V74" i="25"/>
  <c r="V81" i="25" s="1"/>
  <c r="X106" i="25"/>
  <c r="X113" i="25" s="1"/>
  <c r="AK297" i="25"/>
  <c r="AK304" i="25" s="1"/>
  <c r="BF616" i="25"/>
  <c r="BF623" i="25" s="1"/>
  <c r="U58" i="25"/>
  <c r="U65" i="25" s="1"/>
  <c r="V76" i="25"/>
  <c r="V83" i="25" s="1"/>
  <c r="AJ281" i="25"/>
  <c r="AJ288" i="25" s="1"/>
  <c r="AE208" i="25"/>
  <c r="AE215" i="25" s="1"/>
  <c r="AU450" i="25"/>
  <c r="AU457" i="25" s="1"/>
  <c r="AB165" i="25"/>
  <c r="AB172" i="25" s="1"/>
  <c r="BM716" i="25"/>
  <c r="BM723" i="25" s="1"/>
  <c r="BM719" i="25"/>
  <c r="BM726" i="25" s="1"/>
  <c r="AT434" i="25"/>
  <c r="AT441" i="25" s="1"/>
  <c r="BI661" i="25"/>
  <c r="BI668" i="25" s="1"/>
  <c r="AY511" i="25"/>
  <c r="AY518" i="25" s="1"/>
  <c r="BL703" i="25"/>
  <c r="BL710" i="25" s="1"/>
  <c r="U61" i="25"/>
  <c r="U68" i="25" s="1"/>
  <c r="AK296" i="25"/>
  <c r="AK303" i="25" s="1"/>
  <c r="AR405" i="25"/>
  <c r="AR412" i="25" s="1"/>
  <c r="AZ523" i="25"/>
  <c r="AZ530" i="25" s="1"/>
  <c r="AS416" i="25"/>
  <c r="AS423" i="25" s="1"/>
  <c r="AG240" i="25"/>
  <c r="AG247" i="25" s="1"/>
  <c r="AZ522" i="25"/>
  <c r="AZ529" i="25" s="1"/>
  <c r="AW477" i="25"/>
  <c r="AW484" i="25" s="1"/>
  <c r="BL705" i="25"/>
  <c r="BL712" i="25" s="1"/>
  <c r="AP371" i="25"/>
  <c r="AP378" i="25" s="1"/>
  <c r="V59" i="25"/>
  <c r="V66" i="25" s="1"/>
  <c r="X101" i="25"/>
  <c r="X108" i="25" s="1"/>
  <c r="BE596" i="25"/>
  <c r="BE603" i="25" s="1"/>
  <c r="BA539" i="25"/>
  <c r="BA546" i="25" s="1"/>
  <c r="BI658" i="25"/>
  <c r="BI665" i="25" s="1"/>
  <c r="AW478" i="25"/>
  <c r="AW485" i="25" s="1"/>
  <c r="AE206" i="25"/>
  <c r="AE213" i="25" s="1"/>
  <c r="AC178" i="25"/>
  <c r="AC185" i="25" s="1"/>
  <c r="BJ672" i="25"/>
  <c r="BJ679" i="25" s="1"/>
  <c r="BB556" i="25"/>
  <c r="BB563" i="25" s="1"/>
  <c r="AQ389" i="25"/>
  <c r="AQ396" i="25" s="1"/>
  <c r="BE600" i="25"/>
  <c r="BE607" i="25" s="1"/>
  <c r="AR403" i="25"/>
  <c r="AR410" i="25" s="1"/>
  <c r="BH641" i="25"/>
  <c r="BH648" i="25" s="1"/>
  <c r="BD585" i="25"/>
  <c r="BD592" i="25" s="1"/>
  <c r="U57" i="25"/>
  <c r="U64" i="25" s="1"/>
  <c r="AA150" i="25"/>
  <c r="AA157" i="25" s="1"/>
  <c r="AE207" i="25"/>
  <c r="AE214" i="25" s="1"/>
  <c r="Y121" i="25"/>
  <c r="Y128" i="25" s="1"/>
  <c r="BJ673" i="25"/>
  <c r="BJ680" i="25" s="1"/>
  <c r="AS417" i="25"/>
  <c r="AS424" i="25" s="1"/>
  <c r="BA541" i="25"/>
  <c r="BA548" i="25" s="1"/>
  <c r="AC180" i="25"/>
  <c r="AC187" i="25" s="1"/>
  <c r="AB162" i="25"/>
  <c r="AB169" i="25" s="1"/>
  <c r="AH256" i="25"/>
  <c r="AH263" i="25" s="1"/>
  <c r="AU449" i="25"/>
  <c r="AU456" i="25" s="1"/>
  <c r="Y120" i="25"/>
  <c r="Y127" i="25" s="1"/>
  <c r="AG237" i="25"/>
  <c r="AG244" i="25" s="1"/>
  <c r="AC176" i="25"/>
  <c r="AC183" i="25" s="1"/>
  <c r="AE210" i="25"/>
  <c r="AE217" i="25" s="1"/>
  <c r="AJ282" i="25"/>
  <c r="AJ289" i="25" s="1"/>
  <c r="AQ388" i="25"/>
  <c r="AQ395" i="25" s="1"/>
  <c r="BG631" i="25"/>
  <c r="BG638" i="25" s="1"/>
  <c r="AS420" i="25"/>
  <c r="AS427" i="25" s="1"/>
  <c r="AB166" i="25"/>
  <c r="AB173" i="25" s="1"/>
  <c r="BK686" i="25"/>
  <c r="BK693" i="25" s="1"/>
  <c r="AB164" i="25"/>
  <c r="AB171" i="25" s="1"/>
  <c r="AF225" i="25"/>
  <c r="AF232" i="25" s="1"/>
  <c r="O44" i="25"/>
  <c r="O944" i="25" s="1"/>
  <c r="AZ521" i="25"/>
  <c r="AZ528" i="25" s="1"/>
  <c r="BH645" i="25"/>
  <c r="BH652" i="25" s="1"/>
  <c r="BE598" i="25"/>
  <c r="BE605" i="25" s="1"/>
  <c r="BA538" i="25"/>
  <c r="BA545" i="25" s="1"/>
  <c r="BL704" i="25"/>
  <c r="BL711" i="25" s="1"/>
  <c r="BB552" i="25"/>
  <c r="BB559" i="25" s="1"/>
  <c r="AF223" i="25"/>
  <c r="AF230" i="25" s="1"/>
  <c r="AT435" i="25"/>
  <c r="AT442" i="25" s="1"/>
  <c r="P42" i="25"/>
  <c r="P942" i="25" s="1"/>
  <c r="AV466" i="25"/>
  <c r="AV473" i="25" s="1"/>
  <c r="AI268" i="25"/>
  <c r="AI275" i="25" s="1"/>
  <c r="AZ525" i="25"/>
  <c r="AZ532" i="25" s="1"/>
  <c r="AX495" i="25"/>
  <c r="AX502" i="25" s="1"/>
  <c r="AZ526" i="25"/>
  <c r="AZ533" i="25" s="1"/>
  <c r="BD584" i="25"/>
  <c r="BD591" i="25" s="1"/>
  <c r="BF613" i="25"/>
  <c r="BF620" i="25" s="1"/>
  <c r="AJ284" i="25"/>
  <c r="AJ291" i="25" s="1"/>
  <c r="AD193" i="25"/>
  <c r="AD200" i="25" s="1"/>
  <c r="AS421" i="25"/>
  <c r="AS428" i="25" s="1"/>
  <c r="BJ671" i="25"/>
  <c r="BJ678" i="25" s="1"/>
  <c r="AF224" i="25"/>
  <c r="AF231" i="25" s="1"/>
  <c r="AY508" i="25"/>
  <c r="AY515" i="25" s="1"/>
  <c r="BI659" i="25"/>
  <c r="BI666" i="25" s="1"/>
  <c r="BA537" i="25"/>
  <c r="BA544" i="25" s="1"/>
  <c r="BH644" i="25"/>
  <c r="BH651" i="25" s="1"/>
  <c r="AD192" i="25"/>
  <c r="AD199" i="25" s="1"/>
  <c r="V71" i="25"/>
  <c r="V78" i="25" s="1"/>
  <c r="AN342" i="25"/>
  <c r="AN349" i="25" s="1"/>
  <c r="Y118" i="25"/>
  <c r="Y125" i="25" s="1"/>
  <c r="AL312" i="25"/>
  <c r="AL319" i="25" s="1"/>
  <c r="AC181" i="25"/>
  <c r="AC188" i="25" s="1"/>
  <c r="BK688" i="25"/>
  <c r="BK695" i="25" s="1"/>
  <c r="AH251" i="25"/>
  <c r="AH258" i="25" s="1"/>
  <c r="AJ285" i="25"/>
  <c r="AJ292" i="25" s="1"/>
  <c r="AK298" i="25"/>
  <c r="AK305" i="25" s="1"/>
  <c r="AU446" i="25"/>
  <c r="AU453" i="25" s="1"/>
  <c r="BF612" i="25"/>
  <c r="BF619" i="25" s="1"/>
  <c r="BM718" i="25"/>
  <c r="BM725" i="25" s="1"/>
  <c r="B269" i="25"/>
  <c r="B261" i="25"/>
  <c r="N43" i="25"/>
  <c r="N943" i="25" s="1"/>
  <c r="B262" i="25"/>
  <c r="B270" i="25"/>
  <c r="P53" i="25"/>
  <c r="B253" i="25"/>
  <c r="B245" i="25"/>
  <c r="O41" i="25"/>
  <c r="O941" i="25" s="1"/>
  <c r="Z132" i="25"/>
  <c r="Z139" i="25" s="1"/>
  <c r="O45" i="25"/>
  <c r="O945" i="25" s="1"/>
  <c r="O952" i="25" s="1"/>
  <c r="AV464" i="25"/>
  <c r="AV471" i="25" s="1"/>
  <c r="AZ524" i="25"/>
  <c r="AZ531" i="25" s="1"/>
  <c r="U56" i="25"/>
  <c r="U63" i="25" s="1"/>
  <c r="BG630" i="25"/>
  <c r="BG637" i="25" s="1"/>
  <c r="AL314" i="25"/>
  <c r="AL321" i="25" s="1"/>
  <c r="BC570" i="25"/>
  <c r="BC577" i="25" s="1"/>
  <c r="AT433" i="25"/>
  <c r="AT440" i="25" s="1"/>
  <c r="AX493" i="25"/>
  <c r="AX500" i="25" s="1"/>
  <c r="AX496" i="25"/>
  <c r="AX503" i="25" s="1"/>
  <c r="AX491" i="25"/>
  <c r="AX498" i="25" s="1"/>
  <c r="BB554" i="25"/>
  <c r="BB561" i="25" s="1"/>
  <c r="AV462" i="25"/>
  <c r="AV469" i="25" s="1"/>
  <c r="AE209" i="25"/>
  <c r="AE216" i="25" s="1"/>
  <c r="AM329" i="25"/>
  <c r="AM336" i="25" s="1"/>
  <c r="AQ391" i="25"/>
  <c r="AQ398" i="25" s="1"/>
  <c r="AL313" i="25"/>
  <c r="AL320" i="25" s="1"/>
  <c r="AF222" i="25"/>
  <c r="AF229" i="25" s="1"/>
  <c r="AR401" i="25"/>
  <c r="AR408" i="25" s="1"/>
  <c r="BA540" i="25"/>
  <c r="BA547" i="25" s="1"/>
  <c r="AG241" i="25"/>
  <c r="AG248" i="25" s="1"/>
  <c r="BE601" i="25"/>
  <c r="BE608" i="25" s="1"/>
  <c r="Z134" i="25"/>
  <c r="Z141" i="25" s="1"/>
  <c r="AN344" i="25"/>
  <c r="AN351" i="25" s="1"/>
  <c r="AR404" i="25"/>
  <c r="AR411" i="25" s="1"/>
  <c r="AY507" i="25"/>
  <c r="AY514" i="25" s="1"/>
  <c r="BD583" i="25"/>
  <c r="BD590" i="25" s="1"/>
  <c r="BE597" i="25"/>
  <c r="BE604" i="25" s="1"/>
  <c r="Y117" i="25"/>
  <c r="Y124" i="25" s="1"/>
  <c r="BB553" i="25"/>
  <c r="BB560" i="25" s="1"/>
  <c r="AR402" i="25"/>
  <c r="AR409" i="25" s="1"/>
  <c r="AK301" i="25"/>
  <c r="AK308" i="25" s="1"/>
  <c r="AS419" i="25"/>
  <c r="AS426" i="25" s="1"/>
  <c r="AM326" i="25"/>
  <c r="AM333" i="25" s="1"/>
  <c r="BK690" i="25"/>
  <c r="BK697" i="25" s="1"/>
  <c r="AN346" i="25"/>
  <c r="AN353" i="25" s="1"/>
  <c r="B259" i="25"/>
  <c r="B267" i="25"/>
  <c r="AT431" i="25"/>
  <c r="AT438" i="25" s="1"/>
  <c r="B263" i="25"/>
  <c r="B271" i="25"/>
  <c r="AV465" i="25"/>
  <c r="AV472" i="25" s="1"/>
  <c r="Z136" i="25"/>
  <c r="Z143" i="25" s="1"/>
  <c r="AV461" i="25"/>
  <c r="AV468" i="25" s="1"/>
  <c r="AU448" i="25"/>
  <c r="AU455" i="25" s="1"/>
  <c r="BK689" i="25"/>
  <c r="BK696" i="25" s="1"/>
  <c r="BH646" i="25"/>
  <c r="BH653" i="25" s="1"/>
  <c r="BH642" i="25"/>
  <c r="BH649" i="25" s="1"/>
  <c r="AJ286" i="25"/>
  <c r="AJ293" i="25" s="1"/>
  <c r="Z133" i="25"/>
  <c r="Z140" i="25" s="1"/>
  <c r="Z131" i="25"/>
  <c r="Z138" i="25" s="1"/>
  <c r="W90" i="25"/>
  <c r="W97" i="25" s="1"/>
  <c r="X102" i="25"/>
  <c r="X109" i="25" s="1"/>
  <c r="AX492" i="25"/>
  <c r="AX499" i="25" s="1"/>
  <c r="AC179" i="25"/>
  <c r="AC186" i="25" s="1"/>
  <c r="AJ283" i="25"/>
  <c r="AJ290" i="25" s="1"/>
  <c r="AF226" i="25"/>
  <c r="AF233" i="25" s="1"/>
  <c r="BE599" i="25"/>
  <c r="BE606" i="25" s="1"/>
  <c r="AA149" i="25"/>
  <c r="AA156" i="25" s="1"/>
  <c r="AA146" i="25"/>
  <c r="AA153" i="25" s="1"/>
  <c r="AO361" i="25"/>
  <c r="AO368" i="25" s="1"/>
  <c r="AW479" i="25"/>
  <c r="AW486" i="25" s="1"/>
  <c r="AU447" i="25"/>
  <c r="AU454" i="25" s="1"/>
  <c r="BJ676" i="25"/>
  <c r="BJ683" i="25" s="1"/>
  <c r="AR406" i="25"/>
  <c r="AR413" i="25" s="1"/>
  <c r="BK691" i="25"/>
  <c r="BK698" i="25" s="1"/>
  <c r="AD194" i="25"/>
  <c r="AD201" i="25" s="1"/>
  <c r="AP376" i="25"/>
  <c r="AP383" i="25" s="1"/>
  <c r="BF615" i="25"/>
  <c r="BF622" i="25" s="1"/>
  <c r="AK299" i="25"/>
  <c r="AK306" i="25" s="1"/>
  <c r="X105" i="25"/>
  <c r="X112" i="25" s="1"/>
  <c r="V75" i="25"/>
  <c r="V82" i="25" s="1"/>
  <c r="B258" i="25"/>
  <c r="B266" i="25"/>
  <c r="AQ17" i="33" l="1"/>
  <c r="AP30" i="33"/>
  <c r="AQ8" i="14" s="1"/>
  <c r="AP50" i="11" s="1"/>
  <c r="AP28" i="41" s="1"/>
  <c r="S22" i="41"/>
  <c r="S20" i="41" s="1"/>
  <c r="U23" i="41"/>
  <c r="U20" i="11"/>
  <c r="T19" i="11"/>
  <c r="U23" i="11"/>
  <c r="T22" i="11"/>
  <c r="T22" i="41" s="1"/>
  <c r="T20" i="41" s="1"/>
  <c r="O951" i="25"/>
  <c r="L32" i="11" s="1"/>
  <c r="L27" i="11" s="1"/>
  <c r="K49" i="12"/>
  <c r="O948" i="25"/>
  <c r="L21" i="11" s="1"/>
  <c r="K47" i="12"/>
  <c r="N950" i="25"/>
  <c r="K25" i="11" s="1"/>
  <c r="K18" i="11" s="1"/>
  <c r="J48" i="12"/>
  <c r="K5" i="41" s="1"/>
  <c r="P949" i="25"/>
  <c r="V28" i="11"/>
  <c r="W29" i="11"/>
  <c r="O48" i="25"/>
  <c r="N50" i="25"/>
  <c r="O43" i="25" s="1"/>
  <c r="O943" i="25" s="1"/>
  <c r="AL299" i="25"/>
  <c r="AL306" i="25" s="1"/>
  <c r="AB146" i="25"/>
  <c r="AB153" i="25" s="1"/>
  <c r="AW461" i="25"/>
  <c r="AW468" i="25" s="1"/>
  <c r="BE583" i="25"/>
  <c r="BE590" i="25" s="1"/>
  <c r="BC554" i="25"/>
  <c r="BC561" i="25" s="1"/>
  <c r="AD181" i="25"/>
  <c r="AD188" i="25" s="1"/>
  <c r="AG224" i="25"/>
  <c r="AG231" i="25" s="1"/>
  <c r="AE193" i="25"/>
  <c r="AE200" i="25"/>
  <c r="BA525" i="25"/>
  <c r="BA532" i="25" s="1"/>
  <c r="AR388" i="25"/>
  <c r="AR395" i="25" s="1"/>
  <c r="AD176" i="25"/>
  <c r="AD183" i="25" s="1"/>
  <c r="AV449" i="25"/>
  <c r="AV456" i="25" s="1"/>
  <c r="BE585" i="25"/>
  <c r="BE592" i="25" s="1"/>
  <c r="BA523" i="25"/>
  <c r="BA530" i="25" s="1"/>
  <c r="W76" i="25"/>
  <c r="W83" i="25" s="1"/>
  <c r="AU432" i="25"/>
  <c r="AU439" i="25" s="1"/>
  <c r="BE586" i="25"/>
  <c r="BE593" i="25" s="1"/>
  <c r="BG614" i="25"/>
  <c r="BG621" i="25" s="1"/>
  <c r="AF211" i="25"/>
  <c r="AF218" i="25" s="1"/>
  <c r="AD177" i="25"/>
  <c r="AD184" i="25" s="1"/>
  <c r="AL300" i="25"/>
  <c r="AL307" i="25" s="1"/>
  <c r="AC163" i="25"/>
  <c r="AC170" i="25" s="1"/>
  <c r="Z119" i="25"/>
  <c r="Z126" i="25" s="1"/>
  <c r="W60" i="25"/>
  <c r="W67" i="25" s="1"/>
  <c r="BD567" i="25"/>
  <c r="BD574" i="25" s="1"/>
  <c r="AQ374" i="25"/>
  <c r="AQ381" i="25" s="1"/>
  <c r="BB536" i="25"/>
  <c r="BB543" i="25" s="1"/>
  <c r="BG615" i="25"/>
  <c r="BG622" i="25" s="1"/>
  <c r="AS406" i="25"/>
  <c r="AS413" i="25" s="1"/>
  <c r="AX479" i="25"/>
  <c r="AX486" i="25" s="1"/>
  <c r="AG226" i="25"/>
  <c r="AG233" i="25" s="1"/>
  <c r="AO346" i="25"/>
  <c r="AO353" i="25" s="1"/>
  <c r="AG222" i="25"/>
  <c r="AG229" i="25" s="1"/>
  <c r="AY491" i="25"/>
  <c r="AY498" i="25" s="1"/>
  <c r="AK285" i="25"/>
  <c r="AK292" i="25" s="1"/>
  <c r="AM312" i="25"/>
  <c r="AM319" i="25" s="1"/>
  <c r="AK284" i="25"/>
  <c r="AK291" i="25" s="1"/>
  <c r="AU435" i="25"/>
  <c r="AU442" i="25" s="1"/>
  <c r="BA521" i="25"/>
  <c r="BA528" i="25" s="1"/>
  <c r="AC164" i="25"/>
  <c r="AC171" i="25" s="1"/>
  <c r="AK282" i="25"/>
  <c r="AK289" i="25" s="1"/>
  <c r="AI256" i="25"/>
  <c r="AI263" i="25" s="1"/>
  <c r="AB150" i="25"/>
  <c r="AB157" i="25" s="1"/>
  <c r="BI641" i="25"/>
  <c r="BI648" i="25" s="1"/>
  <c r="AX478" i="25"/>
  <c r="AX485" i="25" s="1"/>
  <c r="V58" i="25"/>
  <c r="V65" i="25" s="1"/>
  <c r="AB148" i="25"/>
  <c r="AB155" i="25" s="1"/>
  <c r="AZ509" i="25"/>
  <c r="AZ516" i="25" s="1"/>
  <c r="AH239" i="25"/>
  <c r="AH246" i="25" s="1"/>
  <c r="AB151" i="25"/>
  <c r="AB158" i="25" s="1"/>
  <c r="AI253" i="25"/>
  <c r="AI260" i="25" s="1"/>
  <c r="AB147" i="25"/>
  <c r="AB154" i="25" s="1"/>
  <c r="AO343" i="25"/>
  <c r="AO350" i="25" s="1"/>
  <c r="AG221" i="25"/>
  <c r="AG228" i="25" s="1"/>
  <c r="BL687" i="25"/>
  <c r="BL694" i="25" s="1"/>
  <c r="AN328" i="25"/>
  <c r="AN335" i="25" s="1"/>
  <c r="BM701" i="25"/>
  <c r="BM708" i="25" s="1"/>
  <c r="AP357" i="25"/>
  <c r="AP364" i="25" s="1"/>
  <c r="W73" i="25"/>
  <c r="W80" i="25" s="1"/>
  <c r="BG611" i="25"/>
  <c r="BG618" i="25" s="1"/>
  <c r="AE195" i="25"/>
  <c r="AE202" i="25" s="1"/>
  <c r="BJ656" i="25"/>
  <c r="BJ663" i="25" s="1"/>
  <c r="AZ510" i="25"/>
  <c r="AZ517" i="25" s="1"/>
  <c r="BK676" i="25"/>
  <c r="BK683" i="25" s="1"/>
  <c r="AK283" i="25"/>
  <c r="AK290" i="25" s="1"/>
  <c r="AU431" i="25"/>
  <c r="AU438" i="25" s="1"/>
  <c r="AT419" i="25"/>
  <c r="AT426" i="25" s="1"/>
  <c r="AM313" i="25"/>
  <c r="AM320" i="25" s="1"/>
  <c r="AF209" i="25"/>
  <c r="AF216" i="25" s="1"/>
  <c r="AM314" i="25"/>
  <c r="AM321" i="25" s="1"/>
  <c r="AI251" i="25"/>
  <c r="AI258" i="25" s="1"/>
  <c r="Z118" i="25"/>
  <c r="Z125" i="25" s="1"/>
  <c r="AE192" i="25"/>
  <c r="AE199" i="25" s="1"/>
  <c r="BJ659" i="25"/>
  <c r="BJ666" i="25" s="1"/>
  <c r="BG613" i="25"/>
  <c r="BG620" i="25" s="1"/>
  <c r="BF598" i="25"/>
  <c r="BF605" i="25" s="1"/>
  <c r="AT420" i="25"/>
  <c r="AT427" i="25" s="1"/>
  <c r="AC162" i="25"/>
  <c r="AC169" i="25" s="1"/>
  <c r="Z121" i="25"/>
  <c r="Z128" i="25" s="1"/>
  <c r="AS403" i="25"/>
  <c r="AS410" i="25" s="1"/>
  <c r="AD178" i="25"/>
  <c r="AD185" i="25" s="1"/>
  <c r="BJ658" i="25"/>
  <c r="BJ665" i="25" s="1"/>
  <c r="AQ371" i="25"/>
  <c r="AQ378" i="25" s="1"/>
  <c r="AC165" i="25"/>
  <c r="AC172" i="25" s="1"/>
  <c r="BG616" i="25"/>
  <c r="BG623" i="25" s="1"/>
  <c r="AM311" i="25"/>
  <c r="AM318" i="25" s="1"/>
  <c r="BI643" i="25"/>
  <c r="BI650" i="25" s="1"/>
  <c r="AH238" i="25"/>
  <c r="AH245" i="25" s="1"/>
  <c r="AE191" i="25"/>
  <c r="AE198" i="25" s="1"/>
  <c r="BH627" i="25"/>
  <c r="BH634" i="25" s="1"/>
  <c r="BH626" i="25"/>
  <c r="BH633" i="25" s="1"/>
  <c r="AE196" i="25"/>
  <c r="AE203" i="25" s="1"/>
  <c r="BD566" i="25"/>
  <c r="BD573" i="25" s="1"/>
  <c r="X87" i="25"/>
  <c r="X94" i="25" s="1"/>
  <c r="AY494" i="25"/>
  <c r="AY501" i="25" s="1"/>
  <c r="AU436" i="25"/>
  <c r="AU443" i="25" s="1"/>
  <c r="BH628" i="25"/>
  <c r="BH635" i="25" s="1"/>
  <c r="Y104" i="25"/>
  <c r="Y111" i="25" s="1"/>
  <c r="AV451" i="25"/>
  <c r="AV458" i="25" s="1"/>
  <c r="BK674" i="25"/>
  <c r="BK681" i="25" s="1"/>
  <c r="AJ267" i="25"/>
  <c r="AJ274" i="25" s="1"/>
  <c r="BJ657" i="25"/>
  <c r="BJ664" i="25" s="1"/>
  <c r="AP358" i="25"/>
  <c r="AP365" i="25" s="1"/>
  <c r="AH236" i="25"/>
  <c r="AH243" i="25" s="1"/>
  <c r="X88" i="25"/>
  <c r="X95" i="25" s="1"/>
  <c r="AC161" i="25"/>
  <c r="AC168" i="25" s="1"/>
  <c r="Y105" i="25"/>
  <c r="Y112" i="25" s="1"/>
  <c r="AD179" i="25"/>
  <c r="AD186" i="25" s="1"/>
  <c r="AW465" i="25"/>
  <c r="AW472" i="25" s="1"/>
  <c r="BC553" i="25"/>
  <c r="BC560" i="25" s="1"/>
  <c r="AR391" i="25"/>
  <c r="AR398" i="25" s="1"/>
  <c r="AW462" i="25"/>
  <c r="AW469" i="25" s="1"/>
  <c r="BL688" i="25"/>
  <c r="BL695" i="25" s="1"/>
  <c r="AO342" i="25"/>
  <c r="AO349" i="25" s="1"/>
  <c r="BI644" i="25"/>
  <c r="BI651" i="25" s="1"/>
  <c r="AZ508" i="25"/>
  <c r="AZ515" i="25" s="1"/>
  <c r="AT421" i="25"/>
  <c r="AT428" i="25" s="1"/>
  <c r="BE584" i="25"/>
  <c r="BE591" i="25" s="1"/>
  <c r="AW466" i="25"/>
  <c r="AW473" i="25" s="1"/>
  <c r="BH631" i="25"/>
  <c r="BH638" i="25" s="1"/>
  <c r="Z120" i="25"/>
  <c r="Z127" i="25" s="1"/>
  <c r="AT417" i="25"/>
  <c r="AT424" i="25" s="1"/>
  <c r="BC556" i="25"/>
  <c r="BC563" i="25" s="1"/>
  <c r="Y101" i="25"/>
  <c r="Y108" i="25" s="1"/>
  <c r="AT416" i="25"/>
  <c r="AT423" i="25" s="1"/>
  <c r="BJ661" i="25"/>
  <c r="BJ668" i="25" s="1"/>
  <c r="AK281" i="25"/>
  <c r="AK288" i="25" s="1"/>
  <c r="BE581" i="25"/>
  <c r="BE588" i="25" s="1"/>
  <c r="AW463" i="25"/>
  <c r="AW470" i="25" s="1"/>
  <c r="AJ266" i="25"/>
  <c r="AJ273" i="25" s="1"/>
  <c r="AQ372" i="25"/>
  <c r="AQ379" i="25" s="1"/>
  <c r="Z116" i="25"/>
  <c r="Z123" i="25" s="1"/>
  <c r="BD571" i="25"/>
  <c r="BD578" i="25" s="1"/>
  <c r="AI252" i="25"/>
  <c r="AI259" i="25" s="1"/>
  <c r="AX481" i="25"/>
  <c r="AX488" i="25" s="1"/>
  <c r="AM315" i="25"/>
  <c r="AM322" i="25" s="1"/>
  <c r="AR387" i="25"/>
  <c r="AR394" i="25" s="1"/>
  <c r="AJ270" i="25"/>
  <c r="AJ277" i="25" s="1"/>
  <c r="BJ660" i="25"/>
  <c r="BJ667" i="25" s="1"/>
  <c r="BH629" i="25"/>
  <c r="BH636" i="25" s="1"/>
  <c r="AZ506" i="25"/>
  <c r="AZ513" i="25" s="1"/>
  <c r="AI254" i="25"/>
  <c r="AI261" i="25" s="1"/>
  <c r="AN331" i="25"/>
  <c r="AN338" i="25" s="1"/>
  <c r="BM706" i="25"/>
  <c r="BM713" i="25" s="1"/>
  <c r="AX476" i="25"/>
  <c r="AX483" i="25" s="1"/>
  <c r="W75" i="25"/>
  <c r="W82" i="25" s="1"/>
  <c r="AE194" i="25"/>
  <c r="AE201" i="25" s="1"/>
  <c r="AV447" i="25"/>
  <c r="AV454" i="25" s="1"/>
  <c r="AP361" i="25"/>
  <c r="AP368" i="25" s="1"/>
  <c r="AB149" i="25"/>
  <c r="AB156" i="25" s="1"/>
  <c r="Y102" i="25"/>
  <c r="Y109" i="25" s="1"/>
  <c r="AA131" i="25"/>
  <c r="AA138" i="25" s="1"/>
  <c r="AK286" i="25"/>
  <c r="AK293" i="25" s="1"/>
  <c r="AV448" i="25"/>
  <c r="AV455" i="25" s="1"/>
  <c r="AA136" i="25"/>
  <c r="AA143" i="25" s="1"/>
  <c r="BL690" i="25"/>
  <c r="BL697" i="25" s="1"/>
  <c r="AS402" i="25"/>
  <c r="AS409" i="25" s="1"/>
  <c r="Z117" i="25"/>
  <c r="Z124" i="25" s="1"/>
  <c r="AS404" i="25"/>
  <c r="AS411" i="25" s="1"/>
  <c r="AA141" i="25"/>
  <c r="AA134" i="25"/>
  <c r="AH241" i="25"/>
  <c r="AH248" i="25" s="1"/>
  <c r="AS401" i="25"/>
  <c r="AS408" i="25" s="1"/>
  <c r="AN329" i="25"/>
  <c r="AN336" i="25" s="1"/>
  <c r="AY493" i="25"/>
  <c r="AY500" i="25" s="1"/>
  <c r="BD570" i="25"/>
  <c r="BD577" i="25" s="1"/>
  <c r="BH630" i="25"/>
  <c r="BH637" i="25" s="1"/>
  <c r="BA524" i="25"/>
  <c r="BA531" i="25" s="1"/>
  <c r="B285" i="25"/>
  <c r="B277" i="25"/>
  <c r="BG612" i="25"/>
  <c r="BG619" i="25" s="1"/>
  <c r="AL298" i="25"/>
  <c r="AL305" i="25" s="1"/>
  <c r="W71" i="25"/>
  <c r="W78" i="25" s="1"/>
  <c r="AY495" i="25"/>
  <c r="AY502" i="25" s="1"/>
  <c r="AJ268" i="25"/>
  <c r="AJ275" i="25" s="1"/>
  <c r="O51" i="25"/>
  <c r="AR389" i="25"/>
  <c r="AR396" i="25" s="1"/>
  <c r="BK672" i="25"/>
  <c r="BK679" i="25" s="1"/>
  <c r="AF206" i="25"/>
  <c r="AF213" i="25" s="1"/>
  <c r="BF596" i="25"/>
  <c r="BF603" i="25" s="1"/>
  <c r="W59" i="25"/>
  <c r="W66" i="25" s="1"/>
  <c r="BM705" i="25"/>
  <c r="BM712" i="25" s="1"/>
  <c r="BA522" i="25"/>
  <c r="BA529" i="25" s="1"/>
  <c r="AS405" i="25"/>
  <c r="AS412" i="25" s="1"/>
  <c r="V61" i="25"/>
  <c r="V68" i="25" s="1"/>
  <c r="AZ511" i="25"/>
  <c r="AZ518" i="25" s="1"/>
  <c r="AU434" i="25"/>
  <c r="AU441" i="25" s="1"/>
  <c r="AV450" i="25"/>
  <c r="AV457" i="25" s="1"/>
  <c r="AL297" i="25"/>
  <c r="AL304" i="25" s="1"/>
  <c r="W74" i="25"/>
  <c r="W81" i="25" s="1"/>
  <c r="AN327" i="25"/>
  <c r="AN334" i="25" s="1"/>
  <c r="X86" i="25"/>
  <c r="X93" i="25" s="1"/>
  <c r="BE582" i="25"/>
  <c r="BE589" i="25" s="1"/>
  <c r="X89" i="25"/>
  <c r="X96" i="25" s="1"/>
  <c r="AM316" i="25"/>
  <c r="AM323" i="25" s="1"/>
  <c r="AA135" i="25"/>
  <c r="AA142" i="25" s="1"/>
  <c r="AP359" i="25"/>
  <c r="AP366" i="25" s="1"/>
  <c r="AP360" i="25"/>
  <c r="AP367" i="25" s="1"/>
  <c r="AQ375" i="25"/>
  <c r="AQ382" i="25" s="1"/>
  <c r="AN330" i="25"/>
  <c r="AN337" i="25" s="1"/>
  <c r="AR390" i="25"/>
  <c r="AR397" i="25" s="1"/>
  <c r="BD568" i="25"/>
  <c r="BD575" i="25" s="1"/>
  <c r="BC555" i="25"/>
  <c r="BC562" i="25" s="1"/>
  <c r="AX480" i="25"/>
  <c r="AX487" i="25" s="1"/>
  <c r="AI255" i="25"/>
  <c r="AI262" i="25" s="1"/>
  <c r="W72" i="25"/>
  <c r="W79" i="25" s="1"/>
  <c r="AJ269" i="25"/>
  <c r="AJ276" i="25" s="1"/>
  <c r="BI646" i="25"/>
  <c r="BI653" i="25" s="1"/>
  <c r="B276" i="25"/>
  <c r="B284" i="25"/>
  <c r="P49" i="25"/>
  <c r="AQ373" i="25"/>
  <c r="AQ380" i="25" s="1"/>
  <c r="B281" i="25"/>
  <c r="B273" i="25"/>
  <c r="AQ376" i="25"/>
  <c r="AQ383" i="25" s="1"/>
  <c r="BL691" i="25"/>
  <c r="BL698" i="25" s="1"/>
  <c r="BF599" i="25"/>
  <c r="BF606" i="25" s="1"/>
  <c r="AY492" i="25"/>
  <c r="AY499" i="25" s="1"/>
  <c r="X90" i="25"/>
  <c r="X97" i="25" s="1"/>
  <c r="AA133" i="25"/>
  <c r="AA140" i="25" s="1"/>
  <c r="BI642" i="25"/>
  <c r="BI649" i="25" s="1"/>
  <c r="BL689" i="25"/>
  <c r="BL696" i="25" s="1"/>
  <c r="AN326" i="25"/>
  <c r="AN333" i="25" s="1"/>
  <c r="AL301" i="25"/>
  <c r="AL308" i="25" s="1"/>
  <c r="BF597" i="25"/>
  <c r="BF604" i="25" s="1"/>
  <c r="AZ507" i="25"/>
  <c r="AZ514" i="25" s="1"/>
  <c r="AO344" i="25"/>
  <c r="AO351" i="25" s="1"/>
  <c r="BF601" i="25"/>
  <c r="BF608" i="25" s="1"/>
  <c r="BB540" i="25"/>
  <c r="BB547" i="25" s="1"/>
  <c r="AY496" i="25"/>
  <c r="AY503" i="25" s="1"/>
  <c r="AU433" i="25"/>
  <c r="AU440" i="25" s="1"/>
  <c r="V56" i="25"/>
  <c r="V63" i="25" s="1"/>
  <c r="AW464" i="25"/>
  <c r="AW471" i="25" s="1"/>
  <c r="AA132" i="25"/>
  <c r="AA139" i="25" s="1"/>
  <c r="B268" i="25"/>
  <c r="B260" i="25"/>
  <c r="AG223" i="25"/>
  <c r="AG230" i="25" s="1"/>
  <c r="BM704" i="25"/>
  <c r="BM711" i="25" s="1"/>
  <c r="AG225" i="25"/>
  <c r="AG232" i="25" s="1"/>
  <c r="BL686" i="25"/>
  <c r="BL693" i="25" s="1"/>
  <c r="AF210" i="25"/>
  <c r="AF217" i="25" s="1"/>
  <c r="AH237" i="25"/>
  <c r="AH244" i="25" s="1"/>
  <c r="BB541" i="25"/>
  <c r="BB548" i="25" s="1"/>
  <c r="BK673" i="25"/>
  <c r="BK680" i="25" s="1"/>
  <c r="AF207" i="25"/>
  <c r="AF214" i="25" s="1"/>
  <c r="V57" i="25"/>
  <c r="V64" i="25" s="1"/>
  <c r="BF600" i="25"/>
  <c r="BF607" i="25" s="1"/>
  <c r="BB539" i="25"/>
  <c r="BB546" i="25" s="1"/>
  <c r="AX477" i="25"/>
  <c r="AX484" i="25" s="1"/>
  <c r="AH240" i="25"/>
  <c r="AH247" i="25" s="1"/>
  <c r="AL296" i="25"/>
  <c r="AL303" i="25" s="1"/>
  <c r="BM703" i="25"/>
  <c r="BM710" i="25" s="1"/>
  <c r="AF208" i="25"/>
  <c r="AF215" i="25" s="1"/>
  <c r="Y106" i="25"/>
  <c r="Y113" i="25" s="1"/>
  <c r="X91" i="25"/>
  <c r="X98" i="25" s="1"/>
  <c r="AJ271" i="25"/>
  <c r="AJ278" i="25" s="1"/>
  <c r="AR386" i="25"/>
  <c r="AR393" i="25" s="1"/>
  <c r="AO345" i="25"/>
  <c r="AO352" i="25" s="1"/>
  <c r="AP356" i="25"/>
  <c r="AP363" i="25" s="1"/>
  <c r="AO341" i="25"/>
  <c r="AO348" i="25" s="1"/>
  <c r="BD569" i="25"/>
  <c r="BD576" i="25" s="1"/>
  <c r="BM702" i="25"/>
  <c r="BM709" i="25" s="1"/>
  <c r="BK675" i="25"/>
  <c r="BK682" i="25" s="1"/>
  <c r="Y103" i="25"/>
  <c r="Y110" i="25" s="1"/>
  <c r="AT418" i="25"/>
  <c r="AT425" i="25" s="1"/>
  <c r="BC551" i="25"/>
  <c r="BC558" i="25" s="1"/>
  <c r="B286" i="25"/>
  <c r="B278" i="25"/>
  <c r="B274" i="25"/>
  <c r="B282" i="25"/>
  <c r="O52" i="25"/>
  <c r="P41" i="25"/>
  <c r="P941" i="25" s="1"/>
  <c r="Q46" i="25"/>
  <c r="Q946" i="25" s="1"/>
  <c r="Q953" i="25" s="1"/>
  <c r="AV446" i="25"/>
  <c r="AV453" i="25" s="1"/>
  <c r="BB537" i="25"/>
  <c r="BB544" i="25" s="1"/>
  <c r="BK671" i="25"/>
  <c r="BK678" i="25" s="1"/>
  <c r="BA526" i="25"/>
  <c r="BA533" i="25" s="1"/>
  <c r="BC552" i="25"/>
  <c r="BC559" i="25" s="1"/>
  <c r="BB538" i="25"/>
  <c r="BB545" i="25" s="1"/>
  <c r="BI645" i="25"/>
  <c r="BI652" i="25" s="1"/>
  <c r="AC166" i="25"/>
  <c r="AC173" i="25" s="1"/>
  <c r="AD180" i="25"/>
  <c r="AD187" i="25" s="1"/>
  <c r="AQ20" i="33" l="1"/>
  <c r="AQ24" i="33" s="1"/>
  <c r="AP62" i="12" s="1"/>
  <c r="AQ28" i="33"/>
  <c r="AR17" i="13" s="1"/>
  <c r="V23" i="41"/>
  <c r="U22" i="11"/>
  <c r="U22" i="41" s="1"/>
  <c r="U20" i="41" s="1"/>
  <c r="V23" i="11"/>
  <c r="U19" i="11"/>
  <c r="V20" i="11"/>
  <c r="P948" i="25"/>
  <c r="M21" i="11" s="1"/>
  <c r="L47" i="12"/>
  <c r="O950" i="25"/>
  <c r="L25" i="11" s="1"/>
  <c r="L18" i="11" s="1"/>
  <c r="K48" i="12"/>
  <c r="L5" i="41" s="1"/>
  <c r="W28" i="11"/>
  <c r="W23" i="41" s="1"/>
  <c r="X29" i="11"/>
  <c r="Q53" i="25"/>
  <c r="R46" i="25" s="1"/>
  <c r="R946" i="25" s="1"/>
  <c r="R953" i="25" s="1"/>
  <c r="P48" i="25"/>
  <c r="Q41" i="25" s="1"/>
  <c r="Q941" i="25" s="1"/>
  <c r="BJ645" i="25"/>
  <c r="BJ652" i="25" s="1"/>
  <c r="AU418" i="25"/>
  <c r="AU425" i="25" s="1"/>
  <c r="AV433" i="25"/>
  <c r="AV440" i="25" s="1"/>
  <c r="AP344" i="25"/>
  <c r="AP351" i="25" s="1"/>
  <c r="AR373" i="25"/>
  <c r="AR380" i="25" s="1"/>
  <c r="BJ646" i="25"/>
  <c r="BJ653" i="25" s="1"/>
  <c r="AR375" i="25"/>
  <c r="AR382" i="25" s="1"/>
  <c r="AB135" i="25"/>
  <c r="AB142" i="25" s="1"/>
  <c r="BF582" i="25"/>
  <c r="BF589" i="25" s="1"/>
  <c r="Z102" i="25"/>
  <c r="Z109" i="25" s="1"/>
  <c r="AS387" i="25"/>
  <c r="AS394" i="25" s="1"/>
  <c r="BE571" i="25"/>
  <c r="BE578" i="25" s="1"/>
  <c r="AL281" i="25"/>
  <c r="AL288" i="25" s="1"/>
  <c r="Z101" i="25"/>
  <c r="Z108" i="25" s="1"/>
  <c r="AU421" i="25"/>
  <c r="AU428" i="25" s="1"/>
  <c r="BL674" i="25"/>
  <c r="BL681" i="25" s="1"/>
  <c r="BE566" i="25"/>
  <c r="BE573" i="25" s="1"/>
  <c r="AF191" i="25"/>
  <c r="AF198" i="25" s="1"/>
  <c r="AN311" i="25"/>
  <c r="AN318" i="25" s="1"/>
  <c r="AD162" i="25"/>
  <c r="AD169" i="25" s="1"/>
  <c r="AN313" i="25"/>
  <c r="AN320" i="25" s="1"/>
  <c r="BH611" i="25"/>
  <c r="BH618" i="25" s="1"/>
  <c r="W58" i="25"/>
  <c r="W65" i="25" s="1"/>
  <c r="AC150" i="25"/>
  <c r="AC157" i="25" s="1"/>
  <c r="AD164" i="25"/>
  <c r="AD171" i="25" s="1"/>
  <c r="AL284" i="25"/>
  <c r="AL291" i="25" s="1"/>
  <c r="AT406" i="25"/>
  <c r="AT413" i="25" s="1"/>
  <c r="BE567" i="25"/>
  <c r="BE574" i="25" s="1"/>
  <c r="AG211" i="25"/>
  <c r="AG218" i="25" s="1"/>
  <c r="AE176" i="25"/>
  <c r="AE183" i="25" s="1"/>
  <c r="BF583" i="25"/>
  <c r="BF590" i="25" s="1"/>
  <c r="BC538" i="25"/>
  <c r="BC545" i="25" s="1"/>
  <c r="BL671" i="25"/>
  <c r="BL678" i="25" s="1"/>
  <c r="Z106" i="25"/>
  <c r="Z113" i="25" s="1"/>
  <c r="AB132" i="25"/>
  <c r="AB139" i="25" s="1"/>
  <c r="AZ496" i="25"/>
  <c r="AZ503" i="25" s="1"/>
  <c r="BA507" i="25"/>
  <c r="BA514" i="25" s="1"/>
  <c r="AK269" i="25"/>
  <c r="AK276" i="25" s="1"/>
  <c r="AG206" i="25"/>
  <c r="AG213" i="25" s="1"/>
  <c r="X71" i="25"/>
  <c r="X78" i="25" s="1"/>
  <c r="AL286" i="25"/>
  <c r="AL293" i="25" s="1"/>
  <c r="X75" i="25"/>
  <c r="X82" i="25" s="1"/>
  <c r="AO331" i="25"/>
  <c r="AO338" i="25" s="1"/>
  <c r="AN315" i="25"/>
  <c r="AN322" i="25" s="1"/>
  <c r="AK266" i="25"/>
  <c r="AK273" i="25" s="1"/>
  <c r="BD556" i="25"/>
  <c r="BD563" i="25" s="1"/>
  <c r="BI631" i="25"/>
  <c r="BI638" i="25" s="1"/>
  <c r="BA508" i="25"/>
  <c r="BA515" i="25" s="1"/>
  <c r="BD553" i="25"/>
  <c r="BD560" i="25" s="1"/>
  <c r="Y88" i="25"/>
  <c r="Y95" i="25" s="1"/>
  <c r="AW451" i="25"/>
  <c r="AW458" i="25" s="1"/>
  <c r="AF196" i="25"/>
  <c r="AF203" i="25" s="1"/>
  <c r="BH616" i="25"/>
  <c r="BH623" i="25" s="1"/>
  <c r="AT403" i="25"/>
  <c r="AT410" i="25" s="1"/>
  <c r="AU420" i="25"/>
  <c r="AU427" i="25" s="1"/>
  <c r="AJ251" i="25"/>
  <c r="AJ258" i="25" s="1"/>
  <c r="BA510" i="25"/>
  <c r="BA517" i="25" s="1"/>
  <c r="X73" i="25"/>
  <c r="X80" i="25" s="1"/>
  <c r="AO328" i="25"/>
  <c r="AO335" i="25" s="1"/>
  <c r="AP343" i="25"/>
  <c r="AP350" i="25" s="1"/>
  <c r="AC151" i="25"/>
  <c r="AC158" i="25" s="1"/>
  <c r="AJ256" i="25"/>
  <c r="AJ263" i="25" s="1"/>
  <c r="BB521" i="25"/>
  <c r="BB528" i="25" s="1"/>
  <c r="AN312" i="25"/>
  <c r="AN319" i="25" s="1"/>
  <c r="BH615" i="25"/>
  <c r="BH622" i="25" s="1"/>
  <c r="X60" i="25"/>
  <c r="X67" i="25" s="1"/>
  <c r="AM300" i="25"/>
  <c r="AM307" i="25" s="1"/>
  <c r="AV432" i="25"/>
  <c r="AV439" i="25" s="1"/>
  <c r="BF585" i="25"/>
  <c r="BF592" i="25" s="1"/>
  <c r="AS388" i="25"/>
  <c r="AS395" i="25" s="1"/>
  <c r="AH224" i="25"/>
  <c r="AH231" i="25" s="1"/>
  <c r="AX461" i="25"/>
  <c r="AX468" i="25" s="1"/>
  <c r="BD552" i="25"/>
  <c r="BD559" i="25" s="1"/>
  <c r="BC537" i="25"/>
  <c r="BC544" i="25" s="1"/>
  <c r="BE569" i="25"/>
  <c r="BE576" i="25" s="1"/>
  <c r="AP345" i="25"/>
  <c r="AP352" i="25" s="1"/>
  <c r="AG208" i="25"/>
  <c r="AG215" i="25" s="1"/>
  <c r="BL673" i="25"/>
  <c r="BL680" i="25" s="1"/>
  <c r="AH225" i="25"/>
  <c r="AH232" i="25" s="1"/>
  <c r="AX464" i="25"/>
  <c r="AX471" i="25" s="1"/>
  <c r="BC540" i="25"/>
  <c r="BC547" i="25" s="1"/>
  <c r="BG597" i="25"/>
  <c r="BG604" i="25" s="1"/>
  <c r="AB133" i="25"/>
  <c r="AB140" i="25" s="1"/>
  <c r="BG599" i="25"/>
  <c r="BG606" i="25" s="1"/>
  <c r="X59" i="25"/>
  <c r="X66" i="25" s="1"/>
  <c r="BL672" i="25"/>
  <c r="BL679" i="25" s="1"/>
  <c r="AK268" i="25"/>
  <c r="AK275" i="25" s="1"/>
  <c r="AM298" i="25"/>
  <c r="AM305" i="25" s="1"/>
  <c r="AB136" i="25"/>
  <c r="AB143" i="25" s="1"/>
  <c r="AY476" i="25"/>
  <c r="AY483" i="25" s="1"/>
  <c r="AJ254" i="25"/>
  <c r="AJ261" i="25" s="1"/>
  <c r="BK660" i="25"/>
  <c r="BK667" i="25" s="1"/>
  <c r="AY481" i="25"/>
  <c r="AY488" i="25" s="1"/>
  <c r="AX463" i="25"/>
  <c r="AX470" i="25" s="1"/>
  <c r="AU417" i="25"/>
  <c r="AU424" i="25" s="1"/>
  <c r="AX466" i="25"/>
  <c r="AX473" i="25" s="1"/>
  <c r="BJ644" i="25"/>
  <c r="BJ651" i="25" s="1"/>
  <c r="AX462" i="25"/>
  <c r="AX469" i="25" s="1"/>
  <c r="Z105" i="25"/>
  <c r="Z112" i="25" s="1"/>
  <c r="BK657" i="25"/>
  <c r="BK664" i="25" s="1"/>
  <c r="Z104" i="25"/>
  <c r="Z111" i="25" s="1"/>
  <c r="AZ494" i="25"/>
  <c r="AZ501" i="25" s="1"/>
  <c r="BI626" i="25"/>
  <c r="BI633" i="25" s="1"/>
  <c r="BK658" i="25"/>
  <c r="BK665" i="25" s="1"/>
  <c r="BG598" i="25"/>
  <c r="BG605" i="25" s="1"/>
  <c r="AF192" i="25"/>
  <c r="AF199" i="25" s="1"/>
  <c r="AN314" i="25"/>
  <c r="AN321" i="25" s="1"/>
  <c r="BK656" i="25"/>
  <c r="BK663" i="25" s="1"/>
  <c r="AQ357" i="25"/>
  <c r="AQ364" i="25" s="1"/>
  <c r="BM687" i="25"/>
  <c r="BM694" i="25" s="1"/>
  <c r="AC147" i="25"/>
  <c r="AC154" i="25" s="1"/>
  <c r="AL285" i="25"/>
  <c r="AL292" i="25" s="1"/>
  <c r="BC536" i="25"/>
  <c r="BC543" i="25" s="1"/>
  <c r="AA119" i="25"/>
  <c r="AA126" i="25" s="1"/>
  <c r="X76" i="25"/>
  <c r="X83" i="25" s="1"/>
  <c r="BB525" i="25"/>
  <c r="BB532" i="25" s="1"/>
  <c r="AE181" i="25"/>
  <c r="AE188" i="25" s="1"/>
  <c r="AC146" i="25"/>
  <c r="AC153" i="25" s="1"/>
  <c r="AW446" i="25"/>
  <c r="AW453" i="25" s="1"/>
  <c r="BL675" i="25"/>
  <c r="BL682" i="25" s="1"/>
  <c r="AP341" i="25"/>
  <c r="AP348" i="25" s="1"/>
  <c r="AI240" i="25"/>
  <c r="AI247" i="25" s="1"/>
  <c r="AG210" i="25"/>
  <c r="AG217" i="25" s="1"/>
  <c r="W56" i="25"/>
  <c r="W63" i="25" s="1"/>
  <c r="BG601" i="25"/>
  <c r="BG608" i="25" s="1"/>
  <c r="AM301" i="25"/>
  <c r="AM308" i="25" s="1"/>
  <c r="Y90" i="25"/>
  <c r="Y97" i="25" s="1"/>
  <c r="BM691" i="25"/>
  <c r="BM698" i="25" s="1"/>
  <c r="AQ359" i="25"/>
  <c r="AQ366" i="25" s="1"/>
  <c r="Y89" i="25"/>
  <c r="Y96" i="25" s="1"/>
  <c r="BB522" i="25"/>
  <c r="BB529" i="25" s="1"/>
  <c r="BH612" i="25"/>
  <c r="BH619" i="25" s="1"/>
  <c r="BA506" i="25"/>
  <c r="BA513" i="25" s="1"/>
  <c r="AK270" i="25"/>
  <c r="AK277" i="25" s="1"/>
  <c r="AJ252" i="25"/>
  <c r="AJ259" i="25" s="1"/>
  <c r="BF581" i="25"/>
  <c r="BF588" i="25" s="1"/>
  <c r="AU416" i="25"/>
  <c r="AU423" i="25" s="1"/>
  <c r="BF584" i="25"/>
  <c r="BF591" i="25" s="1"/>
  <c r="AP342" i="25"/>
  <c r="AP349" i="25" s="1"/>
  <c r="AK267" i="25"/>
  <c r="AK274" i="25" s="1"/>
  <c r="BI628" i="25"/>
  <c r="BI635" i="25" s="1"/>
  <c r="Y87" i="25"/>
  <c r="Y94" i="25" s="1"/>
  <c r="BI627" i="25"/>
  <c r="BI634" i="25" s="1"/>
  <c r="BJ643" i="25"/>
  <c r="BJ650" i="25" s="1"/>
  <c r="BH613" i="25"/>
  <c r="BH620" i="25" s="1"/>
  <c r="AG209" i="25"/>
  <c r="AG216" i="25" s="1"/>
  <c r="AF195" i="25"/>
  <c r="AF202" i="25" s="1"/>
  <c r="BJ641" i="25"/>
  <c r="BJ648" i="25" s="1"/>
  <c r="AP346" i="25"/>
  <c r="AP353" i="25" s="1"/>
  <c r="AR374" i="25"/>
  <c r="AR381" i="25" s="1"/>
  <c r="BD554" i="25"/>
  <c r="BD561" i="25" s="1"/>
  <c r="AM299" i="25"/>
  <c r="AM306" i="25" s="1"/>
  <c r="B297" i="25"/>
  <c r="B289" i="25"/>
  <c r="B288" i="25"/>
  <c r="B296" i="25"/>
  <c r="B291" i="25"/>
  <c r="B299" i="25"/>
  <c r="AD163" i="25"/>
  <c r="AD170" i="25" s="1"/>
  <c r="AE177" i="25"/>
  <c r="AE184" i="25" s="1"/>
  <c r="BH614" i="25"/>
  <c r="BH621" i="25" s="1"/>
  <c r="BB523" i="25"/>
  <c r="BB530" i="25" s="1"/>
  <c r="AW449" i="25"/>
  <c r="AW456" i="25" s="1"/>
  <c r="AF193" i="25"/>
  <c r="AF200" i="25" s="1"/>
  <c r="AD166" i="25"/>
  <c r="AD173" i="25" s="1"/>
  <c r="BB526" i="25"/>
  <c r="BB533" i="25" s="1"/>
  <c r="BD551" i="25"/>
  <c r="BD558" i="25" s="1"/>
  <c r="Z103" i="25"/>
  <c r="Z110" i="25" s="1"/>
  <c r="AK271" i="25"/>
  <c r="AK278" i="25" s="1"/>
  <c r="BC539" i="25"/>
  <c r="BC546" i="25" s="1"/>
  <c r="W57" i="25"/>
  <c r="W64" i="25" s="1"/>
  <c r="AI237" i="25"/>
  <c r="AI244" i="25" s="1"/>
  <c r="BM686" i="25"/>
  <c r="BM693" i="25" s="1"/>
  <c r="AO326" i="25"/>
  <c r="AO333" i="25" s="1"/>
  <c r="BJ642" i="25"/>
  <c r="BJ649" i="25" s="1"/>
  <c r="AR376" i="25"/>
  <c r="AR383" i="25" s="1"/>
  <c r="AJ255" i="25"/>
  <c r="AJ262" i="25" s="1"/>
  <c r="BD555" i="25"/>
  <c r="BD562" i="25" s="1"/>
  <c r="AS390" i="25"/>
  <c r="AS397" i="25" s="1"/>
  <c r="AN316" i="25"/>
  <c r="AN323" i="25" s="1"/>
  <c r="AO327" i="25"/>
  <c r="AO334" i="25" s="1"/>
  <c r="AM297" i="25"/>
  <c r="AM304" i="25" s="1"/>
  <c r="AV434" i="25"/>
  <c r="AV441" i="25" s="1"/>
  <c r="W61" i="25"/>
  <c r="W68" i="25" s="1"/>
  <c r="AS389" i="25"/>
  <c r="AS396" i="25" s="1"/>
  <c r="AZ495" i="25"/>
  <c r="AZ502" i="25" s="1"/>
  <c r="BB524" i="25"/>
  <c r="BB531" i="25" s="1"/>
  <c r="BE570" i="25"/>
  <c r="BE577" i="25" s="1"/>
  <c r="AO329" i="25"/>
  <c r="AO336" i="25" s="1"/>
  <c r="AI241" i="25"/>
  <c r="AI248" i="25" s="1"/>
  <c r="AT404" i="25"/>
  <c r="AT411" i="25" s="1"/>
  <c r="AT402" i="25"/>
  <c r="AT409" i="25" s="1"/>
  <c r="AQ361" i="25"/>
  <c r="AQ368" i="25" s="1"/>
  <c r="AF194" i="25"/>
  <c r="AF201" i="25" s="1"/>
  <c r="AR372" i="25"/>
  <c r="AR379" i="25" s="1"/>
  <c r="AA120" i="25"/>
  <c r="AA127" i="25" s="1"/>
  <c r="BM688" i="25"/>
  <c r="BM695" i="25" s="1"/>
  <c r="AS391" i="25"/>
  <c r="AS398" i="25" s="1"/>
  <c r="AX465" i="25"/>
  <c r="AX472" i="25" s="1"/>
  <c r="AQ358" i="25"/>
  <c r="AQ365" i="25" s="1"/>
  <c r="AR371" i="25"/>
  <c r="AR378" i="25" s="1"/>
  <c r="AE178" i="25"/>
  <c r="AE185" i="25" s="1"/>
  <c r="AA121" i="25"/>
  <c r="AA128" i="25" s="1"/>
  <c r="AU419" i="25"/>
  <c r="AU426" i="25" s="1"/>
  <c r="AL283" i="25"/>
  <c r="AL290" i="25" s="1"/>
  <c r="AJ253" i="25"/>
  <c r="AJ260" i="25" s="1"/>
  <c r="AI239" i="25"/>
  <c r="AI246" i="25" s="1"/>
  <c r="AC148" i="25"/>
  <c r="AC155" i="25" s="1"/>
  <c r="AY478" i="25"/>
  <c r="AY485" i="25" s="1"/>
  <c r="AL282" i="25"/>
  <c r="AL289" i="25" s="1"/>
  <c r="AH222" i="25"/>
  <c r="AH229" i="25" s="1"/>
  <c r="AH226" i="25"/>
  <c r="AH233" i="25" s="1"/>
  <c r="BF586" i="25"/>
  <c r="BF593" i="25" s="1"/>
  <c r="O50" i="25"/>
  <c r="B283" i="25"/>
  <c r="B275" i="25"/>
  <c r="P44" i="25"/>
  <c r="P944" i="25" s="1"/>
  <c r="B292" i="25"/>
  <c r="B300" i="25"/>
  <c r="AE180" i="25"/>
  <c r="AE187" i="25" s="1"/>
  <c r="P45" i="25"/>
  <c r="P945" i="25" s="1"/>
  <c r="P952" i="25" s="1"/>
  <c r="B301" i="25"/>
  <c r="B293" i="25"/>
  <c r="AQ356" i="25"/>
  <c r="AQ363" i="25" s="1"/>
  <c r="AS386" i="25"/>
  <c r="AS393" i="25" s="1"/>
  <c r="Y91" i="25"/>
  <c r="Y98" i="25" s="1"/>
  <c r="AM296" i="25"/>
  <c r="AM303" i="25" s="1"/>
  <c r="AY477" i="25"/>
  <c r="AY484" i="25" s="1"/>
  <c r="BG600" i="25"/>
  <c r="BG607" i="25" s="1"/>
  <c r="AG207" i="25"/>
  <c r="AG214" i="25" s="1"/>
  <c r="BC541" i="25"/>
  <c r="BC548" i="25" s="1"/>
  <c r="AH223" i="25"/>
  <c r="AH230" i="25" s="1"/>
  <c r="BM689" i="25"/>
  <c r="BM696" i="25" s="1"/>
  <c r="AZ492" i="25"/>
  <c r="AZ499" i="25" s="1"/>
  <c r="Q42" i="25"/>
  <c r="Q942" i="25" s="1"/>
  <c r="X72" i="25"/>
  <c r="X79" i="25" s="1"/>
  <c r="AY480" i="25"/>
  <c r="AY487" i="25" s="1"/>
  <c r="BE568" i="25"/>
  <c r="BE575" i="25" s="1"/>
  <c r="AO330" i="25"/>
  <c r="AO337" i="25" s="1"/>
  <c r="AQ360" i="25"/>
  <c r="AQ367" i="25" s="1"/>
  <c r="Y86" i="25"/>
  <c r="Y93" i="25" s="1"/>
  <c r="X74" i="25"/>
  <c r="X81" i="25" s="1"/>
  <c r="AW450" i="25"/>
  <c r="AW457" i="25" s="1"/>
  <c r="BA511" i="25"/>
  <c r="BA518" i="25" s="1"/>
  <c r="AT405" i="25"/>
  <c r="AT412" i="25" s="1"/>
  <c r="BG596" i="25"/>
  <c r="BG603" i="25" s="1"/>
  <c r="BI630" i="25"/>
  <c r="BI637" i="25" s="1"/>
  <c r="AZ493" i="25"/>
  <c r="AZ500" i="25" s="1"/>
  <c r="AT401" i="25"/>
  <c r="AT408" i="25" s="1"/>
  <c r="AB134" i="25"/>
  <c r="AB141" i="25" s="1"/>
  <c r="AA117" i="25"/>
  <c r="AA124" i="25" s="1"/>
  <c r="BM690" i="25"/>
  <c r="BM697" i="25" s="1"/>
  <c r="AW448" i="25"/>
  <c r="AW455" i="25" s="1"/>
  <c r="AB131" i="25"/>
  <c r="AB138" i="25" s="1"/>
  <c r="AC149" i="25"/>
  <c r="AC156" i="25" s="1"/>
  <c r="AW447" i="25"/>
  <c r="AW454" i="25" s="1"/>
  <c r="BI629" i="25"/>
  <c r="BI636" i="25" s="1"/>
  <c r="AA116" i="25"/>
  <c r="AA123" i="25" s="1"/>
  <c r="BK661" i="25"/>
  <c r="BK668" i="25" s="1"/>
  <c r="AE179" i="25"/>
  <c r="AE186" i="25" s="1"/>
  <c r="AD161" i="25"/>
  <c r="AD168" i="25" s="1"/>
  <c r="AI236" i="25"/>
  <c r="AI243" i="25" s="1"/>
  <c r="AV436" i="25"/>
  <c r="AV443" i="25" s="1"/>
  <c r="AI238" i="25"/>
  <c r="AI245" i="25" s="1"/>
  <c r="AD165" i="25"/>
  <c r="AD172" i="25" s="1"/>
  <c r="BK659" i="25"/>
  <c r="BK666" i="25" s="1"/>
  <c r="AA118" i="25"/>
  <c r="AA125" i="25" s="1"/>
  <c r="AV431" i="25"/>
  <c r="AV438" i="25" s="1"/>
  <c r="BL676" i="25"/>
  <c r="BL683" i="25" s="1"/>
  <c r="AH221" i="25"/>
  <c r="AH228" i="25" s="1"/>
  <c r="BA509" i="25"/>
  <c r="BA516" i="25" s="1"/>
  <c r="AV435" i="25"/>
  <c r="AV442" i="25" s="1"/>
  <c r="AZ491" i="25"/>
  <c r="AZ498" i="25" s="1"/>
  <c r="AY479" i="25"/>
  <c r="AY486" i="25" s="1"/>
  <c r="AQ18" i="33" l="1"/>
  <c r="AQ19" i="33" s="1"/>
  <c r="AQ21" i="33" s="1"/>
  <c r="W23" i="11"/>
  <c r="V22" i="11"/>
  <c r="V22" i="41" s="1"/>
  <c r="V20" i="41" s="1"/>
  <c r="W20" i="11"/>
  <c r="V19" i="11"/>
  <c r="P951" i="25"/>
  <c r="M32" i="11" s="1"/>
  <c r="M27" i="11" s="1"/>
  <c r="L49" i="12"/>
  <c r="Q949" i="25"/>
  <c r="Q948" i="25"/>
  <c r="N21" i="11" s="1"/>
  <c r="B21" i="40" s="1"/>
  <c r="M47" i="12"/>
  <c r="Y29" i="11"/>
  <c r="X28" i="11"/>
  <c r="X23" i="41" s="1"/>
  <c r="P52" i="25"/>
  <c r="Q45" i="25" s="1"/>
  <c r="Q945" i="25" s="1"/>
  <c r="Q952" i="25" s="1"/>
  <c r="Q48" i="25"/>
  <c r="R41" i="25" s="1"/>
  <c r="R941" i="25" s="1"/>
  <c r="AF179" i="25"/>
  <c r="AF186" i="25" s="1"/>
  <c r="AD149" i="25"/>
  <c r="AD156" i="25" s="1"/>
  <c r="BJ630" i="25"/>
  <c r="BJ637" i="25" s="1"/>
  <c r="BB511" i="25"/>
  <c r="BB518" i="25" s="1"/>
  <c r="Z86" i="25"/>
  <c r="Z93" i="25" s="1"/>
  <c r="BF568" i="25"/>
  <c r="BF575" i="25" s="1"/>
  <c r="AI223" i="25"/>
  <c r="AI230" i="25" s="1"/>
  <c r="BH600" i="25"/>
  <c r="BH607" i="25" s="1"/>
  <c r="AF180" i="25"/>
  <c r="AF187" i="25" s="1"/>
  <c r="AI226" i="25"/>
  <c r="AI233" i="25" s="1"/>
  <c r="AJ239" i="25"/>
  <c r="AJ246" i="25" s="1"/>
  <c r="AV419" i="25"/>
  <c r="AV426" i="25" s="1"/>
  <c r="AY465" i="25"/>
  <c r="AY472" i="25" s="1"/>
  <c r="AB120" i="25"/>
  <c r="AB127" i="25" s="1"/>
  <c r="AJ241" i="25"/>
  <c r="AJ248" i="25" s="1"/>
  <c r="AO316" i="25"/>
  <c r="AO323" i="25" s="1"/>
  <c r="BK642" i="25"/>
  <c r="BK649" i="25" s="1"/>
  <c r="AJ237" i="25"/>
  <c r="AJ244" i="25" s="1"/>
  <c r="BE551" i="25"/>
  <c r="BE558" i="25" s="1"/>
  <c r="AE163" i="25"/>
  <c r="AE170" i="25" s="1"/>
  <c r="AH209" i="25"/>
  <c r="AH216" i="25" s="1"/>
  <c r="Z87" i="25"/>
  <c r="Z94" i="25" s="1"/>
  <c r="BG584" i="25"/>
  <c r="BG591" i="25" s="1"/>
  <c r="AK252" i="25"/>
  <c r="AK259" i="25" s="1"/>
  <c r="BI612" i="25"/>
  <c r="BI619" i="25" s="1"/>
  <c r="AR359" i="25"/>
  <c r="AR366" i="25" s="1"/>
  <c r="AN301" i="25"/>
  <c r="AN308" i="25" s="1"/>
  <c r="AH210" i="25"/>
  <c r="AH217" i="25" s="1"/>
  <c r="BM675" i="25"/>
  <c r="BM682" i="25" s="1"/>
  <c r="AD147" i="25"/>
  <c r="AD154" i="25" s="1"/>
  <c r="AY462" i="25"/>
  <c r="AY469" i="25" s="1"/>
  <c r="AZ476" i="25"/>
  <c r="AZ483" i="25" s="1"/>
  <c r="BM673" i="25"/>
  <c r="BM680" i="25" s="1"/>
  <c r="AN300" i="25"/>
  <c r="AN307" i="25" s="1"/>
  <c r="AO312" i="25"/>
  <c r="AO319" i="25" s="1"/>
  <c r="AD151" i="25"/>
  <c r="AD158" i="25" s="1"/>
  <c r="Y73" i="25"/>
  <c r="Y80" i="25" s="1"/>
  <c r="AV420" i="25"/>
  <c r="AV427" i="25" s="1"/>
  <c r="AG196" i="25"/>
  <c r="AG203" i="25" s="1"/>
  <c r="Y71" i="25"/>
  <c r="Y78" i="25" s="1"/>
  <c r="AC132" i="25"/>
  <c r="AC139" i="25" s="1"/>
  <c r="BF567" i="25"/>
  <c r="BF574" i="25" s="1"/>
  <c r="BI611" i="25"/>
  <c r="BI618" i="25" s="1"/>
  <c r="AO311" i="25"/>
  <c r="AO318" i="25" s="1"/>
  <c r="AC135" i="25"/>
  <c r="AC142" i="25" s="1"/>
  <c r="AQ344" i="25"/>
  <c r="AQ351" i="25" s="1"/>
  <c r="AW436" i="25"/>
  <c r="AW443" i="25" s="1"/>
  <c r="AR360" i="25"/>
  <c r="AR367" i="25" s="1"/>
  <c r="AZ477" i="25"/>
  <c r="AZ484" i="25" s="1"/>
  <c r="AZ478" i="25"/>
  <c r="AZ485" i="25" s="1"/>
  <c r="AK253" i="25"/>
  <c r="AK260" i="25" s="1"/>
  <c r="AS371" i="25"/>
  <c r="AS378" i="25" s="1"/>
  <c r="AT391" i="25"/>
  <c r="AT398" i="25" s="1"/>
  <c r="AS372" i="25"/>
  <c r="AS379" i="25" s="1"/>
  <c r="AU402" i="25"/>
  <c r="AU409" i="25" s="1"/>
  <c r="AT389" i="25"/>
  <c r="AT396" i="25" s="1"/>
  <c r="AN297" i="25"/>
  <c r="AN304" i="25" s="1"/>
  <c r="AP326" i="25"/>
  <c r="AP333" i="25" s="1"/>
  <c r="BE554" i="25"/>
  <c r="BE561" i="25" s="1"/>
  <c r="BI613" i="25"/>
  <c r="BI620" i="25" s="1"/>
  <c r="BJ628" i="25"/>
  <c r="BJ635" i="25" s="1"/>
  <c r="AV416" i="25"/>
  <c r="AV423" i="25" s="1"/>
  <c r="BH601" i="25"/>
  <c r="BH608" i="25" s="1"/>
  <c r="AJ240" i="25"/>
  <c r="AJ247" i="25" s="1"/>
  <c r="AX446" i="25"/>
  <c r="AX453" i="25" s="1"/>
  <c r="AO314" i="25"/>
  <c r="AO321" i="25" s="1"/>
  <c r="BK644" i="25"/>
  <c r="BK651" i="25" s="1"/>
  <c r="AC136" i="25"/>
  <c r="AC143" i="25" s="1"/>
  <c r="BM672" i="25"/>
  <c r="BM679" i="25" s="1"/>
  <c r="AC133" i="25"/>
  <c r="AC140" i="25" s="1"/>
  <c r="AY464" i="25"/>
  <c r="AY471" i="25" s="1"/>
  <c r="BF569" i="25"/>
  <c r="BF576" i="25" s="1"/>
  <c r="BG585" i="25"/>
  <c r="BG592" i="25" s="1"/>
  <c r="Y60" i="25"/>
  <c r="Y67" i="25" s="1"/>
  <c r="AX451" i="25"/>
  <c r="AX458" i="25" s="1"/>
  <c r="BE556" i="25"/>
  <c r="BE563" i="25" s="1"/>
  <c r="AF176" i="25"/>
  <c r="AF183" i="25" s="1"/>
  <c r="AG191" i="25"/>
  <c r="AG198" i="25" s="1"/>
  <c r="AS375" i="25"/>
  <c r="AS382" i="25" s="1"/>
  <c r="AW433" i="25"/>
  <c r="AW440" i="25" s="1"/>
  <c r="AZ479" i="25"/>
  <c r="AZ486" i="25" s="1"/>
  <c r="AE165" i="25"/>
  <c r="AE172" i="25" s="1"/>
  <c r="AJ236" i="25"/>
  <c r="AJ243" i="25" s="1"/>
  <c r="AN296" i="25"/>
  <c r="AN303" i="25" s="1"/>
  <c r="AR356" i="25"/>
  <c r="AR363" i="25" s="1"/>
  <c r="AG194" i="25"/>
  <c r="AG201" i="25" s="1"/>
  <c r="X61" i="25"/>
  <c r="X68" i="25" s="1"/>
  <c r="AS374" i="25"/>
  <c r="AS381" i="25" s="1"/>
  <c r="BK643" i="25"/>
  <c r="BK650" i="25" s="1"/>
  <c r="AL267" i="25"/>
  <c r="AL274" i="25" s="1"/>
  <c r="AD146" i="25"/>
  <c r="AD153" i="25" s="1"/>
  <c r="Y76" i="25"/>
  <c r="Y83" i="25" s="1"/>
  <c r="AR357" i="25"/>
  <c r="AR364" i="25" s="1"/>
  <c r="AG192" i="25"/>
  <c r="AG199" i="25" s="1"/>
  <c r="BJ626" i="25"/>
  <c r="BJ633" i="25" s="1"/>
  <c r="BL657" i="25"/>
  <c r="BL664" i="25" s="1"/>
  <c r="AY466" i="25"/>
  <c r="AY473" i="25" s="1"/>
  <c r="AN298" i="25"/>
  <c r="AN305" i="25" s="1"/>
  <c r="Y59" i="25"/>
  <c r="Y66" i="25" s="1"/>
  <c r="BH597" i="25"/>
  <c r="BH604" i="25" s="1"/>
  <c r="BD537" i="25"/>
  <c r="BD544" i="25" s="1"/>
  <c r="AI224" i="25"/>
  <c r="AI231" i="25" s="1"/>
  <c r="BB508" i="25"/>
  <c r="BB515" i="25" s="1"/>
  <c r="AL266" i="25"/>
  <c r="AL273" i="25" s="1"/>
  <c r="Y75" i="25"/>
  <c r="Y82" i="25" s="1"/>
  <c r="AD150" i="25"/>
  <c r="AD157" i="25" s="1"/>
  <c r="BF566" i="25"/>
  <c r="BF573" i="25" s="1"/>
  <c r="AA102" i="25"/>
  <c r="AA109" i="25" s="1"/>
  <c r="BK646" i="25"/>
  <c r="BK653" i="25" s="1"/>
  <c r="AV418" i="25"/>
  <c r="AV425" i="25" s="1"/>
  <c r="BA491" i="25"/>
  <c r="BA498" i="25" s="1"/>
  <c r="AE161" i="25"/>
  <c r="AE168" i="25" s="1"/>
  <c r="AX447" i="25"/>
  <c r="AX454" i="25" s="1"/>
  <c r="AX448" i="25"/>
  <c r="AX455" i="25" s="1"/>
  <c r="AC134" i="25"/>
  <c r="AC141" i="25" s="1"/>
  <c r="AU405" i="25"/>
  <c r="AU412" i="25" s="1"/>
  <c r="Y74" i="25"/>
  <c r="Y81" i="25" s="1"/>
  <c r="Y72" i="25"/>
  <c r="Y79" i="25" s="1"/>
  <c r="AH207" i="25"/>
  <c r="AH214" i="25" s="1"/>
  <c r="Z91" i="25"/>
  <c r="Z98" i="25" s="1"/>
  <c r="BG586" i="25"/>
  <c r="BG593" i="25" s="1"/>
  <c r="BE555" i="25"/>
  <c r="BE562" i="25" s="1"/>
  <c r="AA103" i="25"/>
  <c r="AA110" i="25" s="1"/>
  <c r="BC526" i="25"/>
  <c r="BC533" i="25" s="1"/>
  <c r="AQ346" i="25"/>
  <c r="AQ353" i="25" s="1"/>
  <c r="BJ627" i="25"/>
  <c r="BJ634" i="25" s="1"/>
  <c r="AQ342" i="25"/>
  <c r="AQ349" i="25" s="1"/>
  <c r="BB506" i="25"/>
  <c r="BB513" i="25" s="1"/>
  <c r="Z89" i="25"/>
  <c r="Z96" i="25" s="1"/>
  <c r="AF181" i="25"/>
  <c r="AF188" i="25" s="1"/>
  <c r="AM285" i="25"/>
  <c r="AM292" i="25" s="1"/>
  <c r="BH598" i="25"/>
  <c r="BH605" i="25" s="1"/>
  <c r="BA494" i="25"/>
  <c r="BA501" i="25" s="1"/>
  <c r="AA105" i="25"/>
  <c r="AA112" i="25" s="1"/>
  <c r="AK254" i="25"/>
  <c r="AK261" i="25" s="1"/>
  <c r="BE552" i="25"/>
  <c r="BE559" i="25" s="1"/>
  <c r="AK256" i="25"/>
  <c r="AK263" i="25" s="1"/>
  <c r="AP328" i="25"/>
  <c r="AP335" i="25" s="1"/>
  <c r="AK251" i="25"/>
  <c r="AK258" i="25" s="1"/>
  <c r="BI616" i="25"/>
  <c r="BI623" i="25" s="1"/>
  <c r="AO315" i="25"/>
  <c r="AO322" i="25" s="1"/>
  <c r="AM286" i="25"/>
  <c r="AM293" i="25" s="1"/>
  <c r="AL269" i="25"/>
  <c r="AL276" i="25" s="1"/>
  <c r="AM284" i="25"/>
  <c r="AM291" i="25" s="1"/>
  <c r="X58" i="25"/>
  <c r="X65" i="25" s="1"/>
  <c r="AE162" i="25"/>
  <c r="AE169" i="25" s="1"/>
  <c r="AA101" i="25"/>
  <c r="AA108" i="25" s="1"/>
  <c r="BG582" i="25"/>
  <c r="BG589" i="25" s="1"/>
  <c r="AS373" i="25"/>
  <c r="AS380" i="25" s="1"/>
  <c r="BK645" i="25"/>
  <c r="BK652" i="25" s="1"/>
  <c r="Q49" i="25"/>
  <c r="R53" i="25"/>
  <c r="B315" i="25"/>
  <c r="B307" i="25"/>
  <c r="AI222" i="25"/>
  <c r="AI229" i="25" s="1"/>
  <c r="AM283" i="25"/>
  <c r="AM290" i="25" s="1"/>
  <c r="AB121" i="25"/>
  <c r="AB128" i="25" s="1"/>
  <c r="AR361" i="25"/>
  <c r="AR368" i="25" s="1"/>
  <c r="AU404" i="25"/>
  <c r="AU411" i="25" s="1"/>
  <c r="AP329" i="25"/>
  <c r="AP336" i="25" s="1"/>
  <c r="BC524" i="25"/>
  <c r="BC531" i="25" s="1"/>
  <c r="AW434" i="25"/>
  <c r="AW441" i="25" s="1"/>
  <c r="AP327" i="25"/>
  <c r="AP334" i="25" s="1"/>
  <c r="AT390" i="25"/>
  <c r="AT397" i="25" s="1"/>
  <c r="AK255" i="25"/>
  <c r="AK262" i="25" s="1"/>
  <c r="X57" i="25"/>
  <c r="X64" i="25" s="1"/>
  <c r="AL271" i="25"/>
  <c r="AL278" i="25" s="1"/>
  <c r="AG193" i="25"/>
  <c r="AG200" i="25" s="1"/>
  <c r="BC523" i="25"/>
  <c r="BC530" i="25" s="1"/>
  <c r="AF177" i="25"/>
  <c r="AF184" i="25" s="1"/>
  <c r="B312" i="25"/>
  <c r="B304" i="25"/>
  <c r="AG195" i="25"/>
  <c r="AG202" i="25" s="1"/>
  <c r="BC522" i="25"/>
  <c r="BC529" i="25" s="1"/>
  <c r="Z90" i="25"/>
  <c r="Z97" i="25" s="1"/>
  <c r="AQ341" i="25"/>
  <c r="AQ348" i="25" s="1"/>
  <c r="BD536" i="25"/>
  <c r="BD543" i="25" s="1"/>
  <c r="BD540" i="25"/>
  <c r="BD547" i="25" s="1"/>
  <c r="AI225" i="25"/>
  <c r="AI232" i="25" s="1"/>
  <c r="AH208" i="25"/>
  <c r="AH215" i="25" s="1"/>
  <c r="BI615" i="25"/>
  <c r="BI622" i="25" s="1"/>
  <c r="BC521" i="25"/>
  <c r="BC528" i="25" s="1"/>
  <c r="BB510" i="25"/>
  <c r="BB517" i="25" s="1"/>
  <c r="BB509" i="25"/>
  <c r="BB516" i="25" s="1"/>
  <c r="BM676" i="25"/>
  <c r="BM683" i="25" s="1"/>
  <c r="AB118" i="25"/>
  <c r="AB125" i="25" s="1"/>
  <c r="BL661" i="25"/>
  <c r="BL668" i="25" s="1"/>
  <c r="BJ629" i="25"/>
  <c r="BJ636" i="25" s="1"/>
  <c r="AB117" i="25"/>
  <c r="AB124" i="25" s="1"/>
  <c r="AU401" i="25"/>
  <c r="AU408" i="25" s="1"/>
  <c r="AX450" i="25"/>
  <c r="AX457" i="25" s="1"/>
  <c r="AP330" i="25"/>
  <c r="AP337" i="25" s="1"/>
  <c r="AZ480" i="25"/>
  <c r="AZ487" i="25" s="1"/>
  <c r="BD541" i="25"/>
  <c r="BD548" i="25" s="1"/>
  <c r="AT386" i="25"/>
  <c r="AT393" i="25" s="1"/>
  <c r="B316" i="25"/>
  <c r="B308" i="25"/>
  <c r="B298" i="25"/>
  <c r="B290" i="25"/>
  <c r="AM282" i="25"/>
  <c r="AM289" i="25" s="1"/>
  <c r="AD148" i="25"/>
  <c r="AD155" i="25" s="1"/>
  <c r="AF178" i="25"/>
  <c r="AF185" i="25" s="1"/>
  <c r="AR358" i="25"/>
  <c r="AR365" i="25" s="1"/>
  <c r="BF570" i="25"/>
  <c r="BF577" i="25" s="1"/>
  <c r="BA495" i="25"/>
  <c r="BA502" i="25" s="1"/>
  <c r="AS376" i="25"/>
  <c r="AS383" i="25" s="1"/>
  <c r="BD539" i="25"/>
  <c r="BD546" i="25" s="1"/>
  <c r="B311" i="25"/>
  <c r="B303" i="25"/>
  <c r="AA104" i="25"/>
  <c r="AA111" i="25" s="1"/>
  <c r="AV417" i="25"/>
  <c r="AV424" i="25" s="1"/>
  <c r="AZ481" i="25"/>
  <c r="AZ488" i="25" s="1"/>
  <c r="AL268" i="25"/>
  <c r="AL275" i="25" s="1"/>
  <c r="BE553" i="25"/>
  <c r="BE560" i="25" s="1"/>
  <c r="BJ631" i="25"/>
  <c r="BJ638" i="25" s="1"/>
  <c r="AP331" i="25"/>
  <c r="AP338" i="25" s="1"/>
  <c r="AH206" i="25"/>
  <c r="AH213" i="25" s="1"/>
  <c r="BB507" i="25"/>
  <c r="BB514" i="25" s="1"/>
  <c r="BM671" i="25"/>
  <c r="BM678" i="25" s="1"/>
  <c r="BG583" i="25"/>
  <c r="BG590" i="25" s="1"/>
  <c r="AH211" i="25"/>
  <c r="AH218" i="25" s="1"/>
  <c r="AU406" i="25"/>
  <c r="AU413" i="25" s="1"/>
  <c r="AE164" i="25"/>
  <c r="AE171" i="25" s="1"/>
  <c r="AO313" i="25"/>
  <c r="AO320" i="25" s="1"/>
  <c r="AV421" i="25"/>
  <c r="AV428" i="25" s="1"/>
  <c r="AM281" i="25"/>
  <c r="AM288" i="25" s="1"/>
  <c r="AT387" i="25"/>
  <c r="AT394" i="25" s="1"/>
  <c r="AW435" i="25"/>
  <c r="AW442" i="25" s="1"/>
  <c r="AI221" i="25"/>
  <c r="AI228" i="25" s="1"/>
  <c r="AW431" i="25"/>
  <c r="AW438" i="25" s="1"/>
  <c r="BL659" i="25"/>
  <c r="BL666" i="25" s="1"/>
  <c r="AJ238" i="25"/>
  <c r="AJ245" i="25" s="1"/>
  <c r="AB116" i="25"/>
  <c r="AB123" i="25" s="1"/>
  <c r="AC131" i="25"/>
  <c r="AC138" i="25" s="1"/>
  <c r="BA493" i="25"/>
  <c r="BA500" i="25" s="1"/>
  <c r="BH596" i="25"/>
  <c r="BH603" i="25" s="1"/>
  <c r="BA492" i="25"/>
  <c r="BA499" i="25" s="1"/>
  <c r="P43" i="25"/>
  <c r="P943" i="25" s="1"/>
  <c r="AE166" i="25"/>
  <c r="AE173" i="25" s="1"/>
  <c r="AX449" i="25"/>
  <c r="AX456" i="25" s="1"/>
  <c r="BI614" i="25"/>
  <c r="BI621" i="25" s="1"/>
  <c r="AN299" i="25"/>
  <c r="AN306" i="25" s="1"/>
  <c r="BK641" i="25"/>
  <c r="BK648" i="25" s="1"/>
  <c r="BG581" i="25"/>
  <c r="BG588" i="25" s="1"/>
  <c r="AL270" i="25"/>
  <c r="AL277" i="25" s="1"/>
  <c r="X56" i="25"/>
  <c r="X63" i="25" s="1"/>
  <c r="BC525" i="25"/>
  <c r="BC532" i="25" s="1"/>
  <c r="AB119" i="25"/>
  <c r="AB126" i="25" s="1"/>
  <c r="BL656" i="25"/>
  <c r="BL663" i="25" s="1"/>
  <c r="BL658" i="25"/>
  <c r="BL665" i="25" s="1"/>
  <c r="AY463" i="25"/>
  <c r="AY470" i="25" s="1"/>
  <c r="BL660" i="25"/>
  <c r="BL667" i="25" s="1"/>
  <c r="BH599" i="25"/>
  <c r="BH606" i="25" s="1"/>
  <c r="AQ345" i="25"/>
  <c r="AQ352" i="25" s="1"/>
  <c r="AY461" i="25"/>
  <c r="AY468" i="25" s="1"/>
  <c r="AT388" i="25"/>
  <c r="AT395" i="25" s="1"/>
  <c r="AW432" i="25"/>
  <c r="AW439" i="25" s="1"/>
  <c r="AQ343" i="25"/>
  <c r="AQ350" i="25" s="1"/>
  <c r="AU403" i="25"/>
  <c r="AU410" i="25" s="1"/>
  <c r="Z88" i="25"/>
  <c r="Z95" i="25" s="1"/>
  <c r="BA496" i="25"/>
  <c r="BA503" i="25" s="1"/>
  <c r="AA106" i="25"/>
  <c r="AA113" i="25" s="1"/>
  <c r="BD538" i="25"/>
  <c r="BD545" i="25" s="1"/>
  <c r="P51" i="25"/>
  <c r="B314" i="25"/>
  <c r="B306" i="25"/>
  <c r="BM674" i="25"/>
  <c r="BM681" i="25" s="1"/>
  <c r="BF571" i="25"/>
  <c r="BF578" i="25" s="1"/>
  <c r="AQ30" i="33" l="1"/>
  <c r="AR8" i="14" s="1"/>
  <c r="AQ50" i="11" s="1"/>
  <c r="AQ28" i="41" s="1"/>
  <c r="AR17" i="33"/>
  <c r="B47" i="42"/>
  <c r="X20" i="11"/>
  <c r="W19" i="11"/>
  <c r="X23" i="11"/>
  <c r="W22" i="11"/>
  <c r="W22" i="41" s="1"/>
  <c r="W20" i="41" s="1"/>
  <c r="P950" i="25"/>
  <c r="M25" i="11" s="1"/>
  <c r="M18" i="11" s="1"/>
  <c r="L48" i="12"/>
  <c r="M5" i="41" s="1"/>
  <c r="R948" i="25"/>
  <c r="O21" i="11" s="1"/>
  <c r="N47" i="12"/>
  <c r="Y28" i="11"/>
  <c r="Y23" i="41" s="1"/>
  <c r="Z29" i="11"/>
  <c r="C29" i="40" s="1"/>
  <c r="C28" i="40" s="1"/>
  <c r="AA88" i="25"/>
  <c r="AA95" i="25" s="1"/>
  <c r="BL641" i="25"/>
  <c r="BL648" i="25" s="1"/>
  <c r="BB493" i="25"/>
  <c r="BB500" i="25" s="1"/>
  <c r="AV406" i="25"/>
  <c r="AV413" i="25" s="1"/>
  <c r="AQ331" i="25"/>
  <c r="AQ338" i="25" s="1"/>
  <c r="AM268" i="25"/>
  <c r="AM275" i="25" s="1"/>
  <c r="BE539" i="25"/>
  <c r="BE546" i="25" s="1"/>
  <c r="AQ330" i="25"/>
  <c r="AQ337" i="25" s="1"/>
  <c r="BK629" i="25"/>
  <c r="BK636" i="25" s="1"/>
  <c r="AR341" i="25"/>
  <c r="AR348" i="25" s="1"/>
  <c r="BD523" i="25"/>
  <c r="BD530" i="25" s="1"/>
  <c r="AV404" i="25"/>
  <c r="AV411" i="25" s="1"/>
  <c r="AT373" i="25"/>
  <c r="AT380" i="25" s="1"/>
  <c r="AF162" i="25"/>
  <c r="AF169" i="25" s="1"/>
  <c r="BF552" i="25"/>
  <c r="BF559" i="25" s="1"/>
  <c r="BI598" i="25"/>
  <c r="BI605" i="25" s="1"/>
  <c r="AB103" i="25"/>
  <c r="AB110" i="25" s="1"/>
  <c r="AA91" i="25"/>
  <c r="AA98" i="25" s="1"/>
  <c r="Z74" i="25"/>
  <c r="Z81" i="25" s="1"/>
  <c r="AY447" i="25"/>
  <c r="AY454" i="25" s="1"/>
  <c r="BG566" i="25"/>
  <c r="BG573" i="25" s="1"/>
  <c r="Z59" i="25"/>
  <c r="Z66" i="25" s="1"/>
  <c r="AS357" i="25"/>
  <c r="AS364" i="25" s="1"/>
  <c r="AO297" i="25"/>
  <c r="AO304" i="25" s="1"/>
  <c r="AT372" i="25"/>
  <c r="AT379" i="25" s="1"/>
  <c r="BA478" i="25"/>
  <c r="BA485" i="25" s="1"/>
  <c r="AR344" i="25"/>
  <c r="AR351" i="25" s="1"/>
  <c r="AW420" i="25"/>
  <c r="AW427" i="25" s="1"/>
  <c r="AA87" i="25"/>
  <c r="AA94" i="25" s="1"/>
  <c r="AZ465" i="25"/>
  <c r="AZ472" i="25" s="1"/>
  <c r="BI599" i="25"/>
  <c r="BI606" i="25" s="1"/>
  <c r="AC119" i="25"/>
  <c r="AC126" i="25" s="1"/>
  <c r="AO299" i="25"/>
  <c r="AO306" i="25" s="1"/>
  <c r="AD131" i="25"/>
  <c r="AD138" i="25" s="1"/>
  <c r="BM659" i="25"/>
  <c r="BM666" i="25" s="1"/>
  <c r="AX435" i="25"/>
  <c r="AX442" i="25" s="1"/>
  <c r="AW421" i="25"/>
  <c r="AW428" i="25" s="1"/>
  <c r="AI211" i="25"/>
  <c r="AI218" i="25" s="1"/>
  <c r="BC507" i="25"/>
  <c r="BC514" i="25" s="1"/>
  <c r="BA481" i="25"/>
  <c r="BA488" i="25" s="1"/>
  <c r="AY450" i="25"/>
  <c r="AY457" i="25" s="1"/>
  <c r="BM661" i="25"/>
  <c r="BM668" i="25" s="1"/>
  <c r="BC509" i="25"/>
  <c r="BC516" i="25" s="1"/>
  <c r="BJ615" i="25"/>
  <c r="BJ622" i="25" s="1"/>
  <c r="AA90" i="25"/>
  <c r="AA97" i="25" s="1"/>
  <c r="AM269" i="25"/>
  <c r="AM276" i="25" s="1"/>
  <c r="AL254" i="25"/>
  <c r="AL261" i="25" s="1"/>
  <c r="AA89" i="25"/>
  <c r="AA96" i="25" s="1"/>
  <c r="AI207" i="25"/>
  <c r="AI214" i="25" s="1"/>
  <c r="AV405" i="25"/>
  <c r="AV412" i="25" s="1"/>
  <c r="AF161" i="25"/>
  <c r="AF168" i="25" s="1"/>
  <c r="BL646" i="25"/>
  <c r="BL653" i="25" s="1"/>
  <c r="AM266" i="25"/>
  <c r="AM273" i="25" s="1"/>
  <c r="BE537" i="25"/>
  <c r="BE544" i="25" s="1"/>
  <c r="AO298" i="25"/>
  <c r="AO305" i="25" s="1"/>
  <c r="Z76" i="25"/>
  <c r="Z83" i="25" s="1"/>
  <c r="AU391" i="25"/>
  <c r="AU398" i="25" s="1"/>
  <c r="BA477" i="25"/>
  <c r="BA484" i="25" s="1"/>
  <c r="AD135" i="25"/>
  <c r="AD142" i="25" s="1"/>
  <c r="Z73" i="25"/>
  <c r="Z80" i="25" s="1"/>
  <c r="AO300" i="25"/>
  <c r="AO307" i="25" s="1"/>
  <c r="AI210" i="25"/>
  <c r="AI217" i="25" s="1"/>
  <c r="AW419" i="25"/>
  <c r="AW426" i="25" s="1"/>
  <c r="BG568" i="25"/>
  <c r="BG575" i="25" s="1"/>
  <c r="BK630" i="25"/>
  <c r="BK637" i="25" s="1"/>
  <c r="BM658" i="25"/>
  <c r="BM665" i="25" s="1"/>
  <c r="BD525" i="25"/>
  <c r="BD532" i="25" s="1"/>
  <c r="AF166" i="25"/>
  <c r="AF173" i="25" s="1"/>
  <c r="BB492" i="25"/>
  <c r="BB499" i="25" s="1"/>
  <c r="AC116" i="25"/>
  <c r="AC123" i="25" s="1"/>
  <c r="AX431" i="25"/>
  <c r="AX438" i="25" s="1"/>
  <c r="AU387" i="25"/>
  <c r="AU394" i="25" s="1"/>
  <c r="AP313" i="25"/>
  <c r="AP320" i="25" s="1"/>
  <c r="BH583" i="25"/>
  <c r="BH590" i="25" s="1"/>
  <c r="AV401" i="25"/>
  <c r="AV408" i="25" s="1"/>
  <c r="BC510" i="25"/>
  <c r="BC517" i="25" s="1"/>
  <c r="BE540" i="25"/>
  <c r="BE547" i="25" s="1"/>
  <c r="BD522" i="25"/>
  <c r="BD529" i="25" s="1"/>
  <c r="BD524" i="25"/>
  <c r="BD531" i="25" s="1"/>
  <c r="AJ222" i="25"/>
  <c r="AJ229" i="25" s="1"/>
  <c r="BJ616" i="25"/>
  <c r="BJ623" i="25" s="1"/>
  <c r="AB105" i="25"/>
  <c r="AB112" i="25" s="1"/>
  <c r="AD134" i="25"/>
  <c r="AD141" i="25" s="1"/>
  <c r="BB491" i="25"/>
  <c r="BB498" i="25" s="1"/>
  <c r="BC508" i="25"/>
  <c r="BC515" i="25" s="1"/>
  <c r="BK626" i="25"/>
  <c r="BK633" i="25" s="1"/>
  <c r="BH585" i="25"/>
  <c r="BH592" i="25" s="1"/>
  <c r="AT371" i="25"/>
  <c r="AT378" i="25" s="1"/>
  <c r="AS360" i="25"/>
  <c r="AS367" i="25" s="1"/>
  <c r="BG567" i="25"/>
  <c r="BG574" i="25" s="1"/>
  <c r="AE151" i="25"/>
  <c r="AE158" i="25" s="1"/>
  <c r="AE147" i="25"/>
  <c r="AE154" i="25" s="1"/>
  <c r="AO301" i="25"/>
  <c r="AO308" i="25" s="1"/>
  <c r="AL252" i="25"/>
  <c r="AL259" i="25" s="1"/>
  <c r="AK237" i="25"/>
  <c r="AK244" i="25" s="1"/>
  <c r="AK241" i="25"/>
  <c r="AK248" i="25" s="1"/>
  <c r="AK239" i="25"/>
  <c r="AK246" i="25" s="1"/>
  <c r="BI600" i="25"/>
  <c r="BI607" i="25" s="1"/>
  <c r="AA86" i="25"/>
  <c r="AA93" i="25" s="1"/>
  <c r="AE149" i="25"/>
  <c r="AE156" i="25" s="1"/>
  <c r="BE538" i="25"/>
  <c r="BE545" i="25" s="1"/>
  <c r="BH581" i="25"/>
  <c r="BH588" i="25" s="1"/>
  <c r="BI596" i="25"/>
  <c r="BI603" i="25" s="1"/>
  <c r="AF164" i="25"/>
  <c r="AF171" i="25" s="1"/>
  <c r="BF553" i="25"/>
  <c r="BF560" i="25" s="1"/>
  <c r="BA480" i="25"/>
  <c r="BA487" i="25" s="1"/>
  <c r="AC117" i="25"/>
  <c r="AC124" i="25" s="1"/>
  <c r="BE536" i="25"/>
  <c r="BE543" i="25" s="1"/>
  <c r="AH195" i="25"/>
  <c r="AH202" i="25" s="1"/>
  <c r="AM271" i="25"/>
  <c r="AM278" i="25" s="1"/>
  <c r="AQ329" i="25"/>
  <c r="AQ336" i="25" s="1"/>
  <c r="AC121" i="25"/>
  <c r="AC128" i="25" s="1"/>
  <c r="BL645" i="25"/>
  <c r="BL652" i="25" s="1"/>
  <c r="AB101" i="25"/>
  <c r="AB108" i="25" s="1"/>
  <c r="AL256" i="25"/>
  <c r="AL263" i="25" s="1"/>
  <c r="BB494" i="25"/>
  <c r="BB501" i="25" s="1"/>
  <c r="BH586" i="25"/>
  <c r="BH593" i="25" s="1"/>
  <c r="AY448" i="25"/>
  <c r="AY455" i="25" s="1"/>
  <c r="AH192" i="25"/>
  <c r="AH199" i="25" s="1"/>
  <c r="AQ326" i="25"/>
  <c r="AQ333" i="25" s="1"/>
  <c r="AV402" i="25"/>
  <c r="AV409" i="25" s="1"/>
  <c r="AL253" i="25"/>
  <c r="AL260" i="25" s="1"/>
  <c r="AX436" i="25"/>
  <c r="AX443" i="25" s="1"/>
  <c r="AD132" i="25"/>
  <c r="AD139" i="25" s="1"/>
  <c r="BA476" i="25"/>
  <c r="BA483" i="25" s="1"/>
  <c r="AS359" i="25"/>
  <c r="AS366" i="25" s="1"/>
  <c r="BH584" i="25"/>
  <c r="BH591" i="25" s="1"/>
  <c r="AF163" i="25"/>
  <c r="AF170" i="25" s="1"/>
  <c r="BL642" i="25"/>
  <c r="BL649" i="25" s="1"/>
  <c r="AC120" i="25"/>
  <c r="AC127" i="25" s="1"/>
  <c r="AJ226" i="25"/>
  <c r="AJ233" i="25" s="1"/>
  <c r="AG179" i="25"/>
  <c r="AG186" i="25" s="1"/>
  <c r="Q44" i="25"/>
  <c r="Q944" i="25" s="1"/>
  <c r="R48" i="25"/>
  <c r="AI206" i="25"/>
  <c r="AI213" i="25" s="1"/>
  <c r="BK631" i="25"/>
  <c r="BK638" i="25" s="1"/>
  <c r="AW417" i="25"/>
  <c r="AW424" i="25" s="1"/>
  <c r="B326" i="25"/>
  <c r="B318" i="25"/>
  <c r="AT376" i="25"/>
  <c r="AT383" i="25" s="1"/>
  <c r="BG570" i="25"/>
  <c r="BG577" i="25" s="1"/>
  <c r="AG178" i="25"/>
  <c r="AG185" i="25" s="1"/>
  <c r="AN282" i="25"/>
  <c r="AN289" i="25" s="1"/>
  <c r="B323" i="25"/>
  <c r="B331" i="25"/>
  <c r="BE541" i="25"/>
  <c r="BE548" i="25" s="1"/>
  <c r="AC118" i="25"/>
  <c r="AC125" i="25" s="1"/>
  <c r="BD521" i="25"/>
  <c r="BD528" i="25" s="1"/>
  <c r="AI208" i="25"/>
  <c r="AI215" i="25" s="1"/>
  <c r="AL255" i="25"/>
  <c r="AL262" i="25" s="1"/>
  <c r="AQ327" i="25"/>
  <c r="AQ334" i="25" s="1"/>
  <c r="S46" i="25"/>
  <c r="S946" i="25" s="1"/>
  <c r="S953" i="25" s="1"/>
  <c r="Y58" i="25"/>
  <c r="Y65" i="25" s="1"/>
  <c r="AP315" i="25"/>
  <c r="AP322" i="25" s="1"/>
  <c r="AL251" i="25"/>
  <c r="AL258" i="25" s="1"/>
  <c r="AN285" i="25"/>
  <c r="AN292" i="25" s="1"/>
  <c r="AR342" i="25"/>
  <c r="AR349" i="25" s="1"/>
  <c r="AR346" i="25"/>
  <c r="AR353" i="25" s="1"/>
  <c r="AW418" i="25"/>
  <c r="AW425" i="25" s="1"/>
  <c r="AB102" i="25"/>
  <c r="AB109" i="25" s="1"/>
  <c r="AE150" i="25"/>
  <c r="AE157" i="25" s="1"/>
  <c r="AJ224" i="25"/>
  <c r="AJ231" i="25" s="1"/>
  <c r="BI597" i="25"/>
  <c r="BI604" i="25" s="1"/>
  <c r="BM657" i="25"/>
  <c r="BM664" i="25" s="1"/>
  <c r="AM267" i="25"/>
  <c r="AM274" i="25" s="1"/>
  <c r="AT374" i="25"/>
  <c r="AT381" i="25" s="1"/>
  <c r="AH194" i="25"/>
  <c r="AH201" i="25" s="1"/>
  <c r="AO296" i="25"/>
  <c r="AO303" i="25" s="1"/>
  <c r="AF165" i="25"/>
  <c r="AF172" i="25" s="1"/>
  <c r="AX433" i="25"/>
  <c r="AX440" i="25" s="1"/>
  <c r="AH191" i="25"/>
  <c r="AH198" i="25" s="1"/>
  <c r="BF556" i="25"/>
  <c r="BF563" i="25" s="1"/>
  <c r="Z60" i="25"/>
  <c r="Z67" i="25" s="1"/>
  <c r="BG569" i="25"/>
  <c r="BG576" i="25" s="1"/>
  <c r="AD133" i="25"/>
  <c r="AD140" i="25" s="1"/>
  <c r="AD136" i="25"/>
  <c r="AD143" i="25" s="1"/>
  <c r="AP314" i="25"/>
  <c r="AP321" i="25" s="1"/>
  <c r="AK240" i="25"/>
  <c r="AK247" i="25" s="1"/>
  <c r="AW416" i="25"/>
  <c r="AW423" i="25" s="1"/>
  <c r="BJ613" i="25"/>
  <c r="BJ620" i="25" s="1"/>
  <c r="AU389" i="25"/>
  <c r="AU396" i="25" s="1"/>
  <c r="AP311" i="25"/>
  <c r="AP318" i="25" s="1"/>
  <c r="Z71" i="25"/>
  <c r="Z78" i="25" s="1"/>
  <c r="AP316" i="25"/>
  <c r="AP323" i="25" s="1"/>
  <c r="AB106" i="25"/>
  <c r="AB113" i="25" s="1"/>
  <c r="AR343" i="25"/>
  <c r="AR350" i="25" s="1"/>
  <c r="AU388" i="25"/>
  <c r="AU395" i="25" s="1"/>
  <c r="AR345" i="25"/>
  <c r="AR352" i="25" s="1"/>
  <c r="BM660" i="25"/>
  <c r="BM667" i="25" s="1"/>
  <c r="Y56" i="25"/>
  <c r="Y63" i="25" s="1"/>
  <c r="AY449" i="25"/>
  <c r="AY456" i="25" s="1"/>
  <c r="AK238" i="25"/>
  <c r="AK245" i="25" s="1"/>
  <c r="AN281" i="25"/>
  <c r="AN288" i="25" s="1"/>
  <c r="B327" i="25"/>
  <c r="B319" i="25"/>
  <c r="R42" i="25"/>
  <c r="R942" i="25" s="1"/>
  <c r="Z75" i="25"/>
  <c r="Z82" i="25" s="1"/>
  <c r="AZ466" i="25"/>
  <c r="AZ473" i="25"/>
  <c r="BC511" i="25"/>
  <c r="BC518" i="25" s="1"/>
  <c r="P50" i="25"/>
  <c r="Q52" i="25"/>
  <c r="AB104" i="25"/>
  <c r="AB111" i="25" s="1"/>
  <c r="BB495" i="25"/>
  <c r="BB502" i="25" s="1"/>
  <c r="AS358" i="25"/>
  <c r="AS365" i="25" s="1"/>
  <c r="AE148" i="25"/>
  <c r="AE155" i="25" s="1"/>
  <c r="B313" i="25"/>
  <c r="B305" i="25"/>
  <c r="AU386" i="25"/>
  <c r="AU393" i="25" s="1"/>
  <c r="AJ225" i="25"/>
  <c r="AJ232" i="25" s="1"/>
  <c r="AE146" i="25"/>
  <c r="AE153" i="25" s="1"/>
  <c r="BL643" i="25"/>
  <c r="BL650" i="25" s="1"/>
  <c r="Y61" i="25"/>
  <c r="Y68" i="25" s="1"/>
  <c r="AS356" i="25"/>
  <c r="AS363" i="25" s="1"/>
  <c r="AK236" i="25"/>
  <c r="AK243" i="25" s="1"/>
  <c r="BA479" i="25"/>
  <c r="BA486" i="25" s="1"/>
  <c r="AT375" i="25"/>
  <c r="AT382" i="25" s="1"/>
  <c r="AG176" i="25"/>
  <c r="AG183" i="25" s="1"/>
  <c r="AY451" i="25"/>
  <c r="AY458" i="25" s="1"/>
  <c r="AZ464" i="25"/>
  <c r="AZ471" i="25" s="1"/>
  <c r="BL644" i="25"/>
  <c r="BL651" i="25" s="1"/>
  <c r="AY446" i="25"/>
  <c r="AY453" i="25" s="1"/>
  <c r="BI601" i="25"/>
  <c r="BI608" i="25" s="1"/>
  <c r="BK628" i="25"/>
  <c r="BK635" i="25" s="1"/>
  <c r="BF554" i="25"/>
  <c r="BF561" i="25" s="1"/>
  <c r="BJ611" i="25"/>
  <c r="BJ618" i="25" s="1"/>
  <c r="AH196" i="25"/>
  <c r="AH203" i="25" s="1"/>
  <c r="AP312" i="25"/>
  <c r="AP319" i="25" s="1"/>
  <c r="AZ462" i="25"/>
  <c r="AZ469" i="25" s="1"/>
  <c r="BJ612" i="25"/>
  <c r="BJ619" i="25" s="1"/>
  <c r="AI209" i="25"/>
  <c r="AI216" i="25" s="1"/>
  <c r="BF551" i="25"/>
  <c r="BF558" i="25" s="1"/>
  <c r="AG180" i="25"/>
  <c r="AG187" i="25" s="1"/>
  <c r="AJ223" i="25"/>
  <c r="AJ230" i="25" s="1"/>
  <c r="BG571" i="25"/>
  <c r="BG578" i="25" s="1"/>
  <c r="B329" i="25"/>
  <c r="B321" i="25"/>
  <c r="BB496" i="25"/>
  <c r="BB503" i="25" s="1"/>
  <c r="AV403" i="25"/>
  <c r="AV410" i="25" s="1"/>
  <c r="AX432" i="25"/>
  <c r="AX439" i="25" s="1"/>
  <c r="AZ461" i="25"/>
  <c r="AZ468" i="25" s="1"/>
  <c r="AZ463" i="25"/>
  <c r="AZ470" i="25" s="1"/>
  <c r="BM656" i="25"/>
  <c r="BM663" i="25" s="1"/>
  <c r="AM270" i="25"/>
  <c r="AM277" i="25" s="1"/>
  <c r="BJ614" i="25"/>
  <c r="BJ621" i="25" s="1"/>
  <c r="AJ221" i="25"/>
  <c r="AJ228" i="25" s="1"/>
  <c r="AG177" i="25"/>
  <c r="AG184" i="25" s="1"/>
  <c r="AH193" i="25"/>
  <c r="AH200" i="25" s="1"/>
  <c r="Y57" i="25"/>
  <c r="Y64" i="25" s="1"/>
  <c r="AU390" i="25"/>
  <c r="AU397" i="25" s="1"/>
  <c r="AX434" i="25"/>
  <c r="AX441" i="25" s="1"/>
  <c r="AS361" i="25"/>
  <c r="AS368" i="25" s="1"/>
  <c r="AN283" i="25"/>
  <c r="AN290" i="25" s="1"/>
  <c r="B330" i="25"/>
  <c r="B322" i="25"/>
  <c r="BH582" i="25"/>
  <c r="BH589" i="25" s="1"/>
  <c r="AN284" i="25"/>
  <c r="AN291" i="25" s="1"/>
  <c r="AN286" i="25"/>
  <c r="AN293" i="25" s="1"/>
  <c r="AQ328" i="25"/>
  <c r="AQ335" i="25" s="1"/>
  <c r="AG181" i="25"/>
  <c r="AG188" i="25" s="1"/>
  <c r="BC506" i="25"/>
  <c r="BC513" i="25" s="1"/>
  <c r="BK627" i="25"/>
  <c r="BK634" i="25" s="1"/>
  <c r="BD526" i="25"/>
  <c r="BD533" i="25" s="1"/>
  <c r="BF555" i="25"/>
  <c r="BF562" i="25" s="1"/>
  <c r="Z72" i="25"/>
  <c r="Z79" i="25" s="1"/>
  <c r="AR20" i="33" l="1"/>
  <c r="AR24" i="33" s="1"/>
  <c r="AQ62" i="12" s="1"/>
  <c r="AR28" i="33"/>
  <c r="AS17" i="13" s="1"/>
  <c r="X22" i="11"/>
  <c r="Y23" i="11"/>
  <c r="X19" i="11"/>
  <c r="Y20" i="11"/>
  <c r="R949" i="25"/>
  <c r="Q951" i="25"/>
  <c r="N32" i="11" s="1"/>
  <c r="M49" i="12"/>
  <c r="B49" i="42" s="1"/>
  <c r="AA29" i="11"/>
  <c r="Z28" i="11"/>
  <c r="R49" i="25"/>
  <c r="S42" i="25" s="1"/>
  <c r="S942" i="25" s="1"/>
  <c r="S53" i="25"/>
  <c r="T46" i="25" s="1"/>
  <c r="T946" i="25" s="1"/>
  <c r="T953" i="25" s="1"/>
  <c r="BI582" i="25"/>
  <c r="BI589" i="25" s="1"/>
  <c r="AH177" i="25"/>
  <c r="AH184" i="25" s="1"/>
  <c r="BA463" i="25"/>
  <c r="BA470" i="25" s="1"/>
  <c r="BH571" i="25"/>
  <c r="BH578" i="25" s="1"/>
  <c r="BG551" i="25"/>
  <c r="BG558" i="25" s="1"/>
  <c r="BK611" i="25"/>
  <c r="BK618" i="25" s="1"/>
  <c r="BM644" i="25"/>
  <c r="BM651" i="25" s="1"/>
  <c r="AH176" i="25"/>
  <c r="AH183" i="25" s="1"/>
  <c r="AT356" i="25"/>
  <c r="AT363" i="25" s="1"/>
  <c r="AF146" i="25"/>
  <c r="AF153" i="25" s="1"/>
  <c r="AT358" i="25"/>
  <c r="AT365" i="25" s="1"/>
  <c r="BK613" i="25"/>
  <c r="BK620" i="25" s="1"/>
  <c r="AN267" i="25"/>
  <c r="AN274" i="25" s="1"/>
  <c r="AS346" i="25"/>
  <c r="AS353" i="25" s="1"/>
  <c r="AM251" i="25"/>
  <c r="AM258" i="25" s="1"/>
  <c r="AD118" i="25"/>
  <c r="AD125" i="25" s="1"/>
  <c r="AD120" i="25"/>
  <c r="AD127" i="25" s="1"/>
  <c r="AE132" i="25"/>
  <c r="AE139" i="25" s="1"/>
  <c r="AR326" i="25"/>
  <c r="AR333" i="25" s="1"/>
  <c r="BI586" i="25"/>
  <c r="BI593" i="25" s="1"/>
  <c r="AD121" i="25"/>
  <c r="AD128" i="25" s="1"/>
  <c r="BF536" i="25"/>
  <c r="BF543" i="25" s="1"/>
  <c r="AG164" i="25"/>
  <c r="AG171" i="25" s="1"/>
  <c r="AP301" i="25"/>
  <c r="AP308" i="25" s="1"/>
  <c r="AU371" i="25"/>
  <c r="AU378" i="25" s="1"/>
  <c r="AE134" i="25"/>
  <c r="AE141" i="25" s="1"/>
  <c r="AK222" i="25"/>
  <c r="AK229" i="25" s="1"/>
  <c r="BF540" i="25"/>
  <c r="BF547" i="25" s="1"/>
  <c r="BI583" i="25"/>
  <c r="BI590" i="25" s="1"/>
  <c r="AP300" i="25"/>
  <c r="AP307" i="25" s="1"/>
  <c r="AA76" i="25"/>
  <c r="AA83" i="25" s="1"/>
  <c r="AJ207" i="25"/>
  <c r="AJ214" i="25" s="1"/>
  <c r="AB90" i="25"/>
  <c r="AB97" i="25" s="1"/>
  <c r="AZ450" i="25"/>
  <c r="AZ457" i="25" s="1"/>
  <c r="AB87" i="25"/>
  <c r="AB94" i="25" s="1"/>
  <c r="AU372" i="25"/>
  <c r="AU379" i="25" s="1"/>
  <c r="AA74" i="25"/>
  <c r="AA81" i="25" s="1"/>
  <c r="AG162" i="25"/>
  <c r="AG169" i="25" s="1"/>
  <c r="AR330" i="25"/>
  <c r="AR337" i="25" s="1"/>
  <c r="AW406" i="25"/>
  <c r="AW413" i="25" s="1"/>
  <c r="AO286" i="25"/>
  <c r="AO293" i="25" s="1"/>
  <c r="AN270" i="25"/>
  <c r="AN277" i="25" s="1"/>
  <c r="BA461" i="25"/>
  <c r="BA468" i="25" s="1"/>
  <c r="BC496" i="25"/>
  <c r="BC503" i="25" s="1"/>
  <c r="BJ601" i="25"/>
  <c r="BJ608" i="25" s="1"/>
  <c r="AU375" i="25"/>
  <c r="AU382" i="25" s="1"/>
  <c r="AS345" i="25"/>
  <c r="AS352" i="25" s="1"/>
  <c r="AE133" i="25"/>
  <c r="AE140" i="25" s="1"/>
  <c r="AI194" i="25"/>
  <c r="AI201" i="25" s="1"/>
  <c r="AM255" i="25"/>
  <c r="AM262" i="25" s="1"/>
  <c r="AJ206" i="25"/>
  <c r="AJ213" i="25" s="1"/>
  <c r="BM642" i="25"/>
  <c r="BM649" i="25" s="1"/>
  <c r="AY436" i="25"/>
  <c r="AY443" i="25" s="1"/>
  <c r="BC494" i="25"/>
  <c r="BC501" i="25" s="1"/>
  <c r="AR329" i="25"/>
  <c r="AR336" i="25" s="1"/>
  <c r="AD117" i="25"/>
  <c r="AD124" i="25" s="1"/>
  <c r="BJ596" i="25"/>
  <c r="BJ603" i="25" s="1"/>
  <c r="AL237" i="25"/>
  <c r="AL244" i="25" s="1"/>
  <c r="AC105" i="25"/>
  <c r="AC112" i="25" s="1"/>
  <c r="BE524" i="25"/>
  <c r="BE531" i="25" s="1"/>
  <c r="BC492" i="25"/>
  <c r="BC499" i="25" s="1"/>
  <c r="AA73" i="25"/>
  <c r="AA80" i="25" s="1"/>
  <c r="AN266" i="25"/>
  <c r="AN273" i="25" s="1"/>
  <c r="AB89" i="25"/>
  <c r="AB96" i="25" s="1"/>
  <c r="BK615" i="25"/>
  <c r="BK622" i="25" s="1"/>
  <c r="AX420" i="25"/>
  <c r="AX427" i="25" s="1"/>
  <c r="BJ598" i="25"/>
  <c r="BJ605" i="25" s="1"/>
  <c r="AU373" i="25"/>
  <c r="AU380" i="25" s="1"/>
  <c r="BF539" i="25"/>
  <c r="BF546" i="25" s="1"/>
  <c r="BC493" i="25"/>
  <c r="BC500" i="25" s="1"/>
  <c r="AA72" i="25"/>
  <c r="AA79" i="25" s="1"/>
  <c r="AH181" i="25"/>
  <c r="AH188" i="25" s="1"/>
  <c r="Z57" i="25"/>
  <c r="Z64" i="25" s="1"/>
  <c r="AY432" i="25"/>
  <c r="AY439" i="25" s="1"/>
  <c r="AQ312" i="25"/>
  <c r="AQ319" i="25" s="1"/>
  <c r="BB479" i="25"/>
  <c r="BB486" i="25" s="1"/>
  <c r="AC106" i="25"/>
  <c r="AC113" i="25" s="1"/>
  <c r="AQ311" i="25"/>
  <c r="AQ318" i="25" s="1"/>
  <c r="BH569" i="25"/>
  <c r="BH576" i="25" s="1"/>
  <c r="AI191" i="25"/>
  <c r="AI198" i="25" s="1"/>
  <c r="AJ208" i="25"/>
  <c r="AJ215" i="25" s="1"/>
  <c r="AX417" i="25"/>
  <c r="AX424" i="25" s="1"/>
  <c r="AG163" i="25"/>
  <c r="AG170" i="25" s="1"/>
  <c r="AM253" i="25"/>
  <c r="AM260" i="25" s="1"/>
  <c r="AN271" i="25"/>
  <c r="AN278" i="25" s="1"/>
  <c r="BB480" i="25"/>
  <c r="BB487" i="25" s="1"/>
  <c r="BI581" i="25"/>
  <c r="BI588" i="25" s="1"/>
  <c r="AL239" i="25"/>
  <c r="AL246" i="25" s="1"/>
  <c r="AG166" i="25"/>
  <c r="AG173" i="25" s="1"/>
  <c r="BL630" i="25"/>
  <c r="BL637" i="25" s="1"/>
  <c r="AM254" i="25"/>
  <c r="AM261" i="25" s="1"/>
  <c r="BD509" i="25"/>
  <c r="BD516" i="25" s="1"/>
  <c r="AX421" i="25"/>
  <c r="AX428" i="25" s="1"/>
  <c r="BJ599" i="25"/>
  <c r="BJ606" i="25" s="1"/>
  <c r="AS344" i="25"/>
  <c r="AS351" i="25" s="1"/>
  <c r="BH566" i="25"/>
  <c r="BH573" i="25" s="1"/>
  <c r="AS341" i="25"/>
  <c r="AS348" i="25" s="1"/>
  <c r="AN268" i="25"/>
  <c r="AN275" i="25" s="1"/>
  <c r="BM641" i="25"/>
  <c r="BM648" i="25" s="1"/>
  <c r="BL627" i="25"/>
  <c r="BL634" i="25" s="1"/>
  <c r="AY434" i="25"/>
  <c r="AY441" i="25" s="1"/>
  <c r="AI193" i="25"/>
  <c r="AI200" i="25" s="1"/>
  <c r="AH180" i="25"/>
  <c r="AH187" i="25" s="1"/>
  <c r="BK612" i="25"/>
  <c r="BK619" i="25" s="1"/>
  <c r="AI196" i="25"/>
  <c r="AI203" i="25" s="1"/>
  <c r="AZ451" i="25"/>
  <c r="AZ458" i="25" s="1"/>
  <c r="AL236" i="25"/>
  <c r="AL243" i="25" s="1"/>
  <c r="BM643" i="25"/>
  <c r="BM650" i="25" s="1"/>
  <c r="AV386" i="25"/>
  <c r="AV393" i="25" s="1"/>
  <c r="AA75" i="25"/>
  <c r="AA82" i="25" s="1"/>
  <c r="AQ316" i="25"/>
  <c r="AQ323" i="25" s="1"/>
  <c r="AV389" i="25"/>
  <c r="AV396" i="25" s="1"/>
  <c r="AA60" i="25"/>
  <c r="AA67" i="25" s="1"/>
  <c r="BJ597" i="25"/>
  <c r="BJ604" i="25" s="1"/>
  <c r="AO285" i="25"/>
  <c r="AO292" i="25" s="1"/>
  <c r="BE521" i="25"/>
  <c r="BE528" i="25" s="1"/>
  <c r="AU376" i="25"/>
  <c r="AU383" i="25" s="1"/>
  <c r="BI584" i="25"/>
  <c r="BI591" i="25" s="1"/>
  <c r="AW402" i="25"/>
  <c r="AW409" i="25" s="1"/>
  <c r="AZ448" i="25"/>
  <c r="AZ455" i="25" s="1"/>
  <c r="AI195" i="25"/>
  <c r="AI202" i="25" s="1"/>
  <c r="BG553" i="25"/>
  <c r="BG560" i="25" s="1"/>
  <c r="AB86" i="25"/>
  <c r="AB93" i="25" s="1"/>
  <c r="AF151" i="25"/>
  <c r="AF158" i="25" s="1"/>
  <c r="BC491" i="25"/>
  <c r="BC498" i="25" s="1"/>
  <c r="AW401" i="25"/>
  <c r="AW408" i="25" s="1"/>
  <c r="BH568" i="25"/>
  <c r="BH575" i="25" s="1"/>
  <c r="AN269" i="25"/>
  <c r="AN276" i="25" s="1"/>
  <c r="BD507" i="25"/>
  <c r="BD514" i="25" s="1"/>
  <c r="AY435" i="25"/>
  <c r="AY442" i="25" s="1"/>
  <c r="AP299" i="25"/>
  <c r="AP306" i="25" s="1"/>
  <c r="BA465" i="25"/>
  <c r="BA472" i="25" s="1"/>
  <c r="BB478" i="25"/>
  <c r="BB485" i="25" s="1"/>
  <c r="AT357" i="25"/>
  <c r="AT364" i="25" s="1"/>
  <c r="AZ447" i="25"/>
  <c r="AZ454" i="25" s="1"/>
  <c r="BL629" i="25"/>
  <c r="BL636" i="25" s="1"/>
  <c r="AR331" i="25"/>
  <c r="AR338" i="25" s="1"/>
  <c r="AB88" i="25"/>
  <c r="AB95" i="25" s="1"/>
  <c r="BK614" i="25"/>
  <c r="BK621" i="25" s="1"/>
  <c r="AW403" i="25"/>
  <c r="AW410" i="25" s="1"/>
  <c r="B344" i="25"/>
  <c r="B336" i="25"/>
  <c r="AK223" i="25"/>
  <c r="AK230" i="25" s="1"/>
  <c r="BL628" i="25"/>
  <c r="BL635" i="25" s="1"/>
  <c r="AZ446" i="25"/>
  <c r="AZ453" i="25" s="1"/>
  <c r="BA464" i="25"/>
  <c r="BA471" i="25" s="1"/>
  <c r="AK225" i="25"/>
  <c r="AK232" i="25" s="1"/>
  <c r="B328" i="25"/>
  <c r="B320" i="25"/>
  <c r="AC104" i="25"/>
  <c r="AC111" i="25" s="1"/>
  <c r="BD511" i="25"/>
  <c r="BD518" i="25" s="1"/>
  <c r="B342" i="25"/>
  <c r="B334" i="25"/>
  <c r="AL238" i="25"/>
  <c r="AL245" i="25" s="1"/>
  <c r="Z56" i="25"/>
  <c r="Z63" i="25" s="1"/>
  <c r="AS343" i="25"/>
  <c r="AS350" i="25" s="1"/>
  <c r="S41" i="25"/>
  <c r="S941" i="25" s="1"/>
  <c r="BE526" i="25"/>
  <c r="BE533" i="25" s="1"/>
  <c r="BD506" i="25"/>
  <c r="BD513" i="25" s="1"/>
  <c r="AR328" i="25"/>
  <c r="AR335" i="25" s="1"/>
  <c r="AO284" i="25"/>
  <c r="AO291" i="25" s="1"/>
  <c r="B345" i="25"/>
  <c r="B337" i="25"/>
  <c r="AT361" i="25"/>
  <c r="AT368" i="25" s="1"/>
  <c r="AV390" i="25"/>
  <c r="AV397" i="25" s="1"/>
  <c r="AK221" i="25"/>
  <c r="AK228" i="25" s="1"/>
  <c r="AJ209" i="25"/>
  <c r="AJ216" i="25" s="1"/>
  <c r="BA462" i="25"/>
  <c r="BA469" i="25" s="1"/>
  <c r="BG554" i="25"/>
  <c r="BG561" i="25" s="1"/>
  <c r="AF148" i="25"/>
  <c r="AF155" i="25" s="1"/>
  <c r="BC495" i="25"/>
  <c r="BC502" i="25" s="1"/>
  <c r="R45" i="25"/>
  <c r="R945" i="25" s="1"/>
  <c r="R952" i="25" s="1"/>
  <c r="BA466" i="25"/>
  <c r="BA473" i="25" s="1"/>
  <c r="AO281" i="25"/>
  <c r="AO288" i="25" s="1"/>
  <c r="AZ449" i="25"/>
  <c r="AZ456" i="25" s="1"/>
  <c r="AV388" i="25"/>
  <c r="AV395" i="25" s="1"/>
  <c r="AL240" i="25"/>
  <c r="AL247" i="25" s="1"/>
  <c r="AE136" i="25"/>
  <c r="AE143" i="25" s="1"/>
  <c r="BG556" i="25"/>
  <c r="BG563" i="25" s="1"/>
  <c r="AY433" i="25"/>
  <c r="AY440" i="25" s="1"/>
  <c r="AP296" i="25"/>
  <c r="AP303" i="25" s="1"/>
  <c r="AU374" i="25"/>
  <c r="AU381" i="25" s="1"/>
  <c r="AK224" i="25"/>
  <c r="AK231" i="25" s="1"/>
  <c r="AC102" i="25"/>
  <c r="AC109" i="25" s="1"/>
  <c r="AQ315" i="25"/>
  <c r="AQ322" i="25" s="1"/>
  <c r="BF541" i="25"/>
  <c r="BF548" i="25" s="1"/>
  <c r="AO282" i="25"/>
  <c r="AO289" i="25" s="1"/>
  <c r="BH570" i="25"/>
  <c r="BH577" i="25" s="1"/>
  <c r="B341" i="25"/>
  <c r="B333" i="25"/>
  <c r="BL631" i="25"/>
  <c r="BL638" i="25" s="1"/>
  <c r="AK226" i="25"/>
  <c r="AK233" i="25" s="1"/>
  <c r="BB476" i="25"/>
  <c r="BB483" i="25" s="1"/>
  <c r="AI192" i="25"/>
  <c r="AI199" i="25" s="1"/>
  <c r="AM256" i="25"/>
  <c r="AM263" i="25" s="1"/>
  <c r="BM645" i="25"/>
  <c r="BM652" i="25" s="1"/>
  <c r="AF149" i="25"/>
  <c r="AF156" i="25" s="1"/>
  <c r="BJ600" i="25"/>
  <c r="BJ607" i="25" s="1"/>
  <c r="AL241" i="25"/>
  <c r="AL248" i="25" s="1"/>
  <c r="AM252" i="25"/>
  <c r="AM259" i="25" s="1"/>
  <c r="AF147" i="25"/>
  <c r="AF154" i="25" s="1"/>
  <c r="BH567" i="25"/>
  <c r="BH574" i="25" s="1"/>
  <c r="BL626" i="25"/>
  <c r="BL633" i="25" s="1"/>
  <c r="BE522" i="25"/>
  <c r="BE529" i="25" s="1"/>
  <c r="BD510" i="25"/>
  <c r="BD517" i="25" s="1"/>
  <c r="AV387" i="25"/>
  <c r="AV394" i="25" s="1"/>
  <c r="AD116" i="25"/>
  <c r="AD123" i="25" s="1"/>
  <c r="AJ210" i="25"/>
  <c r="AJ217" i="25" s="1"/>
  <c r="BB477" i="25"/>
  <c r="BB484" i="25" s="1"/>
  <c r="BF537" i="25"/>
  <c r="BF544" i="25" s="1"/>
  <c r="BM646" i="25"/>
  <c r="BM653" i="25" s="1"/>
  <c r="AW405" i="25"/>
  <c r="AW412" i="25" s="1"/>
  <c r="BB481" i="25"/>
  <c r="BB488" i="25" s="1"/>
  <c r="AJ211" i="25"/>
  <c r="AJ218" i="25" s="1"/>
  <c r="AE131" i="25"/>
  <c r="AE138" i="25" s="1"/>
  <c r="AD119" i="25"/>
  <c r="AD126" i="25" s="1"/>
  <c r="AP297" i="25"/>
  <c r="AP304" i="25" s="1"/>
  <c r="AA59" i="25"/>
  <c r="AA66" i="25" s="1"/>
  <c r="AB91" i="25"/>
  <c r="AB98" i="25" s="1"/>
  <c r="AW404" i="25"/>
  <c r="AW411" i="25" s="1"/>
  <c r="BG555" i="25"/>
  <c r="BG562" i="25" s="1"/>
  <c r="AO283" i="25"/>
  <c r="AO290" i="25"/>
  <c r="Z61" i="25"/>
  <c r="Z68" i="25" s="1"/>
  <c r="Q43" i="25"/>
  <c r="Q943" i="25" s="1"/>
  <c r="AA71" i="25"/>
  <c r="AA78" i="25" s="1"/>
  <c r="AX416" i="25"/>
  <c r="AX423" i="25" s="1"/>
  <c r="AQ314" i="25"/>
  <c r="AQ321" i="25" s="1"/>
  <c r="AG165" i="25"/>
  <c r="AG172" i="25" s="1"/>
  <c r="AF150" i="25"/>
  <c r="AF157" i="25" s="1"/>
  <c r="AX418" i="25"/>
  <c r="AX425" i="25" s="1"/>
  <c r="AS342" i="25"/>
  <c r="AS349" i="25" s="1"/>
  <c r="Z58" i="25"/>
  <c r="Z65" i="25" s="1"/>
  <c r="AR327" i="25"/>
  <c r="AR334" i="25" s="1"/>
  <c r="B346" i="25"/>
  <c r="B338" i="25"/>
  <c r="AH178" i="25"/>
  <c r="AH185" i="25" s="1"/>
  <c r="Q51" i="25"/>
  <c r="BF538" i="25"/>
  <c r="BF545" i="25" s="1"/>
  <c r="AT360" i="25"/>
  <c r="AT367" i="25" s="1"/>
  <c r="BI585" i="25"/>
  <c r="BI592" i="25" s="1"/>
  <c r="BD508" i="25"/>
  <c r="BD515" i="25" s="1"/>
  <c r="BK616" i="25"/>
  <c r="BK623" i="25" s="1"/>
  <c r="AQ313" i="25"/>
  <c r="AQ320" i="25" s="1"/>
  <c r="AY431" i="25"/>
  <c r="AY438" i="25" s="1"/>
  <c r="BE525" i="25"/>
  <c r="BE532" i="25" s="1"/>
  <c r="AX419" i="25"/>
  <c r="AX426" i="25" s="1"/>
  <c r="AE135" i="25"/>
  <c r="AE142" i="25" s="1"/>
  <c r="AV391" i="25"/>
  <c r="AV398" i="25" s="1"/>
  <c r="AP298" i="25"/>
  <c r="AP305" i="25" s="1"/>
  <c r="AG161" i="25"/>
  <c r="AG168" i="25" s="1"/>
  <c r="AC103" i="25"/>
  <c r="AC110" i="25" s="1"/>
  <c r="BG552" i="25"/>
  <c r="BG559" i="25" s="1"/>
  <c r="BE523" i="25"/>
  <c r="BE530" i="25" s="1"/>
  <c r="AH179" i="25"/>
  <c r="AH186" i="25" s="1"/>
  <c r="AT359" i="25"/>
  <c r="AT366" i="25" s="1"/>
  <c r="AC101" i="25"/>
  <c r="AC108" i="25" s="1"/>
  <c r="AR18" i="33" l="1"/>
  <c r="AR19" i="33" s="1"/>
  <c r="AR21" i="33" s="1"/>
  <c r="AS17" i="33" s="1"/>
  <c r="X22" i="41"/>
  <c r="X20" i="41" s="1"/>
  <c r="Z23" i="41"/>
  <c r="D23" i="43" s="1"/>
  <c r="N27" i="11"/>
  <c r="B32" i="40"/>
  <c r="B27" i="40" s="1"/>
  <c r="Z23" i="11"/>
  <c r="C23" i="40" s="1"/>
  <c r="C22" i="40" s="1"/>
  <c r="Y22" i="11"/>
  <c r="Y22" i="41" s="1"/>
  <c r="Y20" i="41" s="1"/>
  <c r="Z20" i="11"/>
  <c r="Y19" i="11"/>
  <c r="Q950" i="25"/>
  <c r="N25" i="11" s="1"/>
  <c r="M48" i="12"/>
  <c r="S948" i="25"/>
  <c r="P21" i="11" s="1"/>
  <c r="O47" i="12"/>
  <c r="S949" i="25"/>
  <c r="AA28" i="11"/>
  <c r="AB29" i="11"/>
  <c r="T53" i="25"/>
  <c r="U46" i="25" s="1"/>
  <c r="U946" i="25" s="1"/>
  <c r="U953" i="25" s="1"/>
  <c r="S49" i="25"/>
  <c r="AD101" i="25"/>
  <c r="AD108" i="25" s="1"/>
  <c r="AR313" i="25"/>
  <c r="AR320" i="25" s="1"/>
  <c r="AU360" i="25"/>
  <c r="AU367" i="25" s="1"/>
  <c r="AY418" i="25"/>
  <c r="AY425" i="25" s="1"/>
  <c r="AA61" i="25"/>
  <c r="AA68" i="25" s="1"/>
  <c r="AX404" i="25"/>
  <c r="AX411" i="25" s="1"/>
  <c r="AQ297" i="25"/>
  <c r="AQ304" i="25" s="1"/>
  <c r="BC481" i="25"/>
  <c r="BC488" i="25" s="1"/>
  <c r="BG537" i="25"/>
  <c r="BG544" i="25" s="1"/>
  <c r="AG147" i="25"/>
  <c r="AG154" i="25" s="1"/>
  <c r="AG149" i="25"/>
  <c r="AG156" i="25" s="1"/>
  <c r="BC476" i="25"/>
  <c r="BC483" i="25" s="1"/>
  <c r="AD102" i="25"/>
  <c r="AD109" i="25" s="1"/>
  <c r="AM240" i="25"/>
  <c r="AM247" i="25" s="1"/>
  <c r="AG148" i="25"/>
  <c r="AG155" i="25" s="1"/>
  <c r="AS328" i="25"/>
  <c r="AS335" i="25" s="1"/>
  <c r="AD104" i="25"/>
  <c r="AD111" i="25" s="1"/>
  <c r="AL223" i="25"/>
  <c r="AL230" i="25" s="1"/>
  <c r="BL614" i="25"/>
  <c r="BL621" i="25" s="1"/>
  <c r="AJ195" i="25"/>
  <c r="AJ202" i="25" s="1"/>
  <c r="BJ584" i="25"/>
  <c r="BJ591" i="25" s="1"/>
  <c r="AP285" i="25"/>
  <c r="AP292" i="25" s="1"/>
  <c r="AW389" i="25"/>
  <c r="AW396" i="25" s="1"/>
  <c r="AJ196" i="25"/>
  <c r="AJ203" i="25" s="1"/>
  <c r="AZ434" i="25"/>
  <c r="AZ441" i="25" s="1"/>
  <c r="BK599" i="25"/>
  <c r="BK606" i="25" s="1"/>
  <c r="AN254" i="25"/>
  <c r="AN261" i="25" s="1"/>
  <c r="AN253" i="25"/>
  <c r="AN260" i="25" s="1"/>
  <c r="AR311" i="25"/>
  <c r="AR318" i="25" s="1"/>
  <c r="AA57" i="25"/>
  <c r="AA64" i="25" s="1"/>
  <c r="BG539" i="25"/>
  <c r="BG546" i="25" s="1"/>
  <c r="BL615" i="25"/>
  <c r="BL622" i="25" s="1"/>
  <c r="AB73" i="25"/>
  <c r="AB80" i="25" s="1"/>
  <c r="AD105" i="25"/>
  <c r="AD112" i="25" s="1"/>
  <c r="AF133" i="25"/>
  <c r="AF140" i="25" s="1"/>
  <c r="AX406" i="25"/>
  <c r="AX413" i="25" s="1"/>
  <c r="AC90" i="25"/>
  <c r="AC97" i="25" s="1"/>
  <c r="BJ583" i="25"/>
  <c r="BJ590" i="25" s="1"/>
  <c r="AF134" i="25"/>
  <c r="AF141" i="25" s="1"/>
  <c r="AH164" i="25"/>
  <c r="AH171" i="25" s="1"/>
  <c r="AN251" i="25"/>
  <c r="AN258" i="25" s="1"/>
  <c r="AI176" i="25"/>
  <c r="AI183" i="25" s="1"/>
  <c r="BI571" i="25"/>
  <c r="BI578" i="25" s="1"/>
  <c r="BF523" i="25"/>
  <c r="BF530" i="25" s="1"/>
  <c r="BF525" i="25"/>
  <c r="BF532" i="25" s="1"/>
  <c r="BL616" i="25"/>
  <c r="BL623" i="25" s="1"/>
  <c r="BG538" i="25"/>
  <c r="BG545" i="25" s="1"/>
  <c r="AC91" i="25"/>
  <c r="AC98" i="25" s="1"/>
  <c r="AE119" i="25"/>
  <c r="AE126" i="25" s="1"/>
  <c r="AX405" i="25"/>
  <c r="AX412" i="25" s="1"/>
  <c r="BC477" i="25"/>
  <c r="BC484" i="25" s="1"/>
  <c r="AN252" i="25"/>
  <c r="AN259" i="25" s="1"/>
  <c r="AP282" i="25"/>
  <c r="AP289" i="25" s="1"/>
  <c r="AW388" i="25"/>
  <c r="AW395" i="25" s="1"/>
  <c r="AT343" i="25"/>
  <c r="AT350" i="25" s="1"/>
  <c r="BB464" i="25"/>
  <c r="BB471" i="25" s="1"/>
  <c r="AC88" i="25"/>
  <c r="AC95" i="25" s="1"/>
  <c r="BA447" i="25"/>
  <c r="BA454" i="25" s="1"/>
  <c r="BI568" i="25"/>
  <c r="BI575" i="25" s="1"/>
  <c r="AG151" i="25"/>
  <c r="AG158" i="25" s="1"/>
  <c r="BK597" i="25"/>
  <c r="BK604" i="25" s="1"/>
  <c r="AR316" i="25"/>
  <c r="AR323" i="25" s="1"/>
  <c r="BL612" i="25"/>
  <c r="BL619" i="25" s="1"/>
  <c r="BM627" i="25"/>
  <c r="BM634" i="25" s="1"/>
  <c r="AY421" i="25"/>
  <c r="AY428" i="25" s="1"/>
  <c r="BM630" i="25"/>
  <c r="BM637" i="25" s="1"/>
  <c r="BJ581" i="25"/>
  <c r="BJ588" i="25" s="1"/>
  <c r="AH163" i="25"/>
  <c r="AH170" i="25" s="1"/>
  <c r="AJ191" i="25"/>
  <c r="AJ198" i="25" s="1"/>
  <c r="AR312" i="25"/>
  <c r="AR319" i="25" s="1"/>
  <c r="AI181" i="25"/>
  <c r="AI188" i="25" s="1"/>
  <c r="AV373" i="25"/>
  <c r="AV380" i="25" s="1"/>
  <c r="AM237" i="25"/>
  <c r="AM244" i="25" s="1"/>
  <c r="AS329" i="25"/>
  <c r="AS336" i="25" s="1"/>
  <c r="AN255" i="25"/>
  <c r="AN262" i="25" s="1"/>
  <c r="BK601" i="25"/>
  <c r="BK608" i="25" s="1"/>
  <c r="AO270" i="25"/>
  <c r="AO277" i="25" s="1"/>
  <c r="AS330" i="25"/>
  <c r="AS337" i="25" s="1"/>
  <c r="AK207" i="25"/>
  <c r="AK214" i="25" s="1"/>
  <c r="BG540" i="25"/>
  <c r="BG547" i="25" s="1"/>
  <c r="BG536" i="25"/>
  <c r="BG543" i="25" s="1"/>
  <c r="AT346" i="25"/>
  <c r="AT353" i="25" s="1"/>
  <c r="BB463" i="25"/>
  <c r="BB470" i="25" s="1"/>
  <c r="BH552" i="25"/>
  <c r="BH559" i="25" s="1"/>
  <c r="AQ298" i="25"/>
  <c r="AQ305" i="25" s="1"/>
  <c r="BE508" i="25"/>
  <c r="BE515" i="25" s="1"/>
  <c r="AF131" i="25"/>
  <c r="AF138" i="25" s="1"/>
  <c r="AW387" i="25"/>
  <c r="AW394" i="25" s="1"/>
  <c r="BM626" i="25"/>
  <c r="BM633" i="25" s="1"/>
  <c r="AM241" i="25"/>
  <c r="AM248" i="25" s="1"/>
  <c r="AN256" i="25"/>
  <c r="AN263" i="25" s="1"/>
  <c r="AA56" i="25"/>
  <c r="AA63" i="25" s="1"/>
  <c r="BA446" i="25"/>
  <c r="BA453" i="25" s="1"/>
  <c r="AS331" i="25"/>
  <c r="AS338" i="25" s="1"/>
  <c r="AU357" i="25"/>
  <c r="AU364" i="25" s="1"/>
  <c r="BE507" i="25"/>
  <c r="BE514" i="25" s="1"/>
  <c r="AX401" i="25"/>
  <c r="AX408" i="25" s="1"/>
  <c r="AC86" i="25"/>
  <c r="AC93" i="25" s="1"/>
  <c r="AB75" i="25"/>
  <c r="AB82" i="25" s="1"/>
  <c r="AI180" i="25"/>
  <c r="AI187" i="25" s="1"/>
  <c r="BI566" i="25"/>
  <c r="BI573" i="25" s="1"/>
  <c r="AH166" i="25"/>
  <c r="AH173" i="25" s="1"/>
  <c r="BC480" i="25"/>
  <c r="BC487" i="25" s="1"/>
  <c r="AY417" i="25"/>
  <c r="AY424" i="25" s="1"/>
  <c r="AB72" i="25"/>
  <c r="AB79" i="25" s="1"/>
  <c r="BK598" i="25"/>
  <c r="BK605" i="25" s="1"/>
  <c r="BK596" i="25"/>
  <c r="BK603" i="25" s="1"/>
  <c r="BD494" i="25"/>
  <c r="BD501" i="25" s="1"/>
  <c r="BD496" i="25"/>
  <c r="BD503" i="25" s="1"/>
  <c r="AH162" i="25"/>
  <c r="AH169" i="25" s="1"/>
  <c r="AC87" i="25"/>
  <c r="AC94" i="25" s="1"/>
  <c r="AB76" i="25"/>
  <c r="AB83" i="25" s="1"/>
  <c r="AE121" i="25"/>
  <c r="AE128" i="25" s="1"/>
  <c r="AO267" i="25"/>
  <c r="AO274" i="25" s="1"/>
  <c r="AG146" i="25"/>
  <c r="AG153" i="25" s="1"/>
  <c r="BL611" i="25"/>
  <c r="BL618" i="25" s="1"/>
  <c r="AI177" i="25"/>
  <c r="AI184" i="25" s="1"/>
  <c r="AD103" i="25"/>
  <c r="AD110" i="25" s="1"/>
  <c r="BJ585" i="25"/>
  <c r="BJ592" i="25" s="1"/>
  <c r="AI178" i="25"/>
  <c r="AI185" i="25" s="1"/>
  <c r="AH165" i="25"/>
  <c r="AH172" i="25" s="1"/>
  <c r="BH555" i="25"/>
  <c r="BH562" i="25" s="1"/>
  <c r="AK211" i="25"/>
  <c r="AK218" i="25" s="1"/>
  <c r="BE510" i="25"/>
  <c r="BE517" i="25" s="1"/>
  <c r="BI567" i="25"/>
  <c r="BI574" i="25" s="1"/>
  <c r="BK600" i="25"/>
  <c r="BK607" i="25" s="1"/>
  <c r="AJ192" i="25"/>
  <c r="AJ199" i="25" s="1"/>
  <c r="AF136" i="25"/>
  <c r="AF143" i="25" s="1"/>
  <c r="BD495" i="25"/>
  <c r="BD502" i="25" s="1"/>
  <c r="AL221" i="25"/>
  <c r="AL228" i="25" s="1"/>
  <c r="BF526" i="25"/>
  <c r="BF533" i="25" s="1"/>
  <c r="BE511" i="25"/>
  <c r="BE518" i="25" s="1"/>
  <c r="BM628" i="25"/>
  <c r="BM635" i="25" s="1"/>
  <c r="AX403" i="25"/>
  <c r="AX410" i="25" s="1"/>
  <c r="AQ299" i="25"/>
  <c r="AQ306" i="25" s="1"/>
  <c r="BH553" i="25"/>
  <c r="BH560" i="25" s="1"/>
  <c r="AX402" i="25"/>
  <c r="AX409" i="25" s="1"/>
  <c r="BF521" i="25"/>
  <c r="BF528" i="25" s="1"/>
  <c r="AW386" i="25"/>
  <c r="AW393" i="25" s="1"/>
  <c r="BA451" i="25"/>
  <c r="BA458" i="25" s="1"/>
  <c r="AJ193" i="25"/>
  <c r="AJ200" i="25" s="1"/>
  <c r="AO268" i="25"/>
  <c r="AO275" i="25" s="1"/>
  <c r="AT344" i="25"/>
  <c r="AT351" i="25" s="1"/>
  <c r="AO271" i="25"/>
  <c r="AO278" i="25" s="1"/>
  <c r="BD493" i="25"/>
  <c r="BD500" i="25" s="1"/>
  <c r="AY420" i="25"/>
  <c r="AY427" i="25" s="1"/>
  <c r="AO266" i="25"/>
  <c r="AO273" i="25" s="1"/>
  <c r="BF524" i="25"/>
  <c r="BF531" i="25" s="1"/>
  <c r="AB74" i="25"/>
  <c r="AB81" i="25" s="1"/>
  <c r="BA450" i="25"/>
  <c r="BA457" i="25" s="1"/>
  <c r="AQ300" i="25"/>
  <c r="AQ307" i="25" s="1"/>
  <c r="AQ301" i="25"/>
  <c r="AQ308" i="25" s="1"/>
  <c r="AF132" i="25"/>
  <c r="AF139" i="25" s="1"/>
  <c r="BL613" i="25"/>
  <c r="BL620" i="25" s="1"/>
  <c r="AU356" i="25"/>
  <c r="AU363" i="25" s="1"/>
  <c r="BH551" i="25"/>
  <c r="BH558" i="25" s="1"/>
  <c r="BJ582" i="25"/>
  <c r="BJ589" i="25" s="1"/>
  <c r="AU359" i="25"/>
  <c r="AU366" i="25" s="1"/>
  <c r="AF135" i="25"/>
  <c r="AF142" i="25" s="1"/>
  <c r="B353" i="25"/>
  <c r="B361" i="25"/>
  <c r="AA58" i="25"/>
  <c r="AA65" i="25" s="1"/>
  <c r="AP283" i="25"/>
  <c r="AP290" i="25" s="1"/>
  <c r="AB59" i="25"/>
  <c r="AB66" i="25" s="1"/>
  <c r="AK210" i="25"/>
  <c r="AK217" i="25" s="1"/>
  <c r="BF522" i="25"/>
  <c r="BF529" i="25" s="1"/>
  <c r="AL226" i="25"/>
  <c r="AL233" i="25" s="1"/>
  <c r="BM631" i="25"/>
  <c r="BM638" i="25" s="1"/>
  <c r="BI570" i="25"/>
  <c r="BI577" i="25" s="1"/>
  <c r="BG541" i="25"/>
  <c r="BG548" i="25" s="1"/>
  <c r="AR315" i="25"/>
  <c r="AR322" i="25" s="1"/>
  <c r="AL224" i="25"/>
  <c r="AL231" i="25" s="1"/>
  <c r="AQ296" i="25"/>
  <c r="AQ303" i="25" s="1"/>
  <c r="BH556" i="25"/>
  <c r="BH563" i="25" s="1"/>
  <c r="BA449" i="25"/>
  <c r="BA456" i="25" s="1"/>
  <c r="T42" i="25"/>
  <c r="T942" i="25" s="1"/>
  <c r="BB462" i="25"/>
  <c r="BB469" i="25" s="1"/>
  <c r="AU361" i="25"/>
  <c r="AU368" i="25" s="1"/>
  <c r="AP284" i="25"/>
  <c r="AP291" i="25" s="1"/>
  <c r="BE506" i="25"/>
  <c r="BE513" i="25" s="1"/>
  <c r="AL225" i="25"/>
  <c r="AL232" i="25" s="1"/>
  <c r="BM629" i="25"/>
  <c r="BM636" i="25" s="1"/>
  <c r="BB465" i="25"/>
  <c r="BB472" i="25" s="1"/>
  <c r="AZ435" i="25"/>
  <c r="AZ442" i="25" s="1"/>
  <c r="AO269" i="25"/>
  <c r="AO276" i="25" s="1"/>
  <c r="BA448" i="25"/>
  <c r="BA455" i="25" s="1"/>
  <c r="BE509" i="25"/>
  <c r="BE516" i="25" s="1"/>
  <c r="AM239" i="25"/>
  <c r="AM246" i="25" s="1"/>
  <c r="BC479" i="25"/>
  <c r="BC486" i="25" s="1"/>
  <c r="AZ432" i="25"/>
  <c r="AZ439" i="25" s="1"/>
  <c r="AC89" i="25"/>
  <c r="AC96" i="25" s="1"/>
  <c r="AE117" i="25"/>
  <c r="AE124" i="25" s="1"/>
  <c r="AV375" i="25"/>
  <c r="AV382" i="25" s="1"/>
  <c r="AV372" i="25"/>
  <c r="AV379" i="25" s="1"/>
  <c r="BJ586" i="25"/>
  <c r="BJ593" i="25" s="1"/>
  <c r="AE118" i="25"/>
  <c r="AE125" i="25" s="1"/>
  <c r="R44" i="25"/>
  <c r="R944" i="25" s="1"/>
  <c r="AY416" i="25"/>
  <c r="AY423" i="25" s="1"/>
  <c r="Q50" i="25"/>
  <c r="B349" i="25"/>
  <c r="B357" i="25"/>
  <c r="AI179" i="25"/>
  <c r="AI186" i="25" s="1"/>
  <c r="AH161" i="25"/>
  <c r="AH168" i="25" s="1"/>
  <c r="AW391" i="25"/>
  <c r="AW398" i="25" s="1"/>
  <c r="AY419" i="25"/>
  <c r="AY426" i="25" s="1"/>
  <c r="AZ431" i="25"/>
  <c r="AZ438" i="25" s="1"/>
  <c r="AS327" i="25"/>
  <c r="AS334" i="25" s="1"/>
  <c r="AT342" i="25"/>
  <c r="AT349" i="25" s="1"/>
  <c r="AG150" i="25"/>
  <c r="AG157" i="25" s="1"/>
  <c r="AR314" i="25"/>
  <c r="AR321" i="25" s="1"/>
  <c r="AB71" i="25"/>
  <c r="AB78" i="25" s="1"/>
  <c r="AE116" i="25"/>
  <c r="AE123" i="25" s="1"/>
  <c r="B356" i="25"/>
  <c r="B348" i="25"/>
  <c r="AV374" i="25"/>
  <c r="AV381" i="25" s="1"/>
  <c r="AZ433" i="25"/>
  <c r="AZ440" i="25" s="1"/>
  <c r="AP281" i="25"/>
  <c r="AP288" i="25" s="1"/>
  <c r="BB466" i="25"/>
  <c r="BB473" i="25" s="1"/>
  <c r="BH554" i="25"/>
  <c r="BH561" i="25" s="1"/>
  <c r="AK209" i="25"/>
  <c r="AK216" i="25" s="1"/>
  <c r="AW390" i="25"/>
  <c r="AW397" i="25" s="1"/>
  <c r="B360" i="25"/>
  <c r="B352" i="25"/>
  <c r="AM238" i="25"/>
  <c r="AM245" i="25" s="1"/>
  <c r="BC478" i="25"/>
  <c r="BC485" i="25" s="1"/>
  <c r="BD491" i="25"/>
  <c r="BD498" i="25" s="1"/>
  <c r="AV376" i="25"/>
  <c r="AV383" i="25" s="1"/>
  <c r="AB60" i="25"/>
  <c r="AB67" i="25" s="1"/>
  <c r="AM236" i="25"/>
  <c r="AM243" i="25" s="1"/>
  <c r="AT341" i="25"/>
  <c r="AT348" i="25" s="1"/>
  <c r="AK208" i="25"/>
  <c r="AK215" i="25" s="1"/>
  <c r="BI569" i="25"/>
  <c r="BI576" i="25" s="1"/>
  <c r="AD106" i="25"/>
  <c r="AD113" i="25" s="1"/>
  <c r="BD492" i="25"/>
  <c r="BD499" i="25" s="1"/>
  <c r="AZ436" i="25"/>
  <c r="AZ443" i="25" s="1"/>
  <c r="AK206" i="25"/>
  <c r="AK213" i="25" s="1"/>
  <c r="AJ194" i="25"/>
  <c r="AJ201" i="25" s="1"/>
  <c r="AT345" i="25"/>
  <c r="AT352" i="25" s="1"/>
  <c r="BB461" i="25"/>
  <c r="BB468" i="25" s="1"/>
  <c r="AP286" i="25"/>
  <c r="AP293" i="25" s="1"/>
  <c r="AL222" i="25"/>
  <c r="AL229" i="25" s="1"/>
  <c r="AV371" i="25"/>
  <c r="AV378" i="25" s="1"/>
  <c r="AS326" i="25"/>
  <c r="AS333" i="25" s="1"/>
  <c r="AE120" i="25"/>
  <c r="AE127" i="25" s="1"/>
  <c r="AU358" i="25"/>
  <c r="AU365" i="25" s="1"/>
  <c r="R52" i="25"/>
  <c r="S48" i="25"/>
  <c r="B343" i="25"/>
  <c r="B335" i="25"/>
  <c r="B359" i="25"/>
  <c r="B351" i="25"/>
  <c r="AR30" i="33" l="1"/>
  <c r="AS8" i="14" s="1"/>
  <c r="AR50" i="11" s="1"/>
  <c r="AR28" i="41" s="1"/>
  <c r="AS20" i="33"/>
  <c r="AS24" i="33" s="1"/>
  <c r="AR62" i="12" s="1"/>
  <c r="AS28" i="33"/>
  <c r="AT17" i="13" s="1"/>
  <c r="B48" i="42"/>
  <c r="B51" i="42" s="1"/>
  <c r="N5" i="41"/>
  <c r="C5" i="43" s="1"/>
  <c r="AA23" i="41"/>
  <c r="N18" i="11"/>
  <c r="B25" i="40"/>
  <c r="B18" i="40" s="1"/>
  <c r="C20" i="40"/>
  <c r="C19" i="40" s="1"/>
  <c r="AA20" i="11"/>
  <c r="Z19" i="11"/>
  <c r="AA23" i="11"/>
  <c r="Z22" i="11"/>
  <c r="Z22" i="41" s="1"/>
  <c r="T949" i="25"/>
  <c r="R951" i="25"/>
  <c r="O32" i="11" s="1"/>
  <c r="O27" i="11" s="1"/>
  <c r="N49" i="12"/>
  <c r="AC29" i="11"/>
  <c r="AB28" i="11"/>
  <c r="AB23" i="41" s="1"/>
  <c r="U53" i="25"/>
  <c r="R51" i="25"/>
  <c r="T49" i="25"/>
  <c r="U42" i="25" s="1"/>
  <c r="U942" i="25" s="1"/>
  <c r="AT326" i="25"/>
  <c r="AT333" i="25" s="1"/>
  <c r="BI554" i="25"/>
  <c r="BI561" i="25" s="1"/>
  <c r="AU342" i="25"/>
  <c r="AU349" i="25" s="1"/>
  <c r="AZ419" i="25"/>
  <c r="AZ426" i="25" s="1"/>
  <c r="AJ179" i="25"/>
  <c r="AJ186" i="25" s="1"/>
  <c r="AF118" i="25"/>
  <c r="AF125" i="25" s="1"/>
  <c r="BA432" i="25"/>
  <c r="BA439" i="25" s="1"/>
  <c r="AV361" i="25"/>
  <c r="AV368" i="25" s="1"/>
  <c r="AR296" i="25"/>
  <c r="AR303" i="25" s="1"/>
  <c r="BG522" i="25"/>
  <c r="BG529" i="25" s="1"/>
  <c r="AV359" i="25"/>
  <c r="AV366" i="25" s="1"/>
  <c r="AK193" i="25"/>
  <c r="AK200" i="25" s="1"/>
  <c r="BF511" i="25"/>
  <c r="BF518" i="25" s="1"/>
  <c r="BJ567" i="25"/>
  <c r="BJ574" i="25" s="1"/>
  <c r="BI555" i="25"/>
  <c r="BI562" i="25" s="1"/>
  <c r="AJ177" i="25"/>
  <c r="AJ184" i="25" s="1"/>
  <c r="AP267" i="25"/>
  <c r="AP274" i="25" s="1"/>
  <c r="AI162" i="25"/>
  <c r="AI169" i="25" s="1"/>
  <c r="AZ417" i="25"/>
  <c r="AZ424" i="25" s="1"/>
  <c r="AV357" i="25"/>
  <c r="AV364" i="25" s="1"/>
  <c r="AU346" i="25"/>
  <c r="AU353" i="25" s="1"/>
  <c r="AL207" i="25"/>
  <c r="AL214" i="25" s="1"/>
  <c r="AO255" i="25"/>
  <c r="AO262" i="25" s="1"/>
  <c r="AH151" i="25"/>
  <c r="AH158" i="25" s="1"/>
  <c r="AD88" i="25"/>
  <c r="AD95" i="25" s="1"/>
  <c r="AO251" i="25"/>
  <c r="AO258" i="25" s="1"/>
  <c r="BK583" i="25"/>
  <c r="BK590" i="25" s="1"/>
  <c r="AS311" i="25"/>
  <c r="AS318" i="25" s="1"/>
  <c r="AX389" i="25"/>
  <c r="AX396" i="25" s="1"/>
  <c r="AR297" i="25"/>
  <c r="AR304" i="25" s="1"/>
  <c r="AK194" i="25"/>
  <c r="AK201" i="25" s="1"/>
  <c r="BJ569" i="25"/>
  <c r="BJ576" i="25" s="1"/>
  <c r="BC466" i="25"/>
  <c r="BC473" i="25" s="1"/>
  <c r="AW374" i="25"/>
  <c r="AW381" i="25" s="1"/>
  <c r="AT327" i="25"/>
  <c r="AT334" i="25" s="1"/>
  <c r="AX391" i="25"/>
  <c r="AX398" i="25" s="1"/>
  <c r="BK586" i="25"/>
  <c r="BK593" i="25" s="1"/>
  <c r="BA435" i="25"/>
  <c r="BA442" i="25" s="1"/>
  <c r="AM225" i="25"/>
  <c r="AM232" i="25" s="1"/>
  <c r="BC462" i="25"/>
  <c r="BC469" i="25" s="1"/>
  <c r="AV356" i="25"/>
  <c r="AV363" i="25" s="1"/>
  <c r="AR301" i="25"/>
  <c r="AR308" i="25" s="1"/>
  <c r="AP271" i="25"/>
  <c r="AP278" i="25" s="1"/>
  <c r="BB451" i="25"/>
  <c r="BB458" i="25" s="1"/>
  <c r="AY402" i="25"/>
  <c r="AY409" i="25" s="1"/>
  <c r="AK192" i="25"/>
  <c r="AK199" i="25" s="1"/>
  <c r="AF121" i="25"/>
  <c r="AF128" i="25" s="1"/>
  <c r="BE496" i="25"/>
  <c r="BE503" i="25" s="1"/>
  <c r="BD480" i="25"/>
  <c r="BD487" i="25" s="1"/>
  <c r="AJ180" i="25"/>
  <c r="AJ187" i="25" s="1"/>
  <c r="AT331" i="25"/>
  <c r="AT338" i="25" s="1"/>
  <c r="AO256" i="25"/>
  <c r="AO263" i="25" s="1"/>
  <c r="AX387" i="25"/>
  <c r="AX394" i="25" s="1"/>
  <c r="BH536" i="25"/>
  <c r="BH543" i="25" s="1"/>
  <c r="AT330" i="25"/>
  <c r="AT337" i="25" s="1"/>
  <c r="AT329" i="25"/>
  <c r="AT336" i="25" s="1"/>
  <c r="AJ181" i="25"/>
  <c r="AJ188" i="25" s="1"/>
  <c r="BM612" i="25"/>
  <c r="BM619" i="25" s="1"/>
  <c r="BC464" i="25"/>
  <c r="BC471" i="25" s="1"/>
  <c r="AQ282" i="25"/>
  <c r="AQ289" i="25" s="1"/>
  <c r="BG523" i="25"/>
  <c r="BG530" i="25" s="1"/>
  <c r="AI164" i="25"/>
  <c r="AI171" i="25" s="1"/>
  <c r="AD90" i="25"/>
  <c r="AD97" i="25" s="1"/>
  <c r="AO253" i="25"/>
  <c r="AO260" i="25" s="1"/>
  <c r="AQ285" i="25"/>
  <c r="AQ292" i="25" s="1"/>
  <c r="AE102" i="25"/>
  <c r="AE109" i="25" s="1"/>
  <c r="AH147" i="25"/>
  <c r="AH154" i="25" s="1"/>
  <c r="AY404" i="25"/>
  <c r="AY411" i="25" s="1"/>
  <c r="AV360" i="25"/>
  <c r="AV367" i="25" s="1"/>
  <c r="AV358" i="25"/>
  <c r="AV365" i="25" s="1"/>
  <c r="BC461" i="25"/>
  <c r="BC468" i="25" s="1"/>
  <c r="AL206" i="25"/>
  <c r="AL213" i="25" s="1"/>
  <c r="AN236" i="25"/>
  <c r="AN243" i="25" s="1"/>
  <c r="AX390" i="25"/>
  <c r="AX397" i="25" s="1"/>
  <c r="AQ281" i="25"/>
  <c r="AQ288" i="25" s="1"/>
  <c r="AS314" i="25"/>
  <c r="AS321" i="25" s="1"/>
  <c r="AW372" i="25"/>
  <c r="AW379" i="25" s="1"/>
  <c r="BB448" i="25"/>
  <c r="BB455" i="25" s="1"/>
  <c r="BC465" i="25"/>
  <c r="BC472" i="25" s="1"/>
  <c r="BF506" i="25"/>
  <c r="BF513" i="25" s="1"/>
  <c r="BM613" i="25"/>
  <c r="BM620" i="25" s="1"/>
  <c r="AC74" i="25"/>
  <c r="AC81" i="25" s="1"/>
  <c r="AZ420" i="25"/>
  <c r="AZ427" i="25" s="1"/>
  <c r="AU344" i="25"/>
  <c r="AU351" i="25" s="1"/>
  <c r="AX386" i="25"/>
  <c r="AX393" i="25" s="1"/>
  <c r="BI553" i="25"/>
  <c r="BI560" i="25" s="1"/>
  <c r="AC76" i="25"/>
  <c r="AC83" i="25" s="1"/>
  <c r="BE494" i="25"/>
  <c r="BE501" i="25" s="1"/>
  <c r="AI166" i="25"/>
  <c r="AI173" i="25" s="1"/>
  <c r="AY401" i="25"/>
  <c r="AY408" i="25" s="1"/>
  <c r="BB446" i="25"/>
  <c r="BB453" i="25" s="1"/>
  <c r="AN241" i="25"/>
  <c r="AN248" i="25" s="1"/>
  <c r="AG131" i="25"/>
  <c r="AG138" i="25" s="1"/>
  <c r="BI552" i="25"/>
  <c r="BI559" i="25" s="1"/>
  <c r="AP270" i="25"/>
  <c r="AP277" i="25" s="1"/>
  <c r="AN237" i="25"/>
  <c r="AN244" i="25" s="1"/>
  <c r="AS312" i="25"/>
  <c r="AS319" i="25" s="1"/>
  <c r="AS316" i="25"/>
  <c r="AS323" i="25" s="1"/>
  <c r="AU343" i="25"/>
  <c r="AU350" i="25" s="1"/>
  <c r="AO252" i="25"/>
  <c r="AO259" i="25" s="1"/>
  <c r="AF119" i="25"/>
  <c r="AF126" i="25" s="1"/>
  <c r="BM616" i="25"/>
  <c r="BM623" i="25" s="1"/>
  <c r="BJ571" i="25"/>
  <c r="BJ578" i="25" s="1"/>
  <c r="AY406" i="25"/>
  <c r="AY413" i="25" s="1"/>
  <c r="BH539" i="25"/>
  <c r="BH546" i="25" s="1"/>
  <c r="AO254" i="25"/>
  <c r="AO261" i="25" s="1"/>
  <c r="AH148" i="25"/>
  <c r="AH155" i="25" s="1"/>
  <c r="BD476" i="25"/>
  <c r="BD483" i="25" s="1"/>
  <c r="BH537" i="25"/>
  <c r="BH544" i="25" s="1"/>
  <c r="AB61" i="25"/>
  <c r="AB68" i="25" s="1"/>
  <c r="AS313" i="25"/>
  <c r="AS320" i="25" s="1"/>
  <c r="AF120" i="25"/>
  <c r="AF127" i="25" s="1"/>
  <c r="AM222" i="25"/>
  <c r="AM229" i="25" s="1"/>
  <c r="AC60" i="25"/>
  <c r="AC67" i="25" s="1"/>
  <c r="AL209" i="25"/>
  <c r="AL216" i="25" s="1"/>
  <c r="AH150" i="25"/>
  <c r="AH157" i="25" s="1"/>
  <c r="AW375" i="25"/>
  <c r="AW382" i="25" s="1"/>
  <c r="AN239" i="25"/>
  <c r="AN246" i="25" s="1"/>
  <c r="AQ284" i="25"/>
  <c r="AQ291" i="25" s="1"/>
  <c r="BJ570" i="25"/>
  <c r="BJ577" i="25" s="1"/>
  <c r="AC59" i="25"/>
  <c r="AC66" i="25" s="1"/>
  <c r="BG524" i="25"/>
  <c r="BG531" i="25" s="1"/>
  <c r="AP268" i="25"/>
  <c r="AP275" i="25" s="1"/>
  <c r="AL211" i="25"/>
  <c r="AL218" i="25" s="1"/>
  <c r="AE103" i="25"/>
  <c r="AE110" i="25" s="1"/>
  <c r="AH146" i="25"/>
  <c r="AH153" i="25" s="1"/>
  <c r="AD87" i="25"/>
  <c r="AD94" i="25" s="1"/>
  <c r="AC72" i="25"/>
  <c r="AC79" i="25" s="1"/>
  <c r="BF507" i="25"/>
  <c r="BF514" i="25" s="1"/>
  <c r="BF508" i="25"/>
  <c r="BF515" i="25" s="1"/>
  <c r="BC463" i="25"/>
  <c r="BC470" i="25" s="1"/>
  <c r="BL601" i="25"/>
  <c r="BL608" i="25" s="1"/>
  <c r="AZ421" i="25"/>
  <c r="AZ428" i="25" s="1"/>
  <c r="BL597" i="25"/>
  <c r="BL604" i="25" s="1"/>
  <c r="BB447" i="25"/>
  <c r="BB454" i="25" s="1"/>
  <c r="BD477" i="25"/>
  <c r="BD484" i="25" s="1"/>
  <c r="AD91" i="25"/>
  <c r="AD98" i="25" s="1"/>
  <c r="AJ176" i="25"/>
  <c r="AJ183" i="25" s="1"/>
  <c r="AG133" i="25"/>
  <c r="AG140" i="25" s="1"/>
  <c r="AB57" i="25"/>
  <c r="AB64" i="25" s="1"/>
  <c r="AK196" i="25"/>
  <c r="AK203" i="25" s="1"/>
  <c r="BD481" i="25"/>
  <c r="BD488" i="25" s="1"/>
  <c r="AE101" i="25"/>
  <c r="AE108" i="25" s="1"/>
  <c r="B371" i="25"/>
  <c r="B363" i="25"/>
  <c r="AK195" i="25"/>
  <c r="AK202" i="25" s="1"/>
  <c r="AM223" i="25"/>
  <c r="AM230" i="25" s="1"/>
  <c r="AT328" i="25"/>
  <c r="AT335" i="25" s="1"/>
  <c r="AN240" i="25"/>
  <c r="AN247" i="25" s="1"/>
  <c r="AZ418" i="25"/>
  <c r="AZ425" i="25" s="1"/>
  <c r="B350" i="25"/>
  <c r="B358" i="25"/>
  <c r="BA436" i="25"/>
  <c r="BA443" i="25" s="1"/>
  <c r="AE106" i="25"/>
  <c r="AE113" i="25" s="1"/>
  <c r="AL208" i="25"/>
  <c r="AL215" i="25" s="1"/>
  <c r="AW376" i="25"/>
  <c r="AW383" i="25" s="1"/>
  <c r="BD478" i="25"/>
  <c r="BD485" i="25" s="1"/>
  <c r="BA433" i="25"/>
  <c r="BA440" i="25" s="1"/>
  <c r="V46" i="25"/>
  <c r="V946" i="25" s="1"/>
  <c r="V953" i="25" s="1"/>
  <c r="AF116" i="25"/>
  <c r="AF123" i="25" s="1"/>
  <c r="BA431" i="25"/>
  <c r="BA438" i="25" s="1"/>
  <c r="R43" i="25"/>
  <c r="R943" i="25" s="1"/>
  <c r="S44" i="25"/>
  <c r="S944" i="25" s="1"/>
  <c r="AD89" i="25"/>
  <c r="AD96" i="25" s="1"/>
  <c r="BD479" i="25"/>
  <c r="BD486" i="25" s="1"/>
  <c r="BF509" i="25"/>
  <c r="BF516" i="25" s="1"/>
  <c r="AP269" i="25"/>
  <c r="AP276" i="25" s="1"/>
  <c r="BI556" i="25"/>
  <c r="BI563" i="25" s="1"/>
  <c r="AM224" i="25"/>
  <c r="AM231" i="25" s="1"/>
  <c r="BH541" i="25"/>
  <c r="BH548" i="25" s="1"/>
  <c r="AB58" i="25"/>
  <c r="AB65" i="25" s="1"/>
  <c r="AG135" i="25"/>
  <c r="AG142" i="25" s="1"/>
  <c r="BK582" i="25"/>
  <c r="BK589" i="25" s="1"/>
  <c r="AG132" i="25"/>
  <c r="AG139" i="25" s="1"/>
  <c r="AR300" i="25"/>
  <c r="AR307" i="25" s="1"/>
  <c r="AP266" i="25"/>
  <c r="AP273" i="25" s="1"/>
  <c r="BE493" i="25"/>
  <c r="BE500" i="25" s="1"/>
  <c r="AR299" i="25"/>
  <c r="AR306" i="25" s="1"/>
  <c r="BG526" i="25"/>
  <c r="BG533" i="25" s="1"/>
  <c r="BE495" i="25"/>
  <c r="BE502" i="25" s="1"/>
  <c r="AI165" i="25"/>
  <c r="AI172" i="25" s="1"/>
  <c r="BK585" i="25"/>
  <c r="BK592" i="25" s="1"/>
  <c r="BL596" i="25"/>
  <c r="BL603" i="25" s="1"/>
  <c r="BJ566" i="25"/>
  <c r="BJ573" i="25" s="1"/>
  <c r="AC75" i="25"/>
  <c r="AC82" i="25" s="1"/>
  <c r="AK191" i="25"/>
  <c r="AK198" i="25" s="1"/>
  <c r="BK581" i="25"/>
  <c r="BK588" i="25" s="1"/>
  <c r="BH538" i="25"/>
  <c r="BH545" i="25" s="1"/>
  <c r="BG525" i="25"/>
  <c r="BG532" i="25" s="1"/>
  <c r="T41" i="25"/>
  <c r="T941" i="25" s="1"/>
  <c r="B375" i="25"/>
  <c r="B367" i="25"/>
  <c r="AR298" i="25"/>
  <c r="AR305" i="25" s="1"/>
  <c r="BJ568" i="25"/>
  <c r="BJ575" i="25" s="1"/>
  <c r="AG134" i="25"/>
  <c r="AG141" i="25" s="1"/>
  <c r="AC73" i="25"/>
  <c r="AC80" i="25" s="1"/>
  <c r="BA434" i="25"/>
  <c r="BA441" i="25" s="1"/>
  <c r="BK584" i="25"/>
  <c r="BK591" i="25" s="1"/>
  <c r="BM614" i="25"/>
  <c r="BM621" i="25" s="1"/>
  <c r="AE104" i="25"/>
  <c r="AE111" i="25" s="1"/>
  <c r="AH149" i="25"/>
  <c r="AH156" i="25" s="1"/>
  <c r="B374" i="25"/>
  <c r="B366" i="25"/>
  <c r="S45" i="25"/>
  <c r="S945" i="25" s="1"/>
  <c r="S952" i="25" s="1"/>
  <c r="AW371" i="25"/>
  <c r="AW378" i="25" s="1"/>
  <c r="AQ286" i="25"/>
  <c r="AQ293" i="25" s="1"/>
  <c r="AU345" i="25"/>
  <c r="AU352" i="25" s="1"/>
  <c r="BE492" i="25"/>
  <c r="BE499" i="25" s="1"/>
  <c r="AU341" i="25"/>
  <c r="AU348" i="25" s="1"/>
  <c r="BE491" i="25"/>
  <c r="BE498" i="25" s="1"/>
  <c r="AN238" i="25"/>
  <c r="AN245" i="25" s="1"/>
  <c r="AC71" i="25"/>
  <c r="AC78" i="25" s="1"/>
  <c r="AI161" i="25"/>
  <c r="AI168" i="25" s="1"/>
  <c r="B372" i="25"/>
  <c r="B364" i="25"/>
  <c r="AZ416" i="25"/>
  <c r="AZ423" i="25" s="1"/>
  <c r="AF117" i="25"/>
  <c r="AF124" i="25" s="1"/>
  <c r="BB449" i="25"/>
  <c r="BB456" i="25" s="1"/>
  <c r="AS315" i="25"/>
  <c r="AS322" i="25" s="1"/>
  <c r="AM226" i="25"/>
  <c r="AM233" i="25" s="1"/>
  <c r="AL210" i="25"/>
  <c r="AL217" i="25" s="1"/>
  <c r="AQ283" i="25"/>
  <c r="AQ290" i="25" s="1"/>
  <c r="B376" i="25"/>
  <c r="B368" i="25"/>
  <c r="BI551" i="25"/>
  <c r="BI558" i="25" s="1"/>
  <c r="BB450" i="25"/>
  <c r="BB457" i="25" s="1"/>
  <c r="BG521" i="25"/>
  <c r="BG528" i="25" s="1"/>
  <c r="AY403" i="25"/>
  <c r="AY410" i="25" s="1"/>
  <c r="AM221" i="25"/>
  <c r="AM228" i="25" s="1"/>
  <c r="AG136" i="25"/>
  <c r="AG143" i="25" s="1"/>
  <c r="BL600" i="25"/>
  <c r="BL607" i="25" s="1"/>
  <c r="BF510" i="25"/>
  <c r="BF517" i="25" s="1"/>
  <c r="AJ178" i="25"/>
  <c r="AJ185" i="25" s="1"/>
  <c r="BM611" i="25"/>
  <c r="BM618" i="25" s="1"/>
  <c r="BL598" i="25"/>
  <c r="BL605" i="25" s="1"/>
  <c r="AD86" i="25"/>
  <c r="AD93" i="25" s="1"/>
  <c r="AB56" i="25"/>
  <c r="AB63" i="25" s="1"/>
  <c r="BH540" i="25"/>
  <c r="BH547" i="25" s="1"/>
  <c r="AW373" i="25"/>
  <c r="AW380" i="25" s="1"/>
  <c r="AI163" i="25"/>
  <c r="AI170" i="25" s="1"/>
  <c r="AX388" i="25"/>
  <c r="AX395" i="25" s="1"/>
  <c r="AY405" i="25"/>
  <c r="AY412" i="25" s="1"/>
  <c r="AE105" i="25"/>
  <c r="AE112" i="25" s="1"/>
  <c r="BM615" i="25"/>
  <c r="BM622" i="25" s="1"/>
  <c r="BL599" i="25"/>
  <c r="BL606" i="25" s="1"/>
  <c r="AS18" i="33" l="1"/>
  <c r="AS19" i="33" s="1"/>
  <c r="AS21" i="33" s="1"/>
  <c r="Z20" i="41"/>
  <c r="D22" i="43"/>
  <c r="D20" i="43" s="1"/>
  <c r="AB23" i="11"/>
  <c r="AA22" i="11"/>
  <c r="AA22" i="41" s="1"/>
  <c r="AB20" i="11"/>
  <c r="AA19" i="11"/>
  <c r="S951" i="25"/>
  <c r="P32" i="11" s="1"/>
  <c r="P27" i="11" s="1"/>
  <c r="O49" i="12"/>
  <c r="T948" i="25"/>
  <c r="Q21" i="11" s="1"/>
  <c r="P47" i="12"/>
  <c r="R950" i="25"/>
  <c r="O25" i="11" s="1"/>
  <c r="O18" i="11" s="1"/>
  <c r="N48" i="12"/>
  <c r="U949" i="25"/>
  <c r="AC28" i="11"/>
  <c r="AD29" i="11"/>
  <c r="R50" i="25"/>
  <c r="S43" i="25" s="1"/>
  <c r="S943" i="25" s="1"/>
  <c r="S51" i="25"/>
  <c r="T44" i="25" s="1"/>
  <c r="T944" i="25" s="1"/>
  <c r="AN221" i="25"/>
  <c r="AN228" i="25" s="1"/>
  <c r="BL581" i="25"/>
  <c r="BL588" i="25" s="1"/>
  <c r="AF101" i="25"/>
  <c r="AF108" i="25" s="1"/>
  <c r="AN222" i="25"/>
  <c r="AN229" i="25" s="1"/>
  <c r="BI537" i="25"/>
  <c r="BI544" i="25" s="1"/>
  <c r="BC446" i="25"/>
  <c r="BC453" i="25" s="1"/>
  <c r="BF494" i="25"/>
  <c r="BF501" i="25" s="1"/>
  <c r="AY386" i="25"/>
  <c r="AY393" i="25" s="1"/>
  <c r="AX372" i="25"/>
  <c r="AX379" i="25" s="1"/>
  <c r="AY390" i="25"/>
  <c r="AY397" i="25" s="1"/>
  <c r="AW358" i="25"/>
  <c r="AW365" i="25" s="1"/>
  <c r="AF102" i="25"/>
  <c r="AF109" i="25" s="1"/>
  <c r="AE90" i="25"/>
  <c r="AE97" i="25" s="1"/>
  <c r="BD464" i="25"/>
  <c r="BD471" i="25" s="1"/>
  <c r="BI536" i="25"/>
  <c r="BI543" i="25" s="1"/>
  <c r="AK180" i="25"/>
  <c r="AK187" i="25" s="1"/>
  <c r="AL192" i="25"/>
  <c r="AL199" i="25" s="1"/>
  <c r="AS301" i="25"/>
  <c r="AS308" i="25" s="1"/>
  <c r="AY391" i="25"/>
  <c r="AY398" i="25" s="1"/>
  <c r="BL583" i="25"/>
  <c r="BL590" i="25" s="1"/>
  <c r="AI151" i="25"/>
  <c r="AI158" i="25" s="1"/>
  <c r="BK567" i="25"/>
  <c r="BK574" i="25" s="1"/>
  <c r="BH522" i="25"/>
  <c r="BH529" i="25" s="1"/>
  <c r="BM599" i="25"/>
  <c r="BM606" i="25" s="1"/>
  <c r="AL191" i="25"/>
  <c r="AL198" i="25" s="1"/>
  <c r="AD72" i="25"/>
  <c r="AD79" i="25" s="1"/>
  <c r="AG120" i="25"/>
  <c r="AG127" i="25" s="1"/>
  <c r="BE476" i="25"/>
  <c r="BE483" i="25" s="1"/>
  <c r="AV343" i="25"/>
  <c r="AV350" i="25" s="1"/>
  <c r="AO237" i="25"/>
  <c r="AO244" i="25" s="1"/>
  <c r="AZ401" i="25"/>
  <c r="AZ408" i="25" s="1"/>
  <c r="AV344" i="25"/>
  <c r="AV351" i="25" s="1"/>
  <c r="BG506" i="25"/>
  <c r="BG513" i="25" s="1"/>
  <c r="AT314" i="25"/>
  <c r="AT321" i="25" s="1"/>
  <c r="AO236" i="25"/>
  <c r="AO243" i="25" s="1"/>
  <c r="AW360" i="25"/>
  <c r="AW367" i="25" s="1"/>
  <c r="AJ164" i="25"/>
  <c r="AJ171" i="25" s="1"/>
  <c r="AY387" i="25"/>
  <c r="AY394" i="25" s="1"/>
  <c r="BE480" i="25"/>
  <c r="BE487" i="25" s="1"/>
  <c r="AZ402" i="25"/>
  <c r="AZ409" i="25" s="1"/>
  <c r="AW356" i="25"/>
  <c r="AW363" i="25" s="1"/>
  <c r="AU327" i="25"/>
  <c r="AU334" i="25" s="1"/>
  <c r="BK569" i="25"/>
  <c r="BK576" i="25" s="1"/>
  <c r="AP251" i="25"/>
  <c r="AP258" i="25" s="1"/>
  <c r="AP255" i="25"/>
  <c r="AP262" i="25" s="1"/>
  <c r="AW357" i="25"/>
  <c r="AW364" i="25" s="1"/>
  <c r="AQ267" i="25"/>
  <c r="AQ274" i="25" s="1"/>
  <c r="BG511" i="25"/>
  <c r="BG518" i="25" s="1"/>
  <c r="AS296" i="25"/>
  <c r="AS303" i="25" s="1"/>
  <c r="BM598" i="25"/>
  <c r="BM605" i="25" s="1"/>
  <c r="BJ551" i="25"/>
  <c r="BJ558" i="25" s="1"/>
  <c r="AD71" i="25"/>
  <c r="AD78" i="25" s="1"/>
  <c r="AS298" i="25"/>
  <c r="AS305" i="25" s="1"/>
  <c r="BH525" i="25"/>
  <c r="BH532" i="25" s="1"/>
  <c r="AD75" i="25"/>
  <c r="AD82" i="25" s="1"/>
  <c r="AS299" i="25"/>
  <c r="AS306" i="25" s="1"/>
  <c r="AM208" i="25"/>
  <c r="AM215" i="25" s="1"/>
  <c r="AQ268" i="25"/>
  <c r="AQ275" i="25" s="1"/>
  <c r="AT313" i="25"/>
  <c r="AT320" i="25" s="1"/>
  <c r="AI148" i="25"/>
  <c r="AI155" i="25" s="1"/>
  <c r="AZ406" i="25"/>
  <c r="AZ413" i="25" s="1"/>
  <c r="AG119" i="25"/>
  <c r="AG126" i="25" s="1"/>
  <c r="AT316" i="25"/>
  <c r="AT323" i="25" s="1"/>
  <c r="AH131" i="25"/>
  <c r="AH138" i="25" s="1"/>
  <c r="BA420" i="25"/>
  <c r="BA427" i="25" s="1"/>
  <c r="BD465" i="25"/>
  <c r="BD472" i="25" s="1"/>
  <c r="AM206" i="25"/>
  <c r="AM213" i="25" s="1"/>
  <c r="AZ404" i="25"/>
  <c r="AZ411" i="25" s="1"/>
  <c r="BH523" i="25"/>
  <c r="BH530" i="25" s="1"/>
  <c r="AP256" i="25"/>
  <c r="AP263" i="25" s="1"/>
  <c r="BF496" i="25"/>
  <c r="BF503" i="25" s="1"/>
  <c r="BC451" i="25"/>
  <c r="BC458" i="25" s="1"/>
  <c r="BB435" i="25"/>
  <c r="BB442" i="25" s="1"/>
  <c r="AX374" i="25"/>
  <c r="AX381" i="25" s="1"/>
  <c r="AL194" i="25"/>
  <c r="AL201" i="25" s="1"/>
  <c r="AM207" i="25"/>
  <c r="AM214" i="25" s="1"/>
  <c r="BA417" i="25"/>
  <c r="BA424" i="25" s="1"/>
  <c r="AK177" i="25"/>
  <c r="AK184" i="25" s="1"/>
  <c r="AL193" i="25"/>
  <c r="AL200" i="25" s="1"/>
  <c r="AW361" i="25"/>
  <c r="AW368" i="25" s="1"/>
  <c r="AK179" i="25"/>
  <c r="AK186" i="25" s="1"/>
  <c r="BJ554" i="25"/>
  <c r="BJ561" i="25" s="1"/>
  <c r="AF105" i="25"/>
  <c r="AF112" i="25" s="1"/>
  <c r="BH521" i="25"/>
  <c r="BH528" i="25" s="1"/>
  <c r="AG117" i="25"/>
  <c r="AG124" i="25" s="1"/>
  <c r="AO238" i="25"/>
  <c r="AO245" i="25" s="1"/>
  <c r="AI149" i="25"/>
  <c r="AI156" i="25" s="1"/>
  <c r="BI538" i="25"/>
  <c r="BI545" i="25" s="1"/>
  <c r="BL585" i="25"/>
  <c r="BL592" i="25" s="1"/>
  <c r="AC58" i="25"/>
  <c r="AC65" i="25" s="1"/>
  <c r="AN223" i="25"/>
  <c r="AN230" i="25" s="1"/>
  <c r="AD60" i="25"/>
  <c r="AD67" i="25" s="1"/>
  <c r="AC61" i="25"/>
  <c r="AC68" i="25" s="1"/>
  <c r="AP254" i="25"/>
  <c r="AP261" i="25" s="1"/>
  <c r="BK571" i="25"/>
  <c r="BK578" i="25" s="1"/>
  <c r="AO241" i="25"/>
  <c r="AO248" i="25" s="1"/>
  <c r="BJ553" i="25"/>
  <c r="BJ560" i="25" s="1"/>
  <c r="AD74" i="25"/>
  <c r="AD81" i="25" s="1"/>
  <c r="BC448" i="25"/>
  <c r="BC455" i="25" s="1"/>
  <c r="BD461" i="25"/>
  <c r="BD468" i="25" s="1"/>
  <c r="AI147" i="25"/>
  <c r="AI154" i="25" s="1"/>
  <c r="AP253" i="25"/>
  <c r="AP260" i="25" s="1"/>
  <c r="AR282" i="25"/>
  <c r="AR289" i="25" s="1"/>
  <c r="AU330" i="25"/>
  <c r="AU337" i="25" s="1"/>
  <c r="AU331" i="25"/>
  <c r="AU338" i="25" s="1"/>
  <c r="AG121" i="25"/>
  <c r="AG128" i="25" s="1"/>
  <c r="AQ271" i="25"/>
  <c r="AQ278" i="25" s="1"/>
  <c r="BL586" i="25"/>
  <c r="BL593" i="25" s="1"/>
  <c r="AS297" i="25"/>
  <c r="AS304" i="25" s="1"/>
  <c r="BJ555" i="25"/>
  <c r="BJ562" i="25" s="1"/>
  <c r="AW359" i="25"/>
  <c r="AW366" i="25" s="1"/>
  <c r="BB432" i="25"/>
  <c r="BB439" i="25" s="1"/>
  <c r="BA419" i="25"/>
  <c r="BA426" i="25" s="1"/>
  <c r="AU326" i="25"/>
  <c r="AU333" i="25" s="1"/>
  <c r="AZ405" i="25"/>
  <c r="AZ412" i="25" s="1"/>
  <c r="AJ163" i="25"/>
  <c r="AJ170" i="25" s="1"/>
  <c r="BI540" i="25"/>
  <c r="BI547" i="25" s="1"/>
  <c r="AE86" i="25"/>
  <c r="AE93" i="25" s="1"/>
  <c r="BG510" i="25"/>
  <c r="BG517" i="25" s="1"/>
  <c r="AH136" i="25"/>
  <c r="AH143" i="25" s="1"/>
  <c r="BC450" i="25"/>
  <c r="BC457" i="25" s="1"/>
  <c r="B391" i="25"/>
  <c r="B383" i="25"/>
  <c r="AM210" i="25"/>
  <c r="AM217" i="25" s="1"/>
  <c r="AT315" i="25"/>
  <c r="AT322" i="25" s="1"/>
  <c r="B387" i="25"/>
  <c r="B379" i="25"/>
  <c r="BF491" i="25"/>
  <c r="BF498" i="25" s="1"/>
  <c r="BF492" i="25"/>
  <c r="BF499" i="25" s="1"/>
  <c r="AR286" i="25"/>
  <c r="AR293" i="25" s="1"/>
  <c r="BB434" i="25"/>
  <c r="BB441" i="25" s="1"/>
  <c r="AH134" i="25"/>
  <c r="AH141" i="25" s="1"/>
  <c r="BK566" i="25"/>
  <c r="BK573" i="25" s="1"/>
  <c r="BF495" i="25"/>
  <c r="BF502" i="25" s="1"/>
  <c r="AQ266" i="25"/>
  <c r="AQ273" i="25" s="1"/>
  <c r="AH132" i="25"/>
  <c r="AH139" i="25" s="1"/>
  <c r="AH135" i="25"/>
  <c r="AH142" i="25" s="1"/>
  <c r="BI541" i="25"/>
  <c r="BI548" i="25" s="1"/>
  <c r="BJ556" i="25"/>
  <c r="BJ563" i="25" s="1"/>
  <c r="AQ269" i="25"/>
  <c r="AQ276" i="25" s="1"/>
  <c r="BE479" i="25"/>
  <c r="BE486" i="25" s="1"/>
  <c r="BB431" i="25"/>
  <c r="BB438" i="25" s="1"/>
  <c r="BE478" i="25"/>
  <c r="BE485" i="25" s="1"/>
  <c r="BB436" i="25"/>
  <c r="BB443" i="25" s="1"/>
  <c r="BA418" i="25"/>
  <c r="BA425" i="25" s="1"/>
  <c r="AU328" i="25"/>
  <c r="AU335" i="25" s="1"/>
  <c r="AL195" i="25"/>
  <c r="AL202" i="25" s="1"/>
  <c r="BE481" i="25"/>
  <c r="BE488" i="25" s="1"/>
  <c r="AC57" i="25"/>
  <c r="AC64" i="25" s="1"/>
  <c r="AK176" i="25"/>
  <c r="AK183" i="25" s="1"/>
  <c r="BE477" i="25"/>
  <c r="BE484" i="25" s="1"/>
  <c r="BM597" i="25"/>
  <c r="BM604" i="25" s="1"/>
  <c r="BM601" i="25"/>
  <c r="BM608" i="25" s="1"/>
  <c r="BG508" i="25"/>
  <c r="BG515" i="25" s="1"/>
  <c r="AI146" i="25"/>
  <c r="AI153" i="25" s="1"/>
  <c r="AM211" i="25"/>
  <c r="AM218" i="25" s="1"/>
  <c r="BH524" i="25"/>
  <c r="BH531" i="25" s="1"/>
  <c r="BK570" i="25"/>
  <c r="BK577" i="25" s="1"/>
  <c r="AO239" i="25"/>
  <c r="AO246" i="25" s="1"/>
  <c r="AI150" i="25"/>
  <c r="AI157" i="25" s="1"/>
  <c r="AP252" i="25"/>
  <c r="AP259" i="25" s="1"/>
  <c r="BJ552" i="25"/>
  <c r="BJ559" i="25" s="1"/>
  <c r="AU329" i="25"/>
  <c r="AU336" i="25" s="1"/>
  <c r="BD462" i="25"/>
  <c r="BD469" i="25" s="1"/>
  <c r="AT311" i="25"/>
  <c r="AT318" i="25" s="1"/>
  <c r="AJ162" i="25"/>
  <c r="AJ169" i="25" s="1"/>
  <c r="AG118" i="25"/>
  <c r="AG125" i="25" s="1"/>
  <c r="AZ403" i="25"/>
  <c r="AZ410" i="25" s="1"/>
  <c r="U49" i="25"/>
  <c r="B373" i="25"/>
  <c r="B365" i="25"/>
  <c r="AY388" i="25"/>
  <c r="AY395" i="25" s="1"/>
  <c r="AX373" i="25"/>
  <c r="AX380" i="25" s="1"/>
  <c r="AC56" i="25"/>
  <c r="AC63" i="25" s="1"/>
  <c r="AK178" i="25"/>
  <c r="AK185" i="25" s="1"/>
  <c r="BM600" i="25"/>
  <c r="BM607" i="25" s="1"/>
  <c r="AR283" i="25"/>
  <c r="AR290" i="25" s="1"/>
  <c r="AN226" i="25"/>
  <c r="AN233" i="25" s="1"/>
  <c r="BC449" i="25"/>
  <c r="BC456" i="25" s="1"/>
  <c r="BA416" i="25"/>
  <c r="BA423" i="25" s="1"/>
  <c r="AJ161" i="25"/>
  <c r="AJ168" i="25" s="1"/>
  <c r="AV341" i="25"/>
  <c r="AV348" i="25" s="1"/>
  <c r="AV345" i="25"/>
  <c r="AV352" i="25" s="1"/>
  <c r="AX371" i="25"/>
  <c r="AX378" i="25" s="1"/>
  <c r="B381" i="25"/>
  <c r="B389" i="25"/>
  <c r="AF104" i="25"/>
  <c r="AF111" i="25" s="1"/>
  <c r="BL584" i="25"/>
  <c r="BL591" i="25" s="1"/>
  <c r="AD73" i="25"/>
  <c r="AD80" i="25" s="1"/>
  <c r="BK568" i="25"/>
  <c r="BK575" i="25" s="1"/>
  <c r="B390" i="25"/>
  <c r="B382" i="25"/>
  <c r="BM596" i="25"/>
  <c r="BM603" i="25" s="1"/>
  <c r="AJ165" i="25"/>
  <c r="AJ172" i="25" s="1"/>
  <c r="BH526" i="25"/>
  <c r="BH533" i="25" s="1"/>
  <c r="BF493" i="25"/>
  <c r="BF500" i="25" s="1"/>
  <c r="AS300" i="25"/>
  <c r="AS307" i="25" s="1"/>
  <c r="BL582" i="25"/>
  <c r="BL589" i="25" s="1"/>
  <c r="AN224" i="25"/>
  <c r="AN231" i="25" s="1"/>
  <c r="BG509" i="25"/>
  <c r="BG516" i="25" s="1"/>
  <c r="AE89" i="25"/>
  <c r="AE96" i="25" s="1"/>
  <c r="AG116" i="25"/>
  <c r="AG123" i="25" s="1"/>
  <c r="BB433" i="25"/>
  <c r="BB440" i="25" s="1"/>
  <c r="AX376" i="25"/>
  <c r="AX383" i="25" s="1"/>
  <c r="AF106" i="25"/>
  <c r="AF113" i="25" s="1"/>
  <c r="AO240" i="25"/>
  <c r="AO247" i="25" s="1"/>
  <c r="AL196" i="25"/>
  <c r="AL203" i="25" s="1"/>
  <c r="AH133" i="25"/>
  <c r="AH140" i="25" s="1"/>
  <c r="AE91" i="25"/>
  <c r="AE98" i="25" s="1"/>
  <c r="BC447" i="25"/>
  <c r="BC454" i="25" s="1"/>
  <c r="BA421" i="25"/>
  <c r="BA428" i="25" s="1"/>
  <c r="BD463" i="25"/>
  <c r="BD470" i="25" s="1"/>
  <c r="BG507" i="25"/>
  <c r="BG514" i="25" s="1"/>
  <c r="AE87" i="25"/>
  <c r="AE94" i="25" s="1"/>
  <c r="AF103" i="25"/>
  <c r="AF110" i="25" s="1"/>
  <c r="AD59" i="25"/>
  <c r="AD66" i="25" s="1"/>
  <c r="AR284" i="25"/>
  <c r="AR291" i="25" s="1"/>
  <c r="AX375" i="25"/>
  <c r="AX382" i="25" s="1"/>
  <c r="AM209" i="25"/>
  <c r="AM216" i="25" s="1"/>
  <c r="BI539" i="25"/>
  <c r="BI546" i="25" s="1"/>
  <c r="AT312" i="25"/>
  <c r="AT319" i="25" s="1"/>
  <c r="AQ270" i="25"/>
  <c r="AQ277" i="25" s="1"/>
  <c r="AJ166" i="25"/>
  <c r="AJ173" i="25" s="1"/>
  <c r="AD76" i="25"/>
  <c r="AD83" i="25" s="1"/>
  <c r="AR281" i="25"/>
  <c r="AR288" i="25" s="1"/>
  <c r="AR285" i="25"/>
  <c r="AR292" i="25" s="1"/>
  <c r="AK181" i="25"/>
  <c r="AK188" i="25" s="1"/>
  <c r="AN225" i="25"/>
  <c r="AN232" i="25" s="1"/>
  <c r="BD466" i="25"/>
  <c r="BD473" i="25" s="1"/>
  <c r="AY389" i="25"/>
  <c r="AY396" i="25" s="1"/>
  <c r="AE88" i="25"/>
  <c r="AE95" i="25" s="1"/>
  <c r="AV346" i="25"/>
  <c r="AV353" i="25" s="1"/>
  <c r="AV342" i="25"/>
  <c r="AV349" i="25" s="1"/>
  <c r="S52" i="25"/>
  <c r="T48" i="25"/>
  <c r="V53" i="25"/>
  <c r="B386" i="25"/>
  <c r="B378" i="25"/>
  <c r="AS30" i="33" l="1"/>
  <c r="AT8" i="14" s="1"/>
  <c r="AS50" i="11" s="1"/>
  <c r="AS28" i="41" s="1"/>
  <c r="AT17" i="33"/>
  <c r="O5" i="41"/>
  <c r="AC23" i="41"/>
  <c r="AA20" i="41"/>
  <c r="AC20" i="11"/>
  <c r="AB19" i="11"/>
  <c r="AB22" i="11"/>
  <c r="AB22" i="41" s="1"/>
  <c r="AB20" i="41" s="1"/>
  <c r="AC23" i="11"/>
  <c r="T951" i="25"/>
  <c r="S950" i="25"/>
  <c r="P25" i="11" s="1"/>
  <c r="P18" i="11" s="1"/>
  <c r="O48" i="12"/>
  <c r="P5" i="41" s="1"/>
  <c r="AD28" i="11"/>
  <c r="AE29" i="11"/>
  <c r="AZ389" i="25"/>
  <c r="AZ396" i="25" s="1"/>
  <c r="AL181" i="25"/>
  <c r="AL188" i="25" s="1"/>
  <c r="BJ539" i="25"/>
  <c r="BJ546" i="25" s="1"/>
  <c r="BB421" i="25"/>
  <c r="BB428" i="25" s="1"/>
  <c r="AM196" i="25"/>
  <c r="AM203" i="25" s="1"/>
  <c r="BC433" i="25"/>
  <c r="BC440" i="25" s="1"/>
  <c r="AT300" i="25"/>
  <c r="AT307" i="25" s="1"/>
  <c r="BM584" i="25"/>
  <c r="BM591" i="25" s="1"/>
  <c r="AY373" i="25"/>
  <c r="AY380" i="25" s="1"/>
  <c r="AP239" i="25"/>
  <c r="AP246" i="25"/>
  <c r="AV328" i="25"/>
  <c r="AV335" i="25" s="1"/>
  <c r="BG491" i="25"/>
  <c r="BG498" i="25" s="1"/>
  <c r="AN210" i="25"/>
  <c r="AN217" i="25" s="1"/>
  <c r="AI136" i="25"/>
  <c r="AI143" i="25" s="1"/>
  <c r="BJ540" i="25"/>
  <c r="BJ547" i="25" s="1"/>
  <c r="AV331" i="25"/>
  <c r="AV338" i="25" s="1"/>
  <c r="AD61" i="25"/>
  <c r="AD68" i="25" s="1"/>
  <c r="AG105" i="25"/>
  <c r="AG112" i="25" s="1"/>
  <c r="AM193" i="25"/>
  <c r="AM200" i="25" s="1"/>
  <c r="BE465" i="25"/>
  <c r="BE472" i="25" s="1"/>
  <c r="AU316" i="25"/>
  <c r="AU323" i="25" s="1"/>
  <c r="AJ148" i="25"/>
  <c r="AJ155" i="25" s="1"/>
  <c r="BH511" i="25"/>
  <c r="BH518" i="25" s="1"/>
  <c r="AV327" i="25"/>
  <c r="AV334" i="25" s="1"/>
  <c r="AX360" i="25"/>
  <c r="AX367" i="25" s="1"/>
  <c r="AE72" i="25"/>
  <c r="AE79" i="25" s="1"/>
  <c r="AZ391" i="25"/>
  <c r="AZ398" i="25" s="1"/>
  <c r="AL180" i="25"/>
  <c r="AL187" i="25" s="1"/>
  <c r="BG494" i="25"/>
  <c r="BG501" i="25" s="1"/>
  <c r="AR270" i="25"/>
  <c r="AR277" i="25" s="1"/>
  <c r="AS284" i="25"/>
  <c r="AS291" i="25" s="1"/>
  <c r="AF87" i="25"/>
  <c r="AF94" i="25" s="1"/>
  <c r="BD447" i="25"/>
  <c r="BD454" i="25" s="1"/>
  <c r="AP240" i="25"/>
  <c r="AP247" i="25" s="1"/>
  <c r="AH116" i="25"/>
  <c r="AH123" i="25" s="1"/>
  <c r="BH509" i="25"/>
  <c r="BH516" i="25" s="1"/>
  <c r="BG493" i="25"/>
  <c r="BG500" i="25" s="1"/>
  <c r="AG104" i="25"/>
  <c r="AG111" i="25" s="1"/>
  <c r="AQ252" i="25"/>
  <c r="AQ259" i="25" s="1"/>
  <c r="BL570" i="25"/>
  <c r="BL577" i="25" s="1"/>
  <c r="AD57" i="25"/>
  <c r="AD64" i="25" s="1"/>
  <c r="AI132" i="25"/>
  <c r="AI139" i="25" s="1"/>
  <c r="BL566" i="25"/>
  <c r="BL573" i="25" s="1"/>
  <c r="BH510" i="25"/>
  <c r="BH517" i="25" s="1"/>
  <c r="AR271" i="25"/>
  <c r="AR278" i="25" s="1"/>
  <c r="AV330" i="25"/>
  <c r="AV337" i="25" s="1"/>
  <c r="AJ147" i="25"/>
  <c r="AJ154" i="25" s="1"/>
  <c r="BL571" i="25"/>
  <c r="BL578" i="25" s="1"/>
  <c r="BK554" i="25"/>
  <c r="BK561" i="25" s="1"/>
  <c r="AL177" i="25"/>
  <c r="AL184" i="25" s="1"/>
  <c r="BG496" i="25"/>
  <c r="BG503" i="25" s="1"/>
  <c r="BB420" i="25"/>
  <c r="BB427" i="25" s="1"/>
  <c r="AR267" i="25"/>
  <c r="AR274" i="25" s="1"/>
  <c r="AQ251" i="25"/>
  <c r="AQ258" i="25" s="1"/>
  <c r="AP236" i="25"/>
  <c r="AP243" i="25" s="1"/>
  <c r="AW343" i="25"/>
  <c r="AW350" i="25" s="1"/>
  <c r="AM191" i="25"/>
  <c r="AM198" i="25" s="1"/>
  <c r="AT301" i="25"/>
  <c r="AT308" i="25" s="1"/>
  <c r="BJ536" i="25"/>
  <c r="BJ543" i="25" s="1"/>
  <c r="BD446" i="25"/>
  <c r="BD453" i="25" s="1"/>
  <c r="AE59" i="25"/>
  <c r="AE66" i="25" s="1"/>
  <c r="BH507" i="25"/>
  <c r="BH514" i="25" s="1"/>
  <c r="AF91" i="25"/>
  <c r="AF98" i="25" s="1"/>
  <c r="AG106" i="25"/>
  <c r="AG113" i="25" s="1"/>
  <c r="AO224" i="25"/>
  <c r="AO231" i="25" s="1"/>
  <c r="BI526" i="25"/>
  <c r="BI533" i="25" s="1"/>
  <c r="BA403" i="25"/>
  <c r="BA410" i="25" s="1"/>
  <c r="AV329" i="25"/>
  <c r="AV336" i="25" s="1"/>
  <c r="BI524" i="25"/>
  <c r="BI531" i="25" s="1"/>
  <c r="BF477" i="25"/>
  <c r="BF484" i="25" s="1"/>
  <c r="BF481" i="25"/>
  <c r="BF488" i="25" s="1"/>
  <c r="BC431" i="25"/>
  <c r="BC438" i="25" s="1"/>
  <c r="BJ541" i="25"/>
  <c r="BJ548" i="25" s="1"/>
  <c r="AR266" i="25"/>
  <c r="AR273" i="25" s="1"/>
  <c r="AS286" i="25"/>
  <c r="AS293" i="25" s="1"/>
  <c r="AT297" i="25"/>
  <c r="AT304" i="25" s="1"/>
  <c r="AS282" i="25"/>
  <c r="AS289" i="25" s="1"/>
  <c r="BE461" i="25"/>
  <c r="BE468" i="25" s="1"/>
  <c r="BK553" i="25"/>
  <c r="BK560" i="25" s="1"/>
  <c r="BM585" i="25"/>
  <c r="BM592" i="25" s="1"/>
  <c r="AL179" i="25"/>
  <c r="AL186" i="25" s="1"/>
  <c r="BC435" i="25"/>
  <c r="BC442" i="25" s="1"/>
  <c r="AQ256" i="25"/>
  <c r="AQ263" i="25" s="1"/>
  <c r="AT299" i="25"/>
  <c r="AT306" i="25" s="1"/>
  <c r="AX357" i="25"/>
  <c r="AX364" i="25" s="1"/>
  <c r="AZ387" i="25"/>
  <c r="AZ394" i="25" s="1"/>
  <c r="AU314" i="25"/>
  <c r="AU321" i="25" s="1"/>
  <c r="BA401" i="25"/>
  <c r="BA408" i="25" s="1"/>
  <c r="BF476" i="25"/>
  <c r="BF483" i="25" s="1"/>
  <c r="AJ151" i="25"/>
  <c r="AJ158" i="25" s="1"/>
  <c r="BE464" i="25"/>
  <c r="BE471" i="25" s="1"/>
  <c r="AY372" i="25"/>
  <c r="AY379" i="25" s="1"/>
  <c r="BJ537" i="25"/>
  <c r="BJ544" i="25" s="1"/>
  <c r="BM581" i="25"/>
  <c r="BM588" i="25" s="1"/>
  <c r="AO225" i="25"/>
  <c r="AO232" i="25" s="1"/>
  <c r="BE463" i="25"/>
  <c r="BE470" i="25" s="1"/>
  <c r="AI133" i="25"/>
  <c r="AI140" i="25" s="1"/>
  <c r="AY376" i="25"/>
  <c r="AY383" i="25" s="1"/>
  <c r="BM582" i="25"/>
  <c r="BM589" i="25" s="1"/>
  <c r="AD56" i="25"/>
  <c r="AD63" i="25" s="1"/>
  <c r="AH118" i="25"/>
  <c r="AH125" i="25" s="1"/>
  <c r="AN211" i="25"/>
  <c r="AN218" i="25" s="1"/>
  <c r="AM195" i="25"/>
  <c r="AM202" i="25" s="1"/>
  <c r="BC436" i="25"/>
  <c r="BC443" i="25" s="1"/>
  <c r="BG492" i="25"/>
  <c r="BG499" i="25" s="1"/>
  <c r="AU315" i="25"/>
  <c r="AU322" i="25" s="1"/>
  <c r="BD450" i="25"/>
  <c r="BD457" i="25" s="1"/>
  <c r="BA405" i="25"/>
  <c r="BA412" i="25" s="1"/>
  <c r="BD448" i="25"/>
  <c r="BD455" i="25" s="1"/>
  <c r="AO223" i="25"/>
  <c r="AO230" i="25" s="1"/>
  <c r="AP238" i="25"/>
  <c r="AP245" i="25" s="1"/>
  <c r="AX361" i="25"/>
  <c r="AX368" i="25" s="1"/>
  <c r="BI523" i="25"/>
  <c r="BI530" i="25" s="1"/>
  <c r="BA406" i="25"/>
  <c r="BA413" i="25" s="1"/>
  <c r="AR268" i="25"/>
  <c r="AR275" i="25" s="1"/>
  <c r="AT296" i="25"/>
  <c r="AT303" i="25" s="1"/>
  <c r="BA402" i="25"/>
  <c r="BA409" i="25" s="1"/>
  <c r="AK164" i="25"/>
  <c r="AK171" i="25" s="1"/>
  <c r="BH506" i="25"/>
  <c r="BH513" i="25" s="1"/>
  <c r="AH120" i="25"/>
  <c r="AH127" i="25" s="1"/>
  <c r="BI522" i="25"/>
  <c r="BI529" i="25" s="1"/>
  <c r="BM583" i="25"/>
  <c r="BM590" i="25" s="1"/>
  <c r="AF90" i="25"/>
  <c r="AF97" i="25" s="1"/>
  <c r="AZ386" i="25"/>
  <c r="AZ393" i="25" s="1"/>
  <c r="AO222" i="25"/>
  <c r="AO229" i="25" s="1"/>
  <c r="AO221" i="25"/>
  <c r="AO228" i="25" s="1"/>
  <c r="W46" i="25"/>
  <c r="W946" i="25" s="1"/>
  <c r="W953" i="25" s="1"/>
  <c r="S50" i="25"/>
  <c r="B405" i="25"/>
  <c r="B397" i="25"/>
  <c r="V42" i="25"/>
  <c r="V942" i="25" s="1"/>
  <c r="T51" i="25"/>
  <c r="B402" i="25"/>
  <c r="B394" i="25"/>
  <c r="AN207" i="25"/>
  <c r="AN214" i="25" s="1"/>
  <c r="AY374" i="25"/>
  <c r="AY381" i="25" s="1"/>
  <c r="BD451" i="25"/>
  <c r="BD458" i="25" s="1"/>
  <c r="BA404" i="25"/>
  <c r="BA411" i="25" s="1"/>
  <c r="AI131" i="25"/>
  <c r="AI138" i="25" s="1"/>
  <c r="AH119" i="25"/>
  <c r="AH126" i="25" s="1"/>
  <c r="BI525" i="25"/>
  <c r="BI532" i="25" s="1"/>
  <c r="AE71" i="25"/>
  <c r="AE78" i="25" s="1"/>
  <c r="U41" i="25"/>
  <c r="U941" i="25" s="1"/>
  <c r="AW346" i="25"/>
  <c r="AW353" i="25" s="1"/>
  <c r="AS285" i="25"/>
  <c r="AS292" i="25" s="1"/>
  <c r="AE76" i="25"/>
  <c r="AE83" i="25" s="1"/>
  <c r="AY375" i="25"/>
  <c r="AY382" i="25" s="1"/>
  <c r="AF89" i="25"/>
  <c r="AF96" i="25" s="1"/>
  <c r="BL568" i="25"/>
  <c r="BL575" i="25" s="1"/>
  <c r="B404" i="25"/>
  <c r="B396" i="25"/>
  <c r="AW345" i="25"/>
  <c r="AW352" i="25" s="1"/>
  <c r="AK161" i="25"/>
  <c r="AK168" i="25" s="1"/>
  <c r="BD449" i="25"/>
  <c r="BD456" i="25" s="1"/>
  <c r="AS283" i="25"/>
  <c r="AS290" i="25" s="1"/>
  <c r="AL178" i="25"/>
  <c r="AL185" i="25" s="1"/>
  <c r="AK162" i="25"/>
  <c r="AK169" i="25" s="1"/>
  <c r="BE462" i="25"/>
  <c r="BE469" i="25" s="1"/>
  <c r="BK552" i="25"/>
  <c r="BK559" i="25" s="1"/>
  <c r="AJ150" i="25"/>
  <c r="AJ157" i="25" s="1"/>
  <c r="BH508" i="25"/>
  <c r="BH515" i="25" s="1"/>
  <c r="AL176" i="25"/>
  <c r="AL183" i="25" s="1"/>
  <c r="BF479" i="25"/>
  <c r="BF486" i="25" s="1"/>
  <c r="BK556" i="25"/>
  <c r="BK563" i="25" s="1"/>
  <c r="AI135" i="25"/>
  <c r="AI142" i="25" s="1"/>
  <c r="AI134" i="25"/>
  <c r="AI141" i="25" s="1"/>
  <c r="AW344" i="25"/>
  <c r="AW351" i="25" s="1"/>
  <c r="AP237" i="25"/>
  <c r="AP244" i="25" s="1"/>
  <c r="BL567" i="25"/>
  <c r="BL574" i="25" s="1"/>
  <c r="AG102" i="25"/>
  <c r="AG109" i="25" s="1"/>
  <c r="AZ390" i="25"/>
  <c r="AZ397" i="25" s="1"/>
  <c r="T45" i="25"/>
  <c r="T945" i="25" s="1"/>
  <c r="T952" i="25" s="1"/>
  <c r="B380" i="25"/>
  <c r="B388" i="25"/>
  <c r="B406" i="25"/>
  <c r="B398" i="25"/>
  <c r="AF86" i="25"/>
  <c r="AF93" i="25" s="1"/>
  <c r="AK163" i="25"/>
  <c r="AK170" i="25" s="1"/>
  <c r="AV326" i="25"/>
  <c r="AV333" i="25" s="1"/>
  <c r="BC432" i="25"/>
  <c r="BC439" i="25" s="1"/>
  <c r="BK555" i="25"/>
  <c r="BK562" i="25" s="1"/>
  <c r="BM586" i="25"/>
  <c r="BM593" i="25" s="1"/>
  <c r="AH121" i="25"/>
  <c r="AH128" i="25" s="1"/>
  <c r="AQ253" i="25"/>
  <c r="AQ260" i="25" s="1"/>
  <c r="AE74" i="25"/>
  <c r="AE81" i="25" s="1"/>
  <c r="AP241" i="25"/>
  <c r="AP248" i="25" s="1"/>
  <c r="AQ254" i="25"/>
  <c r="AQ261" i="25" s="1"/>
  <c r="AE60" i="25"/>
  <c r="AE67" i="25" s="1"/>
  <c r="AJ149" i="25"/>
  <c r="AJ156" i="25" s="1"/>
  <c r="AH117" i="25"/>
  <c r="AH124" i="25" s="1"/>
  <c r="BB417" i="25"/>
  <c r="BB424" i="25" s="1"/>
  <c r="AM194" i="25"/>
  <c r="AM201" i="25" s="1"/>
  <c r="AN206" i="25"/>
  <c r="AN213" i="25" s="1"/>
  <c r="AU313" i="25"/>
  <c r="AU320" i="25" s="1"/>
  <c r="AN208" i="25"/>
  <c r="AN215" i="25" s="1"/>
  <c r="AE75" i="25"/>
  <c r="AE82" i="25" s="1"/>
  <c r="AT298" i="25"/>
  <c r="AT305" i="25" s="1"/>
  <c r="BK551" i="25"/>
  <c r="BK558" i="25" s="1"/>
  <c r="AQ255" i="25"/>
  <c r="AQ262" i="25" s="1"/>
  <c r="BL569" i="25"/>
  <c r="BL576" i="25" s="1"/>
  <c r="AX356" i="25"/>
  <c r="AX363" i="25" s="1"/>
  <c r="BF480" i="25"/>
  <c r="BF487" i="25" s="1"/>
  <c r="AM192" i="25"/>
  <c r="AM199" i="25" s="1"/>
  <c r="AX358" i="25"/>
  <c r="AX365" i="25" s="1"/>
  <c r="AG101" i="25"/>
  <c r="AG108" i="25" s="1"/>
  <c r="B401" i="25"/>
  <c r="B393" i="25"/>
  <c r="AW342" i="25"/>
  <c r="AW349" i="25" s="1"/>
  <c r="AF88" i="25"/>
  <c r="AF95" i="25" s="1"/>
  <c r="BE466" i="25"/>
  <c r="BE473" i="25" s="1"/>
  <c r="AS281" i="25"/>
  <c r="AS288" i="25" s="1"/>
  <c r="AK166" i="25"/>
  <c r="AK173" i="25" s="1"/>
  <c r="AU312" i="25"/>
  <c r="AU319" i="25" s="1"/>
  <c r="AN209" i="25"/>
  <c r="AN216" i="25" s="1"/>
  <c r="AG103" i="25"/>
  <c r="AG110" i="25" s="1"/>
  <c r="AK165" i="25"/>
  <c r="AK172" i="25" s="1"/>
  <c r="AE73" i="25"/>
  <c r="AE80" i="25" s="1"/>
  <c r="AY371" i="25"/>
  <c r="AY378" i="25" s="1"/>
  <c r="AW341" i="25"/>
  <c r="AW348" i="25" s="1"/>
  <c r="BB416" i="25"/>
  <c r="BB423" i="25" s="1"/>
  <c r="AO226" i="25"/>
  <c r="AO233" i="25" s="1"/>
  <c r="AZ388" i="25"/>
  <c r="AZ395" i="25" s="1"/>
  <c r="AU311" i="25"/>
  <c r="AU318" i="25" s="1"/>
  <c r="AJ146" i="25"/>
  <c r="AJ153" i="25" s="1"/>
  <c r="BB418" i="25"/>
  <c r="BB425" i="25" s="1"/>
  <c r="BF478" i="25"/>
  <c r="BF485" i="25" s="1"/>
  <c r="AR269" i="25"/>
  <c r="AR276" i="25" s="1"/>
  <c r="BG495" i="25"/>
  <c r="BG502" i="25" s="1"/>
  <c r="BC434" i="25"/>
  <c r="BC441" i="25" s="1"/>
  <c r="BB419" i="25"/>
  <c r="BB426" i="25" s="1"/>
  <c r="AX359" i="25"/>
  <c r="AX366" i="25" s="1"/>
  <c r="AD58" i="25"/>
  <c r="AD65" i="25" s="1"/>
  <c r="BJ538" i="25"/>
  <c r="BJ545" i="25" s="1"/>
  <c r="BI521" i="25"/>
  <c r="BI528" i="25" s="1"/>
  <c r="AT28" i="33" l="1"/>
  <c r="AU17" i="13" s="1"/>
  <c r="AT20" i="33"/>
  <c r="AT24" i="33" s="1"/>
  <c r="AS62" i="12" s="1"/>
  <c r="AT18" i="33"/>
  <c r="AT19" i="33" s="1"/>
  <c r="AT21" i="33" s="1"/>
  <c r="AD23" i="41"/>
  <c r="AC22" i="11"/>
  <c r="AC22" i="41" s="1"/>
  <c r="AC20" i="41" s="1"/>
  <c r="AD23" i="11"/>
  <c r="AD20" i="11"/>
  <c r="AC19" i="11"/>
  <c r="P49" i="12"/>
  <c r="Q32" i="11"/>
  <c r="Q27" i="11" s="1"/>
  <c r="U948" i="25"/>
  <c r="R21" i="11" s="1"/>
  <c r="Q47" i="12"/>
  <c r="V949" i="25"/>
  <c r="AE28" i="11"/>
  <c r="AF29" i="11"/>
  <c r="T52" i="25"/>
  <c r="U45" i="25" s="1"/>
  <c r="U945" i="25" s="1"/>
  <c r="U952" i="25" s="1"/>
  <c r="BD434" i="25"/>
  <c r="BD441" i="25" s="1"/>
  <c r="AF73" i="25"/>
  <c r="AF80" i="25" s="1"/>
  <c r="AO209" i="25"/>
  <c r="AO216" i="25" s="1"/>
  <c r="BF466" i="25"/>
  <c r="BF473" i="25" s="1"/>
  <c r="AN192" i="25"/>
  <c r="AN199" i="25" s="1"/>
  <c r="AF75" i="25"/>
  <c r="AF82" i="25" s="1"/>
  <c r="AG86" i="25"/>
  <c r="AG93" i="25" s="1"/>
  <c r="AX344" i="25"/>
  <c r="AX351" i="25" s="1"/>
  <c r="BL556" i="25"/>
  <c r="BL563" i="25" s="1"/>
  <c r="BI508" i="25"/>
  <c r="BI515" i="25" s="1"/>
  <c r="AL162" i="25"/>
  <c r="AL169" i="25" s="1"/>
  <c r="BM568" i="25"/>
  <c r="BM575" i="25" s="1"/>
  <c r="AJ131" i="25"/>
  <c r="AJ138" i="25" s="1"/>
  <c r="AO207" i="25"/>
  <c r="AO214" i="25" s="1"/>
  <c r="BI506" i="25"/>
  <c r="BI513" i="25" s="1"/>
  <c r="AS268" i="25"/>
  <c r="AS275" i="25" s="1"/>
  <c r="BB405" i="25"/>
  <c r="BB412" i="25" s="1"/>
  <c r="AP225" i="25"/>
  <c r="AP232" i="25" s="1"/>
  <c r="BD435" i="25"/>
  <c r="BD442" i="25" s="1"/>
  <c r="BI507" i="25"/>
  <c r="BI514" i="25" s="1"/>
  <c r="BK536" i="25"/>
  <c r="BK543" i="25" s="1"/>
  <c r="BC420" i="25"/>
  <c r="BC427" i="25" s="1"/>
  <c r="BL554" i="25"/>
  <c r="BL561" i="25" s="1"/>
  <c r="AS271" i="25"/>
  <c r="AS278" i="25" s="1"/>
  <c r="AE57" i="25"/>
  <c r="AE64" i="25" s="1"/>
  <c r="AH104" i="25"/>
  <c r="AH111" i="25" s="1"/>
  <c r="AI116" i="25"/>
  <c r="AI123" i="25" s="1"/>
  <c r="AG87" i="25"/>
  <c r="AG94" i="25" s="1"/>
  <c r="AM180" i="25"/>
  <c r="AM187" i="25" s="1"/>
  <c r="AY360" i="25"/>
  <c r="AY367" i="25" s="1"/>
  <c r="AN193" i="25"/>
  <c r="AN200" i="25" s="1"/>
  <c r="BK540" i="25"/>
  <c r="BK547" i="25" s="1"/>
  <c r="BC421" i="25"/>
  <c r="BC428" i="25" s="1"/>
  <c r="BJ521" i="25"/>
  <c r="BJ528" i="25" s="1"/>
  <c r="AK146" i="25"/>
  <c r="AK153" i="25" s="1"/>
  <c r="AV312" i="25"/>
  <c r="AV319" i="25" s="1"/>
  <c r="AG88" i="25"/>
  <c r="AG95" i="25" s="1"/>
  <c r="AH101" i="25"/>
  <c r="AH108" i="25" s="1"/>
  <c r="BG480" i="25"/>
  <c r="BG487" i="25" s="1"/>
  <c r="AR255" i="25"/>
  <c r="AR262" i="25" s="1"/>
  <c r="AR254" i="25"/>
  <c r="AR261" i="25" s="1"/>
  <c r="AJ134" i="25"/>
  <c r="AJ141" i="25" s="1"/>
  <c r="AK150" i="25"/>
  <c r="AK157" i="25" s="1"/>
  <c r="BE449" i="25"/>
  <c r="BE456" i="25" s="1"/>
  <c r="AF76" i="25"/>
  <c r="AF83" i="25" s="1"/>
  <c r="AF71" i="25"/>
  <c r="AF78" i="25" s="1"/>
  <c r="BB404" i="25"/>
  <c r="BB411" i="25" s="1"/>
  <c r="BA386" i="25"/>
  <c r="BA393" i="25" s="1"/>
  <c r="AL164" i="25"/>
  <c r="AL171" i="25" s="1"/>
  <c r="BB406" i="25"/>
  <c r="BB413" i="25" s="1"/>
  <c r="BE450" i="25"/>
  <c r="BE457" i="25" s="1"/>
  <c r="BD436" i="25"/>
  <c r="BD443" i="25" s="1"/>
  <c r="AZ372" i="25"/>
  <c r="AZ379" i="25" s="1"/>
  <c r="AM179" i="25"/>
  <c r="AM186" i="25" s="1"/>
  <c r="AU301" i="25"/>
  <c r="AU308" i="25" s="1"/>
  <c r="BM571" i="25"/>
  <c r="BM578" i="25" s="1"/>
  <c r="BI510" i="25"/>
  <c r="BI517" i="25" s="1"/>
  <c r="BM570" i="25"/>
  <c r="BM577" i="25" s="1"/>
  <c r="BH493" i="25"/>
  <c r="BH500" i="25" s="1"/>
  <c r="AT284" i="25"/>
  <c r="AT291" i="25" s="1"/>
  <c r="AW327" i="25"/>
  <c r="AW334" i="25" s="1"/>
  <c r="AV316" i="25"/>
  <c r="AV323" i="25" s="1"/>
  <c r="AH105" i="25"/>
  <c r="AH112" i="25" s="1"/>
  <c r="AU300" i="25"/>
  <c r="AU307" i="25" s="1"/>
  <c r="BK539" i="25"/>
  <c r="BK546" i="25" s="1"/>
  <c r="BK538" i="25"/>
  <c r="BK545" i="25" s="1"/>
  <c r="AV311" i="25"/>
  <c r="AV318" i="25" s="1"/>
  <c r="AL166" i="25"/>
  <c r="AL173" i="25" s="1"/>
  <c r="AX342" i="25"/>
  <c r="AX349" i="25" s="1"/>
  <c r="AY356" i="25"/>
  <c r="AY363" i="25" s="1"/>
  <c r="BL551" i="25"/>
  <c r="BL558" i="25" s="1"/>
  <c r="AN194" i="25"/>
  <c r="AN201" i="25" s="1"/>
  <c r="AK149" i="25"/>
  <c r="AK156" i="25" s="1"/>
  <c r="AQ241" i="25"/>
  <c r="AQ248" i="25" s="1"/>
  <c r="BL555" i="25"/>
  <c r="BL562" i="25" s="1"/>
  <c r="BM567" i="25"/>
  <c r="BM574" i="25" s="1"/>
  <c r="BL552" i="25"/>
  <c r="BL559" i="25" s="1"/>
  <c r="AT285" i="25"/>
  <c r="AT292" i="25" s="1"/>
  <c r="BJ525" i="25"/>
  <c r="BJ532" i="25" s="1"/>
  <c r="BE451" i="25"/>
  <c r="BE458" i="25" s="1"/>
  <c r="AG90" i="25"/>
  <c r="AG97" i="25" s="1"/>
  <c r="BB402" i="25"/>
  <c r="BB409" i="25" s="1"/>
  <c r="BJ523" i="25"/>
  <c r="BJ530" i="25" s="1"/>
  <c r="AP223" i="25"/>
  <c r="AP230" i="25" s="1"/>
  <c r="AV315" i="25"/>
  <c r="AV322" i="25" s="1"/>
  <c r="BF461" i="25"/>
  <c r="BF468" i="25" s="1"/>
  <c r="AT286" i="25"/>
  <c r="AT293" i="25"/>
  <c r="BJ526" i="25"/>
  <c r="BJ533" i="25" s="1"/>
  <c r="AN191" i="25"/>
  <c r="AN198" i="25" s="1"/>
  <c r="AR251" i="25"/>
  <c r="AR258" i="25" s="1"/>
  <c r="AK147" i="25"/>
  <c r="AK154" i="25" s="1"/>
  <c r="BM566" i="25"/>
  <c r="BM573" i="25" s="1"/>
  <c r="AS270" i="25"/>
  <c r="AS277" i="25" s="1"/>
  <c r="BI511" i="25"/>
  <c r="BI518" i="25" s="1"/>
  <c r="AE61" i="25"/>
  <c r="AE68" i="25" s="1"/>
  <c r="BD433" i="25"/>
  <c r="BD440" i="25" s="1"/>
  <c r="AM181" i="25"/>
  <c r="AM188" i="25" s="1"/>
  <c r="AE58" i="25"/>
  <c r="AE65" i="25" s="1"/>
  <c r="BC416" i="25"/>
  <c r="BC423" i="25" s="1"/>
  <c r="AH103" i="25"/>
  <c r="AH110" i="25" s="1"/>
  <c r="AT281" i="25"/>
  <c r="AT288" i="25" s="1"/>
  <c r="AU298" i="25"/>
  <c r="AU305" i="25" s="1"/>
  <c r="AV313" i="25"/>
  <c r="AV320" i="25" s="1"/>
  <c r="BC417" i="25"/>
  <c r="BC424" i="25" s="1"/>
  <c r="AF74" i="25"/>
  <c r="AF81" i="25" s="1"/>
  <c r="AL163" i="25"/>
  <c r="AL170" i="25" s="1"/>
  <c r="BA390" i="25"/>
  <c r="BA397" i="25" s="1"/>
  <c r="AQ237" i="25"/>
  <c r="AQ244" i="25" s="1"/>
  <c r="AM176" i="25"/>
  <c r="AM183" i="25" s="1"/>
  <c r="BF462" i="25"/>
  <c r="BF469" i="25" s="1"/>
  <c r="AX346" i="25"/>
  <c r="AX353" i="25" s="1"/>
  <c r="AI119" i="25"/>
  <c r="AI126" i="25" s="1"/>
  <c r="AZ374" i="25"/>
  <c r="AZ381" i="25" s="1"/>
  <c r="AU296" i="25"/>
  <c r="AU303" i="25" s="1"/>
  <c r="AY361" i="25"/>
  <c r="AY368" i="25" s="1"/>
  <c r="BE448" i="25"/>
  <c r="BE455" i="25" s="1"/>
  <c r="AZ376" i="25"/>
  <c r="AZ383" i="25" s="1"/>
  <c r="AT282" i="25"/>
  <c r="AT289" i="25"/>
  <c r="BD431" i="25"/>
  <c r="BD438" i="25" s="1"/>
  <c r="AG91" i="25"/>
  <c r="AG98" i="25" s="1"/>
  <c r="BE446" i="25"/>
  <c r="BE453" i="25" s="1"/>
  <c r="AX343" i="25"/>
  <c r="AX350" i="25" s="1"/>
  <c r="AS267" i="25"/>
  <c r="AS274" i="25" s="1"/>
  <c r="AM177" i="25"/>
  <c r="AM184" i="25" s="1"/>
  <c r="AW330" i="25"/>
  <c r="AW337" i="25" s="1"/>
  <c r="AJ132" i="25"/>
  <c r="AJ139" i="25" s="1"/>
  <c r="BE447" i="25"/>
  <c r="BE454" i="25" s="1"/>
  <c r="BH494" i="25"/>
  <c r="BH501" i="25" s="1"/>
  <c r="AF72" i="25"/>
  <c r="AF79" i="25" s="1"/>
  <c r="AW331" i="25"/>
  <c r="AW338" i="25" s="1"/>
  <c r="AZ373" i="25"/>
  <c r="AZ380" i="25" s="1"/>
  <c r="AN196" i="25"/>
  <c r="AN203" i="25" s="1"/>
  <c r="BA389" i="25"/>
  <c r="BA396" i="25" s="1"/>
  <c r="BC419" i="25"/>
  <c r="BC426" i="25" s="1"/>
  <c r="BH495" i="25"/>
  <c r="BH502" i="25" s="1"/>
  <c r="BG478" i="25"/>
  <c r="BG485" i="25" s="1"/>
  <c r="BA388" i="25"/>
  <c r="BA395" i="25" s="1"/>
  <c r="AZ371" i="25"/>
  <c r="AZ378" i="25" s="1"/>
  <c r="AO208" i="25"/>
  <c r="AO215" i="25" s="1"/>
  <c r="AO206" i="25"/>
  <c r="AO213" i="25" s="1"/>
  <c r="AI121" i="25"/>
  <c r="AI128" i="25" s="1"/>
  <c r="AW326" i="25"/>
  <c r="AW333" i="25" s="1"/>
  <c r="B403" i="25"/>
  <c r="B395" i="25"/>
  <c r="AJ135" i="25"/>
  <c r="AJ142" i="25" s="1"/>
  <c r="BG479" i="25"/>
  <c r="BG486" i="25" s="1"/>
  <c r="AT283" i="25"/>
  <c r="AT290" i="25" s="1"/>
  <c r="AL161" i="25"/>
  <c r="AL168" i="25" s="1"/>
  <c r="AG89" i="25"/>
  <c r="AG96" i="25" s="1"/>
  <c r="AP222" i="25"/>
  <c r="AP229" i="25" s="1"/>
  <c r="BJ522" i="25"/>
  <c r="BJ529" i="25" s="1"/>
  <c r="AQ238" i="25"/>
  <c r="AQ245" i="25" s="1"/>
  <c r="BH492" i="25"/>
  <c r="BH499" i="25" s="1"/>
  <c r="AO211" i="25"/>
  <c r="AO218" i="25" s="1"/>
  <c r="AE56" i="25"/>
  <c r="AE63" i="25" s="1"/>
  <c r="BF463" i="25"/>
  <c r="BF470" i="25" s="1"/>
  <c r="AK151" i="25"/>
  <c r="AK158" i="25" s="1"/>
  <c r="BB401" i="25"/>
  <c r="BB408" i="25" s="1"/>
  <c r="BA387" i="25"/>
  <c r="BA394" i="25" s="1"/>
  <c r="AU299" i="25"/>
  <c r="AU306" i="25" s="1"/>
  <c r="AU297" i="25"/>
  <c r="AU304" i="25" s="1"/>
  <c r="AS266" i="25"/>
  <c r="AS273" i="25" s="1"/>
  <c r="BG477" i="25"/>
  <c r="BG484" i="25" s="1"/>
  <c r="AW329" i="25"/>
  <c r="AW336" i="25" s="1"/>
  <c r="AH106" i="25"/>
  <c r="AH113" i="25" s="1"/>
  <c r="BI509" i="25"/>
  <c r="BI516" i="25" s="1"/>
  <c r="AQ240" i="25"/>
  <c r="AQ247" i="25" s="1"/>
  <c r="AK148" i="25"/>
  <c r="AK155" i="25" s="1"/>
  <c r="BF465" i="25"/>
  <c r="BF472" i="25" s="1"/>
  <c r="AJ136" i="25"/>
  <c r="AJ143" i="25" s="1"/>
  <c r="BH491" i="25"/>
  <c r="BH498" i="25" s="1"/>
  <c r="AQ239" i="25"/>
  <c r="AQ246" i="25" s="1"/>
  <c r="AL165" i="25"/>
  <c r="AL172" i="25" s="1"/>
  <c r="B419" i="25"/>
  <c r="B411" i="25"/>
  <c r="B409" i="25"/>
  <c r="B417" i="25"/>
  <c r="W53" i="25"/>
  <c r="AY359" i="25"/>
  <c r="AY366" i="25" s="1"/>
  <c r="AS269" i="25"/>
  <c r="AS276" i="25" s="1"/>
  <c r="BC418" i="25"/>
  <c r="BC425" i="25" s="1"/>
  <c r="AP226" i="25"/>
  <c r="AP233" i="25" s="1"/>
  <c r="AX341" i="25"/>
  <c r="AX348" i="25" s="1"/>
  <c r="AY358" i="25"/>
  <c r="AY365" i="25" s="1"/>
  <c r="BM569" i="25"/>
  <c r="BM576" i="25" s="1"/>
  <c r="AI117" i="25"/>
  <c r="AI124" i="25" s="1"/>
  <c r="AF60" i="25"/>
  <c r="AF67" i="25" s="1"/>
  <c r="AR253" i="25"/>
  <c r="AR260" i="25" s="1"/>
  <c r="BD432" i="25"/>
  <c r="BD439" i="25" s="1"/>
  <c r="AH102" i="25"/>
  <c r="AH109" i="25" s="1"/>
  <c r="AM178" i="25"/>
  <c r="AM185" i="25" s="1"/>
  <c r="AX345" i="25"/>
  <c r="AX352" i="25" s="1"/>
  <c r="AZ375" i="25"/>
  <c r="AZ382" i="25" s="1"/>
  <c r="U44" i="25"/>
  <c r="U944" i="25" s="1"/>
  <c r="B420" i="25"/>
  <c r="B412" i="25"/>
  <c r="AP221" i="25"/>
  <c r="AP228" i="25" s="1"/>
  <c r="AI120" i="25"/>
  <c r="AI127" i="25" s="1"/>
  <c r="AN195" i="25"/>
  <c r="AN202" i="25" s="1"/>
  <c r="AI118" i="25"/>
  <c r="AI125" i="25" s="1"/>
  <c r="AJ133" i="25"/>
  <c r="AJ140" i="25" s="1"/>
  <c r="BK537" i="25"/>
  <c r="BK544" i="25" s="1"/>
  <c r="BF464" i="25"/>
  <c r="BF471" i="25" s="1"/>
  <c r="BG476" i="25"/>
  <c r="BG483" i="25" s="1"/>
  <c r="AV314" i="25"/>
  <c r="AV321" i="25" s="1"/>
  <c r="AY357" i="25"/>
  <c r="AY364" i="25" s="1"/>
  <c r="AR256" i="25"/>
  <c r="AR263" i="25" s="1"/>
  <c r="BL553" i="25"/>
  <c r="BL560" i="25" s="1"/>
  <c r="BK541" i="25"/>
  <c r="BK548" i="25" s="1"/>
  <c r="BG481" i="25"/>
  <c r="BG488" i="25" s="1"/>
  <c r="BJ524" i="25"/>
  <c r="BJ531" i="25" s="1"/>
  <c r="BB403" i="25"/>
  <c r="BB410" i="25" s="1"/>
  <c r="AP224" i="25"/>
  <c r="AP231" i="25" s="1"/>
  <c r="AF59" i="25"/>
  <c r="AF66" i="25" s="1"/>
  <c r="AQ236" i="25"/>
  <c r="AQ243" i="25" s="1"/>
  <c r="BH496" i="25"/>
  <c r="BH503" i="25" s="1"/>
  <c r="AR252" i="25"/>
  <c r="AR259" i="25" s="1"/>
  <c r="BA391" i="25"/>
  <c r="BA398" i="25" s="1"/>
  <c r="AO210" i="25"/>
  <c r="AO217" i="25" s="1"/>
  <c r="AW328" i="25"/>
  <c r="AW335" i="25" s="1"/>
  <c r="B416" i="25"/>
  <c r="B408" i="25"/>
  <c r="B413" i="25"/>
  <c r="B421" i="25"/>
  <c r="U48" i="25"/>
  <c r="V49" i="25"/>
  <c r="T43" i="25"/>
  <c r="T943" i="25" s="1"/>
  <c r="AT30" i="33" l="1"/>
  <c r="AU8" i="14" s="1"/>
  <c r="AT50" i="11" s="1"/>
  <c r="AT28" i="41" s="1"/>
  <c r="AU17" i="33"/>
  <c r="AE23" i="41"/>
  <c r="AE23" i="11"/>
  <c r="AD22" i="11"/>
  <c r="AD22" i="41" s="1"/>
  <c r="AD19" i="11"/>
  <c r="AE20" i="11"/>
  <c r="T950" i="25"/>
  <c r="Q25" i="11" s="1"/>
  <c r="Q18" i="11" s="1"/>
  <c r="P48" i="12"/>
  <c r="U951" i="25"/>
  <c r="R32" i="11" s="1"/>
  <c r="R27" i="11" s="1"/>
  <c r="Q49" i="12"/>
  <c r="AG29" i="11"/>
  <c r="AF28" i="11"/>
  <c r="U52" i="25"/>
  <c r="V45" i="25" s="1"/>
  <c r="V945" i="25" s="1"/>
  <c r="V952" i="25" s="1"/>
  <c r="AS252" i="25"/>
  <c r="AS259" i="25" s="1"/>
  <c r="AW314" i="25"/>
  <c r="AW321" i="25" s="1"/>
  <c r="AO195" i="25"/>
  <c r="AO202" i="25" s="1"/>
  <c r="BE432" i="25"/>
  <c r="BE439" i="25" s="1"/>
  <c r="AR240" i="25"/>
  <c r="AR247" i="25" s="1"/>
  <c r="BH477" i="25"/>
  <c r="BH484" i="25" s="1"/>
  <c r="BI492" i="25"/>
  <c r="BI499" i="25" s="1"/>
  <c r="AQ222" i="25"/>
  <c r="AQ229" i="25" s="1"/>
  <c r="BH479" i="25"/>
  <c r="BH486" i="25" s="1"/>
  <c r="AP206" i="25"/>
  <c r="AP213" i="25" s="1"/>
  <c r="BF447" i="25"/>
  <c r="BF454" i="25" s="1"/>
  <c r="AN177" i="25"/>
  <c r="AN184" i="25" s="1"/>
  <c r="AR237" i="25"/>
  <c r="AR244" i="25" s="1"/>
  <c r="AV298" i="25"/>
  <c r="AV305" i="25" s="1"/>
  <c r="AL147" i="25"/>
  <c r="AL154" i="25" s="1"/>
  <c r="BK523" i="25"/>
  <c r="BK530" i="25" s="1"/>
  <c r="AO194" i="25"/>
  <c r="AO201" i="25" s="1"/>
  <c r="AY342" i="25"/>
  <c r="AY349" i="25" s="1"/>
  <c r="AW316" i="25"/>
  <c r="AW323" i="25" s="1"/>
  <c r="BF450" i="25"/>
  <c r="BF457" i="25" s="1"/>
  <c r="BC404" i="25"/>
  <c r="BC411" i="25" s="1"/>
  <c r="BF449" i="25"/>
  <c r="BF456" i="25" s="1"/>
  <c r="AL146" i="25"/>
  <c r="AL153" i="25" s="1"/>
  <c r="AN180" i="25"/>
  <c r="AN187" i="25" s="1"/>
  <c r="AF57" i="25"/>
  <c r="AF64" i="25" s="1"/>
  <c r="BJ508" i="25"/>
  <c r="BJ515" i="25" s="1"/>
  <c r="BG466" i="25"/>
  <c r="BG473" i="25" s="1"/>
  <c r="BK524" i="25"/>
  <c r="BK531" i="25" s="1"/>
  <c r="BH476" i="25"/>
  <c r="BH483" i="25" s="1"/>
  <c r="AI102" i="25"/>
  <c r="AI109" i="25" s="1"/>
  <c r="AZ358" i="25"/>
  <c r="AZ365" i="25" s="1"/>
  <c r="BD418" i="25"/>
  <c r="BD425" i="25" s="1"/>
  <c r="BG465" i="25"/>
  <c r="BG472" i="25" s="1"/>
  <c r="BJ509" i="25"/>
  <c r="BJ516" i="25" s="1"/>
  <c r="BC401" i="25"/>
  <c r="BC408" i="25" s="1"/>
  <c r="AH89" i="25"/>
  <c r="AH96" i="25" s="1"/>
  <c r="AX326" i="25"/>
  <c r="AX333" i="25" s="1"/>
  <c r="AX331" i="25"/>
  <c r="AX338" i="25" s="1"/>
  <c r="AT267" i="25"/>
  <c r="AT274" i="25" s="1"/>
  <c r="AY346" i="25"/>
  <c r="AY353" i="25" s="1"/>
  <c r="AG74" i="25"/>
  <c r="AG81" i="25" s="1"/>
  <c r="AU281" i="25"/>
  <c r="AU288" i="25" s="1"/>
  <c r="BC402" i="25"/>
  <c r="BC409" i="25" s="1"/>
  <c r="BM555" i="25"/>
  <c r="BM562" i="25" s="1"/>
  <c r="AM166" i="25"/>
  <c r="AM173" i="25" s="1"/>
  <c r="AX327" i="25"/>
  <c r="AX334" i="25" s="1"/>
  <c r="BC406" i="25"/>
  <c r="BC413" i="25" s="1"/>
  <c r="AL150" i="25"/>
  <c r="AL157" i="25" s="1"/>
  <c r="AS255" i="25"/>
  <c r="AS262" i="25" s="1"/>
  <c r="AH87" i="25"/>
  <c r="AH94" i="25" s="1"/>
  <c r="AT271" i="25"/>
  <c r="AT278" i="25" s="1"/>
  <c r="AT268" i="25"/>
  <c r="AT275" i="25" s="1"/>
  <c r="BM556" i="25"/>
  <c r="BM563" i="25" s="1"/>
  <c r="AP209" i="25"/>
  <c r="AP216" i="25" s="1"/>
  <c r="AP210" i="25"/>
  <c r="AP217" i="25" s="1"/>
  <c r="AQ224" i="25"/>
  <c r="AQ231" i="25" s="1"/>
  <c r="BH481" i="25"/>
  <c r="BH488" i="25" s="1"/>
  <c r="AS256" i="25"/>
  <c r="AS263" i="25" s="1"/>
  <c r="BG464" i="25"/>
  <c r="BG471" i="25" s="1"/>
  <c r="AY345" i="25"/>
  <c r="AY352" i="25" s="1"/>
  <c r="AY341" i="25"/>
  <c r="AY348" i="25" s="1"/>
  <c r="BI491" i="25"/>
  <c r="BI498" i="25" s="1"/>
  <c r="AI106" i="25"/>
  <c r="AI113" i="25" s="1"/>
  <c r="AF56" i="25"/>
  <c r="AF63" i="25" s="1"/>
  <c r="AM161" i="25"/>
  <c r="AM168" i="25" s="1"/>
  <c r="AO196" i="25"/>
  <c r="AO203" i="25" s="1"/>
  <c r="AG72" i="25"/>
  <c r="AG79" i="25" s="1"/>
  <c r="AH91" i="25"/>
  <c r="AH98" i="25" s="1"/>
  <c r="BA374" i="25"/>
  <c r="BA381" i="25" s="1"/>
  <c r="BG462" i="25"/>
  <c r="BG469" i="25" s="1"/>
  <c r="BD417" i="25"/>
  <c r="BD424" i="25" s="1"/>
  <c r="AI103" i="25"/>
  <c r="AI110" i="25" s="1"/>
  <c r="AF61" i="25"/>
  <c r="AF68" i="25" s="1"/>
  <c r="AW315" i="25"/>
  <c r="AW322" i="25" s="1"/>
  <c r="AH90" i="25"/>
  <c r="AH97" i="25" s="1"/>
  <c r="AU285" i="25"/>
  <c r="AU292" i="25" s="1"/>
  <c r="AR241" i="25"/>
  <c r="AR248" i="25" s="1"/>
  <c r="AU284" i="25"/>
  <c r="AU291" i="25" s="1"/>
  <c r="AV301" i="25"/>
  <c r="AV308" i="25" s="1"/>
  <c r="AM164" i="25"/>
  <c r="AM171" i="25" s="1"/>
  <c r="AK134" i="25"/>
  <c r="AK141" i="25" s="1"/>
  <c r="BH480" i="25"/>
  <c r="BH487" i="25" s="1"/>
  <c r="AO193" i="25"/>
  <c r="AO200" i="25" s="1"/>
  <c r="AJ116" i="25"/>
  <c r="AJ123" i="25" s="1"/>
  <c r="BM554" i="25"/>
  <c r="BM561" i="25" s="1"/>
  <c r="BJ507" i="25"/>
  <c r="BJ514" i="25" s="1"/>
  <c r="BJ506" i="25"/>
  <c r="BJ513" i="25" s="1"/>
  <c r="AY344" i="25"/>
  <c r="AY351" i="25" s="1"/>
  <c r="AG73" i="25"/>
  <c r="AG80" i="25" s="1"/>
  <c r="BB391" i="25"/>
  <c r="BB398" i="25" s="1"/>
  <c r="AR236" i="25"/>
  <c r="AR243" i="25" s="1"/>
  <c r="BL541" i="25"/>
  <c r="BL548" i="25" s="1"/>
  <c r="AZ357" i="25"/>
  <c r="AZ364" i="25" s="1"/>
  <c r="BL537" i="25"/>
  <c r="BL544" i="25" s="1"/>
  <c r="AM165" i="25"/>
  <c r="AM172" i="25" s="1"/>
  <c r="AX329" i="25"/>
  <c r="AX336" i="25" s="1"/>
  <c r="AP211" i="25"/>
  <c r="AP218" i="25" s="1"/>
  <c r="BK522" i="25"/>
  <c r="BK529" i="25" s="1"/>
  <c r="AU283" i="25"/>
  <c r="AU290" i="25" s="1"/>
  <c r="BD419" i="25"/>
  <c r="BD426" i="25" s="1"/>
  <c r="BI494" i="25"/>
  <c r="BI501" i="25" s="1"/>
  <c r="AX330" i="25"/>
  <c r="AX337" i="25" s="1"/>
  <c r="AZ361" i="25"/>
  <c r="AZ368" i="25" s="1"/>
  <c r="AN176" i="25"/>
  <c r="AN183" i="25" s="1"/>
  <c r="AW313" i="25"/>
  <c r="AW320" i="25" s="1"/>
  <c r="BD416" i="25"/>
  <c r="BD423" i="25" s="1"/>
  <c r="BJ511" i="25"/>
  <c r="BJ518" i="25" s="1"/>
  <c r="AO191" i="25"/>
  <c r="AO198" i="25" s="1"/>
  <c r="AQ223" i="25"/>
  <c r="AQ230" i="25" s="1"/>
  <c r="BF451" i="25"/>
  <c r="BF458" i="25" s="1"/>
  <c r="BM552" i="25"/>
  <c r="BM559" i="25" s="1"/>
  <c r="AL149" i="25"/>
  <c r="AL156" i="25" s="1"/>
  <c r="AZ356" i="25"/>
  <c r="AZ363" i="25" s="1"/>
  <c r="AN179" i="25"/>
  <c r="AN186" i="25" s="1"/>
  <c r="BB386" i="25"/>
  <c r="BB393" i="25" s="1"/>
  <c r="AG76" i="25"/>
  <c r="AG83" i="25" s="1"/>
  <c r="AW312" i="25"/>
  <c r="AW319" i="25" s="1"/>
  <c r="BD421" i="25"/>
  <c r="BD428" i="25" s="1"/>
  <c r="AZ360" i="25"/>
  <c r="AZ367" i="25" s="1"/>
  <c r="AI104" i="25"/>
  <c r="AI111" i="25" s="1"/>
  <c r="BD420" i="25"/>
  <c r="BD427" i="25" s="1"/>
  <c r="AP207" i="25"/>
  <c r="AP214" i="25" s="1"/>
  <c r="AM162" i="25"/>
  <c r="AM169" i="25" s="1"/>
  <c r="AO192" i="25"/>
  <c r="AO199" i="25" s="1"/>
  <c r="BE434" i="25"/>
  <c r="BE441" i="25" s="1"/>
  <c r="B436" i="25"/>
  <c r="B428" i="25"/>
  <c r="AX328" i="25"/>
  <c r="AX335" i="25" s="1"/>
  <c r="BI496" i="25"/>
  <c r="BI503" i="25" s="1"/>
  <c r="AG59" i="25"/>
  <c r="AG66" i="25" s="1"/>
  <c r="BC403" i="25"/>
  <c r="BC410" i="25" s="1"/>
  <c r="BM553" i="25"/>
  <c r="BM560" i="25" s="1"/>
  <c r="AJ118" i="25"/>
  <c r="AJ125" i="25" s="1"/>
  <c r="AJ120" i="25"/>
  <c r="AJ127" i="25" s="1"/>
  <c r="AG60" i="25"/>
  <c r="AG67" i="25" s="1"/>
  <c r="AZ359" i="25"/>
  <c r="AZ366" i="25" s="1"/>
  <c r="AR239" i="25"/>
  <c r="AR246" i="25" s="1"/>
  <c r="AK136" i="25"/>
  <c r="AK143" i="25" s="1"/>
  <c r="AL148" i="25"/>
  <c r="AL155" i="25" s="1"/>
  <c r="AT266" i="25"/>
  <c r="AT273" i="25" s="1"/>
  <c r="AV299" i="25"/>
  <c r="AV306" i="25" s="1"/>
  <c r="BG463" i="25"/>
  <c r="BG470" i="25" s="1"/>
  <c r="AR238" i="25"/>
  <c r="AR245" i="25" s="1"/>
  <c r="AK135" i="25"/>
  <c r="AK142" i="25" s="1"/>
  <c r="BA371" i="25"/>
  <c r="BA378" i="25" s="1"/>
  <c r="BH478" i="25"/>
  <c r="BH485" i="25" s="1"/>
  <c r="AK132" i="25"/>
  <c r="AK139" i="25" s="1"/>
  <c r="AY343" i="25"/>
  <c r="AY350" i="25" s="1"/>
  <c r="AU282" i="25"/>
  <c r="AU289" i="25" s="1"/>
  <c r="BF448" i="25"/>
  <c r="BF455" i="25" s="1"/>
  <c r="AV296" i="25"/>
  <c r="AV303" i="25" s="1"/>
  <c r="AJ119" i="25"/>
  <c r="AJ126" i="25" s="1"/>
  <c r="AM163" i="25"/>
  <c r="AM170" i="25" s="1"/>
  <c r="AF58" i="25"/>
  <c r="AF65" i="25" s="1"/>
  <c r="BE433" i="25"/>
  <c r="BE440" i="25" s="1"/>
  <c r="AS251" i="25"/>
  <c r="AS258" i="25" s="1"/>
  <c r="BK526" i="25"/>
  <c r="BK533" i="25" s="1"/>
  <c r="BG461" i="25"/>
  <c r="BG468" i="25" s="1"/>
  <c r="BL538" i="25"/>
  <c r="BL545" i="25" s="1"/>
  <c r="AV300" i="25"/>
  <c r="AV307" i="25" s="1"/>
  <c r="BE436" i="25"/>
  <c r="BE443" i="25" s="1"/>
  <c r="AG71" i="25"/>
  <c r="AG78" i="25" s="1"/>
  <c r="AI101" i="25"/>
  <c r="AI108" i="25" s="1"/>
  <c r="BK521" i="25"/>
  <c r="BK528" i="25" s="1"/>
  <c r="BL540" i="25"/>
  <c r="BL547" i="25" s="1"/>
  <c r="AQ225" i="25"/>
  <c r="AQ232" i="25" s="1"/>
  <c r="AG75" i="25"/>
  <c r="AG82" i="25" s="1"/>
  <c r="W42" i="25"/>
  <c r="W942" i="25" s="1"/>
  <c r="B435" i="25"/>
  <c r="B427" i="25"/>
  <c r="BA375" i="25"/>
  <c r="BA382" i="25" s="1"/>
  <c r="AN178" i="25"/>
  <c r="AN185" i="25" s="1"/>
  <c r="X46" i="25"/>
  <c r="X946" i="25" s="1"/>
  <c r="X953" i="25" s="1"/>
  <c r="B434" i="25"/>
  <c r="B426" i="25"/>
  <c r="V41" i="25"/>
  <c r="V941" i="25" s="1"/>
  <c r="AK133" i="25"/>
  <c r="AK140" i="25" s="1"/>
  <c r="AQ221" i="25"/>
  <c r="AQ228" i="25" s="1"/>
  <c r="AS253" i="25"/>
  <c r="AS260" i="25" s="1"/>
  <c r="AJ117" i="25"/>
  <c r="AJ124" i="25" s="1"/>
  <c r="AQ226" i="25"/>
  <c r="AQ233" i="25" s="1"/>
  <c r="AT269" i="25"/>
  <c r="AT276" i="25" s="1"/>
  <c r="B432" i="25"/>
  <c r="B424" i="25"/>
  <c r="AJ121" i="25"/>
  <c r="AJ128" i="25" s="1"/>
  <c r="AP208" i="25"/>
  <c r="AP215" i="25" s="1"/>
  <c r="BB388" i="25"/>
  <c r="BB395" i="25" s="1"/>
  <c r="BI495" i="25"/>
  <c r="BI502" i="25" s="1"/>
  <c r="BB389" i="25"/>
  <c r="BB396" i="25" s="1"/>
  <c r="BA373" i="25"/>
  <c r="BA380" i="25" s="1"/>
  <c r="BF446" i="25"/>
  <c r="BF453" i="25" s="1"/>
  <c r="BE431" i="25"/>
  <c r="BE438" i="25" s="1"/>
  <c r="BA376" i="25"/>
  <c r="BA383" i="25" s="1"/>
  <c r="BB390" i="25"/>
  <c r="BB397" i="25" s="1"/>
  <c r="AN181" i="25"/>
  <c r="AN188" i="25" s="1"/>
  <c r="AT270" i="25"/>
  <c r="AT277" i="25" s="1"/>
  <c r="AU286" i="25"/>
  <c r="AU293" i="25" s="1"/>
  <c r="BK525" i="25"/>
  <c r="BK532" i="25" s="1"/>
  <c r="BM551" i="25"/>
  <c r="BM558" i="25" s="1"/>
  <c r="AW311" i="25"/>
  <c r="AW318" i="25" s="1"/>
  <c r="BL539" i="25"/>
  <c r="BL546" i="25" s="1"/>
  <c r="AI105" i="25"/>
  <c r="AI112" i="25" s="1"/>
  <c r="BI493" i="25"/>
  <c r="BI500" i="25" s="1"/>
  <c r="BJ510" i="25"/>
  <c r="BJ517" i="25" s="1"/>
  <c r="BA372" i="25"/>
  <c r="BA379" i="25" s="1"/>
  <c r="AS254" i="25"/>
  <c r="AS261" i="25" s="1"/>
  <c r="AH88" i="25"/>
  <c r="AH95" i="25" s="1"/>
  <c r="BL536" i="25"/>
  <c r="BL543" i="25" s="1"/>
  <c r="BE435" i="25"/>
  <c r="BE442" i="25" s="1"/>
  <c r="BC405" i="25"/>
  <c r="BC412" i="25" s="1"/>
  <c r="AK131" i="25"/>
  <c r="AK138" i="25" s="1"/>
  <c r="AH86" i="25"/>
  <c r="AH93" i="25" s="1"/>
  <c r="T50" i="25"/>
  <c r="B431" i="25"/>
  <c r="B423" i="25"/>
  <c r="U51" i="25"/>
  <c r="AV297" i="25"/>
  <c r="AV304" i="25" s="1"/>
  <c r="BB387" i="25"/>
  <c r="BB394" i="25" s="1"/>
  <c r="AL151" i="25"/>
  <c r="AL158" i="25" s="1"/>
  <c r="B410" i="25"/>
  <c r="B418" i="25"/>
  <c r="AU20" i="33" l="1"/>
  <c r="AU24" i="33" s="1"/>
  <c r="AT62" i="12" s="1"/>
  <c r="AU28" i="33"/>
  <c r="AV17" i="13" s="1"/>
  <c r="AU18" i="33"/>
  <c r="AU19" i="33" s="1"/>
  <c r="AU21" i="33" s="1"/>
  <c r="Q5" i="41"/>
  <c r="AF23" i="41"/>
  <c r="AD20" i="41"/>
  <c r="AF20" i="11"/>
  <c r="AE19" i="11"/>
  <c r="AE22" i="11"/>
  <c r="AE22" i="41" s="1"/>
  <c r="AE20" i="41" s="1"/>
  <c r="AF23" i="11"/>
  <c r="V948" i="25"/>
  <c r="S21" i="11" s="1"/>
  <c r="R47" i="12"/>
  <c r="W949" i="25"/>
  <c r="AG28" i="11"/>
  <c r="AH29" i="11"/>
  <c r="W49" i="25"/>
  <c r="X42" i="25" s="1"/>
  <c r="X942" i="25" s="1"/>
  <c r="X53" i="25"/>
  <c r="Y46" i="25" s="1"/>
  <c r="Y946" i="25" s="1"/>
  <c r="Y953" i="25" s="1"/>
  <c r="V52" i="25"/>
  <c r="W45" i="25" s="1"/>
  <c r="W945" i="25" s="1"/>
  <c r="W952" i="25" s="1"/>
  <c r="V48" i="25"/>
  <c r="W41" i="25" s="1"/>
  <c r="W941" i="25" s="1"/>
  <c r="BB372" i="25"/>
  <c r="BB379" i="25" s="1"/>
  <c r="AJ105" i="25"/>
  <c r="AJ112" i="25" s="1"/>
  <c r="BC390" i="25"/>
  <c r="BC397" i="25" s="1"/>
  <c r="BC388" i="25"/>
  <c r="BC395" i="25" s="1"/>
  <c r="AK117" i="25"/>
  <c r="AK124" i="25" s="1"/>
  <c r="AH71" i="25"/>
  <c r="AH78" i="25" s="1"/>
  <c r="AP192" i="25"/>
  <c r="AP199" i="25" s="1"/>
  <c r="BE420" i="25"/>
  <c r="BE427" i="25" s="1"/>
  <c r="BC386" i="25"/>
  <c r="BC393" i="25" s="1"/>
  <c r="BE416" i="25"/>
  <c r="BE423" i="25" s="1"/>
  <c r="BA361" i="25"/>
  <c r="BA368" i="25" s="1"/>
  <c r="AV283" i="25"/>
  <c r="AV290" i="25" s="1"/>
  <c r="BM541" i="25"/>
  <c r="BM548" i="25" s="1"/>
  <c r="AZ344" i="25"/>
  <c r="AZ351" i="25" s="1"/>
  <c r="AL134" i="25"/>
  <c r="AL141" i="25" s="1"/>
  <c r="AS241" i="25"/>
  <c r="AS248" i="25" s="1"/>
  <c r="AX315" i="25"/>
  <c r="AX322" i="25" s="1"/>
  <c r="AG56" i="25"/>
  <c r="AG63" i="25" s="1"/>
  <c r="AZ345" i="25"/>
  <c r="AZ352" i="25" s="1"/>
  <c r="AR224" i="25"/>
  <c r="AR231" i="25" s="1"/>
  <c r="AI87" i="25"/>
  <c r="AI94" i="25" s="1"/>
  <c r="BD402" i="25"/>
  <c r="BD409" i="25" s="1"/>
  <c r="AY326" i="25"/>
  <c r="AY333" i="25" s="1"/>
  <c r="BH465" i="25"/>
  <c r="BH472" i="25" s="1"/>
  <c r="BI476" i="25"/>
  <c r="BI483" i="25" s="1"/>
  <c r="BK508" i="25"/>
  <c r="BK515" i="25" s="1"/>
  <c r="BG449" i="25"/>
  <c r="BG456" i="25" s="1"/>
  <c r="AM147" i="25"/>
  <c r="AM154" i="25" s="1"/>
  <c r="AO177" i="25"/>
  <c r="AO184" i="25" s="1"/>
  <c r="AR222" i="25"/>
  <c r="AR229" i="25" s="1"/>
  <c r="BF432" i="25"/>
  <c r="BF439" i="25" s="1"/>
  <c r="AI86" i="25"/>
  <c r="AI93" i="25" s="1"/>
  <c r="BF435" i="25"/>
  <c r="BF442" i="25" s="1"/>
  <c r="BB376" i="25"/>
  <c r="BB383" i="25" s="1"/>
  <c r="AQ208" i="25"/>
  <c r="AQ215" i="25" s="1"/>
  <c r="AU269" i="25"/>
  <c r="AU276" i="25" s="1"/>
  <c r="AR221" i="25"/>
  <c r="AR228" i="25" s="1"/>
  <c r="BM538" i="25"/>
  <c r="BM545" i="25" s="1"/>
  <c r="AG58" i="25"/>
  <c r="AG65" i="25" s="1"/>
  <c r="AW299" i="25"/>
  <c r="AW306" i="25" s="1"/>
  <c r="AJ104" i="25"/>
  <c r="AJ111" i="25" s="1"/>
  <c r="AO179" i="25"/>
  <c r="AO186" i="25" s="1"/>
  <c r="AY330" i="25"/>
  <c r="AY337" i="25" s="1"/>
  <c r="BL522" i="25"/>
  <c r="BL529" i="25" s="1"/>
  <c r="AN165" i="25"/>
  <c r="AN172" i="25" s="1"/>
  <c r="AS236" i="25"/>
  <c r="AS243" i="25" s="1"/>
  <c r="BK506" i="25"/>
  <c r="BK513" i="25" s="1"/>
  <c r="AK116" i="25"/>
  <c r="AK123" i="25" s="1"/>
  <c r="AN164" i="25"/>
  <c r="AN171" i="25" s="1"/>
  <c r="AG61" i="25"/>
  <c r="AG68" i="25" s="1"/>
  <c r="AJ106" i="25"/>
  <c r="AJ113" i="25" s="1"/>
  <c r="BH464" i="25"/>
  <c r="BH471" i="25" s="1"/>
  <c r="AQ210" i="25"/>
  <c r="AQ217" i="25" s="1"/>
  <c r="AI89" i="25"/>
  <c r="AI96" i="25" s="1"/>
  <c r="BE418" i="25"/>
  <c r="BE425" i="25" s="1"/>
  <c r="BL524" i="25"/>
  <c r="BL531" i="25" s="1"/>
  <c r="AG57" i="25"/>
  <c r="AG64" i="25" s="1"/>
  <c r="BD404" i="25"/>
  <c r="BD411" i="25" s="1"/>
  <c r="BG447" i="25"/>
  <c r="BG454" i="25" s="1"/>
  <c r="BJ492" i="25"/>
  <c r="BJ499" i="25" s="1"/>
  <c r="AP195" i="25"/>
  <c r="AP202" i="25" s="1"/>
  <c r="AL131" i="25"/>
  <c r="AL138" i="25" s="1"/>
  <c r="BL525" i="25"/>
  <c r="BL532" i="25" s="1"/>
  <c r="AK121" i="25"/>
  <c r="AK128" i="25" s="1"/>
  <c r="AH75" i="25"/>
  <c r="AH82" i="25" s="1"/>
  <c r="BL521" i="25"/>
  <c r="BL528" i="25" s="1"/>
  <c r="AT251" i="25"/>
  <c r="AT258" i="25" s="1"/>
  <c r="AS238" i="25"/>
  <c r="AS245" i="25" s="1"/>
  <c r="AU266" i="25"/>
  <c r="AU273" i="25" s="1"/>
  <c r="BA360" i="25"/>
  <c r="BA367" i="25" s="1"/>
  <c r="BA356" i="25"/>
  <c r="BA363" i="25" s="1"/>
  <c r="AP191" i="25"/>
  <c r="AP198" i="25" s="1"/>
  <c r="BJ494" i="25"/>
  <c r="BJ501" i="25" s="1"/>
  <c r="AQ211" i="25"/>
  <c r="AQ218" i="25" s="1"/>
  <c r="BM537" i="25"/>
  <c r="BM544" i="25" s="1"/>
  <c r="BC391" i="25"/>
  <c r="BC398" i="25" s="1"/>
  <c r="BK507" i="25"/>
  <c r="BK514" i="25" s="1"/>
  <c r="AP193" i="25"/>
  <c r="AP200" i="25" s="1"/>
  <c r="AW301" i="25"/>
  <c r="AW308" i="25" s="1"/>
  <c r="AJ103" i="25"/>
  <c r="AJ110" i="25" s="1"/>
  <c r="BB374" i="25"/>
  <c r="BB381" i="25" s="1"/>
  <c r="AP196" i="25"/>
  <c r="AP203" i="25" s="1"/>
  <c r="BJ491" i="25"/>
  <c r="BJ498" i="25" s="1"/>
  <c r="AT256" i="25"/>
  <c r="AT263" i="25" s="1"/>
  <c r="AU267" i="25"/>
  <c r="AU274" i="25" s="1"/>
  <c r="BD401" i="25"/>
  <c r="BD408" i="25" s="1"/>
  <c r="BA358" i="25"/>
  <c r="BA365" i="25" s="1"/>
  <c r="AO180" i="25"/>
  <c r="AO187" i="25" s="1"/>
  <c r="BG450" i="25"/>
  <c r="BG457" i="25" s="1"/>
  <c r="AP194" i="25"/>
  <c r="AP201" i="25" s="1"/>
  <c r="AQ206" i="25"/>
  <c r="AQ213" i="25" s="1"/>
  <c r="BI477" i="25"/>
  <c r="BI484" i="25" s="1"/>
  <c r="AX314" i="25"/>
  <c r="AX321" i="25" s="1"/>
  <c r="BJ493" i="25"/>
  <c r="BJ500" i="25" s="1"/>
  <c r="AX311" i="25"/>
  <c r="AX318" i="25" s="1"/>
  <c r="AV286" i="25"/>
  <c r="AV293" i="25" s="1"/>
  <c r="AR225" i="25"/>
  <c r="AR232" i="25" s="1"/>
  <c r="AJ101" i="25"/>
  <c r="AJ108" i="25" s="1"/>
  <c r="AK118" i="25"/>
  <c r="AK125" i="25" s="1"/>
  <c r="BF434" i="25"/>
  <c r="BF441" i="25" s="1"/>
  <c r="AQ207" i="25"/>
  <c r="AQ214" i="25" s="1"/>
  <c r="BE421" i="25"/>
  <c r="BE428" i="25" s="1"/>
  <c r="BG451" i="25"/>
  <c r="BG458" i="25" s="1"/>
  <c r="BK511" i="25"/>
  <c r="BK518" i="25" s="1"/>
  <c r="AO176" i="25"/>
  <c r="AO183" i="25" s="1"/>
  <c r="BE419" i="25"/>
  <c r="BE426" i="25" s="1"/>
  <c r="BA357" i="25"/>
  <c r="BA364" i="25" s="1"/>
  <c r="AH73" i="25"/>
  <c r="AH80" i="25" s="1"/>
  <c r="BI480" i="25"/>
  <c r="BI487" i="25" s="1"/>
  <c r="AV284" i="25"/>
  <c r="AV291" i="25" s="1"/>
  <c r="AI90" i="25"/>
  <c r="AI97" i="25" s="1"/>
  <c r="BE417" i="25"/>
  <c r="BE424" i="25" s="1"/>
  <c r="AI91" i="25"/>
  <c r="AI98" i="25" s="1"/>
  <c r="AN161" i="25"/>
  <c r="AN168" i="25" s="1"/>
  <c r="AZ341" i="25"/>
  <c r="AZ348" i="25" s="1"/>
  <c r="BI481" i="25"/>
  <c r="BI488" i="25" s="1"/>
  <c r="AU271" i="25"/>
  <c r="AU278" i="25" s="1"/>
  <c r="AM150" i="25"/>
  <c r="AM157" i="25" s="1"/>
  <c r="AH74" i="25"/>
  <c r="AH81" i="25" s="1"/>
  <c r="AY331" i="25"/>
  <c r="AY338" i="25" s="1"/>
  <c r="BK509" i="25"/>
  <c r="BK516" i="25" s="1"/>
  <c r="AJ102" i="25"/>
  <c r="AJ109" i="25" s="1"/>
  <c r="AM146" i="25"/>
  <c r="AM153" i="25" s="1"/>
  <c r="AX316" i="25"/>
  <c r="AX323" i="25" s="1"/>
  <c r="BL523" i="25"/>
  <c r="BL530" i="25" s="1"/>
  <c r="AS237" i="25"/>
  <c r="AS244" i="25" s="1"/>
  <c r="BI479" i="25"/>
  <c r="BI486" i="25" s="1"/>
  <c r="AS240" i="25"/>
  <c r="AS247" i="25" s="1"/>
  <c r="AT252" i="25"/>
  <c r="AT259" i="25" s="1"/>
  <c r="BC387" i="25"/>
  <c r="BC394" i="25" s="1"/>
  <c r="AL133" i="25"/>
  <c r="AL140" i="25" s="1"/>
  <c r="B449" i="25"/>
  <c r="B441" i="25"/>
  <c r="AO178" i="25"/>
  <c r="AO185" i="25" s="1"/>
  <c r="B450" i="25"/>
  <c r="B442" i="25"/>
  <c r="BM540" i="25"/>
  <c r="BM547" i="25" s="1"/>
  <c r="BF436" i="25"/>
  <c r="BF443" i="25" s="1"/>
  <c r="BL526" i="25"/>
  <c r="BL533" i="25" s="1"/>
  <c r="BF433" i="25"/>
  <c r="BF440" i="25" s="1"/>
  <c r="AN163" i="25"/>
  <c r="AN170" i="25" s="1"/>
  <c r="AW296" i="25"/>
  <c r="AW303" i="25" s="1"/>
  <c r="AV282" i="25"/>
  <c r="AV289" i="25" s="1"/>
  <c r="AL132" i="25"/>
  <c r="AL139" i="25" s="1"/>
  <c r="BB371" i="25"/>
  <c r="BB378" i="25" s="1"/>
  <c r="AM148" i="25"/>
  <c r="AM155" i="25" s="1"/>
  <c r="AS239" i="25"/>
  <c r="AS246" i="25" s="1"/>
  <c r="AH60" i="25"/>
  <c r="AH67" i="25" s="1"/>
  <c r="BD403" i="25"/>
  <c r="BD410" i="25" s="1"/>
  <c r="BJ496" i="25"/>
  <c r="BJ503" i="25" s="1"/>
  <c r="B451" i="25"/>
  <c r="B443" i="25"/>
  <c r="AH76" i="25"/>
  <c r="AH83" i="25" s="1"/>
  <c r="AM149" i="25"/>
  <c r="AM156" i="25" s="1"/>
  <c r="AY329" i="25"/>
  <c r="AY336" i="25" s="1"/>
  <c r="AV285" i="25"/>
  <c r="AV292" i="25" s="1"/>
  <c r="BH462" i="25"/>
  <c r="BH469" i="25" s="1"/>
  <c r="AQ209" i="25"/>
  <c r="AQ216" i="25" s="1"/>
  <c r="AU268" i="25"/>
  <c r="AU275" i="25" s="1"/>
  <c r="AY327" i="25"/>
  <c r="AY334" i="25" s="1"/>
  <c r="AV281" i="25"/>
  <c r="AV288" i="25" s="1"/>
  <c r="AZ346" i="25"/>
  <c r="AZ353" i="25" s="1"/>
  <c r="AZ342" i="25"/>
  <c r="AZ349" i="25" s="1"/>
  <c r="AW298" i="25"/>
  <c r="AW305" i="25" s="1"/>
  <c r="B446" i="25"/>
  <c r="B438" i="25"/>
  <c r="BD405" i="25"/>
  <c r="BD412" i="25" s="1"/>
  <c r="BM536" i="25"/>
  <c r="BM543" i="25" s="1"/>
  <c r="AT254" i="25"/>
  <c r="AT261" i="25" s="1"/>
  <c r="BK510" i="25"/>
  <c r="BK517" i="25" s="1"/>
  <c r="AU270" i="25"/>
  <c r="AU277" i="25" s="1"/>
  <c r="BF431" i="25"/>
  <c r="BF438" i="25" s="1"/>
  <c r="BB373" i="25"/>
  <c r="BB380" i="25" s="1"/>
  <c r="BJ495" i="25"/>
  <c r="BJ502" i="25" s="1"/>
  <c r="B447" i="25"/>
  <c r="B439" i="25"/>
  <c r="AR226" i="25"/>
  <c r="AR233" i="25" s="1"/>
  <c r="AT253" i="25"/>
  <c r="AT260" i="25" s="1"/>
  <c r="AM151" i="25"/>
  <c r="AM158" i="25" s="1"/>
  <c r="AW297" i="25"/>
  <c r="AW304" i="25" s="1"/>
  <c r="AI88" i="25"/>
  <c r="AI95" i="25" s="1"/>
  <c r="BM539" i="25"/>
  <c r="BM546" i="25" s="1"/>
  <c r="AO181" i="25"/>
  <c r="AO188" i="25" s="1"/>
  <c r="BG446" i="25"/>
  <c r="BG453" i="25" s="1"/>
  <c r="BC389" i="25"/>
  <c r="BC396" i="25" s="1"/>
  <c r="BB375" i="25"/>
  <c r="BB382" i="25" s="1"/>
  <c r="AW300" i="25"/>
  <c r="AW307" i="25" s="1"/>
  <c r="BH461" i="25"/>
  <c r="BH468" i="25" s="1"/>
  <c r="AK119" i="25"/>
  <c r="AK126" i="25" s="1"/>
  <c r="BG448" i="25"/>
  <c r="BG455" i="25" s="1"/>
  <c r="AZ343" i="25"/>
  <c r="AZ350" i="25" s="1"/>
  <c r="BI478" i="25"/>
  <c r="BI485" i="25" s="1"/>
  <c r="AL135" i="25"/>
  <c r="AL142" i="25" s="1"/>
  <c r="BH463" i="25"/>
  <c r="BH470" i="25" s="1"/>
  <c r="AL136" i="25"/>
  <c r="AL143" i="25" s="1"/>
  <c r="BA359" i="25"/>
  <c r="BA366" i="25" s="1"/>
  <c r="AK120" i="25"/>
  <c r="AK127" i="25" s="1"/>
  <c r="AH59" i="25"/>
  <c r="AH66" i="25" s="1"/>
  <c r="AY328" i="25"/>
  <c r="AY335" i="25" s="1"/>
  <c r="AN162" i="25"/>
  <c r="AN169" i="25" s="1"/>
  <c r="AX312" i="25"/>
  <c r="AX319" i="25" s="1"/>
  <c r="AR223" i="25"/>
  <c r="AR230" i="25" s="1"/>
  <c r="AX313" i="25"/>
  <c r="AX320" i="25" s="1"/>
  <c r="AH72" i="25"/>
  <c r="AH79" i="25" s="1"/>
  <c r="AT255" i="25"/>
  <c r="AT262" i="25" s="1"/>
  <c r="BD406" i="25"/>
  <c r="BD413" i="25" s="1"/>
  <c r="AN166" i="25"/>
  <c r="AN173" i="25" s="1"/>
  <c r="BH466" i="25"/>
  <c r="BH473" i="25" s="1"/>
  <c r="B433" i="25"/>
  <c r="B425" i="25"/>
  <c r="V44" i="25"/>
  <c r="V944" i="25" s="1"/>
  <c r="U43" i="25"/>
  <c r="U943" i="25" s="1"/>
  <c r="AU30" i="33" l="1"/>
  <c r="AV8" i="14" s="1"/>
  <c r="AU50" i="11" s="1"/>
  <c r="AU28" i="41" s="1"/>
  <c r="AV17" i="33"/>
  <c r="AG23" i="41"/>
  <c r="AF22" i="11"/>
  <c r="AF22" i="41" s="1"/>
  <c r="AF20" i="41" s="1"/>
  <c r="AG23" i="11"/>
  <c r="AG20" i="11"/>
  <c r="AF19" i="11"/>
  <c r="X949" i="25"/>
  <c r="U950" i="25"/>
  <c r="R25" i="11" s="1"/>
  <c r="R18" i="11" s="1"/>
  <c r="Q48" i="12"/>
  <c r="W948" i="25"/>
  <c r="T21" i="11" s="1"/>
  <c r="S47" i="12"/>
  <c r="V951" i="25"/>
  <c r="S32" i="11" s="1"/>
  <c r="S27" i="11" s="1"/>
  <c r="R49" i="12"/>
  <c r="AH28" i="11"/>
  <c r="AI29" i="11"/>
  <c r="Y53" i="25"/>
  <c r="U50" i="25"/>
  <c r="V43" i="25" s="1"/>
  <c r="V943" i="25" s="1"/>
  <c r="AO166" i="25"/>
  <c r="AO173" i="25" s="1"/>
  <c r="AY312" i="25"/>
  <c r="AY319" i="25" s="1"/>
  <c r="BI463" i="25"/>
  <c r="BI470" i="25" s="1"/>
  <c r="AZ327" i="25"/>
  <c r="AZ334" i="25" s="1"/>
  <c r="BE403" i="25"/>
  <c r="BE410" i="25" s="1"/>
  <c r="AW282" i="25"/>
  <c r="AW289" i="25" s="1"/>
  <c r="BM526" i="25"/>
  <c r="BM533" i="25"/>
  <c r="BL509" i="25"/>
  <c r="BL516" i="25" s="1"/>
  <c r="AN150" i="25"/>
  <c r="AN157" i="25" s="1"/>
  <c r="BB357" i="25"/>
  <c r="BB364" i="25" s="1"/>
  <c r="AL118" i="25"/>
  <c r="AL125" i="25" s="1"/>
  <c r="BH450" i="25"/>
  <c r="BH457" i="25" s="1"/>
  <c r="AU256" i="25"/>
  <c r="AU263" i="25" s="1"/>
  <c r="AQ193" i="25"/>
  <c r="AQ200" i="25" s="1"/>
  <c r="BB360" i="25"/>
  <c r="BB367" i="25" s="1"/>
  <c r="AU251" i="25"/>
  <c r="AU258" i="25" s="1"/>
  <c r="BL506" i="25"/>
  <c r="BL513" i="25" s="1"/>
  <c r="AS221" i="25"/>
  <c r="AS228" i="25" s="1"/>
  <c r="BL508" i="25"/>
  <c r="BL515" i="25" s="1"/>
  <c r="AZ326" i="25"/>
  <c r="AZ333" i="25" s="1"/>
  <c r="BD390" i="25"/>
  <c r="BD397" i="25" s="1"/>
  <c r="AI59" i="25"/>
  <c r="AI66" i="25" s="1"/>
  <c r="AM135" i="25"/>
  <c r="AM142" i="25" s="1"/>
  <c r="AV270" i="25"/>
  <c r="AV277" i="25" s="1"/>
  <c r="BE405" i="25"/>
  <c r="BE412" i="25" s="1"/>
  <c r="AZ329" i="25"/>
  <c r="AZ336" i="25" s="1"/>
  <c r="AI60" i="25"/>
  <c r="AI67" i="25" s="1"/>
  <c r="AX296" i="25"/>
  <c r="AX303" i="25" s="1"/>
  <c r="AU252" i="25"/>
  <c r="AU259" i="25" s="1"/>
  <c r="AV271" i="25"/>
  <c r="AV278" i="25" s="1"/>
  <c r="BF419" i="25"/>
  <c r="BF426" i="25" s="1"/>
  <c r="AR207" i="25"/>
  <c r="AR214" i="25" s="1"/>
  <c r="AK101" i="25"/>
  <c r="AK108" i="25" s="1"/>
  <c r="AR206" i="25"/>
  <c r="AR213" i="25" s="1"/>
  <c r="BC374" i="25"/>
  <c r="BC381" i="25" s="1"/>
  <c r="BL507" i="25"/>
  <c r="BL514" i="25" s="1"/>
  <c r="AV266" i="25"/>
  <c r="AV273" i="25" s="1"/>
  <c r="BM521" i="25"/>
  <c r="BM528" i="25" s="1"/>
  <c r="AH57" i="25"/>
  <c r="AH64" i="25" s="1"/>
  <c r="AO164" i="25"/>
  <c r="AO171" i="25" s="1"/>
  <c r="AP179" i="25"/>
  <c r="AP186" i="25" s="1"/>
  <c r="AV269" i="25"/>
  <c r="AV276" i="25" s="1"/>
  <c r="BG432" i="25"/>
  <c r="BG439" i="25" s="1"/>
  <c r="AM134" i="25"/>
  <c r="AM141" i="25" s="1"/>
  <c r="AW283" i="25"/>
  <c r="AW290" i="25" s="1"/>
  <c r="AI71" i="25"/>
  <c r="AI78" i="25" s="1"/>
  <c r="AK105" i="25"/>
  <c r="AK112" i="25" s="1"/>
  <c r="AY313" i="25"/>
  <c r="AY320" i="25" s="1"/>
  <c r="BH448" i="25"/>
  <c r="BH455" i="25" s="1"/>
  <c r="BC375" i="25"/>
  <c r="BC382" i="25"/>
  <c r="AJ88" i="25"/>
  <c r="AJ95" i="25" s="1"/>
  <c r="BC373" i="25"/>
  <c r="BC380" i="25" s="1"/>
  <c r="BL510" i="25"/>
  <c r="BL517" i="25" s="1"/>
  <c r="AN149" i="25"/>
  <c r="AN156" i="25" s="1"/>
  <c r="AT239" i="25"/>
  <c r="AT246" i="25" s="1"/>
  <c r="AO163" i="25"/>
  <c r="AO170" i="25" s="1"/>
  <c r="AM133" i="25"/>
  <c r="AM140" i="25" s="1"/>
  <c r="AO161" i="25"/>
  <c r="AO168" i="25" s="1"/>
  <c r="AJ90" i="25"/>
  <c r="AJ97" i="25" s="1"/>
  <c r="BH451" i="25"/>
  <c r="BH458" i="25" s="1"/>
  <c r="AS225" i="25"/>
  <c r="AS232" i="25" s="1"/>
  <c r="AK103" i="25"/>
  <c r="AK110" i="25" s="1"/>
  <c r="AQ195" i="25"/>
  <c r="AQ202" i="25" s="1"/>
  <c r="AJ89" i="25"/>
  <c r="AJ96" i="25" s="1"/>
  <c r="AK106" i="25"/>
  <c r="AK113" i="25" s="1"/>
  <c r="AK104" i="25"/>
  <c r="AK111" i="25" s="1"/>
  <c r="AR208" i="25"/>
  <c r="AR215" i="25" s="1"/>
  <c r="AS222" i="25"/>
  <c r="AS229" i="25" s="1"/>
  <c r="AY315" i="25"/>
  <c r="AY322" i="25" s="1"/>
  <c r="BB361" i="25"/>
  <c r="BB368" i="25" s="1"/>
  <c r="BF420" i="25"/>
  <c r="BF427" i="25" s="1"/>
  <c r="AL117" i="25"/>
  <c r="AL124" i="25" s="1"/>
  <c r="BC372" i="25"/>
  <c r="BC379" i="25" s="1"/>
  <c r="AU255" i="25"/>
  <c r="AU262" i="25" s="1"/>
  <c r="AS223" i="25"/>
  <c r="AS230" i="25" s="1"/>
  <c r="AX297" i="25"/>
  <c r="AX304" i="25" s="1"/>
  <c r="AU253" i="25"/>
  <c r="AU260" i="25" s="1"/>
  <c r="AU254" i="25"/>
  <c r="AU261" i="25" s="1"/>
  <c r="BK496" i="25"/>
  <c r="BK503" i="25" s="1"/>
  <c r="AM132" i="25"/>
  <c r="AM139" i="25" s="1"/>
  <c r="BG433" i="25"/>
  <c r="BG440" i="25" s="1"/>
  <c r="AI74" i="25"/>
  <c r="AI81" i="25" s="1"/>
  <c r="AJ91" i="25"/>
  <c r="AJ98" i="25" s="1"/>
  <c r="AI73" i="25"/>
  <c r="AI80" i="25" s="1"/>
  <c r="AV267" i="25"/>
  <c r="AV274" i="25" s="1"/>
  <c r="AX301" i="25"/>
  <c r="AX308" i="25" s="1"/>
  <c r="BK494" i="25"/>
  <c r="BK501" i="25" s="1"/>
  <c r="AR210" i="25"/>
  <c r="AR217" i="25" s="1"/>
  <c r="AP177" i="25"/>
  <c r="AP184" i="25" s="1"/>
  <c r="BI465" i="25"/>
  <c r="BI472" i="25" s="1"/>
  <c r="AJ87" i="25"/>
  <c r="AJ94" i="25" s="1"/>
  <c r="BF416" i="25"/>
  <c r="BF423" i="25" s="1"/>
  <c r="BD388" i="25"/>
  <c r="BD395" i="25" s="1"/>
  <c r="BE406" i="25"/>
  <c r="BE413" i="25" s="1"/>
  <c r="AI72" i="25"/>
  <c r="AI79" i="25" s="1"/>
  <c r="AO162" i="25"/>
  <c r="AO169" i="25" s="1"/>
  <c r="BB359" i="25"/>
  <c r="BB366" i="25"/>
  <c r="BJ478" i="25"/>
  <c r="BJ485" i="25" s="1"/>
  <c r="BD389" i="25"/>
  <c r="BD396" i="25" s="1"/>
  <c r="AP181" i="25"/>
  <c r="AP188" i="25" s="1"/>
  <c r="W48" i="25"/>
  <c r="AS226" i="25"/>
  <c r="AS233" i="25" s="1"/>
  <c r="BK495" i="25"/>
  <c r="BK502" i="25" s="1"/>
  <c r="BG431" i="25"/>
  <c r="BG438" i="25" s="1"/>
  <c r="BA342" i="25"/>
  <c r="BA349" i="25" s="1"/>
  <c r="AW281" i="25"/>
  <c r="AW288" i="25" s="1"/>
  <c r="AV268" i="25"/>
  <c r="AV275" i="25" s="1"/>
  <c r="BI462" i="25"/>
  <c r="BI469" i="25" s="1"/>
  <c r="AI76" i="25"/>
  <c r="AI83" i="25" s="1"/>
  <c r="AN148" i="25"/>
  <c r="AN155" i="25" s="1"/>
  <c r="BI466" i="25"/>
  <c r="BI473" i="25" s="1"/>
  <c r="B440" i="25"/>
  <c r="B448" i="25"/>
  <c r="AZ328" i="25"/>
  <c r="AZ335" i="25" s="1"/>
  <c r="AL120" i="25"/>
  <c r="AL127" i="25" s="1"/>
  <c r="AM136" i="25"/>
  <c r="AM143" i="25" s="1"/>
  <c r="BA343" i="25"/>
  <c r="BA350" i="25" s="1"/>
  <c r="AL119" i="25"/>
  <c r="AL126" i="25" s="1"/>
  <c r="AX300" i="25"/>
  <c r="AX307" i="25" s="1"/>
  <c r="W52" i="25"/>
  <c r="AN151" i="25"/>
  <c r="AN158" i="25" s="1"/>
  <c r="B461" i="25"/>
  <c r="B453" i="25"/>
  <c r="BG436" i="25"/>
  <c r="BG443" i="25" s="1"/>
  <c r="B465" i="25"/>
  <c r="B457" i="25"/>
  <c r="B464" i="25"/>
  <c r="B456" i="25"/>
  <c r="BD387" i="25"/>
  <c r="BD394" i="25" s="1"/>
  <c r="AT240" i="25"/>
  <c r="AT247" i="25" s="1"/>
  <c r="AT237" i="25"/>
  <c r="AT244" i="25" s="1"/>
  <c r="AY316" i="25"/>
  <c r="AY323" i="25" s="1"/>
  <c r="AK102" i="25"/>
  <c r="AK109" i="25" s="1"/>
  <c r="AZ331" i="25"/>
  <c r="AZ338" i="25" s="1"/>
  <c r="BJ481" i="25"/>
  <c r="BJ488" i="25" s="1"/>
  <c r="BF417" i="25"/>
  <c r="BF424" i="25" s="1"/>
  <c r="AW284" i="25"/>
  <c r="AW291" i="25" s="1"/>
  <c r="BL511" i="25"/>
  <c r="BL518" i="25" s="1"/>
  <c r="BF421" i="25"/>
  <c r="BF428" i="25" s="1"/>
  <c r="BG434" i="25"/>
  <c r="BG441" i="25" s="1"/>
  <c r="AW286" i="25"/>
  <c r="AW293" i="25" s="1"/>
  <c r="BK493" i="25"/>
  <c r="BK500" i="25" s="1"/>
  <c r="BJ477" i="25"/>
  <c r="BJ484" i="25" s="1"/>
  <c r="AQ194" i="25"/>
  <c r="AQ201" i="25" s="1"/>
  <c r="AP180" i="25"/>
  <c r="AP187" i="25" s="1"/>
  <c r="BE401" i="25"/>
  <c r="BE408" i="25" s="1"/>
  <c r="AQ196" i="25"/>
  <c r="AQ203" i="25" s="1"/>
  <c r="BD391" i="25"/>
  <c r="BD398" i="25" s="1"/>
  <c r="AR211" i="25"/>
  <c r="AR218" i="25" s="1"/>
  <c r="AQ191" i="25"/>
  <c r="AQ198" i="25" s="1"/>
  <c r="AT238" i="25"/>
  <c r="AT245" i="25" s="1"/>
  <c r="AL121" i="25"/>
  <c r="AL128" i="25" s="1"/>
  <c r="AM131" i="25"/>
  <c r="AM138" i="25" s="1"/>
  <c r="BK492" i="25"/>
  <c r="BK499" i="25" s="1"/>
  <c r="BE404" i="25"/>
  <c r="BE411" i="25" s="1"/>
  <c r="BM524" i="25"/>
  <c r="BM531" i="25" s="1"/>
  <c r="BI464" i="25"/>
  <c r="BI471" i="25" s="1"/>
  <c r="AH61" i="25"/>
  <c r="AH68" i="25" s="1"/>
  <c r="AL116" i="25"/>
  <c r="AL123" i="25" s="1"/>
  <c r="AT236" i="25"/>
  <c r="AT243" i="25" s="1"/>
  <c r="BM522" i="25"/>
  <c r="BM529" i="25" s="1"/>
  <c r="AX299" i="25"/>
  <c r="AX306" i="25" s="1"/>
  <c r="BC376" i="25"/>
  <c r="BC383" i="25" s="1"/>
  <c r="AJ86" i="25"/>
  <c r="AJ93" i="25" s="1"/>
  <c r="AN147" i="25"/>
  <c r="AN154" i="25" s="1"/>
  <c r="BE402" i="25"/>
  <c r="BE409" i="25" s="1"/>
  <c r="AS224" i="25"/>
  <c r="AS231" i="25" s="1"/>
  <c r="AH56" i="25"/>
  <c r="AH63" i="25" s="1"/>
  <c r="AT241" i="25"/>
  <c r="AT248" i="25" s="1"/>
  <c r="BA344" i="25"/>
  <c r="BA351" i="25" s="1"/>
  <c r="Z46" i="25"/>
  <c r="Z946" i="25" s="1"/>
  <c r="Z953" i="25" s="1"/>
  <c r="BH446" i="25"/>
  <c r="BH453" i="25" s="1"/>
  <c r="AX298" i="25"/>
  <c r="AX305" i="25" s="1"/>
  <c r="BA346" i="25"/>
  <c r="BA353" i="25" s="1"/>
  <c r="AR209" i="25"/>
  <c r="AR216" i="25" s="1"/>
  <c r="AW285" i="25"/>
  <c r="AW292" i="25" s="1"/>
  <c r="BC371" i="25"/>
  <c r="BC378" i="25" s="1"/>
  <c r="AP178" i="25"/>
  <c r="AP185" i="25" s="1"/>
  <c r="BJ479" i="25"/>
  <c r="BJ486" i="25" s="1"/>
  <c r="BM523" i="25"/>
  <c r="BM530" i="25" s="1"/>
  <c r="AN146" i="25"/>
  <c r="AN153" i="25" s="1"/>
  <c r="BA341" i="25"/>
  <c r="BA348" i="25" s="1"/>
  <c r="BJ480" i="25"/>
  <c r="BJ487" i="25" s="1"/>
  <c r="AP176" i="25"/>
  <c r="AP183" i="25" s="1"/>
  <c r="AY311" i="25"/>
  <c r="AY318" i="25" s="1"/>
  <c r="AY314" i="25"/>
  <c r="AY321" i="25" s="1"/>
  <c r="BB358" i="25"/>
  <c r="BB365" i="25" s="1"/>
  <c r="BK491" i="25"/>
  <c r="BK498" i="25" s="1"/>
  <c r="BB356" i="25"/>
  <c r="BB363" i="25" s="1"/>
  <c r="AI75" i="25"/>
  <c r="AI82" i="25" s="1"/>
  <c r="BM525" i="25"/>
  <c r="BM532" i="25" s="1"/>
  <c r="BH447" i="25"/>
  <c r="BH454" i="25" s="1"/>
  <c r="BF418" i="25"/>
  <c r="BF425" i="25" s="1"/>
  <c r="AO165" i="25"/>
  <c r="AO172" i="25" s="1"/>
  <c r="AZ330" i="25"/>
  <c r="AZ337" i="25" s="1"/>
  <c r="AH58" i="25"/>
  <c r="AH65" i="25" s="1"/>
  <c r="BG435" i="25"/>
  <c r="BG442" i="25" s="1"/>
  <c r="BH449" i="25"/>
  <c r="BH456" i="25" s="1"/>
  <c r="BJ476" i="25"/>
  <c r="BJ483" i="25" s="1"/>
  <c r="BA345" i="25"/>
  <c r="BA352" i="25" s="1"/>
  <c r="BD386" i="25"/>
  <c r="BD393" i="25" s="1"/>
  <c r="AQ192" i="25"/>
  <c r="AQ199" i="25" s="1"/>
  <c r="BI461" i="25"/>
  <c r="BI468" i="25" s="1"/>
  <c r="V51" i="25"/>
  <c r="X49" i="25"/>
  <c r="B462" i="25"/>
  <c r="B454" i="25"/>
  <c r="B466" i="25"/>
  <c r="B458" i="25"/>
  <c r="AV20" i="33" l="1"/>
  <c r="AV24" i="33" s="1"/>
  <c r="AU62" i="12" s="1"/>
  <c r="AV28" i="33"/>
  <c r="AW17" i="13" s="1"/>
  <c r="R5" i="41"/>
  <c r="AH23" i="41"/>
  <c r="AG19" i="11"/>
  <c r="AH20" i="11"/>
  <c r="AG22" i="11"/>
  <c r="AG22" i="41" s="1"/>
  <c r="AH23" i="11"/>
  <c r="V950" i="25"/>
  <c r="S25" i="11" s="1"/>
  <c r="S18" i="11" s="1"/>
  <c r="R48" i="12"/>
  <c r="S5" i="41" s="1"/>
  <c r="AI28" i="11"/>
  <c r="AI23" i="41" s="1"/>
  <c r="AJ29" i="11"/>
  <c r="V50" i="25"/>
  <c r="W43" i="25" s="1"/>
  <c r="W943" i="25" s="1"/>
  <c r="Z53" i="25"/>
  <c r="AA46" i="25" s="1"/>
  <c r="AA946" i="25" s="1"/>
  <c r="AA953" i="25" s="1"/>
  <c r="BK476" i="25"/>
  <c r="BK483" i="25" s="1"/>
  <c r="AP165" i="25"/>
  <c r="AP172" i="25" s="1"/>
  <c r="AQ178" i="25"/>
  <c r="AQ185" i="25" s="1"/>
  <c r="AY298" i="25"/>
  <c r="AY305" i="25" s="1"/>
  <c r="AX284" i="25"/>
  <c r="AX291" i="25" s="1"/>
  <c r="AM119" i="25"/>
  <c r="AM126" i="25" s="1"/>
  <c r="AW268" i="25"/>
  <c r="AW275" i="25" s="1"/>
  <c r="BK478" i="25"/>
  <c r="BK485" i="25" s="1"/>
  <c r="AY301" i="25"/>
  <c r="AY308" i="25" s="1"/>
  <c r="AT225" i="25"/>
  <c r="AT232" i="25" s="1"/>
  <c r="AZ313" i="25"/>
  <c r="AZ320" i="25" s="1"/>
  <c r="BM507" i="25"/>
  <c r="BM514" i="25" s="1"/>
  <c r="BG419" i="25"/>
  <c r="BG426" i="25" s="1"/>
  <c r="AZ312" i="25"/>
  <c r="AZ319" i="25" s="1"/>
  <c r="BL491" i="25"/>
  <c r="BL498" i="25" s="1"/>
  <c r="BK480" i="25"/>
  <c r="BK487" i="25" s="1"/>
  <c r="AS209" i="25"/>
  <c r="AS216" i="25" s="1"/>
  <c r="AO147" i="25"/>
  <c r="AO154" i="25" s="1"/>
  <c r="BF404" i="25"/>
  <c r="BF411" i="25" s="1"/>
  <c r="AR196" i="25"/>
  <c r="AR203" i="25" s="1"/>
  <c r="AR194" i="25"/>
  <c r="AR201" i="25" s="1"/>
  <c r="BG421" i="25"/>
  <c r="BG428" i="25" s="1"/>
  <c r="BH436" i="25"/>
  <c r="BH443" i="25" s="1"/>
  <c r="BB343" i="25"/>
  <c r="BB350" i="25" s="1"/>
  <c r="AJ76" i="25"/>
  <c r="AJ83" i="25" s="1"/>
  <c r="AJ72" i="25"/>
  <c r="AJ79" i="25" s="1"/>
  <c r="BG416" i="25"/>
  <c r="BG423" i="25" s="1"/>
  <c r="AN132" i="25"/>
  <c r="AN139" i="25" s="1"/>
  <c r="AV255" i="25"/>
  <c r="AV262" i="25" s="1"/>
  <c r="AL104" i="25"/>
  <c r="AL111" i="25" s="1"/>
  <c r="BI451" i="25"/>
  <c r="BI458" i="25" s="1"/>
  <c r="AU239" i="25"/>
  <c r="AU246" i="25" s="1"/>
  <c r="BD373" i="25"/>
  <c r="BD380" i="25" s="1"/>
  <c r="AN134" i="25"/>
  <c r="AN141" i="25" s="1"/>
  <c r="AQ179" i="25"/>
  <c r="AQ186" i="25" s="1"/>
  <c r="AY296" i="25"/>
  <c r="AY303" i="25" s="1"/>
  <c r="AJ59" i="25"/>
  <c r="AJ66" i="25" s="1"/>
  <c r="AT221" i="25"/>
  <c r="AT228" i="25" s="1"/>
  <c r="BC360" i="25"/>
  <c r="BC367" i="25" s="1"/>
  <c r="BB345" i="25"/>
  <c r="BB352" i="25" s="1"/>
  <c r="BA330" i="25"/>
  <c r="BA337" i="25" s="1"/>
  <c r="AO146" i="25"/>
  <c r="AO153" i="25" s="1"/>
  <c r="AU241" i="25"/>
  <c r="AU248" i="25" s="1"/>
  <c r="AM116" i="25"/>
  <c r="AM123" i="25" s="1"/>
  <c r="AN131" i="25"/>
  <c r="AN138" i="25" s="1"/>
  <c r="BK481" i="25"/>
  <c r="BK488" i="25" s="1"/>
  <c r="AU240" i="25"/>
  <c r="AU247" i="25" s="1"/>
  <c r="AY300" i="25"/>
  <c r="AY307" i="25" s="1"/>
  <c r="BJ466" i="25"/>
  <c r="BJ473" i="25" s="1"/>
  <c r="BB342" i="25"/>
  <c r="BB349" i="25" s="1"/>
  <c r="AT226" i="25"/>
  <c r="AT233" i="25" s="1"/>
  <c r="BE389" i="25"/>
  <c r="BE396" i="25" s="1"/>
  <c r="AJ73" i="25"/>
  <c r="AJ80" i="25" s="1"/>
  <c r="AV254" i="25"/>
  <c r="AV261" i="25" s="1"/>
  <c r="BC361" i="25"/>
  <c r="BC368" i="25" s="1"/>
  <c r="AL103" i="25"/>
  <c r="AL110" i="25" s="1"/>
  <c r="AJ71" i="25"/>
  <c r="AJ78" i="25" s="1"/>
  <c r="AS207" i="25"/>
  <c r="AS214" i="25" s="1"/>
  <c r="BA329" i="25"/>
  <c r="BA336" i="25" s="1"/>
  <c r="BA326" i="25"/>
  <c r="BA333" i="25" s="1"/>
  <c r="AM118" i="25"/>
  <c r="AM125" i="25" s="1"/>
  <c r="BM509" i="25"/>
  <c r="BM516" i="25" s="1"/>
  <c r="BF403" i="25"/>
  <c r="BF410" i="25" s="1"/>
  <c r="BC356" i="25"/>
  <c r="BC363" i="25" s="1"/>
  <c r="AQ180" i="25"/>
  <c r="AQ187" i="25" s="1"/>
  <c r="BE387" i="25"/>
  <c r="BE394" i="25" s="1"/>
  <c r="AO148" i="25"/>
  <c r="AO155" i="25" s="1"/>
  <c r="BH431" i="25"/>
  <c r="BH438" i="25" s="1"/>
  <c r="BE388" i="25"/>
  <c r="BE395" i="25" s="1"/>
  <c r="AS208" i="25"/>
  <c r="AS215" i="25" s="1"/>
  <c r="AP163" i="25"/>
  <c r="AP170" i="25" s="1"/>
  <c r="AX283" i="25"/>
  <c r="AX290" i="25" s="1"/>
  <c r="BM508" i="25"/>
  <c r="BM515" i="25" s="1"/>
  <c r="AV256" i="25"/>
  <c r="AV263" i="25" s="1"/>
  <c r="BE386" i="25"/>
  <c r="BE393" i="25" s="1"/>
  <c r="AZ311" i="25"/>
  <c r="AZ318" i="25" s="1"/>
  <c r="BB341" i="25"/>
  <c r="BB348" i="25" s="1"/>
  <c r="AT224" i="25"/>
  <c r="AT231" i="25" s="1"/>
  <c r="AU236" i="25"/>
  <c r="AU243" i="25" s="1"/>
  <c r="BJ464" i="25"/>
  <c r="BJ471" i="25" s="1"/>
  <c r="BL492" i="25"/>
  <c r="BL499" i="25" s="1"/>
  <c r="AS211" i="25"/>
  <c r="AS218" i="25" s="1"/>
  <c r="BK477" i="25"/>
  <c r="BK484" i="25" s="1"/>
  <c r="AU237" i="25"/>
  <c r="AU244" i="25" s="1"/>
  <c r="AN136" i="25"/>
  <c r="AN143" i="25" s="1"/>
  <c r="AJ74" i="25"/>
  <c r="AJ81" i="25" s="1"/>
  <c r="BL496" i="25"/>
  <c r="BL503" i="25" s="1"/>
  <c r="AY297" i="25"/>
  <c r="AY304" i="25" s="1"/>
  <c r="BD372" i="25"/>
  <c r="BD379" i="25" s="1"/>
  <c r="AL106" i="25"/>
  <c r="AL113" i="25" s="1"/>
  <c r="AO149" i="25"/>
  <c r="AO156" i="25" s="1"/>
  <c r="BH432" i="25"/>
  <c r="BH439" i="25" s="1"/>
  <c r="AP164" i="25"/>
  <c r="AP171" i="25" s="1"/>
  <c r="AJ60" i="25"/>
  <c r="AJ67" i="25" s="1"/>
  <c r="AW270" i="25"/>
  <c r="AW277" i="25" s="1"/>
  <c r="BE390" i="25"/>
  <c r="BE397" i="25" s="1"/>
  <c r="BM506" i="25"/>
  <c r="BM513" i="25" s="1"/>
  <c r="AO150" i="25"/>
  <c r="AO157" i="25" s="1"/>
  <c r="AX282" i="25"/>
  <c r="AX289" i="25" s="1"/>
  <c r="BJ461" i="25"/>
  <c r="BJ468" i="25" s="1"/>
  <c r="BH435" i="25"/>
  <c r="BH442" i="25" s="1"/>
  <c r="BG418" i="25"/>
  <c r="BG425" i="25" s="1"/>
  <c r="BC358" i="25"/>
  <c r="BC365" i="25" s="1"/>
  <c r="BK479" i="25"/>
  <c r="BK486" i="25" s="1"/>
  <c r="BD371" i="25"/>
  <c r="BD378" i="25" s="1"/>
  <c r="BD376" i="25"/>
  <c r="BD383" i="25" s="1"/>
  <c r="AU238" i="25"/>
  <c r="AU245" i="25" s="1"/>
  <c r="AX286" i="25"/>
  <c r="AX293" i="25" s="1"/>
  <c r="AL102" i="25"/>
  <c r="AL109" i="25" s="1"/>
  <c r="X45" i="25"/>
  <c r="X945" i="25" s="1"/>
  <c r="X952" i="25" s="1"/>
  <c r="BA328" i="25"/>
  <c r="BA335" i="25" s="1"/>
  <c r="BJ462" i="25"/>
  <c r="BJ469" i="25" s="1"/>
  <c r="AX281" i="25"/>
  <c r="AX288" i="25" s="1"/>
  <c r="AP162" i="25"/>
  <c r="AP169" i="25" s="1"/>
  <c r="BF406" i="25"/>
  <c r="BF413" i="25" s="1"/>
  <c r="BJ465" i="25"/>
  <c r="BJ472" i="25" s="1"/>
  <c r="AS210" i="25"/>
  <c r="AS217" i="25" s="1"/>
  <c r="AM117" i="25"/>
  <c r="AM124" i="25" s="1"/>
  <c r="AT222" i="25"/>
  <c r="AT229" i="25" s="1"/>
  <c r="AK89" i="25"/>
  <c r="AK96" i="25" s="1"/>
  <c r="AP161" i="25"/>
  <c r="AP168" i="25" s="1"/>
  <c r="AK88" i="25"/>
  <c r="AK95" i="25" s="1"/>
  <c r="BI448" i="25"/>
  <c r="BI455" i="25" s="1"/>
  <c r="AL105" i="25"/>
  <c r="AL112" i="25" s="1"/>
  <c r="AI57" i="25"/>
  <c r="AI64" i="25" s="1"/>
  <c r="AW266" i="25"/>
  <c r="AW273" i="25" s="1"/>
  <c r="BD374" i="25"/>
  <c r="BD381" i="25" s="1"/>
  <c r="AL101" i="25"/>
  <c r="AL108" i="25" s="1"/>
  <c r="AV252" i="25"/>
  <c r="AV259" i="25" s="1"/>
  <c r="BF405" i="25"/>
  <c r="BF412" i="25" s="1"/>
  <c r="AV251" i="25"/>
  <c r="AV258" i="25" s="1"/>
  <c r="AR193" i="25"/>
  <c r="AR200" i="25" s="1"/>
  <c r="BI450" i="25"/>
  <c r="BI457" i="25" s="1"/>
  <c r="BC357" i="25"/>
  <c r="BC364" i="25" s="1"/>
  <c r="BA327" i="25"/>
  <c r="BA334" i="25" s="1"/>
  <c r="B469" i="25"/>
  <c r="B477" i="25"/>
  <c r="B480" i="25"/>
  <c r="B472" i="25"/>
  <c r="B476" i="25"/>
  <c r="B468" i="25"/>
  <c r="AM120" i="25"/>
  <c r="AM127" i="25" s="1"/>
  <c r="B463" i="25"/>
  <c r="B455" i="25"/>
  <c r="BL495" i="25"/>
  <c r="BL502" i="25" s="1"/>
  <c r="X41" i="25"/>
  <c r="X941" i="25" s="1"/>
  <c r="BC359" i="25"/>
  <c r="BC366" i="25" s="1"/>
  <c r="BD375" i="25"/>
  <c r="BD382" i="25" s="1"/>
  <c r="AW269" i="25"/>
  <c r="AW276" i="25" s="1"/>
  <c r="AS206" i="25"/>
  <c r="AS213" i="25" s="1"/>
  <c r="AW271" i="25"/>
  <c r="AW278" i="25" s="1"/>
  <c r="AN135" i="25"/>
  <c r="AN142" i="25" s="1"/>
  <c r="Y42" i="25"/>
  <c r="Y942" i="25" s="1"/>
  <c r="B473" i="25"/>
  <c r="B481" i="25"/>
  <c r="W44" i="25"/>
  <c r="W944" i="25" s="1"/>
  <c r="AR192" i="25"/>
  <c r="AR199" i="25" s="1"/>
  <c r="BI449" i="25"/>
  <c r="BI456" i="25" s="1"/>
  <c r="AI58" i="25"/>
  <c r="AI65" i="25" s="1"/>
  <c r="BI447" i="25"/>
  <c r="BI454" i="25" s="1"/>
  <c r="AJ75" i="25"/>
  <c r="AJ82" i="25" s="1"/>
  <c r="AZ314" i="25"/>
  <c r="AZ321" i="25" s="1"/>
  <c r="AQ176" i="25"/>
  <c r="AQ183" i="25" s="1"/>
  <c r="AX285" i="25"/>
  <c r="AX292" i="25" s="1"/>
  <c r="BB346" i="25"/>
  <c r="BB353" i="25" s="1"/>
  <c r="BI446" i="25"/>
  <c r="BI453" i="25" s="1"/>
  <c r="BB344" i="25"/>
  <c r="BB351" i="25" s="1"/>
  <c r="AI56" i="25"/>
  <c r="AI63" i="25" s="1"/>
  <c r="BF402" i="25"/>
  <c r="BF409" i="25" s="1"/>
  <c r="AK86" i="25"/>
  <c r="AK93" i="25" s="1"/>
  <c r="AY299" i="25"/>
  <c r="AY306" i="25" s="1"/>
  <c r="AI61" i="25"/>
  <c r="AI68" i="25" s="1"/>
  <c r="AM121" i="25"/>
  <c r="AM128" i="25" s="1"/>
  <c r="AR191" i="25"/>
  <c r="AR198" i="25" s="1"/>
  <c r="BE391" i="25"/>
  <c r="BE398" i="25" s="1"/>
  <c r="BF401" i="25"/>
  <c r="BF408" i="25" s="1"/>
  <c r="BL493" i="25"/>
  <c r="BL500" i="25" s="1"/>
  <c r="BH434" i="25"/>
  <c r="BH441" i="25" s="1"/>
  <c r="BM511" i="25"/>
  <c r="BM518" i="25" s="1"/>
  <c r="BG417" i="25"/>
  <c r="BG424" i="25" s="1"/>
  <c r="BA331" i="25"/>
  <c r="BA338" i="25" s="1"/>
  <c r="AZ316" i="25"/>
  <c r="AZ323" i="25" s="1"/>
  <c r="B479" i="25"/>
  <c r="B471" i="25"/>
  <c r="AO151" i="25"/>
  <c r="AO158" i="25" s="1"/>
  <c r="AQ181" i="25"/>
  <c r="AQ188" i="25" s="1"/>
  <c r="AK87" i="25"/>
  <c r="AK94" i="25" s="1"/>
  <c r="AQ177" i="25"/>
  <c r="AQ184" i="25" s="1"/>
  <c r="BL494" i="25"/>
  <c r="BL501" i="25" s="1"/>
  <c r="AW267" i="25"/>
  <c r="AW274" i="25" s="1"/>
  <c r="AK91" i="25"/>
  <c r="AK98" i="25" s="1"/>
  <c r="BH433" i="25"/>
  <c r="BH440" i="25" s="1"/>
  <c r="AV253" i="25"/>
  <c r="AV260" i="25" s="1"/>
  <c r="AT223" i="25"/>
  <c r="AT230" i="25" s="1"/>
  <c r="BG420" i="25"/>
  <c r="BG427" i="25" s="1"/>
  <c r="AZ315" i="25"/>
  <c r="AZ322" i="25" s="1"/>
  <c r="AR195" i="25"/>
  <c r="AR202" i="25" s="1"/>
  <c r="AK90" i="25"/>
  <c r="AK97" i="25" s="1"/>
  <c r="AN133" i="25"/>
  <c r="AN140" i="25" s="1"/>
  <c r="BM510" i="25"/>
  <c r="BM517" i="25" s="1"/>
  <c r="BJ463" i="25"/>
  <c r="BJ470" i="25" s="1"/>
  <c r="AP166" i="25"/>
  <c r="AP173" i="25" s="1"/>
  <c r="AV18" i="33" l="1"/>
  <c r="AV19" i="33" s="1"/>
  <c r="AV21" i="33" s="1"/>
  <c r="AV30" i="33" s="1"/>
  <c r="AW8" i="14" s="1"/>
  <c r="AV50" i="11" s="1"/>
  <c r="AV28" i="41" s="1"/>
  <c r="AG20" i="41"/>
  <c r="AH22" i="11"/>
  <c r="AH22" i="41" s="1"/>
  <c r="AH20" i="41" s="1"/>
  <c r="AI23" i="11"/>
  <c r="AI20" i="11"/>
  <c r="AH19" i="11"/>
  <c r="Y949" i="25"/>
  <c r="X948" i="25"/>
  <c r="U21" i="11" s="1"/>
  <c r="T47" i="12"/>
  <c r="W951" i="25"/>
  <c r="T32" i="11" s="1"/>
  <c r="T27" i="11" s="1"/>
  <c r="S49" i="12"/>
  <c r="W950" i="25"/>
  <c r="T25" i="11" s="1"/>
  <c r="T18" i="11" s="1"/>
  <c r="S48" i="12"/>
  <c r="AK29" i="11"/>
  <c r="AJ28" i="11"/>
  <c r="X48" i="25"/>
  <c r="Y41" i="25" s="1"/>
  <c r="Y941" i="25" s="1"/>
  <c r="W50" i="25"/>
  <c r="X43" i="25" s="1"/>
  <c r="X943" i="25" s="1"/>
  <c r="W51" i="25"/>
  <c r="X44" i="25" s="1"/>
  <c r="AA53" i="25"/>
  <c r="AB46" i="25" s="1"/>
  <c r="AB946" i="25" s="1"/>
  <c r="AB953" i="25" s="1"/>
  <c r="AO133" i="25"/>
  <c r="AO140" i="25" s="1"/>
  <c r="BK462" i="25"/>
  <c r="BK469" i="25" s="1"/>
  <c r="BI432" i="25"/>
  <c r="BI439" i="25" s="1"/>
  <c r="AT207" i="25"/>
  <c r="AT214" i="25" s="1"/>
  <c r="AK76" i="25"/>
  <c r="AK83" i="25" s="1"/>
  <c r="AL90" i="25"/>
  <c r="AL97" i="25" s="1"/>
  <c r="BM493" i="25"/>
  <c r="BM500" i="25" s="1"/>
  <c r="BD357" i="25"/>
  <c r="BD364" i="25" s="1"/>
  <c r="AQ162" i="25"/>
  <c r="AQ169" i="25" s="1"/>
  <c r="BE371" i="25"/>
  <c r="BE378" i="25" s="1"/>
  <c r="BH418" i="25"/>
  <c r="BH425" i="25" s="1"/>
  <c r="AP149" i="25"/>
  <c r="AP156" i="25" s="1"/>
  <c r="AO136" i="25"/>
  <c r="AO143" i="25" s="1"/>
  <c r="AQ163" i="25"/>
  <c r="AQ170" i="25" s="1"/>
  <c r="AP148" i="25"/>
  <c r="AP155" i="25" s="1"/>
  <c r="BD356" i="25"/>
  <c r="BD363" i="25" s="1"/>
  <c r="AN118" i="25"/>
  <c r="AN125" i="25"/>
  <c r="AW254" i="25"/>
  <c r="AW261" i="25" s="1"/>
  <c r="AU226" i="25"/>
  <c r="AU233" i="25" s="1"/>
  <c r="BB330" i="25"/>
  <c r="BB337" i="25" s="1"/>
  <c r="BJ451" i="25"/>
  <c r="BJ458" i="25" s="1"/>
  <c r="BC343" i="25"/>
  <c r="BC350" i="25" s="1"/>
  <c r="BG404" i="25"/>
  <c r="BG411" i="25" s="1"/>
  <c r="BA313" i="25"/>
  <c r="BA320" i="25" s="1"/>
  <c r="BL478" i="25"/>
  <c r="BL485" i="25" s="1"/>
  <c r="AR178" i="25"/>
  <c r="AR185" i="25" s="1"/>
  <c r="BA316" i="25"/>
  <c r="BA323" i="25" s="1"/>
  <c r="AO135" i="25"/>
  <c r="AO142" i="25" s="1"/>
  <c r="BM495" i="25"/>
  <c r="BM502" i="25" s="1"/>
  <c r="BA311" i="25"/>
  <c r="BA318" i="25" s="1"/>
  <c r="AR180" i="25"/>
  <c r="AR187" i="25" s="1"/>
  <c r="BD361" i="25"/>
  <c r="BD368" i="25" s="1"/>
  <c r="BD360" i="25"/>
  <c r="BD367" i="25" s="1"/>
  <c r="AN119" i="25"/>
  <c r="AN126" i="25" s="1"/>
  <c r="BK463" i="25"/>
  <c r="BK470" i="25" s="1"/>
  <c r="AS191" i="25"/>
  <c r="AS198" i="25" s="1"/>
  <c r="BA314" i="25"/>
  <c r="BA321" i="25" s="1"/>
  <c r="AJ58" i="25"/>
  <c r="AJ65" i="25" s="1"/>
  <c r="BJ450" i="25"/>
  <c r="BJ457" i="25" s="1"/>
  <c r="AQ161" i="25"/>
  <c r="AQ168" i="25" s="1"/>
  <c r="AN117" i="25"/>
  <c r="AN124" i="25" s="1"/>
  <c r="BE376" i="25"/>
  <c r="BE383" i="25" s="1"/>
  <c r="BI435" i="25"/>
  <c r="BI442" i="25" s="1"/>
  <c r="AM106" i="25"/>
  <c r="AM113" i="25" s="1"/>
  <c r="BM496" i="25"/>
  <c r="BM503" i="25" s="1"/>
  <c r="AT208" i="25"/>
  <c r="AT215" i="25" s="1"/>
  <c r="BB326" i="25"/>
  <c r="BB333" i="25" s="1"/>
  <c r="AK73" i="25"/>
  <c r="AK80" i="25" s="1"/>
  <c r="BC342" i="25"/>
  <c r="BC349" i="25" s="1"/>
  <c r="AV240" i="25"/>
  <c r="AV247" i="25" s="1"/>
  <c r="AN116" i="25"/>
  <c r="AN123" i="25" s="1"/>
  <c r="AM104" i="25"/>
  <c r="AM111" i="25" s="1"/>
  <c r="BH416" i="25"/>
  <c r="BH423" i="25" s="1"/>
  <c r="AS194" i="25"/>
  <c r="AS201" i="25" s="1"/>
  <c r="BH419" i="25"/>
  <c r="BH426" i="25" s="1"/>
  <c r="AU225" i="25"/>
  <c r="AU232" i="25" s="1"/>
  <c r="AQ165" i="25"/>
  <c r="AQ172" i="25" s="1"/>
  <c r="BA315" i="25"/>
  <c r="BA322" i="25" s="1"/>
  <c r="AL86" i="25"/>
  <c r="AL93" i="25" s="1"/>
  <c r="AW251" i="25"/>
  <c r="AW258" i="25" s="1"/>
  <c r="BD358" i="25"/>
  <c r="BD365" i="25" s="1"/>
  <c r="AY282" i="25"/>
  <c r="AY289" i="25" s="1"/>
  <c r="BM492" i="25"/>
  <c r="BM499" i="25" s="1"/>
  <c r="BI431" i="25"/>
  <c r="BI438" i="25" s="1"/>
  <c r="AP146" i="25"/>
  <c r="AP153" i="25" s="1"/>
  <c r="AO134" i="25"/>
  <c r="AO141" i="25" s="1"/>
  <c r="AT209" i="25"/>
  <c r="AT216" i="25" s="1"/>
  <c r="BI433" i="25"/>
  <c r="BI440" i="25" s="1"/>
  <c r="AZ299" i="25"/>
  <c r="AZ306" i="25" s="1"/>
  <c r="AJ56" i="25"/>
  <c r="AJ63" i="25" s="1"/>
  <c r="AK75" i="25"/>
  <c r="AK82" i="25" s="1"/>
  <c r="BE375" i="25"/>
  <c r="BE382" i="25" s="1"/>
  <c r="AS193" i="25"/>
  <c r="AS200" i="25" s="1"/>
  <c r="BJ448" i="25"/>
  <c r="BJ455" i="25" s="1"/>
  <c r="AL89" i="25"/>
  <c r="AL96" i="25" s="1"/>
  <c r="BB328" i="25"/>
  <c r="BB335" i="25" s="1"/>
  <c r="AY286" i="25"/>
  <c r="AY293" i="25" s="1"/>
  <c r="BK461" i="25"/>
  <c r="BK468" i="25" s="1"/>
  <c r="AX270" i="25"/>
  <c r="AX277" i="25" s="1"/>
  <c r="BE372" i="25"/>
  <c r="BE379" i="25" s="1"/>
  <c r="BC341" i="25"/>
  <c r="BC348" i="25" s="1"/>
  <c r="BF388" i="25"/>
  <c r="BF395" i="25" s="1"/>
  <c r="BB329" i="25"/>
  <c r="BB336" i="25" s="1"/>
  <c r="AM103" i="25"/>
  <c r="AM110" i="25" s="1"/>
  <c r="BK466" i="25"/>
  <c r="BK473" i="25"/>
  <c r="BL481" i="25"/>
  <c r="BL488" i="25" s="1"/>
  <c r="AV241" i="25"/>
  <c r="AV248" i="25" s="1"/>
  <c r="AR179" i="25"/>
  <c r="AR186" i="25" s="1"/>
  <c r="AW255" i="25"/>
  <c r="AW262" i="25" s="1"/>
  <c r="AK72" i="25"/>
  <c r="AK79" i="25" s="1"/>
  <c r="BM491" i="25"/>
  <c r="BM498" i="25" s="1"/>
  <c r="BL476" i="25"/>
  <c r="BL483" i="25" s="1"/>
  <c r="AX269" i="25"/>
  <c r="AX276" i="25" s="1"/>
  <c r="AN120" i="25"/>
  <c r="AN127" i="25" s="1"/>
  <c r="BB327" i="25"/>
  <c r="BB334" i="25" s="1"/>
  <c r="BE374" i="25"/>
  <c r="BE381" i="25" s="1"/>
  <c r="AU222" i="25"/>
  <c r="AU229" i="25" s="1"/>
  <c r="BG406" i="25"/>
  <c r="BG413" i="25" s="1"/>
  <c r="AK71" i="25"/>
  <c r="AK78" i="25" s="1"/>
  <c r="AO131" i="25"/>
  <c r="AO138" i="25" s="1"/>
  <c r="AK59" i="25"/>
  <c r="AK66" i="25" s="1"/>
  <c r="BE373" i="25"/>
  <c r="BE380" i="25" s="1"/>
  <c r="AS196" i="25"/>
  <c r="AS203" i="25" s="1"/>
  <c r="BL480" i="25"/>
  <c r="BL487" i="25" s="1"/>
  <c r="AZ298" i="25"/>
  <c r="AZ305" i="25" s="1"/>
  <c r="Y49" i="25"/>
  <c r="X52" i="25"/>
  <c r="AS195" i="25"/>
  <c r="AS202" i="25" s="1"/>
  <c r="AL91" i="25"/>
  <c r="AL98" i="25" s="1"/>
  <c r="BI434" i="25"/>
  <c r="BI441" i="25" s="1"/>
  <c r="BG403" i="25"/>
  <c r="BG410" i="25" s="1"/>
  <c r="BH421" i="25"/>
  <c r="BH428" i="25" s="1"/>
  <c r="AP147" i="25"/>
  <c r="AP154" i="25" s="1"/>
  <c r="BA312" i="25"/>
  <c r="BA319" i="25" s="1"/>
  <c r="B496" i="25"/>
  <c r="B488" i="25"/>
  <c r="B492" i="25"/>
  <c r="B484" i="25"/>
  <c r="BG405" i="25"/>
  <c r="BG412" i="25" s="1"/>
  <c r="AM101" i="25"/>
  <c r="AM108" i="25" s="1"/>
  <c r="AX266" i="25"/>
  <c r="AX273" i="25" s="1"/>
  <c r="AM105" i="25"/>
  <c r="AM112" i="25" s="1"/>
  <c r="AL88" i="25"/>
  <c r="AL95" i="25"/>
  <c r="BK465" i="25"/>
  <c r="BK472" i="25" s="1"/>
  <c r="AM102" i="25"/>
  <c r="AM109" i="25" s="1"/>
  <c r="AV238" i="25"/>
  <c r="AV245" i="25" s="1"/>
  <c r="BI436" i="25"/>
  <c r="BI443" i="25" s="1"/>
  <c r="BH420" i="25"/>
  <c r="BH427" i="25" s="1"/>
  <c r="AW253" i="25"/>
  <c r="AW260" i="25" s="1"/>
  <c r="BM494" i="25"/>
  <c r="BM501" i="25" s="1"/>
  <c r="AL87" i="25"/>
  <c r="AL94" i="25" s="1"/>
  <c r="AP151" i="25"/>
  <c r="AP158" i="25" s="1"/>
  <c r="BH417" i="25"/>
  <c r="BH424" i="25" s="1"/>
  <c r="BG401" i="25"/>
  <c r="BG408" i="25" s="1"/>
  <c r="AJ61" i="25"/>
  <c r="AJ68" i="25" s="1"/>
  <c r="BJ446" i="25"/>
  <c r="BJ453" i="25" s="1"/>
  <c r="AY285" i="25"/>
  <c r="AY292" i="25" s="1"/>
  <c r="BJ447" i="25"/>
  <c r="BJ454" i="25" s="1"/>
  <c r="BJ449" i="25"/>
  <c r="BJ456" i="25" s="1"/>
  <c r="AX271" i="25"/>
  <c r="AX278" i="25" s="1"/>
  <c r="BD359" i="25"/>
  <c r="BD366" i="25" s="1"/>
  <c r="B495" i="25"/>
  <c r="B487" i="25"/>
  <c r="AW252" i="25"/>
  <c r="AW259" i="25" s="1"/>
  <c r="AJ57" i="25"/>
  <c r="AJ64" i="25" s="1"/>
  <c r="AT210" i="25"/>
  <c r="AT217" i="25" s="1"/>
  <c r="AY281" i="25"/>
  <c r="AY288" i="25" s="1"/>
  <c r="AQ164" i="25"/>
  <c r="AQ171" i="25" s="1"/>
  <c r="BL477" i="25"/>
  <c r="BL484" i="25" s="1"/>
  <c r="AV236" i="25"/>
  <c r="AV243" i="25" s="1"/>
  <c r="BF386" i="25"/>
  <c r="BF393" i="25" s="1"/>
  <c r="AQ166" i="25"/>
  <c r="AQ173" i="25" s="1"/>
  <c r="AU223" i="25"/>
  <c r="AU230" i="25" s="1"/>
  <c r="AX267" i="25"/>
  <c r="AX274" i="25" s="1"/>
  <c r="AR177" i="25"/>
  <c r="AR184" i="25" s="1"/>
  <c r="AR181" i="25"/>
  <c r="AR188" i="25"/>
  <c r="B494" i="25"/>
  <c r="B486" i="25"/>
  <c r="BB331" i="25"/>
  <c r="BB338" i="25" s="1"/>
  <c r="BF391" i="25"/>
  <c r="BF398" i="25" s="1"/>
  <c r="AN121" i="25"/>
  <c r="AN128" i="25" s="1"/>
  <c r="BG402" i="25"/>
  <c r="BG409" i="25" s="1"/>
  <c r="BC344" i="25"/>
  <c r="BC351" i="25" s="1"/>
  <c r="BC346" i="25"/>
  <c r="BC353" i="25" s="1"/>
  <c r="AR176" i="25"/>
  <c r="AR183" i="25" s="1"/>
  <c r="AS192" i="25"/>
  <c r="AS199" i="25" s="1"/>
  <c r="AT206" i="25"/>
  <c r="AT213" i="25" s="1"/>
  <c r="B470" i="25"/>
  <c r="B478" i="25"/>
  <c r="B491" i="25"/>
  <c r="B483" i="25"/>
  <c r="BL479" i="25"/>
  <c r="BL486" i="25" s="1"/>
  <c r="AP150" i="25"/>
  <c r="AP157" i="25" s="1"/>
  <c r="BF390" i="25"/>
  <c r="BF397" i="25" s="1"/>
  <c r="AK60" i="25"/>
  <c r="AK67" i="25" s="1"/>
  <c r="AZ297" i="25"/>
  <c r="AZ304" i="25" s="1"/>
  <c r="AK74" i="25"/>
  <c r="AK81" i="25" s="1"/>
  <c r="AV237" i="25"/>
  <c r="AV244" i="25" s="1"/>
  <c r="AT211" i="25"/>
  <c r="AT218" i="25" s="1"/>
  <c r="BK464" i="25"/>
  <c r="BK471" i="25" s="1"/>
  <c r="AU224" i="25"/>
  <c r="AU231" i="25" s="1"/>
  <c r="AW256" i="25"/>
  <c r="AW263" i="25" s="1"/>
  <c r="AY283" i="25"/>
  <c r="AY290" i="25" s="1"/>
  <c r="BF387" i="25"/>
  <c r="BF394" i="25" s="1"/>
  <c r="BF389" i="25"/>
  <c r="BF396" i="25" s="1"/>
  <c r="AZ300" i="25"/>
  <c r="AZ307" i="25" s="1"/>
  <c r="BC345" i="25"/>
  <c r="BC352" i="25" s="1"/>
  <c r="AU221" i="25"/>
  <c r="AU228" i="25" s="1"/>
  <c r="AZ296" i="25"/>
  <c r="AZ303" i="25" s="1"/>
  <c r="AV239" i="25"/>
  <c r="AV246" i="25" s="1"/>
  <c r="AO132" i="25"/>
  <c r="AO139" i="25" s="1"/>
  <c r="AZ301" i="25"/>
  <c r="AZ308" i="25" s="1"/>
  <c r="AX268" i="25"/>
  <c r="AX275" i="25" s="1"/>
  <c r="AY284" i="25"/>
  <c r="AY291" i="25" s="1"/>
  <c r="AW17" i="33" l="1"/>
  <c r="AW20" i="33" s="1"/>
  <c r="AW24" i="33" s="1"/>
  <c r="AV62" i="12" s="1"/>
  <c r="AW28" i="33"/>
  <c r="AX17" i="13" s="1"/>
  <c r="T5" i="41"/>
  <c r="AJ23" i="41"/>
  <c r="AJ20" i="11"/>
  <c r="AI19" i="11"/>
  <c r="AJ23" i="11"/>
  <c r="AI22" i="11"/>
  <c r="AI22" i="41" s="1"/>
  <c r="AI20" i="41" s="1"/>
  <c r="Y948" i="25"/>
  <c r="V21" i="11" s="1"/>
  <c r="U47" i="12"/>
  <c r="X950" i="25"/>
  <c r="U25" i="11" s="1"/>
  <c r="U18" i="11" s="1"/>
  <c r="T48" i="12"/>
  <c r="AK28" i="11"/>
  <c r="AL29" i="11"/>
  <c r="D29" i="40" s="1"/>
  <c r="D28" i="40" s="1"/>
  <c r="X944" i="25"/>
  <c r="X51" i="25"/>
  <c r="Y44" i="25" s="1"/>
  <c r="Y944" i="25" s="1"/>
  <c r="AB53" i="25"/>
  <c r="AC46" i="25" s="1"/>
  <c r="AC946" i="25" s="1"/>
  <c r="AC953" i="25" s="1"/>
  <c r="BA297" i="25"/>
  <c r="BA304" i="25" s="1"/>
  <c r="AT192" i="25"/>
  <c r="AT199" i="25" s="1"/>
  <c r="BC331" i="25"/>
  <c r="BC338" i="25" s="1"/>
  <c r="AV223" i="25"/>
  <c r="AV230" i="25" s="1"/>
  <c r="AR164" i="25"/>
  <c r="AR171" i="25" s="1"/>
  <c r="AY271" i="25"/>
  <c r="AY278" i="25" s="1"/>
  <c r="BK446" i="25"/>
  <c r="BK453" i="25" s="1"/>
  <c r="BI417" i="25"/>
  <c r="BI424" i="25" s="1"/>
  <c r="AN105" i="25"/>
  <c r="AN112" i="25" s="1"/>
  <c r="BJ434" i="25"/>
  <c r="BJ441" i="25" s="1"/>
  <c r="BF373" i="25"/>
  <c r="BF380" i="25" s="1"/>
  <c r="AL71" i="25"/>
  <c r="AL78" i="25" s="1"/>
  <c r="AO120" i="25"/>
  <c r="AO127" i="25" s="1"/>
  <c r="AW241" i="25"/>
  <c r="AW248" i="25" s="1"/>
  <c r="AQ146" i="25"/>
  <c r="AQ153" i="25" s="1"/>
  <c r="AM86" i="25"/>
  <c r="AM93" i="25" s="1"/>
  <c r="BI419" i="25"/>
  <c r="BI426" i="25" s="1"/>
  <c r="BK450" i="25"/>
  <c r="BK457" i="25" s="1"/>
  <c r="BE360" i="25"/>
  <c r="BE367" i="25" s="1"/>
  <c r="AQ148" i="25"/>
  <c r="AQ155" i="25" s="1"/>
  <c r="AQ149" i="25"/>
  <c r="AQ156" i="25" s="1"/>
  <c r="AM90" i="25"/>
  <c r="AM97" i="25" s="1"/>
  <c r="BJ432" i="25"/>
  <c r="BJ439" i="25" s="1"/>
  <c r="AZ284" i="25"/>
  <c r="AZ291" i="25" s="1"/>
  <c r="BA300" i="25"/>
  <c r="BA307" i="25" s="1"/>
  <c r="AW237" i="25"/>
  <c r="AW244" i="25" s="1"/>
  <c r="AS176" i="25"/>
  <c r="AS183" i="25" s="1"/>
  <c r="AW236" i="25"/>
  <c r="AW243" i="25" s="1"/>
  <c r="AK61" i="25"/>
  <c r="AK68" i="25" s="1"/>
  <c r="BJ436" i="25"/>
  <c r="BJ443" i="25" s="1"/>
  <c r="AY266" i="25"/>
  <c r="AY273" i="25" s="1"/>
  <c r="BI421" i="25"/>
  <c r="BI428" i="25" s="1"/>
  <c r="AM91" i="25"/>
  <c r="AM98" i="25" s="1"/>
  <c r="BA298" i="25"/>
  <c r="BA305" i="25" s="1"/>
  <c r="BF374" i="25"/>
  <c r="BF381" i="25" s="1"/>
  <c r="AL72" i="25"/>
  <c r="AL79" i="25" s="1"/>
  <c r="AT193" i="25"/>
  <c r="AT200" i="25" s="1"/>
  <c r="BB315" i="25"/>
  <c r="BB322" i="25" s="1"/>
  <c r="BC326" i="25"/>
  <c r="BC333" i="25" s="1"/>
  <c r="AO117" i="25"/>
  <c r="AO124" i="25" s="1"/>
  <c r="AK58" i="25"/>
  <c r="AK65" i="25" s="1"/>
  <c r="BL463" i="25"/>
  <c r="BL470" i="25" s="1"/>
  <c r="BB311" i="25"/>
  <c r="BB318" i="25" s="1"/>
  <c r="BM478" i="25"/>
  <c r="BM485" i="25" s="1"/>
  <c r="AV226" i="25"/>
  <c r="AV233" i="25" s="1"/>
  <c r="BI418" i="25"/>
  <c r="BI425" i="25" s="1"/>
  <c r="AY268" i="25"/>
  <c r="AY275" i="25" s="1"/>
  <c r="AW239" i="25"/>
  <c r="AW246" i="25" s="1"/>
  <c r="BG389" i="25"/>
  <c r="BG396" i="25" s="1"/>
  <c r="BL464" i="25"/>
  <c r="BL471" i="25" s="1"/>
  <c r="BD346" i="25"/>
  <c r="BD353" i="25" s="1"/>
  <c r="AO121" i="25"/>
  <c r="AO128" i="25" s="1"/>
  <c r="AK57" i="25"/>
  <c r="AK64" i="25" s="1"/>
  <c r="AX253" i="25"/>
  <c r="AX260" i="25" s="1"/>
  <c r="AW238" i="25"/>
  <c r="AW245" i="25" s="1"/>
  <c r="AN101" i="25"/>
  <c r="AN108" i="25" s="1"/>
  <c r="AT195" i="25"/>
  <c r="AT202" i="25" s="1"/>
  <c r="BM480" i="25"/>
  <c r="BM487" i="25" s="1"/>
  <c r="AX255" i="25"/>
  <c r="AX262" i="25" s="1"/>
  <c r="AM89" i="25"/>
  <c r="AM96" i="25" s="1"/>
  <c r="BE358" i="25"/>
  <c r="BE365" i="25" s="1"/>
  <c r="AR165" i="25"/>
  <c r="AR172" i="25" s="1"/>
  <c r="AO116" i="25"/>
  <c r="AO123" i="25" s="1"/>
  <c r="AU208" i="25"/>
  <c r="AU215" i="25" s="1"/>
  <c r="BJ435" i="25"/>
  <c r="BJ442" i="25" s="1"/>
  <c r="BB314" i="25"/>
  <c r="BB321" i="25" s="1"/>
  <c r="BB313" i="25"/>
  <c r="BB320" i="25" s="1"/>
  <c r="BK451" i="25"/>
  <c r="BK458" i="25" s="1"/>
  <c r="BE357" i="25"/>
  <c r="BE364" i="25" s="1"/>
  <c r="BA301" i="25"/>
  <c r="BA308" i="25" s="1"/>
  <c r="BG387" i="25"/>
  <c r="BG394" i="25" s="1"/>
  <c r="BM479" i="25"/>
  <c r="BM486" i="25" s="1"/>
  <c r="AU206" i="25"/>
  <c r="AU213" i="25" s="1"/>
  <c r="BD344" i="25"/>
  <c r="BD351" i="25" s="1"/>
  <c r="BG391" i="25"/>
  <c r="BG398" i="25" s="1"/>
  <c r="AY267" i="25"/>
  <c r="AY274" i="25" s="1"/>
  <c r="AX252" i="25"/>
  <c r="AX259" i="25" s="1"/>
  <c r="BK449" i="25"/>
  <c r="BK456" i="25" s="1"/>
  <c r="AM87" i="25"/>
  <c r="AM94" i="25" s="1"/>
  <c r="AN102" i="25"/>
  <c r="AN109" i="25" s="1"/>
  <c r="BH405" i="25"/>
  <c r="BH412" i="25" s="1"/>
  <c r="AT196" i="25"/>
  <c r="AT203" i="25" s="1"/>
  <c r="AP131" i="25"/>
  <c r="AP138" i="25" s="1"/>
  <c r="BM476" i="25"/>
  <c r="BM483" i="25" s="1"/>
  <c r="AS179" i="25"/>
  <c r="AS186" i="25" s="1"/>
  <c r="BD341" i="25"/>
  <c r="BD348" i="25" s="1"/>
  <c r="AZ286" i="25"/>
  <c r="AZ293" i="25" s="1"/>
  <c r="AX251" i="25"/>
  <c r="AX258" i="25" s="1"/>
  <c r="AV225" i="25"/>
  <c r="AV232" i="25" s="1"/>
  <c r="BI416" i="25"/>
  <c r="BI423" i="25" s="1"/>
  <c r="BH404" i="25"/>
  <c r="BH411" i="25" s="1"/>
  <c r="AP136" i="25"/>
  <c r="AP143" i="25" s="1"/>
  <c r="AU207" i="25"/>
  <c r="AU214" i="25" s="1"/>
  <c r="AP133" i="25"/>
  <c r="AP140" i="25" s="1"/>
  <c r="AV221" i="25"/>
  <c r="AV228" i="25" s="1"/>
  <c r="AX256" i="25"/>
  <c r="AX263" i="25" s="1"/>
  <c r="BH402" i="25"/>
  <c r="BH409" i="25" s="1"/>
  <c r="BK447" i="25"/>
  <c r="BK454" i="25" s="1"/>
  <c r="AQ151" i="25"/>
  <c r="AQ158" i="25" s="1"/>
  <c r="BL465" i="25"/>
  <c r="BL472" i="25" s="1"/>
  <c r="AQ147" i="25"/>
  <c r="AQ154" i="25" s="1"/>
  <c r="BL466" i="25"/>
  <c r="BL473" i="25" s="1"/>
  <c r="BF375" i="25"/>
  <c r="BF382" i="25" s="1"/>
  <c r="AP134" i="25"/>
  <c r="AP141" i="25" s="1"/>
  <c r="BJ431" i="25"/>
  <c r="BJ438" i="25" s="1"/>
  <c r="AN104" i="25"/>
  <c r="AN111" i="25" s="1"/>
  <c r="AL73" i="25"/>
  <c r="AL80" i="25" s="1"/>
  <c r="BF376" i="25"/>
  <c r="BF383" i="25" s="1"/>
  <c r="AT191" i="25"/>
  <c r="AT198" i="25" s="1"/>
  <c r="BE361" i="25"/>
  <c r="BE368" i="25" s="1"/>
  <c r="AS178" i="25"/>
  <c r="AS185" i="25" s="1"/>
  <c r="BC330" i="25"/>
  <c r="BC337" i="25" s="1"/>
  <c r="AR163" i="25"/>
  <c r="AR170" i="25" s="1"/>
  <c r="B506" i="25"/>
  <c r="B498" i="25"/>
  <c r="AS181" i="25"/>
  <c r="AS188" i="25" s="1"/>
  <c r="AR166" i="25"/>
  <c r="AR173" i="25" s="1"/>
  <c r="AZ281" i="25"/>
  <c r="AZ288" i="25" s="1"/>
  <c r="AZ285" i="25"/>
  <c r="AZ292" i="25" s="1"/>
  <c r="AM88" i="25"/>
  <c r="AM95" i="25" s="1"/>
  <c r="BB312" i="25"/>
  <c r="BB319" i="25" s="1"/>
  <c r="Z42" i="25"/>
  <c r="Z942" i="25" s="1"/>
  <c r="BH406" i="25"/>
  <c r="BH413" i="25" s="1"/>
  <c r="AL75" i="25"/>
  <c r="AL82" i="25"/>
  <c r="BA299" i="25"/>
  <c r="BA306" i="25" s="1"/>
  <c r="AU209" i="25"/>
  <c r="AU216" i="25" s="1"/>
  <c r="BD342" i="25"/>
  <c r="BD349" i="25" s="1"/>
  <c r="AS180" i="25"/>
  <c r="AS187" i="25" s="1"/>
  <c r="BB316" i="25"/>
  <c r="BB323" i="25" s="1"/>
  <c r="AO118" i="25"/>
  <c r="AO125" i="25" s="1"/>
  <c r="BE359" i="25"/>
  <c r="BE366" i="25" s="1"/>
  <c r="B507" i="25"/>
  <c r="B499" i="25"/>
  <c r="Y45" i="25"/>
  <c r="Y945" i="25" s="1"/>
  <c r="Y952" i="25" s="1"/>
  <c r="BC327" i="25"/>
  <c r="BC334" i="25" s="1"/>
  <c r="BC328" i="25"/>
  <c r="BC335" i="25" s="1"/>
  <c r="AK56" i="25"/>
  <c r="AK63" i="25" s="1"/>
  <c r="AT194" i="25"/>
  <c r="AT201" i="25" s="1"/>
  <c r="AO119" i="25"/>
  <c r="AO126" i="25" s="1"/>
  <c r="AX254" i="25"/>
  <c r="AX261" i="25" s="1"/>
  <c r="BE356" i="25"/>
  <c r="BE363" i="25" s="1"/>
  <c r="BF371" i="25"/>
  <c r="BF378" i="25" s="1"/>
  <c r="BL462" i="25"/>
  <c r="BL469" i="25"/>
  <c r="B493" i="25"/>
  <c r="B485" i="25"/>
  <c r="B510" i="25"/>
  <c r="B502" i="25"/>
  <c r="Y48" i="25"/>
  <c r="AR162" i="25"/>
  <c r="AR169" i="25" s="1"/>
  <c r="AL76" i="25"/>
  <c r="AL83" i="25" s="1"/>
  <c r="BG390" i="25"/>
  <c r="BG397" i="25" s="1"/>
  <c r="B509" i="25"/>
  <c r="B501" i="25"/>
  <c r="AS177" i="25"/>
  <c r="AS184" i="25" s="1"/>
  <c r="BG386" i="25"/>
  <c r="BG393" i="25" s="1"/>
  <c r="BM477" i="25"/>
  <c r="BM484" i="25" s="1"/>
  <c r="AU210" i="25"/>
  <c r="AU217" i="25" s="1"/>
  <c r="BH401" i="25"/>
  <c r="BH408" i="25" s="1"/>
  <c r="BI420" i="25"/>
  <c r="BI427" i="25" s="1"/>
  <c r="B511" i="25"/>
  <c r="B503" i="25"/>
  <c r="BH403" i="25"/>
  <c r="BH410" i="25" s="1"/>
  <c r="AL59" i="25"/>
  <c r="AL66" i="25" s="1"/>
  <c r="AV222" i="25"/>
  <c r="AV229" i="25" s="1"/>
  <c r="AY269" i="25"/>
  <c r="AY276" i="25" s="1"/>
  <c r="BC329" i="25"/>
  <c r="BC336" i="25" s="1"/>
  <c r="AY270" i="25"/>
  <c r="AY277" i="25" s="1"/>
  <c r="BK448" i="25"/>
  <c r="BK455" i="25" s="1"/>
  <c r="BJ433" i="25"/>
  <c r="BJ440" i="25" s="1"/>
  <c r="AZ282" i="25"/>
  <c r="AZ289" i="25" s="1"/>
  <c r="AW240" i="25"/>
  <c r="AW247" i="25" s="1"/>
  <c r="AN106" i="25"/>
  <c r="AN113" i="25" s="1"/>
  <c r="AR161" i="25"/>
  <c r="AR168" i="25" s="1"/>
  <c r="AP135" i="25"/>
  <c r="AP142" i="25" s="1"/>
  <c r="BD343" i="25"/>
  <c r="BD350" i="25" s="1"/>
  <c r="AP132" i="25"/>
  <c r="AP139" i="25" s="1"/>
  <c r="BA296" i="25"/>
  <c r="BA303" i="25" s="1"/>
  <c r="BD345" i="25"/>
  <c r="BD352" i="25" s="1"/>
  <c r="AZ283" i="25"/>
  <c r="AZ290" i="25" s="1"/>
  <c r="AV224" i="25"/>
  <c r="AV231" i="25" s="1"/>
  <c r="AU211" i="25"/>
  <c r="AU218" i="25" s="1"/>
  <c r="AL74" i="25"/>
  <c r="AL81" i="25" s="1"/>
  <c r="AL60" i="25"/>
  <c r="AL67" i="25" s="1"/>
  <c r="AQ150" i="25"/>
  <c r="AQ157" i="25" s="1"/>
  <c r="X50" i="25"/>
  <c r="BM481" i="25"/>
  <c r="BM488" i="25" s="1"/>
  <c r="AN103" i="25"/>
  <c r="AN110" i="25" s="1"/>
  <c r="BG388" i="25"/>
  <c r="BG395" i="25" s="1"/>
  <c r="BF372" i="25"/>
  <c r="BF379" i="25" s="1"/>
  <c r="BL461" i="25"/>
  <c r="BL468" i="25" s="1"/>
  <c r="AW18" i="33" l="1"/>
  <c r="AW19" i="33" s="1"/>
  <c r="AW21" i="33" s="1"/>
  <c r="AW30" i="33" s="1"/>
  <c r="AX8" i="14" s="1"/>
  <c r="AW50" i="11" s="1"/>
  <c r="AW28" i="41" s="1"/>
  <c r="AK23" i="41"/>
  <c r="AK23" i="11"/>
  <c r="AJ22" i="11"/>
  <c r="AJ22" i="41" s="1"/>
  <c r="AJ20" i="41" s="1"/>
  <c r="AJ19" i="11"/>
  <c r="AK20" i="11"/>
  <c r="X951" i="25"/>
  <c r="U32" i="11" s="1"/>
  <c r="U27" i="11" s="1"/>
  <c r="T49" i="12"/>
  <c r="U5" i="41" s="1"/>
  <c r="U49" i="12"/>
  <c r="Z949" i="25"/>
  <c r="AL28" i="11"/>
  <c r="AL23" i="41" s="1"/>
  <c r="AM29" i="11"/>
  <c r="AC53" i="25"/>
  <c r="AD46" i="25" s="1"/>
  <c r="AD946" i="25" s="1"/>
  <c r="AD953" i="25" s="1"/>
  <c r="Y52" i="25"/>
  <c r="Z45" i="25" s="1"/>
  <c r="Z945" i="25" s="1"/>
  <c r="Z952" i="25" s="1"/>
  <c r="Z49" i="25"/>
  <c r="AA42" i="25" s="1"/>
  <c r="AA942" i="25" s="1"/>
  <c r="AW224" i="25"/>
  <c r="AW231" i="25" s="1"/>
  <c r="AO106" i="25"/>
  <c r="AO113" i="25" s="1"/>
  <c r="BL448" i="25"/>
  <c r="BL455" i="25" s="1"/>
  <c r="BI403" i="25"/>
  <c r="BI410" i="25" s="1"/>
  <c r="BC316" i="25"/>
  <c r="BC323" i="25" s="1"/>
  <c r="BA285" i="25"/>
  <c r="BA292" i="25" s="1"/>
  <c r="AT181" i="25"/>
  <c r="AT188" i="25" s="1"/>
  <c r="BD330" i="25"/>
  <c r="BD337" i="25" s="1"/>
  <c r="AR147" i="25"/>
  <c r="AR154" i="25" s="1"/>
  <c r="BL447" i="25"/>
  <c r="BL454" i="25" s="1"/>
  <c r="AY251" i="25"/>
  <c r="AY258" i="25" s="1"/>
  <c r="AZ267" i="25"/>
  <c r="AZ274" i="25" s="1"/>
  <c r="BL451" i="25"/>
  <c r="BL458" i="25" s="1"/>
  <c r="BK435" i="25"/>
  <c r="BK442" i="25" s="1"/>
  <c r="AP117" i="25"/>
  <c r="AP124" i="25" s="1"/>
  <c r="AU193" i="25"/>
  <c r="AU200" i="25" s="1"/>
  <c r="BK436" i="25"/>
  <c r="BK443" i="25" s="1"/>
  <c r="AR149" i="25"/>
  <c r="AR156" i="25" s="1"/>
  <c r="BG373" i="25"/>
  <c r="BG380" i="25" s="1"/>
  <c r="BB296" i="25"/>
  <c r="BB303" i="25" s="1"/>
  <c r="AZ270" i="25"/>
  <c r="AZ277" i="25" s="1"/>
  <c r="BD327" i="25"/>
  <c r="BD334" i="25" s="1"/>
  <c r="BC312" i="25"/>
  <c r="BC319" i="25" s="1"/>
  <c r="AQ136" i="25"/>
  <c r="AQ143" i="25" s="1"/>
  <c r="AO102" i="25"/>
  <c r="AO109" i="25" s="1"/>
  <c r="BB301" i="25"/>
  <c r="BB308" i="25" s="1"/>
  <c r="AV208" i="25"/>
  <c r="AV215" i="25" s="1"/>
  <c r="AP121" i="25"/>
  <c r="AP128" i="25" s="1"/>
  <c r="BJ421" i="25"/>
  <c r="BJ428" i="25" s="1"/>
  <c r="BK432" i="25"/>
  <c r="BK439" i="25" s="1"/>
  <c r="AO103" i="25"/>
  <c r="AO110" i="25" s="1"/>
  <c r="AM74" i="25"/>
  <c r="AM81" i="25" s="1"/>
  <c r="AQ132" i="25"/>
  <c r="AQ139" i="25" s="1"/>
  <c r="BA282" i="25"/>
  <c r="BA289" i="25" s="1"/>
  <c r="BD329" i="25"/>
  <c r="BD336" i="25" s="1"/>
  <c r="BH390" i="25"/>
  <c r="BH397" i="25" s="1"/>
  <c r="BG371" i="25"/>
  <c r="BG378" i="25" s="1"/>
  <c r="AL56" i="25"/>
  <c r="AL63" i="25" s="1"/>
  <c r="BF359" i="25"/>
  <c r="BF366" i="25" s="1"/>
  <c r="BI406" i="25"/>
  <c r="BI413" i="25" s="1"/>
  <c r="AQ133" i="25"/>
  <c r="AQ140" i="25" s="1"/>
  <c r="AU196" i="25"/>
  <c r="AU203" i="25" s="1"/>
  <c r="BE344" i="25"/>
  <c r="BE351" i="25" s="1"/>
  <c r="BF358" i="25"/>
  <c r="BF365" i="25" s="1"/>
  <c r="AY253" i="25"/>
  <c r="AY260" i="25" s="1"/>
  <c r="BE346" i="25"/>
  <c r="BE353" i="25" s="1"/>
  <c r="AX239" i="25"/>
  <c r="AX246" i="25" s="1"/>
  <c r="AW226" i="25"/>
  <c r="AW233" i="25" s="1"/>
  <c r="BM463" i="25"/>
  <c r="BM470" i="25" s="1"/>
  <c r="BB300" i="25"/>
  <c r="BB307" i="25" s="1"/>
  <c r="AP120" i="25"/>
  <c r="AP127" i="25" s="1"/>
  <c r="AS164" i="25"/>
  <c r="AS171" i="25" s="1"/>
  <c r="AU192" i="25"/>
  <c r="AU199" i="25" s="1"/>
  <c r="AM60" i="25"/>
  <c r="AM67" i="25" s="1"/>
  <c r="AX240" i="25"/>
  <c r="AX247" i="25" s="1"/>
  <c r="BI401" i="25"/>
  <c r="BI408" i="25" s="1"/>
  <c r="AU191" i="25"/>
  <c r="AU198" i="25" s="1"/>
  <c r="BI402" i="25"/>
  <c r="BI409" i="25" s="1"/>
  <c r="AT179" i="25"/>
  <c r="AT186" i="25" s="1"/>
  <c r="BH391" i="25"/>
  <c r="BH398" i="25" s="1"/>
  <c r="BC313" i="25"/>
  <c r="BC320" i="25" s="1"/>
  <c r="AY255" i="25"/>
  <c r="AY262" i="25" s="1"/>
  <c r="BC311" i="25"/>
  <c r="BC318" i="25" s="1"/>
  <c r="AR148" i="25"/>
  <c r="AR155" i="25" s="1"/>
  <c r="BD331" i="25"/>
  <c r="BD338" i="25" s="1"/>
  <c r="AV211" i="25"/>
  <c r="AV218" i="25" s="1"/>
  <c r="BE343" i="25"/>
  <c r="BE350" i="25" s="1"/>
  <c r="BK433" i="25"/>
  <c r="BK440" i="25" s="1"/>
  <c r="AM59" i="25"/>
  <c r="AM66" i="25" s="1"/>
  <c r="AV210" i="25"/>
  <c r="AV217" i="25" s="1"/>
  <c r="AT177" i="25"/>
  <c r="AT184" i="25" s="1"/>
  <c r="AP119" i="25"/>
  <c r="AP126" i="25" s="1"/>
  <c r="AP118" i="25"/>
  <c r="AP125" i="25" s="1"/>
  <c r="BE342" i="25"/>
  <c r="BE349" i="25" s="1"/>
  <c r="AS166" i="25"/>
  <c r="AS173" i="25" s="1"/>
  <c r="AS163" i="25"/>
  <c r="AS170" i="25" s="1"/>
  <c r="AR151" i="25"/>
  <c r="AR158" i="25" s="1"/>
  <c r="BM464" i="25"/>
  <c r="BM471" i="25" s="1"/>
  <c r="AZ268" i="25"/>
  <c r="AZ275" i="25" s="1"/>
  <c r="AL58" i="25"/>
  <c r="AL65" i="25" s="1"/>
  <c r="BC315" i="25"/>
  <c r="BC322" i="25" s="1"/>
  <c r="AM71" i="25"/>
  <c r="AM78" i="25" s="1"/>
  <c r="BL446" i="25"/>
  <c r="BL453" i="25" s="1"/>
  <c r="BB297" i="25"/>
  <c r="BB304" i="25" s="1"/>
  <c r="BG372" i="25"/>
  <c r="BG379" i="25" s="1"/>
  <c r="BA283" i="25"/>
  <c r="BA290" i="25" s="1"/>
  <c r="AS161" i="25"/>
  <c r="AS168" i="25" s="1"/>
  <c r="AZ269" i="25"/>
  <c r="AZ276" i="25" s="1"/>
  <c r="B508" i="25"/>
  <c r="B500" i="25"/>
  <c r="AU194" i="25"/>
  <c r="AU201" i="25" s="1"/>
  <c r="BD328" i="25"/>
  <c r="BD335" i="25" s="1"/>
  <c r="B521" i="25"/>
  <c r="B513" i="25"/>
  <c r="BG376" i="25"/>
  <c r="BG383" i="25" s="1"/>
  <c r="BI404" i="25"/>
  <c r="BI411" i="25" s="1"/>
  <c r="AW225" i="25"/>
  <c r="AW232" i="25" s="1"/>
  <c r="AQ131" i="25"/>
  <c r="AQ138" i="25" s="1"/>
  <c r="BF357" i="25"/>
  <c r="BF364" i="25" s="1"/>
  <c r="AP116" i="25"/>
  <c r="AP123" i="25" s="1"/>
  <c r="AU195" i="25"/>
  <c r="AU202" i="25" s="1"/>
  <c r="AX238" i="25"/>
  <c r="AX245" i="25" s="1"/>
  <c r="BH389" i="25"/>
  <c r="BH396" i="25" s="1"/>
  <c r="BD326" i="25"/>
  <c r="BD333" i="25" s="1"/>
  <c r="BG374" i="25"/>
  <c r="BG381" i="25" s="1"/>
  <c r="AZ266" i="25"/>
  <c r="AZ273" i="25" s="1"/>
  <c r="AX236" i="25"/>
  <c r="AX243" i="25" s="1"/>
  <c r="BA284" i="25"/>
  <c r="BA291" i="25" s="1"/>
  <c r="AN90" i="25"/>
  <c r="AN97" i="25" s="1"/>
  <c r="BL450" i="25"/>
  <c r="BL457" i="25" s="1"/>
  <c r="AN86" i="25"/>
  <c r="AN93" i="25" s="1"/>
  <c r="BJ417" i="25"/>
  <c r="BJ424" i="25" s="1"/>
  <c r="AW223" i="25"/>
  <c r="AW230" i="25" s="1"/>
  <c r="BM461" i="25"/>
  <c r="BM468" i="25" s="1"/>
  <c r="BH388" i="25"/>
  <c r="BH395" i="25" s="1"/>
  <c r="B526" i="25"/>
  <c r="B518" i="25"/>
  <c r="BF356" i="25"/>
  <c r="BF363" i="25" s="1"/>
  <c r="AV209" i="25"/>
  <c r="AV216" i="25" s="1"/>
  <c r="AN88" i="25"/>
  <c r="AN95" i="25" s="1"/>
  <c r="AT178" i="25"/>
  <c r="AT185" i="25" s="1"/>
  <c r="AM73" i="25"/>
  <c r="AM80" i="25" s="1"/>
  <c r="BK431" i="25"/>
  <c r="BK438" i="25" s="1"/>
  <c r="BG375" i="25"/>
  <c r="BG382" i="25" s="1"/>
  <c r="AY256" i="25"/>
  <c r="AY263" i="25" s="1"/>
  <c r="BE341" i="25"/>
  <c r="BE348" i="25" s="1"/>
  <c r="BC314" i="25"/>
  <c r="BC321" i="25" s="1"/>
  <c r="AS165" i="25"/>
  <c r="AS172" i="25" s="1"/>
  <c r="AN89" i="25"/>
  <c r="AN96" i="25" s="1"/>
  <c r="AO101" i="25"/>
  <c r="AO108" i="25" s="1"/>
  <c r="BB298" i="25"/>
  <c r="BB305" i="25" s="1"/>
  <c r="AT176" i="25"/>
  <c r="AT183" i="25" s="1"/>
  <c r="BF360" i="25"/>
  <c r="BF367" i="25" s="1"/>
  <c r="AR146" i="25"/>
  <c r="AR153" i="25" s="1"/>
  <c r="AO105" i="25"/>
  <c r="AO112" i="25" s="1"/>
  <c r="Y43" i="25"/>
  <c r="Y943" i="25" s="1"/>
  <c r="Y51" i="25"/>
  <c r="BH386" i="25"/>
  <c r="BH393" i="25" s="1"/>
  <c r="AM76" i="25"/>
  <c r="AM83" i="25" s="1"/>
  <c r="Z41" i="25"/>
  <c r="Z941" i="25" s="1"/>
  <c r="AY254" i="25"/>
  <c r="AY261" i="25" s="1"/>
  <c r="BF361" i="25"/>
  <c r="BF368" i="25" s="1"/>
  <c r="AQ134" i="25"/>
  <c r="AQ141" i="25" s="1"/>
  <c r="BM466" i="25"/>
  <c r="BM473" i="25" s="1"/>
  <c r="AV207" i="25"/>
  <c r="AV214" i="25" s="1"/>
  <c r="BI405" i="25"/>
  <c r="BI412" i="25" s="1"/>
  <c r="AY252" i="25"/>
  <c r="AY259" i="25" s="1"/>
  <c r="BH387" i="25"/>
  <c r="BH394" i="25" s="1"/>
  <c r="AL57" i="25"/>
  <c r="AL64" i="25" s="1"/>
  <c r="AN91" i="25"/>
  <c r="AN98" i="25" s="1"/>
  <c r="AL61" i="25"/>
  <c r="AL68" i="25" s="1"/>
  <c r="AX237" i="25"/>
  <c r="AX244" i="25" s="1"/>
  <c r="AX241" i="25"/>
  <c r="AX248" i="25" s="1"/>
  <c r="BK434" i="25"/>
  <c r="BK441" i="25" s="1"/>
  <c r="B524" i="25"/>
  <c r="B516" i="25"/>
  <c r="BM462" i="25"/>
  <c r="BM469" i="25" s="1"/>
  <c r="AT180" i="25"/>
  <c r="AT187" i="25" s="1"/>
  <c r="BA281" i="25"/>
  <c r="BA288" i="25" s="1"/>
  <c r="BJ416" i="25"/>
  <c r="BJ423" i="25" s="1"/>
  <c r="BB299" i="25"/>
  <c r="BB306" i="25" s="1"/>
  <c r="AO104" i="25"/>
  <c r="AO111" i="25" s="1"/>
  <c r="BM465" i="25"/>
  <c r="BM472" i="25" s="1"/>
  <c r="AW221" i="25"/>
  <c r="AW228" i="25" s="1"/>
  <c r="BA286" i="25"/>
  <c r="BA293" i="25" s="1"/>
  <c r="AN87" i="25"/>
  <c r="AN94" i="25" s="1"/>
  <c r="AV206" i="25"/>
  <c r="AV213" i="25" s="1"/>
  <c r="AZ271" i="25"/>
  <c r="AZ278" i="25" s="1"/>
  <c r="AM75" i="25"/>
  <c r="AM82" i="25" s="1"/>
  <c r="BL449" i="25"/>
  <c r="BL456" i="25" s="1"/>
  <c r="BJ418" i="25"/>
  <c r="BJ425" i="25" s="1"/>
  <c r="AM72" i="25"/>
  <c r="AM79" i="25" s="1"/>
  <c r="BJ419" i="25"/>
  <c r="BJ426" i="25" s="1"/>
  <c r="AR150" i="25"/>
  <c r="AR157" i="25" s="1"/>
  <c r="BE345" i="25"/>
  <c r="BE352" i="25" s="1"/>
  <c r="AQ135" i="25"/>
  <c r="AQ142" i="25" s="1"/>
  <c r="AW222" i="25"/>
  <c r="AW229" i="25" s="1"/>
  <c r="BJ420" i="25"/>
  <c r="BJ427" i="25" s="1"/>
  <c r="AS162" i="25"/>
  <c r="AS169" i="25" s="1"/>
  <c r="B525" i="25"/>
  <c r="B517" i="25"/>
  <c r="B522" i="25"/>
  <c r="B514" i="25"/>
  <c r="AX17" i="33" l="1"/>
  <c r="AX20" i="33" s="1"/>
  <c r="AX24" i="33" s="1"/>
  <c r="AW62" i="12" s="1"/>
  <c r="E62" i="42" s="1"/>
  <c r="E23" i="43"/>
  <c r="AX28" i="33"/>
  <c r="AY17" i="13" s="1"/>
  <c r="AL20" i="11"/>
  <c r="AK19" i="11"/>
  <c r="AL23" i="11"/>
  <c r="D23" i="40" s="1"/>
  <c r="D22" i="40" s="1"/>
  <c r="AK22" i="11"/>
  <c r="AK22" i="41" s="1"/>
  <c r="AK20" i="41" s="1"/>
  <c r="Y951" i="25"/>
  <c r="V32" i="11" s="1"/>
  <c r="V27" i="11" s="1"/>
  <c r="Z948" i="25"/>
  <c r="W21" i="11" s="1"/>
  <c r="V47" i="12"/>
  <c r="Y950" i="25"/>
  <c r="V25" i="11" s="1"/>
  <c r="V18" i="11" s="1"/>
  <c r="U48" i="12"/>
  <c r="V5" i="41" s="1"/>
  <c r="AA949" i="25"/>
  <c r="AM28" i="11"/>
  <c r="AN29" i="11"/>
  <c r="AA49" i="25"/>
  <c r="AB42" i="25" s="1"/>
  <c r="AB942" i="25" s="1"/>
  <c r="Y50" i="25"/>
  <c r="AX223" i="25"/>
  <c r="AX230" i="25" s="1"/>
  <c r="BI389" i="25"/>
  <c r="BI396" i="25" s="1"/>
  <c r="BM446" i="25"/>
  <c r="BM453" i="25" s="1"/>
  <c r="BF343" i="25"/>
  <c r="BF350" i="25" s="1"/>
  <c r="AT164" i="25"/>
  <c r="AT171" i="25" s="1"/>
  <c r="AX221" i="25"/>
  <c r="AX228" i="25" s="1"/>
  <c r="AP101" i="25"/>
  <c r="AP108" i="25" s="1"/>
  <c r="AZ256" i="25"/>
  <c r="AZ263" i="25" s="1"/>
  <c r="AO88" i="25"/>
  <c r="AO95" i="25" s="1"/>
  <c r="BM450" i="25"/>
  <c r="BM457" i="25" s="1"/>
  <c r="AV195" i="25"/>
  <c r="AV202" i="25" s="1"/>
  <c r="AR131" i="25"/>
  <c r="AR138" i="25" s="1"/>
  <c r="BE328" i="25"/>
  <c r="BE335" i="25" s="1"/>
  <c r="BC297" i="25"/>
  <c r="BC304" i="25" s="1"/>
  <c r="AM58" i="25"/>
  <c r="AM65" i="25" s="1"/>
  <c r="AT163" i="25"/>
  <c r="AT170" i="25" s="1"/>
  <c r="BL433" i="25"/>
  <c r="BL440" i="25" s="1"/>
  <c r="BD313" i="25"/>
  <c r="BD320" i="25" s="1"/>
  <c r="AV192" i="25"/>
  <c r="AV199" i="25" s="1"/>
  <c r="BC300" i="25"/>
  <c r="BC307" i="25" s="1"/>
  <c r="AV196" i="25"/>
  <c r="AV203" i="25" s="1"/>
  <c r="BI390" i="25"/>
  <c r="BI397" i="25" s="1"/>
  <c r="AR132" i="25"/>
  <c r="AR139" i="25" s="1"/>
  <c r="BK421" i="25"/>
  <c r="BK428" i="25" s="1"/>
  <c r="AR136" i="25"/>
  <c r="AR143" i="25" s="1"/>
  <c r="BA270" i="25"/>
  <c r="BA277" i="25" s="1"/>
  <c r="AV193" i="25"/>
  <c r="AV200" i="25" s="1"/>
  <c r="BA267" i="25"/>
  <c r="BA274" i="25" s="1"/>
  <c r="AS147" i="25"/>
  <c r="AS154" i="25" s="1"/>
  <c r="AT162" i="25"/>
  <c r="AT169" i="25" s="1"/>
  <c r="BD314" i="25"/>
  <c r="BD321" i="25" s="1"/>
  <c r="AO90" i="25"/>
  <c r="AO97" i="25" s="1"/>
  <c r="AV194" i="25"/>
  <c r="AV201" i="25" s="1"/>
  <c r="AT166" i="25"/>
  <c r="AT173" i="25" s="1"/>
  <c r="BJ402" i="25"/>
  <c r="BJ409" i="25" s="1"/>
  <c r="AR133" i="25"/>
  <c r="AR140" i="25" s="1"/>
  <c r="AM56" i="25"/>
  <c r="AM63" i="25" s="1"/>
  <c r="BE329" i="25"/>
  <c r="BE336" i="25" s="1"/>
  <c r="AN74" i="25"/>
  <c r="AN81" i="25" s="1"/>
  <c r="AQ121" i="25"/>
  <c r="AQ128" i="25" s="1"/>
  <c r="BD312" i="25"/>
  <c r="BD319" i="25" s="1"/>
  <c r="AQ117" i="25"/>
  <c r="AQ124" i="25" s="1"/>
  <c r="AZ251" i="25"/>
  <c r="AZ258" i="25" s="1"/>
  <c r="BM448" i="25"/>
  <c r="BM455" i="25" s="1"/>
  <c r="AR135" i="25"/>
  <c r="AR142" i="25" s="1"/>
  <c r="BG356" i="25"/>
  <c r="BG363" i="25" s="1"/>
  <c r="BK417" i="25"/>
  <c r="BK424" i="25" s="1"/>
  <c r="BB284" i="25"/>
  <c r="BB291" i="25" s="1"/>
  <c r="BH374" i="25"/>
  <c r="BH381" i="25" s="1"/>
  <c r="AN71" i="25"/>
  <c r="AN78" i="25" s="1"/>
  <c r="BF342" i="25"/>
  <c r="BF349" i="25" s="1"/>
  <c r="AW211" i="25"/>
  <c r="AW218" i="25" s="1"/>
  <c r="BD311" i="25"/>
  <c r="BD318" i="25" s="1"/>
  <c r="AV191" i="25"/>
  <c r="AV198" i="25" s="1"/>
  <c r="BF346" i="25"/>
  <c r="BF353" i="25" s="1"/>
  <c r="BJ406" i="25"/>
  <c r="BJ413" i="25" s="1"/>
  <c r="AP103" i="25"/>
  <c r="AP110" i="25" s="1"/>
  <c r="BL435" i="25"/>
  <c r="BL442" i="25" s="1"/>
  <c r="BD316" i="25"/>
  <c r="BD323" i="25" s="1"/>
  <c r="AP106" i="25"/>
  <c r="AP113" i="25" s="1"/>
  <c r="BC299" i="25"/>
  <c r="BC306" i="25" s="1"/>
  <c r="AN73" i="25"/>
  <c r="AN80" i="25" s="1"/>
  <c r="AW209" i="25"/>
  <c r="AW216" i="25" s="1"/>
  <c r="BA266" i="25"/>
  <c r="BA273" i="25" s="1"/>
  <c r="BA268" i="25"/>
  <c r="BA275" i="25" s="1"/>
  <c r="AN75" i="25"/>
  <c r="AN82" i="25" s="1"/>
  <c r="BK416" i="25"/>
  <c r="BK423" i="25" s="1"/>
  <c r="BC298" i="25"/>
  <c r="BC305" i="25" s="1"/>
  <c r="AO86" i="25"/>
  <c r="AO93" i="25" s="1"/>
  <c r="BG357" i="25"/>
  <c r="BG364" i="25" s="1"/>
  <c r="BJ404" i="25"/>
  <c r="BJ411" i="25" s="1"/>
  <c r="BD315" i="25"/>
  <c r="BD322" i="25" s="1"/>
  <c r="AS151" i="25"/>
  <c r="AS158" i="25" s="1"/>
  <c r="AU177" i="25"/>
  <c r="AU184" i="25" s="1"/>
  <c r="BE331" i="25"/>
  <c r="BE338" i="25" s="1"/>
  <c r="AZ255" i="25"/>
  <c r="AZ262" i="25" s="1"/>
  <c r="BJ401" i="25"/>
  <c r="BJ408" i="25" s="1"/>
  <c r="BF344" i="25"/>
  <c r="BF351" i="25" s="1"/>
  <c r="BL432" i="25"/>
  <c r="BL439" i="25" s="1"/>
  <c r="BH373" i="25"/>
  <c r="BH380" i="25" s="1"/>
  <c r="BM451" i="25"/>
  <c r="BM458" i="25" s="1"/>
  <c r="AU181" i="25"/>
  <c r="AU188" i="25" s="1"/>
  <c r="AX224" i="25"/>
  <c r="AX231" i="25" s="1"/>
  <c r="BB281" i="25"/>
  <c r="BB288" i="25" s="1"/>
  <c r="AU180" i="25"/>
  <c r="AU187" i="25" s="1"/>
  <c r="B531" i="25"/>
  <c r="B539" i="25"/>
  <c r="AY241" i="25"/>
  <c r="AY248" i="25" s="1"/>
  <c r="AM61" i="25"/>
  <c r="AM68" i="25" s="1"/>
  <c r="AM57" i="25"/>
  <c r="AM64" i="25" s="1"/>
  <c r="AZ252" i="25"/>
  <c r="AZ259" i="25" s="1"/>
  <c r="AW207" i="25"/>
  <c r="AW214" i="25" s="1"/>
  <c r="AR134" i="25"/>
  <c r="AR141" i="25" s="1"/>
  <c r="BI386" i="25"/>
  <c r="BI393" i="25" s="1"/>
  <c r="BF341" i="25"/>
  <c r="BF348" i="25" s="1"/>
  <c r="AY236" i="25"/>
  <c r="AY243" i="25" s="1"/>
  <c r="AT161" i="25"/>
  <c r="AT168" i="25" s="1"/>
  <c r="AY239" i="25"/>
  <c r="AY246" i="25" s="1"/>
  <c r="BE327" i="25"/>
  <c r="BE334" i="25" s="1"/>
  <c r="AS149" i="25"/>
  <c r="AS156" i="25" s="1"/>
  <c r="BE330" i="25"/>
  <c r="BE337" i="25" s="1"/>
  <c r="BJ403" i="25"/>
  <c r="BJ410" i="25" s="1"/>
  <c r="AD53" i="25"/>
  <c r="Z52" i="25"/>
  <c r="Z48" i="25"/>
  <c r="B541" i="25"/>
  <c r="B533" i="25"/>
  <c r="B528" i="25"/>
  <c r="B536" i="25"/>
  <c r="B532" i="25"/>
  <c r="B540" i="25"/>
  <c r="AS150" i="25"/>
  <c r="AS157" i="25" s="1"/>
  <c r="BM449" i="25"/>
  <c r="BM456" i="25" s="1"/>
  <c r="BA271" i="25"/>
  <c r="BA278" i="25" s="1"/>
  <c r="AO87" i="25"/>
  <c r="AO94" i="25" s="1"/>
  <c r="AP104" i="25"/>
  <c r="AP111" i="25" s="1"/>
  <c r="Z43" i="25"/>
  <c r="Z943" i="25" s="1"/>
  <c r="AU176" i="25"/>
  <c r="AU183" i="25" s="1"/>
  <c r="BH375" i="25"/>
  <c r="BH382" i="25" s="1"/>
  <c r="BI388" i="25"/>
  <c r="BI395" i="25" s="1"/>
  <c r="AX225" i="25"/>
  <c r="AX232" i="25" s="1"/>
  <c r="BH372" i="25"/>
  <c r="BH379" i="25" s="1"/>
  <c r="AN59" i="25"/>
  <c r="AN66" i="25" s="1"/>
  <c r="AU179" i="25"/>
  <c r="AU186" i="25" s="1"/>
  <c r="AY240" i="25"/>
  <c r="AY247" i="25" s="1"/>
  <c r="AQ120" i="25"/>
  <c r="AQ127" i="25" s="1"/>
  <c r="AZ253" i="25"/>
  <c r="AZ260" i="25" s="1"/>
  <c r="BG359" i="25"/>
  <c r="BG366" i="25" s="1"/>
  <c r="BH371" i="25"/>
  <c r="BH378" i="25" s="1"/>
  <c r="BC296" i="25"/>
  <c r="BC303" i="25" s="1"/>
  <c r="AX222" i="25"/>
  <c r="AX229" i="25" s="1"/>
  <c r="BF345" i="25"/>
  <c r="BF352" i="25" s="1"/>
  <c r="BK419" i="25"/>
  <c r="BK426" i="25" s="1"/>
  <c r="BK418" i="25"/>
  <c r="BK425" i="25" s="1"/>
  <c r="AW206" i="25"/>
  <c r="AW213" i="25" s="1"/>
  <c r="BB286" i="25"/>
  <c r="BB293" i="25" s="1"/>
  <c r="B523" i="25"/>
  <c r="B515" i="25"/>
  <c r="AW208" i="25"/>
  <c r="AW215" i="25" s="1"/>
  <c r="AP102" i="25"/>
  <c r="AP109" i="25" s="1"/>
  <c r="BL436" i="25"/>
  <c r="BL443" i="25" s="1"/>
  <c r="BK420" i="25"/>
  <c r="BK427" i="25" s="1"/>
  <c r="AN72" i="25"/>
  <c r="AN79" i="25" s="1"/>
  <c r="AS146" i="25"/>
  <c r="AS153" i="25" s="1"/>
  <c r="AT165" i="25"/>
  <c r="AT172" i="25" s="1"/>
  <c r="BH376" i="25"/>
  <c r="BH383" i="25" s="1"/>
  <c r="AQ118" i="25"/>
  <c r="AQ125" i="25" s="1"/>
  <c r="BC301" i="25"/>
  <c r="BC308" i="25" s="1"/>
  <c r="BM447" i="25"/>
  <c r="BM454" i="25" s="1"/>
  <c r="BB285" i="25"/>
  <c r="BB292" i="25" s="1"/>
  <c r="B537" i="25"/>
  <c r="B529" i="25"/>
  <c r="BL434" i="25"/>
  <c r="BL441" i="25" s="1"/>
  <c r="AY237" i="25"/>
  <c r="AY244" i="25" s="1"/>
  <c r="AO91" i="25"/>
  <c r="AO98" i="25" s="1"/>
  <c r="BI387" i="25"/>
  <c r="BI394" i="25" s="1"/>
  <c r="BJ405" i="25"/>
  <c r="BJ412" i="25" s="1"/>
  <c r="BG361" i="25"/>
  <c r="BG368" i="25" s="1"/>
  <c r="AZ254" i="25"/>
  <c r="AZ261" i="25" s="1"/>
  <c r="AN76" i="25"/>
  <c r="AN83" i="25" s="1"/>
  <c r="Z44" i="25"/>
  <c r="Z944" i="25" s="1"/>
  <c r="AP105" i="25"/>
  <c r="AP112" i="25" s="1"/>
  <c r="BG360" i="25"/>
  <c r="BG367" i="25" s="1"/>
  <c r="AO89" i="25"/>
  <c r="AO96" i="25" s="1"/>
  <c r="BL431" i="25"/>
  <c r="BL438" i="25" s="1"/>
  <c r="AU178" i="25"/>
  <c r="AU185" i="25" s="1"/>
  <c r="BE326" i="25"/>
  <c r="BE333" i="25" s="1"/>
  <c r="AY238" i="25"/>
  <c r="AY245" i="25" s="1"/>
  <c r="AQ116" i="25"/>
  <c r="AQ123" i="25" s="1"/>
  <c r="BA269" i="25"/>
  <c r="BA276" i="25" s="1"/>
  <c r="BB283" i="25"/>
  <c r="BB290" i="25" s="1"/>
  <c r="AQ119" i="25"/>
  <c r="AQ126" i="25" s="1"/>
  <c r="AW210" i="25"/>
  <c r="AW217" i="25" s="1"/>
  <c r="AS148" i="25"/>
  <c r="AS155" i="25" s="1"/>
  <c r="BI391" i="25"/>
  <c r="BI398" i="25" s="1"/>
  <c r="AN60" i="25"/>
  <c r="AN67" i="25" s="1"/>
  <c r="AX226" i="25"/>
  <c r="AX233" i="25" s="1"/>
  <c r="BG358" i="25"/>
  <c r="BG365" i="25" s="1"/>
  <c r="BB282" i="25"/>
  <c r="BB289" i="25" s="1"/>
  <c r="AX18" i="33" l="1"/>
  <c r="AX19" i="33" s="1"/>
  <c r="AX21" i="33" s="1"/>
  <c r="AM23" i="41"/>
  <c r="D20" i="40"/>
  <c r="D19" i="40" s="1"/>
  <c r="AL22" i="11"/>
  <c r="AL22" i="41" s="1"/>
  <c r="AM23" i="11"/>
  <c r="AL19" i="11"/>
  <c r="AM20" i="11"/>
  <c r="AB949" i="25"/>
  <c r="Z951" i="25"/>
  <c r="W32" i="11" s="1"/>
  <c r="W27" i="11" s="1"/>
  <c r="V49" i="12"/>
  <c r="Z950" i="25"/>
  <c r="W25" i="11" s="1"/>
  <c r="W18" i="11" s="1"/>
  <c r="V48" i="12"/>
  <c r="AO29" i="11"/>
  <c r="AN28" i="11"/>
  <c r="AN23" i="41" s="1"/>
  <c r="BC283" i="25"/>
  <c r="BC290" i="25" s="1"/>
  <c r="AO76" i="25"/>
  <c r="AO83" i="25" s="1"/>
  <c r="BA253" i="25"/>
  <c r="BA260" i="25" s="1"/>
  <c r="AQ104" i="25"/>
  <c r="AQ111" i="25" s="1"/>
  <c r="AN57" i="25"/>
  <c r="AN64" i="25" s="1"/>
  <c r="BA255" i="25"/>
  <c r="BA262" i="25" s="1"/>
  <c r="AW191" i="25"/>
  <c r="AW198" i="25" s="1"/>
  <c r="AN56" i="25"/>
  <c r="AN63" i="25" s="1"/>
  <c r="AP89" i="25"/>
  <c r="AP96" i="25" s="1"/>
  <c r="BH361" i="25"/>
  <c r="BH368" i="25" s="1"/>
  <c r="AP91" i="25"/>
  <c r="AP98" i="25" s="1"/>
  <c r="BD301" i="25"/>
  <c r="BD308" i="25" s="1"/>
  <c r="BL419" i="25"/>
  <c r="BL426" i="25" s="1"/>
  <c r="BH359" i="25"/>
  <c r="BH366" i="25" s="1"/>
  <c r="AV179" i="25"/>
  <c r="AV186" i="25" s="1"/>
  <c r="BA252" i="25"/>
  <c r="BA259" i="25" s="1"/>
  <c r="AY224" i="25"/>
  <c r="AY231" i="25" s="1"/>
  <c r="BK401" i="25"/>
  <c r="BK408" i="25" s="1"/>
  <c r="AT151" i="25"/>
  <c r="AT158" i="25" s="1"/>
  <c r="BG346" i="25"/>
  <c r="BG353" i="25" s="1"/>
  <c r="AX211" i="25"/>
  <c r="AX218" i="25" s="1"/>
  <c r="BI374" i="25"/>
  <c r="BI381" i="25" s="1"/>
  <c r="BA251" i="25"/>
  <c r="BA258" i="25" s="1"/>
  <c r="BM433" i="25"/>
  <c r="BM440" i="25" s="1"/>
  <c r="AY226" i="25"/>
  <c r="AY233" i="25" s="1"/>
  <c r="AZ237" i="25"/>
  <c r="AZ244" i="25" s="1"/>
  <c r="AX206" i="25"/>
  <c r="AX213" i="25" s="1"/>
  <c r="AT150" i="25"/>
  <c r="AT157" i="25" s="1"/>
  <c r="BJ386" i="25"/>
  <c r="BJ393" i="25" s="1"/>
  <c r="BE315" i="25"/>
  <c r="BE322" i="25" s="1"/>
  <c r="BG342" i="25"/>
  <c r="BG349" i="25" s="1"/>
  <c r="AU164" i="25"/>
  <c r="AU171" i="25" s="1"/>
  <c r="AO60" i="25"/>
  <c r="AO67" i="25" s="1"/>
  <c r="AX210" i="25"/>
  <c r="AX217" i="25" s="1"/>
  <c r="BB269" i="25"/>
  <c r="BB276" i="25" s="1"/>
  <c r="BM434" i="25"/>
  <c r="BM441" i="25" s="1"/>
  <c r="BC285" i="25"/>
  <c r="BC292" i="25" s="1"/>
  <c r="AT146" i="25"/>
  <c r="AT153" i="25" s="1"/>
  <c r="AR120" i="25"/>
  <c r="AR127" i="25" s="1"/>
  <c r="AP87" i="25"/>
  <c r="AP94" i="25" s="1"/>
  <c r="BF330" i="25"/>
  <c r="BF337" i="25" s="1"/>
  <c r="AZ236" i="25"/>
  <c r="AZ243" i="25" s="1"/>
  <c r="AS134" i="25"/>
  <c r="AS141" i="25" s="1"/>
  <c r="AN61" i="25"/>
  <c r="AN68" i="25" s="1"/>
  <c r="AV180" i="25"/>
  <c r="AV187" i="25" s="1"/>
  <c r="BF331" i="25"/>
  <c r="BF338" i="25" s="1"/>
  <c r="BK404" i="25"/>
  <c r="BK411" i="25" s="1"/>
  <c r="BD298" i="25"/>
  <c r="BD305" i="25" s="1"/>
  <c r="BB268" i="25"/>
  <c r="BB275" i="25" s="1"/>
  <c r="AO73" i="25"/>
  <c r="AO80" i="25" s="1"/>
  <c r="AQ103" i="25"/>
  <c r="AQ110" i="25" s="1"/>
  <c r="BL417" i="25"/>
  <c r="BL424" i="25" s="1"/>
  <c r="AO74" i="25"/>
  <c r="AO81" i="25" s="1"/>
  <c r="AS133" i="25"/>
  <c r="AS140" i="25" s="1"/>
  <c r="AW194" i="25"/>
  <c r="AW201" i="25" s="1"/>
  <c r="BB270" i="25"/>
  <c r="BB277" i="25" s="1"/>
  <c r="AS132" i="25"/>
  <c r="AS139" i="25" s="1"/>
  <c r="AN58" i="25"/>
  <c r="AN65" i="25" s="1"/>
  <c r="AS131" i="25"/>
  <c r="AS138" i="25" s="1"/>
  <c r="AP88" i="25"/>
  <c r="AP95" i="25" s="1"/>
  <c r="BH360" i="25"/>
  <c r="BH367" i="25" s="1"/>
  <c r="AR118" i="25"/>
  <c r="AR125" i="25" s="1"/>
  <c r="BF327" i="25"/>
  <c r="BF334" i="25" s="1"/>
  <c r="AV181" i="25"/>
  <c r="AV188" i="25" s="1"/>
  <c r="AX209" i="25"/>
  <c r="AX216" i="25" s="1"/>
  <c r="BC284" i="25"/>
  <c r="BC291" i="25" s="1"/>
  <c r="AU163" i="25"/>
  <c r="AU170" i="25" s="1"/>
  <c r="BF328" i="25"/>
  <c r="BF335" i="25" s="1"/>
  <c r="BJ391" i="25"/>
  <c r="BJ398" i="25" s="1"/>
  <c r="BF326" i="25"/>
  <c r="BF333" i="25" s="1"/>
  <c r="BJ387" i="25"/>
  <c r="BJ394" i="25" s="1"/>
  <c r="AY222" i="25"/>
  <c r="AY229" i="25" s="1"/>
  <c r="AZ240" i="25"/>
  <c r="AZ247" i="25" s="1"/>
  <c r="AV176" i="25"/>
  <c r="AV183" i="25" s="1"/>
  <c r="BB271" i="25"/>
  <c r="BB278" i="25" s="1"/>
  <c r="AX207" i="25"/>
  <c r="AX214" i="25" s="1"/>
  <c r="AZ241" i="25"/>
  <c r="AZ248" i="25" s="1"/>
  <c r="BC281" i="25"/>
  <c r="BC288" i="25" s="1"/>
  <c r="BG344" i="25"/>
  <c r="BG351" i="25" s="1"/>
  <c r="AV177" i="25"/>
  <c r="AV184" i="25" s="1"/>
  <c r="BH357" i="25"/>
  <c r="BH364" i="25" s="1"/>
  <c r="BL416" i="25"/>
  <c r="BL423" i="25" s="1"/>
  <c r="BE316" i="25"/>
  <c r="BE323" i="25" s="1"/>
  <c r="BK406" i="25"/>
  <c r="BK413" i="25" s="1"/>
  <c r="BH356" i="25"/>
  <c r="BH363" i="25" s="1"/>
  <c r="BE312" i="25"/>
  <c r="BE319" i="25" s="1"/>
  <c r="BK402" i="25"/>
  <c r="BK409" i="25" s="1"/>
  <c r="AP90" i="25"/>
  <c r="AP97" i="25" s="1"/>
  <c r="AS136" i="25"/>
  <c r="AS143" i="25" s="1"/>
  <c r="BD300" i="25"/>
  <c r="BD307" i="25" s="1"/>
  <c r="AW195" i="25"/>
  <c r="AW202" i="25" s="1"/>
  <c r="AY223" i="25"/>
  <c r="AY230" i="25" s="1"/>
  <c r="BH358" i="25"/>
  <c r="BH365" i="25" s="1"/>
  <c r="AT148" i="25"/>
  <c r="AT155" i="25" s="1"/>
  <c r="AR119" i="25"/>
  <c r="AR126" i="25" s="1"/>
  <c r="AZ238" i="25"/>
  <c r="AZ245" i="25" s="1"/>
  <c r="AV178" i="25"/>
  <c r="AV185" i="25" s="1"/>
  <c r="AQ105" i="25"/>
  <c r="AQ112" i="25" s="1"/>
  <c r="AO72" i="25"/>
  <c r="AO79" i="25" s="1"/>
  <c r="AX208" i="25"/>
  <c r="AX215" i="25" s="1"/>
  <c r="BG345" i="25"/>
  <c r="BG352" i="25" s="1"/>
  <c r="B551" i="25"/>
  <c r="B543" i="25"/>
  <c r="AT149" i="25"/>
  <c r="AT156" i="25" s="1"/>
  <c r="AZ239" i="25"/>
  <c r="AZ246" i="25" s="1"/>
  <c r="BM432" i="25"/>
  <c r="BM439" i="25" s="1"/>
  <c r="BD299" i="25"/>
  <c r="BD306" i="25" s="1"/>
  <c r="BE311" i="25"/>
  <c r="BE318" i="25" s="1"/>
  <c r="AR117" i="25"/>
  <c r="AR124" i="25" s="1"/>
  <c r="AU166" i="25"/>
  <c r="AU173" i="25" s="1"/>
  <c r="AU162" i="25"/>
  <c r="AU169" i="25" s="1"/>
  <c r="BB267" i="25"/>
  <c r="BB274" i="25" s="1"/>
  <c r="BL421" i="25"/>
  <c r="BL428" i="25" s="1"/>
  <c r="BJ390" i="25"/>
  <c r="BJ397" i="25" s="1"/>
  <c r="BE313" i="25"/>
  <c r="BE320" i="25" s="1"/>
  <c r="BD297" i="25"/>
  <c r="BD304" i="25" s="1"/>
  <c r="BA256" i="25"/>
  <c r="BA263" i="25" s="1"/>
  <c r="AY221" i="25"/>
  <c r="AY228" i="25" s="1"/>
  <c r="BG343" i="25"/>
  <c r="BG350" i="25" s="1"/>
  <c r="BJ389" i="25"/>
  <c r="BJ396" i="25" s="1"/>
  <c r="AB49" i="25"/>
  <c r="AA41" i="25"/>
  <c r="AA941" i="25" s="1"/>
  <c r="AS135" i="25"/>
  <c r="AS142" i="25" s="1"/>
  <c r="AQ101" i="25"/>
  <c r="AQ108" i="25" s="1"/>
  <c r="BC286" i="25"/>
  <c r="BC293" i="25" s="1"/>
  <c r="BD296" i="25"/>
  <c r="BD303" i="25" s="1"/>
  <c r="BJ388" i="25"/>
  <c r="BJ395" i="25" s="1"/>
  <c r="AP86" i="25"/>
  <c r="AP93" i="25" s="1"/>
  <c r="AR121" i="25"/>
  <c r="AR128" i="25" s="1"/>
  <c r="BC282" i="25"/>
  <c r="BC289" i="25" s="1"/>
  <c r="BA254" i="25"/>
  <c r="BA261" i="25" s="1"/>
  <c r="BK405" i="25"/>
  <c r="BK412" i="25" s="1"/>
  <c r="AU165" i="25"/>
  <c r="AU172" i="25" s="1"/>
  <c r="BL420" i="25"/>
  <c r="BL427" i="25" s="1"/>
  <c r="AQ102" i="25"/>
  <c r="AQ109" i="25" s="1"/>
  <c r="BI371" i="25"/>
  <c r="BI378" i="25" s="1"/>
  <c r="AO59" i="25"/>
  <c r="AO66" i="25" s="1"/>
  <c r="AY225" i="25"/>
  <c r="AY232" i="25" s="1"/>
  <c r="BI375" i="25"/>
  <c r="BI382" i="25" s="1"/>
  <c r="B555" i="25"/>
  <c r="B547" i="25"/>
  <c r="AA45" i="25"/>
  <c r="AA945" i="25" s="1"/>
  <c r="AA952" i="25" s="1"/>
  <c r="AU161" i="25"/>
  <c r="AU168" i="25" s="1"/>
  <c r="BG341" i="25"/>
  <c r="BG348" i="25" s="1"/>
  <c r="B554" i="25"/>
  <c r="B546" i="25"/>
  <c r="BI373" i="25"/>
  <c r="BI380" i="25" s="1"/>
  <c r="AO75" i="25"/>
  <c r="AO82" i="25" s="1"/>
  <c r="BB266" i="25"/>
  <c r="BB273" i="25" s="1"/>
  <c r="AQ106" i="25"/>
  <c r="AQ113" i="25" s="1"/>
  <c r="BM435" i="25"/>
  <c r="BM442" i="25" s="1"/>
  <c r="AO71" i="25"/>
  <c r="AO78" i="25" s="1"/>
  <c r="BE314" i="25"/>
  <c r="BE321" i="25" s="1"/>
  <c r="AT147" i="25"/>
  <c r="AT154" i="25" s="1"/>
  <c r="AW193" i="25"/>
  <c r="AW200" i="25" s="1"/>
  <c r="AW196" i="25"/>
  <c r="AW203" i="25" s="1"/>
  <c r="AW192" i="25"/>
  <c r="AW199" i="25" s="1"/>
  <c r="BI376" i="25"/>
  <c r="BI383" i="25" s="1"/>
  <c r="BM436" i="25"/>
  <c r="BM443" i="25" s="1"/>
  <c r="BL418" i="25"/>
  <c r="BL425" i="25" s="1"/>
  <c r="BI372" i="25"/>
  <c r="BI379" i="25" s="1"/>
  <c r="BK403" i="25"/>
  <c r="BK410" i="25" s="1"/>
  <c r="BF329" i="25"/>
  <c r="BF336" i="25" s="1"/>
  <c r="AR116" i="25"/>
  <c r="AR123" i="25" s="1"/>
  <c r="BM431" i="25"/>
  <c r="BM438" i="25" s="1"/>
  <c r="Z51" i="25"/>
  <c r="B552" i="25"/>
  <c r="B544" i="25"/>
  <c r="B538" i="25"/>
  <c r="B530" i="25"/>
  <c r="Z50" i="25"/>
  <c r="B556" i="25"/>
  <c r="B548" i="25"/>
  <c r="AE46" i="25"/>
  <c r="AE946" i="25" s="1"/>
  <c r="AE953" i="25" s="1"/>
  <c r="AY17" i="33" l="1"/>
  <c r="AX30" i="33"/>
  <c r="AY8" i="14" s="1"/>
  <c r="AX50" i="11" s="1"/>
  <c r="W5" i="41"/>
  <c r="AL20" i="41"/>
  <c r="E22" i="43"/>
  <c r="E20" i="43" s="1"/>
  <c r="AM22" i="11"/>
  <c r="AM22" i="41" s="1"/>
  <c r="AN23" i="11"/>
  <c r="AM19" i="11"/>
  <c r="AN20" i="11"/>
  <c r="AA948" i="25"/>
  <c r="X21" i="11" s="1"/>
  <c r="W47" i="12"/>
  <c r="AO28" i="11"/>
  <c r="AO23" i="41" s="1"/>
  <c r="AP29" i="11"/>
  <c r="AA48" i="25"/>
  <c r="AB41" i="25" s="1"/>
  <c r="AB941" i="25" s="1"/>
  <c r="AE53" i="25"/>
  <c r="AP75" i="25"/>
  <c r="AP82" i="25" s="1"/>
  <c r="BE297" i="25"/>
  <c r="BE304" i="25" s="1"/>
  <c r="BA238" i="25"/>
  <c r="BA245" i="25" s="1"/>
  <c r="BI358" i="25"/>
  <c r="BI365" i="25" s="1"/>
  <c r="BL402" i="25"/>
  <c r="BL409" i="25" s="1"/>
  <c r="BL406" i="25"/>
  <c r="BL413" i="25" s="1"/>
  <c r="BH344" i="25"/>
  <c r="BH351" i="25" s="1"/>
  <c r="BA240" i="25"/>
  <c r="BA247" i="25" s="1"/>
  <c r="AQ88" i="25"/>
  <c r="AQ95" i="25" s="1"/>
  <c r="AR103" i="25"/>
  <c r="AR110" i="25" s="1"/>
  <c r="BG330" i="25"/>
  <c r="BG337" i="25" s="1"/>
  <c r="AY211" i="25"/>
  <c r="AY218" i="25" s="1"/>
  <c r="AW179" i="25"/>
  <c r="AW186" i="25" s="1"/>
  <c r="AX191" i="25"/>
  <c r="AX198" i="25" s="1"/>
  <c r="BD282" i="25"/>
  <c r="BD289" i="25" s="1"/>
  <c r="AS119" i="25"/>
  <c r="AS126" i="25" s="1"/>
  <c r="AZ223" i="25"/>
  <c r="AZ230" i="25" s="1"/>
  <c r="AT136" i="25"/>
  <c r="AT143" i="25" s="1"/>
  <c r="BI357" i="25"/>
  <c r="BI364" i="25" s="1"/>
  <c r="BD281" i="25"/>
  <c r="BD288" i="25" s="1"/>
  <c r="BC271" i="25"/>
  <c r="BC278" i="25" s="1"/>
  <c r="AV163" i="25"/>
  <c r="AV170" i="25" s="1"/>
  <c r="AT131" i="25"/>
  <c r="AT138" i="25" s="1"/>
  <c r="AP74" i="25"/>
  <c r="AP81" i="25" s="1"/>
  <c r="BE298" i="25"/>
  <c r="BE305" i="25" s="1"/>
  <c r="AT134" i="25"/>
  <c r="AT141" i="25" s="1"/>
  <c r="AP60" i="25"/>
  <c r="AP67" i="25" s="1"/>
  <c r="AZ226" i="25"/>
  <c r="AZ233" i="25" s="1"/>
  <c r="BH346" i="25"/>
  <c r="BH353" i="25" s="1"/>
  <c r="AZ224" i="25"/>
  <c r="AZ231" i="25" s="1"/>
  <c r="AQ89" i="25"/>
  <c r="AQ96" i="25" s="1"/>
  <c r="BB255" i="25"/>
  <c r="BB262" i="25" s="1"/>
  <c r="BB253" i="25"/>
  <c r="BB260" i="25" s="1"/>
  <c r="AX192" i="25"/>
  <c r="AX199" i="25" s="1"/>
  <c r="AP71" i="25"/>
  <c r="AP78" i="25" s="1"/>
  <c r="AZ225" i="25"/>
  <c r="AZ232" i="25" s="1"/>
  <c r="AS121" i="25"/>
  <c r="AS128" i="25" s="1"/>
  <c r="AR101" i="25"/>
  <c r="AR108" i="25" s="1"/>
  <c r="BC267" i="25"/>
  <c r="BC274" i="25" s="1"/>
  <c r="BE299" i="25"/>
  <c r="BE306" i="25" s="1"/>
  <c r="BH345" i="25"/>
  <c r="BH352" i="25" s="1"/>
  <c r="AR105" i="25"/>
  <c r="AR112" i="25" s="1"/>
  <c r="AX195" i="25"/>
  <c r="AX202" i="25" s="1"/>
  <c r="BA241" i="25"/>
  <c r="BA248" i="25" s="1"/>
  <c r="BK391" i="25"/>
  <c r="BK398" i="25" s="1"/>
  <c r="AS118" i="25"/>
  <c r="AS125" i="25" s="1"/>
  <c r="AO58" i="25"/>
  <c r="AO65" i="25" s="1"/>
  <c r="AX194" i="25"/>
  <c r="AX201" i="25" s="1"/>
  <c r="BL404" i="25"/>
  <c r="BL411" i="25" s="1"/>
  <c r="BC269" i="25"/>
  <c r="BC276" i="25" s="1"/>
  <c r="BF315" i="25"/>
  <c r="BF322" i="25" s="1"/>
  <c r="AY206" i="25"/>
  <c r="AY213" i="25" s="1"/>
  <c r="AU151" i="25"/>
  <c r="AU158" i="25" s="1"/>
  <c r="AQ91" i="25"/>
  <c r="AQ98" i="25" s="1"/>
  <c r="AO57" i="25"/>
  <c r="AO64" i="25" s="1"/>
  <c r="AP76" i="25"/>
  <c r="AP83" i="25" s="1"/>
  <c r="BG329" i="25"/>
  <c r="BG336" i="25" s="1"/>
  <c r="AX196" i="25"/>
  <c r="AX203" i="25" s="1"/>
  <c r="BC266" i="25"/>
  <c r="BC273" i="25" s="1"/>
  <c r="AQ86" i="25"/>
  <c r="AQ93" i="25" s="1"/>
  <c r="BK390" i="25"/>
  <c r="BK397" i="25" s="1"/>
  <c r="AV162" i="25"/>
  <c r="AV169" i="25" s="1"/>
  <c r="AY208" i="25"/>
  <c r="AY215" i="25" s="1"/>
  <c r="AW178" i="25"/>
  <c r="AW185" i="25" s="1"/>
  <c r="BI356" i="25"/>
  <c r="BI363" i="25" s="1"/>
  <c r="BK387" i="25"/>
  <c r="BK394" i="25" s="1"/>
  <c r="BI360" i="25"/>
  <c r="BI367" i="25" s="1"/>
  <c r="AT132" i="25"/>
  <c r="AT139" i="25" s="1"/>
  <c r="AS120" i="25"/>
  <c r="AS127" i="25" s="1"/>
  <c r="BK386" i="25"/>
  <c r="BK393" i="25" s="1"/>
  <c r="BM419" i="25"/>
  <c r="BM426" i="25" s="1"/>
  <c r="BD283" i="25"/>
  <c r="BD290" i="25" s="1"/>
  <c r="BL403" i="25"/>
  <c r="BL410" i="25" s="1"/>
  <c r="BJ376" i="25"/>
  <c r="BJ383" i="25" s="1"/>
  <c r="AU147" i="25"/>
  <c r="AU154" i="25" s="1"/>
  <c r="BD286" i="25"/>
  <c r="BD293" i="25" s="1"/>
  <c r="AZ221" i="25"/>
  <c r="AZ228" i="25" s="1"/>
  <c r="AV166" i="25"/>
  <c r="AV173" i="25" s="1"/>
  <c r="AU149" i="25"/>
  <c r="AU156" i="25" s="1"/>
  <c r="AP72" i="25"/>
  <c r="AP79" i="25" s="1"/>
  <c r="BG326" i="25"/>
  <c r="BG333" i="25" s="1"/>
  <c r="BD284" i="25"/>
  <c r="BD291" i="25" s="1"/>
  <c r="AT133" i="25"/>
  <c r="AT140" i="25" s="1"/>
  <c r="BA236" i="25"/>
  <c r="BA243" i="25" s="1"/>
  <c r="AU146" i="25"/>
  <c r="AU153" i="25" s="1"/>
  <c r="AY210" i="25"/>
  <c r="AY217" i="25" s="1"/>
  <c r="AV164" i="25"/>
  <c r="AV171" i="25" s="1"/>
  <c r="AU150" i="25"/>
  <c r="AU157" i="25" s="1"/>
  <c r="BJ374" i="25"/>
  <c r="BJ381" i="25" s="1"/>
  <c r="AR104" i="25"/>
  <c r="AR111" i="25" s="1"/>
  <c r="AA43" i="25"/>
  <c r="AA943" i="25" s="1"/>
  <c r="B567" i="25"/>
  <c r="B559" i="25"/>
  <c r="AC42" i="25"/>
  <c r="AC942" i="25" s="1"/>
  <c r="BH343" i="25"/>
  <c r="BH350" i="25" s="1"/>
  <c r="BB256" i="25"/>
  <c r="BB263" i="25" s="1"/>
  <c r="BF313" i="25"/>
  <c r="BF320" i="25" s="1"/>
  <c r="BM421" i="25"/>
  <c r="BM428" i="25" s="1"/>
  <c r="AS117" i="25"/>
  <c r="AS124" i="25" s="1"/>
  <c r="BA239" i="25"/>
  <c r="BA246" i="25" s="1"/>
  <c r="B566" i="25"/>
  <c r="B558" i="25"/>
  <c r="AU148" i="25"/>
  <c r="AU155" i="25" s="1"/>
  <c r="BE300" i="25"/>
  <c r="BE307" i="25" s="1"/>
  <c r="AQ90" i="25"/>
  <c r="AQ97" i="25" s="1"/>
  <c r="BF312" i="25"/>
  <c r="BF319" i="25" s="1"/>
  <c r="BM416" i="25"/>
  <c r="BM423" i="25" s="1"/>
  <c r="AW177" i="25"/>
  <c r="AW184" i="25" s="1"/>
  <c r="AY207" i="25"/>
  <c r="AY214" i="25" s="1"/>
  <c r="AW176" i="25"/>
  <c r="AW183" i="25" s="1"/>
  <c r="AZ222" i="25"/>
  <c r="AZ229" i="25" s="1"/>
  <c r="AF46" i="25"/>
  <c r="AF946" i="25" s="1"/>
  <c r="AF953" i="25" s="1"/>
  <c r="AS116" i="25"/>
  <c r="AS123" i="25" s="1"/>
  <c r="BM418" i="25"/>
  <c r="BM425" i="25" s="1"/>
  <c r="AR106" i="25"/>
  <c r="AR113" i="25" s="1"/>
  <c r="B570" i="25"/>
  <c r="B562" i="25"/>
  <c r="BM420" i="25"/>
  <c r="BM427" i="25" s="1"/>
  <c r="BL405" i="25"/>
  <c r="BL412" i="25" s="1"/>
  <c r="BK388" i="25"/>
  <c r="BK395" i="25" s="1"/>
  <c r="BK389" i="25"/>
  <c r="BK396" i="25" s="1"/>
  <c r="BF311" i="25"/>
  <c r="BF318" i="25" s="1"/>
  <c r="BG328" i="25"/>
  <c r="BG335" i="25" s="1"/>
  <c r="AW181" i="25"/>
  <c r="AW188" i="25" s="1"/>
  <c r="BM417" i="25"/>
  <c r="BM424" i="25" s="1"/>
  <c r="AP73" i="25"/>
  <c r="AP80" i="25" s="1"/>
  <c r="AO61" i="25"/>
  <c r="AO68" i="25" s="1"/>
  <c r="AQ87" i="25"/>
  <c r="AQ94" i="25" s="1"/>
  <c r="BA237" i="25"/>
  <c r="BA244" i="25" s="1"/>
  <c r="BL401" i="25"/>
  <c r="BL408" i="25" s="1"/>
  <c r="BB252" i="25"/>
  <c r="BB259" i="25" s="1"/>
  <c r="BI359" i="25"/>
  <c r="BI366" i="25" s="1"/>
  <c r="BE301" i="25"/>
  <c r="BE308" i="25" s="1"/>
  <c r="BI361" i="25"/>
  <c r="BI368" i="25" s="1"/>
  <c r="AO56" i="25"/>
  <c r="AO63" i="25" s="1"/>
  <c r="B553" i="25"/>
  <c r="B545" i="25"/>
  <c r="AA52" i="25"/>
  <c r="AY209" i="25"/>
  <c r="AY216" i="25" s="1"/>
  <c r="BG327" i="25"/>
  <c r="BG334" i="25" s="1"/>
  <c r="BC268" i="25"/>
  <c r="BC275" i="25" s="1"/>
  <c r="AW180" i="25"/>
  <c r="AW187" i="25" s="1"/>
  <c r="BD285" i="25"/>
  <c r="BD292" i="25" s="1"/>
  <c r="BH342" i="25"/>
  <c r="BH349" i="25" s="1"/>
  <c r="BB251" i="25"/>
  <c r="BB258" i="25" s="1"/>
  <c r="AA44" i="25"/>
  <c r="AA944" i="25" s="1"/>
  <c r="B561" i="25"/>
  <c r="B569" i="25"/>
  <c r="AV161" i="25"/>
  <c r="AV168" i="25" s="1"/>
  <c r="BJ371" i="25"/>
  <c r="BJ378" i="25" s="1"/>
  <c r="AT135" i="25"/>
  <c r="AT142" i="25" s="1"/>
  <c r="BF316" i="25"/>
  <c r="BF323" i="25" s="1"/>
  <c r="BC270" i="25"/>
  <c r="BC277" i="25" s="1"/>
  <c r="BG331" i="25"/>
  <c r="BG338" i="25" s="1"/>
  <c r="B571" i="25"/>
  <c r="B563" i="25"/>
  <c r="BJ372" i="25"/>
  <c r="BJ379" i="25" s="1"/>
  <c r="AX193" i="25"/>
  <c r="AX200" i="25" s="1"/>
  <c r="BF314" i="25"/>
  <c r="BF321" i="25" s="1"/>
  <c r="BJ373" i="25"/>
  <c r="BJ380" i="25" s="1"/>
  <c r="BH341" i="25"/>
  <c r="BH348" i="25" s="1"/>
  <c r="BJ375" i="25"/>
  <c r="BJ382" i="25" s="1"/>
  <c r="AP59" i="25"/>
  <c r="AP66" i="25" s="1"/>
  <c r="AR102" i="25"/>
  <c r="AR109" i="25" s="1"/>
  <c r="AV165" i="25"/>
  <c r="AV172" i="25" s="1"/>
  <c r="BB254" i="25"/>
  <c r="BB261" i="25" s="1"/>
  <c r="BE296" i="25"/>
  <c r="BE303" i="25" s="1"/>
  <c r="AX28" i="41" l="1"/>
  <c r="F28" i="43" s="1"/>
  <c r="E50" i="40"/>
  <c r="AY28" i="33"/>
  <c r="AZ17" i="13" s="1"/>
  <c r="AY20" i="33"/>
  <c r="AY24" i="33" s="1"/>
  <c r="AX62" i="12" s="1"/>
  <c r="AM20" i="41"/>
  <c r="AO23" i="11"/>
  <c r="AN22" i="11"/>
  <c r="AN22" i="41" s="1"/>
  <c r="AN20" i="41" s="1"/>
  <c r="AO20" i="11"/>
  <c r="AN19" i="11"/>
  <c r="AA950" i="25"/>
  <c r="X25" i="11" s="1"/>
  <c r="X18" i="11" s="1"/>
  <c r="W48" i="12"/>
  <c r="AA951" i="25"/>
  <c r="X32" i="11" s="1"/>
  <c r="X27" i="11" s="1"/>
  <c r="W49" i="12"/>
  <c r="AB948" i="25"/>
  <c r="Y21" i="11" s="1"/>
  <c r="X47" i="12"/>
  <c r="AC949" i="25"/>
  <c r="AQ29" i="11"/>
  <c r="AP28" i="11"/>
  <c r="AB48" i="25"/>
  <c r="AC41" i="25" s="1"/>
  <c r="AC941" i="25" s="1"/>
  <c r="AA50" i="25"/>
  <c r="AB43" i="25" s="1"/>
  <c r="AB943" i="25" s="1"/>
  <c r="AA51" i="25"/>
  <c r="AB44" i="25" s="1"/>
  <c r="AB944" i="25" s="1"/>
  <c r="AF53" i="25"/>
  <c r="AG46" i="25" s="1"/>
  <c r="AG946" i="25" s="1"/>
  <c r="AG953" i="25" s="1"/>
  <c r="AC49" i="25"/>
  <c r="AD42" i="25" s="1"/>
  <c r="AD942" i="25" s="1"/>
  <c r="BF296" i="25"/>
  <c r="BF303" i="25" s="1"/>
  <c r="BK375" i="25"/>
  <c r="BK382" i="25" s="1"/>
  <c r="AY193" i="25"/>
  <c r="AY200" i="25" s="1"/>
  <c r="BG316" i="25"/>
  <c r="BG323" i="25" s="1"/>
  <c r="BI342" i="25"/>
  <c r="BI349" i="25" s="1"/>
  <c r="BH327" i="25"/>
  <c r="BH334" i="25" s="1"/>
  <c r="BC252" i="25"/>
  <c r="BC259" i="25" s="1"/>
  <c r="BG311" i="25"/>
  <c r="BG318" i="25" s="1"/>
  <c r="AX176" i="25"/>
  <c r="AX183" i="25" s="1"/>
  <c r="BG313" i="25"/>
  <c r="BG320" i="25" s="1"/>
  <c r="BE284" i="25"/>
  <c r="BE291" i="25" s="1"/>
  <c r="AV149" i="25"/>
  <c r="AV156" i="25" s="1"/>
  <c r="BE286" i="25"/>
  <c r="BE293" i="25" s="1"/>
  <c r="BD266" i="25"/>
  <c r="BD273" i="25" s="1"/>
  <c r="AZ206" i="25"/>
  <c r="AZ213" i="25" s="1"/>
  <c r="BM404" i="25"/>
  <c r="BM411" i="25" s="1"/>
  <c r="AT118" i="25"/>
  <c r="AT125" i="25" s="1"/>
  <c r="AY195" i="25"/>
  <c r="AY202" i="25" s="1"/>
  <c r="BA224" i="25"/>
  <c r="BA231" i="25" s="1"/>
  <c r="BD271" i="25"/>
  <c r="BD278" i="25" s="1"/>
  <c r="AU136" i="25"/>
  <c r="AU143" i="25" s="1"/>
  <c r="AY191" i="25"/>
  <c r="AY198" i="25" s="1"/>
  <c r="AS103" i="25"/>
  <c r="AS110" i="25" s="1"/>
  <c r="BI344" i="25"/>
  <c r="BI351" i="25" s="1"/>
  <c r="BI341" i="25"/>
  <c r="BI348" i="25" s="1"/>
  <c r="BE285" i="25"/>
  <c r="BE292" i="25" s="1"/>
  <c r="AZ209" i="25"/>
  <c r="AZ216" i="25" s="1"/>
  <c r="BL389" i="25"/>
  <c r="BL396" i="25" s="1"/>
  <c r="BC256" i="25"/>
  <c r="BC263" i="25" s="1"/>
  <c r="BH326" i="25"/>
  <c r="BH333" i="25" s="1"/>
  <c r="AV147" i="25"/>
  <c r="AV154" i="25" s="1"/>
  <c r="AY196" i="25"/>
  <c r="AY203" i="25" s="1"/>
  <c r="AP57" i="25"/>
  <c r="AP64" i="25" s="1"/>
  <c r="BG315" i="25"/>
  <c r="BG322" i="25" s="1"/>
  <c r="AY194" i="25"/>
  <c r="AY201" i="25" s="1"/>
  <c r="BF299" i="25"/>
  <c r="BF306" i="25" s="1"/>
  <c r="AT121" i="25"/>
  <c r="AT128" i="25" s="1"/>
  <c r="AQ60" i="25"/>
  <c r="AQ67" i="25" s="1"/>
  <c r="AQ74" i="25"/>
  <c r="AQ81" i="25" s="1"/>
  <c r="BA223" i="25"/>
  <c r="BA230" i="25" s="1"/>
  <c r="AX179" i="25"/>
  <c r="AX186" i="25" s="1"/>
  <c r="BM406" i="25"/>
  <c r="BM413" i="25" s="1"/>
  <c r="BB238" i="25"/>
  <c r="BB245" i="25" s="1"/>
  <c r="BK373" i="25"/>
  <c r="BK380" i="25" s="1"/>
  <c r="AX180" i="25"/>
  <c r="AX187" i="25" s="1"/>
  <c r="BF301" i="25"/>
  <c r="BF308" i="25" s="1"/>
  <c r="AP61" i="25"/>
  <c r="AP68" i="25" s="1"/>
  <c r="BL388" i="25"/>
  <c r="BL395" i="25" s="1"/>
  <c r="BG312" i="25"/>
  <c r="BG319" i="25" s="1"/>
  <c r="AS104" i="25"/>
  <c r="AS111" i="25" s="1"/>
  <c r="AW164" i="25"/>
  <c r="AW171" i="25" s="1"/>
  <c r="BB236" i="25"/>
  <c r="BB243" i="25" s="1"/>
  <c r="BK376" i="25"/>
  <c r="BK383" i="25" s="1"/>
  <c r="AT120" i="25"/>
  <c r="AT127" i="25" s="1"/>
  <c r="BL387" i="25"/>
  <c r="BL394" i="25" s="1"/>
  <c r="BL390" i="25"/>
  <c r="BL397" i="25" s="1"/>
  <c r="BH329" i="25"/>
  <c r="BH336" i="25" s="1"/>
  <c r="AR91" i="25"/>
  <c r="AR98" i="25" s="1"/>
  <c r="BD267" i="25"/>
  <c r="BD274" i="25" s="1"/>
  <c r="BA225" i="25"/>
  <c r="BA232" i="25" s="1"/>
  <c r="AU134" i="25"/>
  <c r="AU141" i="25" s="1"/>
  <c r="AU131" i="25"/>
  <c r="AU138" i="25" s="1"/>
  <c r="AT119" i="25"/>
  <c r="AT126" i="25" s="1"/>
  <c r="AZ211" i="25"/>
  <c r="AZ218" i="25" s="1"/>
  <c r="BM402" i="25"/>
  <c r="BM409" i="25" s="1"/>
  <c r="BF297" i="25"/>
  <c r="BF304" i="25" s="1"/>
  <c r="AQ59" i="25"/>
  <c r="AQ66" i="25" s="1"/>
  <c r="BG314" i="25"/>
  <c r="BG321" i="25" s="1"/>
  <c r="BD270" i="25"/>
  <c r="BD277" i="25" s="1"/>
  <c r="BK371" i="25"/>
  <c r="BK378" i="25" s="1"/>
  <c r="BD268" i="25"/>
  <c r="BD275" i="25" s="1"/>
  <c r="AP56" i="25"/>
  <c r="AP63" i="25" s="1"/>
  <c r="BJ359" i="25"/>
  <c r="BJ366" i="25" s="1"/>
  <c r="BB237" i="25"/>
  <c r="BB244" i="25" s="1"/>
  <c r="AQ73" i="25"/>
  <c r="AQ80" i="25" s="1"/>
  <c r="BH328" i="25"/>
  <c r="BH335" i="25" s="1"/>
  <c r="BM405" i="25"/>
  <c r="BM412" i="25" s="1"/>
  <c r="BA222" i="25"/>
  <c r="BA229" i="25" s="1"/>
  <c r="AV148" i="25"/>
  <c r="AV155" i="25" s="1"/>
  <c r="BK374" i="25"/>
  <c r="BK381" i="25" s="1"/>
  <c r="AZ210" i="25"/>
  <c r="AZ217" i="25" s="1"/>
  <c r="AU133" i="25"/>
  <c r="AU140" i="25" s="1"/>
  <c r="BA221" i="25"/>
  <c r="BA228" i="25" s="1"/>
  <c r="BM403" i="25"/>
  <c r="BM410" i="25" s="1"/>
  <c r="AU132" i="25"/>
  <c r="AU139" i="25" s="1"/>
  <c r="AZ208" i="25"/>
  <c r="AZ215" i="25" s="1"/>
  <c r="AR86" i="25"/>
  <c r="AR93" i="25" s="1"/>
  <c r="AV151" i="25"/>
  <c r="AV158" i="25" s="1"/>
  <c r="BB241" i="25"/>
  <c r="BB248" i="25" s="1"/>
  <c r="BC253" i="25"/>
  <c r="BC260" i="25" s="1"/>
  <c r="AW163" i="25"/>
  <c r="AW170" i="25" s="1"/>
  <c r="BJ357" i="25"/>
  <c r="BJ364" i="25" s="1"/>
  <c r="BE282" i="25"/>
  <c r="BE289" i="25" s="1"/>
  <c r="BH330" i="25"/>
  <c r="BH337" i="25" s="1"/>
  <c r="BB240" i="25"/>
  <c r="BB247" i="25" s="1"/>
  <c r="AQ75" i="25"/>
  <c r="AQ82" i="25" s="1"/>
  <c r="B584" i="25"/>
  <c r="B576" i="25"/>
  <c r="AB45" i="25"/>
  <c r="AB945" i="25" s="1"/>
  <c r="AB952" i="25" s="1"/>
  <c r="B585" i="25"/>
  <c r="B577" i="25"/>
  <c r="AX177" i="25"/>
  <c r="AX184" i="25" s="1"/>
  <c r="BF300" i="25"/>
  <c r="BF307" i="25" s="1"/>
  <c r="B581" i="25"/>
  <c r="B573" i="25"/>
  <c r="AT117" i="25"/>
  <c r="AT124" i="25" s="1"/>
  <c r="BI343" i="25"/>
  <c r="BI350" i="25" s="1"/>
  <c r="B582" i="25"/>
  <c r="B574" i="25"/>
  <c r="AV150" i="25"/>
  <c r="AV157" i="25" s="1"/>
  <c r="AQ72" i="25"/>
  <c r="AQ79" i="25" s="1"/>
  <c r="AW166" i="25"/>
  <c r="AW173" i="25" s="1"/>
  <c r="BE283" i="25"/>
  <c r="BE290" i="25" s="1"/>
  <c r="BL386" i="25"/>
  <c r="BL393" i="25" s="1"/>
  <c r="AX178" i="25"/>
  <c r="AX185" i="25" s="1"/>
  <c r="AW162" i="25"/>
  <c r="AW169" i="25" s="1"/>
  <c r="AQ76" i="25"/>
  <c r="AQ83" i="25" s="1"/>
  <c r="BD269" i="25"/>
  <c r="BD276" i="25" s="1"/>
  <c r="AS105" i="25"/>
  <c r="AS112" i="25" s="1"/>
  <c r="AS101" i="25"/>
  <c r="AS108" i="25" s="1"/>
  <c r="AY192" i="25"/>
  <c r="AY199" i="25" s="1"/>
  <c r="BC255" i="25"/>
  <c r="BC262" i="25" s="1"/>
  <c r="BA226" i="25"/>
  <c r="BA233" i="25" s="1"/>
  <c r="BE281" i="25"/>
  <c r="BE288" i="25" s="1"/>
  <c r="BJ358" i="25"/>
  <c r="BJ365" i="25" s="1"/>
  <c r="BK372" i="25"/>
  <c r="BK379" i="25" s="1"/>
  <c r="BH331" i="25"/>
  <c r="BH338" i="25" s="1"/>
  <c r="BC251" i="25"/>
  <c r="BC258" i="25" s="1"/>
  <c r="BC254" i="25"/>
  <c r="BC261" i="25" s="1"/>
  <c r="AS102" i="25"/>
  <c r="AS109" i="25" s="1"/>
  <c r="AU135" i="25"/>
  <c r="AU142" i="25" s="1"/>
  <c r="AW161" i="25"/>
  <c r="AW168" i="25" s="1"/>
  <c r="B568" i="25"/>
  <c r="B560" i="25"/>
  <c r="BJ361" i="25"/>
  <c r="BJ368" i="25" s="1"/>
  <c r="BM401" i="25"/>
  <c r="BM408" i="25" s="1"/>
  <c r="AR87" i="25"/>
  <c r="AR94" i="25" s="1"/>
  <c r="AX181" i="25"/>
  <c r="AX188" i="25" s="1"/>
  <c r="AS106" i="25"/>
  <c r="AS113" i="25" s="1"/>
  <c r="AT116" i="25"/>
  <c r="AT123" i="25" s="1"/>
  <c r="AZ207" i="25"/>
  <c r="AZ214" i="25" s="1"/>
  <c r="AR90" i="25"/>
  <c r="AR97" i="25" s="1"/>
  <c r="BB239" i="25"/>
  <c r="BB246" i="25" s="1"/>
  <c r="AV146" i="25"/>
  <c r="AV153" i="25" s="1"/>
  <c r="BJ360" i="25"/>
  <c r="BJ367" i="25" s="1"/>
  <c r="BJ356" i="25"/>
  <c r="BJ363" i="25" s="1"/>
  <c r="AP58" i="25"/>
  <c r="AP65" i="25" s="1"/>
  <c r="BL391" i="25"/>
  <c r="BL398" i="25" s="1"/>
  <c r="BI345" i="25"/>
  <c r="BI352" i="25" s="1"/>
  <c r="AQ71" i="25"/>
  <c r="AQ78" i="25" s="1"/>
  <c r="AR89" i="25"/>
  <c r="AR96" i="25" s="1"/>
  <c r="BI346" i="25"/>
  <c r="BI353" i="25" s="1"/>
  <c r="BF298" i="25"/>
  <c r="BF305" i="25" s="1"/>
  <c r="AR88" i="25"/>
  <c r="AR95" i="25" s="1"/>
  <c r="AW165" i="25"/>
  <c r="AW172" i="25" s="1"/>
  <c r="B586" i="25"/>
  <c r="B578" i="25"/>
  <c r="X5" i="41" l="1"/>
  <c r="AY18" i="33"/>
  <c r="AY19" i="33" s="1"/>
  <c r="AY21" i="33" s="1"/>
  <c r="AP23" i="41"/>
  <c r="AP20" i="11"/>
  <c r="AO19" i="11"/>
  <c r="AO22" i="11"/>
  <c r="AO22" i="41" s="1"/>
  <c r="AO20" i="41" s="1"/>
  <c r="AP23" i="11"/>
  <c r="AB950" i="25"/>
  <c r="Y25" i="11" s="1"/>
  <c r="Y18" i="11" s="1"/>
  <c r="X48" i="12"/>
  <c r="AB951" i="25"/>
  <c r="Y32" i="11" s="1"/>
  <c r="Y27" i="11" s="1"/>
  <c r="X49" i="12"/>
  <c r="AD949" i="25"/>
  <c r="AC948" i="25"/>
  <c r="Z21" i="11" s="1"/>
  <c r="C21" i="40" s="1"/>
  <c r="Y47" i="12"/>
  <c r="AQ28" i="11"/>
  <c r="AR29" i="11"/>
  <c r="AB52" i="25"/>
  <c r="AC45" i="25" s="1"/>
  <c r="AC945" i="25" s="1"/>
  <c r="AC952" i="25" s="1"/>
  <c r="AB51" i="25"/>
  <c r="AC44" i="25" s="1"/>
  <c r="AC944" i="25" s="1"/>
  <c r="AC48" i="25"/>
  <c r="AD41" i="25" s="1"/>
  <c r="AD941" i="25" s="1"/>
  <c r="AS89" i="25"/>
  <c r="AS96" i="25" s="1"/>
  <c r="BM391" i="25"/>
  <c r="BM398" i="25" s="1"/>
  <c r="AS90" i="25"/>
  <c r="AS97" i="25" s="1"/>
  <c r="BK358" i="25"/>
  <c r="BK365" i="25" s="1"/>
  <c r="BF283" i="25"/>
  <c r="BF290" i="25" s="1"/>
  <c r="AR75" i="25"/>
  <c r="AR82" i="25" s="1"/>
  <c r="BK357" i="25"/>
  <c r="BK364" i="25" s="1"/>
  <c r="BA210" i="25"/>
  <c r="BA217" i="25" s="1"/>
  <c r="BC237" i="25"/>
  <c r="BC244" i="25" s="1"/>
  <c r="BL371" i="25"/>
  <c r="BL378" i="25" s="1"/>
  <c r="AR59" i="25"/>
  <c r="AR66" i="25" s="1"/>
  <c r="BB225" i="25"/>
  <c r="BB232" i="25" s="1"/>
  <c r="BL376" i="25"/>
  <c r="BL383" i="25" s="1"/>
  <c r="BM388" i="25"/>
  <c r="BM395" i="25" s="1"/>
  <c r="AY179" i="25"/>
  <c r="AY186" i="25" s="1"/>
  <c r="BF285" i="25"/>
  <c r="BF292" i="25" s="1"/>
  <c r="AT103" i="25"/>
  <c r="AT110" i="25" s="1"/>
  <c r="BE271" i="25"/>
  <c r="BE278" i="25" s="1"/>
  <c r="BE266" i="25"/>
  <c r="BE273" i="25" s="1"/>
  <c r="BF284" i="25"/>
  <c r="BF291" i="25" s="1"/>
  <c r="BD252" i="25"/>
  <c r="BD259" i="25" s="1"/>
  <c r="AX165" i="25"/>
  <c r="AX172" i="25" s="1"/>
  <c r="BA207" i="25"/>
  <c r="BA214" i="25" s="1"/>
  <c r="BK361" i="25"/>
  <c r="BK368" i="25" s="1"/>
  <c r="AV135" i="25"/>
  <c r="AV142" i="25" s="1"/>
  <c r="BF281" i="25"/>
  <c r="BF288" i="25" s="1"/>
  <c r="AX162" i="25"/>
  <c r="AX169" i="25" s="1"/>
  <c r="AX166" i="25"/>
  <c r="AX173" i="25" s="1"/>
  <c r="BC240" i="25"/>
  <c r="BC247" i="25" s="1"/>
  <c r="BL374" i="25"/>
  <c r="BL381" i="25" s="1"/>
  <c r="BI328" i="25"/>
  <c r="BI335" i="25" s="1"/>
  <c r="BK359" i="25"/>
  <c r="BK366" i="25" s="1"/>
  <c r="BC236" i="25"/>
  <c r="BC243" i="25" s="1"/>
  <c r="BC238" i="25"/>
  <c r="BC245" i="25"/>
  <c r="AR60" i="25"/>
  <c r="AR67" i="25" s="1"/>
  <c r="AZ191" i="25"/>
  <c r="AZ198" i="25" s="1"/>
  <c r="BB224" i="25"/>
  <c r="BB231" i="25" s="1"/>
  <c r="BH313" i="25"/>
  <c r="BH320" i="25" s="1"/>
  <c r="BI327" i="25"/>
  <c r="BI334" i="25" s="1"/>
  <c r="AZ193" i="25"/>
  <c r="AZ200" i="25" s="1"/>
  <c r="AY181" i="25"/>
  <c r="AY188" i="25" s="1"/>
  <c r="BB226" i="25"/>
  <c r="BB233" i="25" s="1"/>
  <c r="AT101" i="25"/>
  <c r="AT108" i="25" s="1"/>
  <c r="AY178" i="25"/>
  <c r="AY185" i="25" s="1"/>
  <c r="AU117" i="25"/>
  <c r="AU124" i="25" s="1"/>
  <c r="BI330" i="25"/>
  <c r="BI337" i="25" s="1"/>
  <c r="AW151" i="25"/>
  <c r="AW158" i="25" s="1"/>
  <c r="BB221" i="25"/>
  <c r="BB228" i="25" s="1"/>
  <c r="AW148" i="25"/>
  <c r="AW155" i="25" s="1"/>
  <c r="AQ56" i="25"/>
  <c r="AQ63" i="25" s="1"/>
  <c r="AZ194" i="25"/>
  <c r="AZ201" i="25" s="1"/>
  <c r="BM389" i="25"/>
  <c r="BM396" i="25" s="1"/>
  <c r="AZ195" i="25"/>
  <c r="AZ202" i="25" s="1"/>
  <c r="AY176" i="25"/>
  <c r="AY183" i="25" s="1"/>
  <c r="BJ342" i="25"/>
  <c r="BJ349" i="25" s="1"/>
  <c r="BL375" i="25"/>
  <c r="BL382" i="25" s="1"/>
  <c r="BJ345" i="25"/>
  <c r="BJ352" i="25" s="1"/>
  <c r="AS87" i="25"/>
  <c r="AS94" i="25" s="1"/>
  <c r="BD251" i="25"/>
  <c r="BD258" i="25" s="1"/>
  <c r="BD255" i="25"/>
  <c r="BD262" i="25" s="1"/>
  <c r="BM386" i="25"/>
  <c r="BM393" i="25" s="1"/>
  <c r="BF282" i="25"/>
  <c r="BF289" i="25" s="1"/>
  <c r="BD253" i="25"/>
  <c r="BD260" i="25" s="1"/>
  <c r="AV133" i="25"/>
  <c r="AV140" i="25" s="1"/>
  <c r="BB222" i="25"/>
  <c r="BB229" i="25" s="1"/>
  <c r="BE268" i="25"/>
  <c r="BE275" i="25" s="1"/>
  <c r="BH314" i="25"/>
  <c r="BH321" i="25" s="1"/>
  <c r="AU120" i="25"/>
  <c r="AU127" i="25" s="1"/>
  <c r="BI326" i="25"/>
  <c r="BI333" i="25" s="1"/>
  <c r="BA209" i="25"/>
  <c r="BA216" i="25" s="1"/>
  <c r="BJ344" i="25"/>
  <c r="BJ351" i="25" s="1"/>
  <c r="AW149" i="25"/>
  <c r="AW156" i="25" s="1"/>
  <c r="BH311" i="25"/>
  <c r="BH318" i="25" s="1"/>
  <c r="BG296" i="25"/>
  <c r="BG303" i="25" s="1"/>
  <c r="BG298" i="25"/>
  <c r="BG305" i="25" s="1"/>
  <c r="AQ58" i="25"/>
  <c r="AQ65" i="25" s="1"/>
  <c r="BK360" i="25"/>
  <c r="BK367" i="25" s="1"/>
  <c r="AU116" i="25"/>
  <c r="AU123" i="25" s="1"/>
  <c r="BD254" i="25"/>
  <c r="BD261" i="25" s="1"/>
  <c r="BI331" i="25"/>
  <c r="BI338" i="25" s="1"/>
  <c r="AZ192" i="25"/>
  <c r="AZ199" i="25" s="1"/>
  <c r="AT105" i="25"/>
  <c r="AT112" i="25" s="1"/>
  <c r="AR76" i="25"/>
  <c r="AR83" i="25" s="1"/>
  <c r="AR72" i="25"/>
  <c r="AR79" i="25" s="1"/>
  <c r="B597" i="25"/>
  <c r="B589" i="25"/>
  <c r="BG300" i="25"/>
  <c r="BG307" i="25" s="1"/>
  <c r="BG297" i="25"/>
  <c r="BG304" i="25" s="1"/>
  <c r="BA211" i="25"/>
  <c r="BA218" i="25" s="1"/>
  <c r="AV131" i="25"/>
  <c r="AV138" i="25" s="1"/>
  <c r="AS91" i="25"/>
  <c r="AS98" i="25" s="1"/>
  <c r="BM390" i="25"/>
  <c r="BM397" i="25" s="1"/>
  <c r="AT104" i="25"/>
  <c r="AT111" i="25" s="1"/>
  <c r="BG301" i="25"/>
  <c r="BG308" i="25" s="1"/>
  <c r="BL373" i="25"/>
  <c r="BL380" i="25" s="1"/>
  <c r="BB223" i="25"/>
  <c r="BB230" i="25" s="1"/>
  <c r="BG299" i="25"/>
  <c r="BG306" i="25" s="1"/>
  <c r="BH315" i="25"/>
  <c r="BH322" i="25" s="1"/>
  <c r="AZ196" i="25"/>
  <c r="AZ203" i="25" s="1"/>
  <c r="B583" i="25"/>
  <c r="B575" i="25"/>
  <c r="AX161" i="25"/>
  <c r="AX168" i="25" s="1"/>
  <c r="AT102" i="25"/>
  <c r="AT109" i="25" s="1"/>
  <c r="BL372" i="25"/>
  <c r="BL379" i="25" s="1"/>
  <c r="BE269" i="25"/>
  <c r="BE276" i="25" s="1"/>
  <c r="BH316" i="25"/>
  <c r="BH323" i="25" s="1"/>
  <c r="B601" i="25"/>
  <c r="B593" i="25"/>
  <c r="AS88" i="25"/>
  <c r="AS95" i="25" s="1"/>
  <c r="BJ346" i="25"/>
  <c r="BJ353" i="25" s="1"/>
  <c r="AR71" i="25"/>
  <c r="AR78" i="25" s="1"/>
  <c r="BK356" i="25"/>
  <c r="BK363" i="25" s="1"/>
  <c r="AW146" i="25"/>
  <c r="AW153" i="25" s="1"/>
  <c r="BC239" i="25"/>
  <c r="BC246" i="25" s="1"/>
  <c r="AT106" i="25"/>
  <c r="AT113" i="25" s="1"/>
  <c r="AW150" i="25"/>
  <c r="AW157" i="25" s="1"/>
  <c r="BJ343" i="25"/>
  <c r="BJ350" i="25" s="1"/>
  <c r="B588" i="25"/>
  <c r="B596" i="25"/>
  <c r="AY177" i="25"/>
  <c r="AY184" i="25" s="1"/>
  <c r="B592" i="25"/>
  <c r="B600" i="25"/>
  <c r="B591" i="25"/>
  <c r="B599" i="25"/>
  <c r="AX163" i="25"/>
  <c r="AX170" i="25" s="1"/>
  <c r="BC241" i="25"/>
  <c r="BC248" i="25" s="1"/>
  <c r="AS86" i="25"/>
  <c r="AS93" i="25" s="1"/>
  <c r="AV132" i="25"/>
  <c r="AV139" i="25" s="1"/>
  <c r="AR73" i="25"/>
  <c r="AR80" i="25" s="1"/>
  <c r="BE270" i="25"/>
  <c r="BE277" i="25" s="1"/>
  <c r="AU119" i="25"/>
  <c r="AU126" i="25" s="1"/>
  <c r="AV134" i="25"/>
  <c r="AV141" i="25" s="1"/>
  <c r="BE267" i="25"/>
  <c r="BE274" i="25" s="1"/>
  <c r="BI329" i="25"/>
  <c r="BI336" i="25" s="1"/>
  <c r="BM387" i="25"/>
  <c r="BM394" i="25" s="1"/>
  <c r="AX164" i="25"/>
  <c r="AX171" i="25" s="1"/>
  <c r="BH312" i="25"/>
  <c r="BH319" i="25" s="1"/>
  <c r="AQ61" i="25"/>
  <c r="AQ68" i="25" s="1"/>
  <c r="AY180" i="25"/>
  <c r="AY187" i="25" s="1"/>
  <c r="AR74" i="25"/>
  <c r="AR81" i="25" s="1"/>
  <c r="AU121" i="25"/>
  <c r="AU128" i="25" s="1"/>
  <c r="AQ57" i="25"/>
  <c r="AQ64" i="25" s="1"/>
  <c r="AW147" i="25"/>
  <c r="AW154" i="25" s="1"/>
  <c r="BD256" i="25"/>
  <c r="BD263" i="25" s="1"/>
  <c r="BJ341" i="25"/>
  <c r="BJ348" i="25" s="1"/>
  <c r="AV136" i="25"/>
  <c r="AV143" i="25" s="1"/>
  <c r="AU118" i="25"/>
  <c r="AU125" i="25" s="1"/>
  <c r="BA206" i="25"/>
  <c r="BA213" i="25" s="1"/>
  <c r="BF286" i="25"/>
  <c r="BF293" i="25" s="1"/>
  <c r="AB50" i="25"/>
  <c r="AD49" i="25"/>
  <c r="AG53" i="25"/>
  <c r="BA208" i="25"/>
  <c r="BA215" i="25" s="1"/>
  <c r="Y5" i="41" l="1"/>
  <c r="AY30" i="33"/>
  <c r="AZ8" i="14" s="1"/>
  <c r="AY50" i="11" s="1"/>
  <c r="AY28" i="41" s="1"/>
  <c r="AZ17" i="33"/>
  <c r="AQ23" i="41"/>
  <c r="C47" i="42"/>
  <c r="AP22" i="11"/>
  <c r="AP22" i="41" s="1"/>
  <c r="AP20" i="41" s="1"/>
  <c r="AQ23" i="11"/>
  <c r="AQ20" i="11"/>
  <c r="AP19" i="11"/>
  <c r="AC951" i="25"/>
  <c r="Z32" i="11" s="1"/>
  <c r="Y49" i="12"/>
  <c r="C49" i="42" s="1"/>
  <c r="AD948" i="25"/>
  <c r="AA21" i="11" s="1"/>
  <c r="Z47" i="12"/>
  <c r="AS29" i="11"/>
  <c r="AR28" i="11"/>
  <c r="AC52" i="25"/>
  <c r="AD45" i="25" s="1"/>
  <c r="AD945" i="25" s="1"/>
  <c r="AD952" i="25" s="1"/>
  <c r="AV121" i="25"/>
  <c r="AV128" i="25" s="1"/>
  <c r="BI312" i="25"/>
  <c r="BI319" i="25" s="1"/>
  <c r="BF267" i="25"/>
  <c r="BF274" i="25" s="1"/>
  <c r="AX146" i="25"/>
  <c r="AX153" i="25" s="1"/>
  <c r="BK346" i="25"/>
  <c r="BK353" i="25" s="1"/>
  <c r="BI315" i="25"/>
  <c r="BI322" i="25" s="1"/>
  <c r="BB211" i="25"/>
  <c r="BB218" i="25" s="1"/>
  <c r="BK344" i="25"/>
  <c r="BK351" i="25" s="1"/>
  <c r="BI314" i="25"/>
  <c r="BI321" i="25" s="1"/>
  <c r="AW133" i="25"/>
  <c r="AW140" i="25" s="1"/>
  <c r="BK345" i="25"/>
  <c r="BK352" i="25" s="1"/>
  <c r="AU101" i="25"/>
  <c r="AU108" i="25" s="1"/>
  <c r="BG281" i="25"/>
  <c r="BG288" i="25" s="1"/>
  <c r="BM371" i="25"/>
  <c r="BM378" i="25" s="1"/>
  <c r="BL357" i="25"/>
  <c r="BL364" i="25" s="1"/>
  <c r="BB208" i="25"/>
  <c r="BB215" i="25" s="1"/>
  <c r="BE256" i="25"/>
  <c r="BE263" i="25" s="1"/>
  <c r="AS74" i="25"/>
  <c r="AS81" i="25" s="1"/>
  <c r="AY164" i="25"/>
  <c r="AY171" i="25" s="1"/>
  <c r="AW134" i="25"/>
  <c r="AW141" i="25" s="1"/>
  <c r="BL356" i="25"/>
  <c r="BL363" i="25" s="1"/>
  <c r="BI316" i="25"/>
  <c r="BI323" i="25" s="1"/>
  <c r="AT91" i="25"/>
  <c r="AT98" i="25" s="1"/>
  <c r="BH297" i="25"/>
  <c r="BH304" i="25" s="1"/>
  <c r="AU105" i="25"/>
  <c r="AU112" i="25" s="1"/>
  <c r="BH298" i="25"/>
  <c r="BH305" i="25" s="1"/>
  <c r="BI311" i="25"/>
  <c r="BI318" i="25" s="1"/>
  <c r="BB209" i="25"/>
  <c r="BB216" i="25" s="1"/>
  <c r="BF268" i="25"/>
  <c r="BF275" i="25" s="1"/>
  <c r="AZ176" i="25"/>
  <c r="AZ183" i="25" s="1"/>
  <c r="BC226" i="25"/>
  <c r="BC233" i="25" s="1"/>
  <c r="BL359" i="25"/>
  <c r="BL366" i="25" s="1"/>
  <c r="BB207" i="25"/>
  <c r="BB214" i="25" s="1"/>
  <c r="AZ179" i="25"/>
  <c r="AZ186" i="25" s="1"/>
  <c r="BC225" i="25"/>
  <c r="BC232" i="25" s="1"/>
  <c r="BD237" i="25"/>
  <c r="BD244" i="25" s="1"/>
  <c r="AS75" i="25"/>
  <c r="AS82" i="25" s="1"/>
  <c r="BB206" i="25"/>
  <c r="BB213" i="25" s="1"/>
  <c r="AX147" i="25"/>
  <c r="AX154" i="25" s="1"/>
  <c r="AZ180" i="25"/>
  <c r="AZ187" i="25" s="1"/>
  <c r="AS73" i="25"/>
  <c r="AS80" i="25" s="1"/>
  <c r="AZ177" i="25"/>
  <c r="AZ184" i="25" s="1"/>
  <c r="BF269" i="25"/>
  <c r="BF276" i="25" s="1"/>
  <c r="BH301" i="25"/>
  <c r="BH308" i="25" s="1"/>
  <c r="BH300" i="25"/>
  <c r="BH307" i="25" s="1"/>
  <c r="BL360" i="25"/>
  <c r="BL367" i="25" s="1"/>
  <c r="BJ326" i="25"/>
  <c r="BJ333" i="25" s="1"/>
  <c r="AX148" i="25"/>
  <c r="AX155" i="25" s="1"/>
  <c r="AZ181" i="25"/>
  <c r="AZ188" i="25" s="1"/>
  <c r="BI313" i="25"/>
  <c r="BI320" i="25" s="1"/>
  <c r="BJ328" i="25"/>
  <c r="BJ335" i="25" s="1"/>
  <c r="AY166" i="25"/>
  <c r="AY173" i="25" s="1"/>
  <c r="AY165" i="25"/>
  <c r="AY172" i="25" s="1"/>
  <c r="AU103" i="25"/>
  <c r="AU110" i="25" s="1"/>
  <c r="BG283" i="25"/>
  <c r="BG290" i="25" s="1"/>
  <c r="AR57" i="25"/>
  <c r="AR64" i="25" s="1"/>
  <c r="AR61" i="25"/>
  <c r="AR68" i="25" s="1"/>
  <c r="BJ329" i="25"/>
  <c r="BJ336" i="25" s="1"/>
  <c r="BD241" i="25"/>
  <c r="BD248" i="25" s="1"/>
  <c r="AX150" i="25"/>
  <c r="AX157" i="25" s="1"/>
  <c r="BA196" i="25"/>
  <c r="BA203" i="25" s="1"/>
  <c r="BC223" i="25"/>
  <c r="BC230" i="25" s="1"/>
  <c r="AU104" i="25"/>
  <c r="AU111" i="25" s="1"/>
  <c r="AV120" i="25"/>
  <c r="AV127" i="25" s="1"/>
  <c r="AT87" i="25"/>
  <c r="AT94" i="25" s="1"/>
  <c r="BJ330" i="25"/>
  <c r="BJ337" i="25" s="1"/>
  <c r="BA193" i="25"/>
  <c r="BA200" i="25" s="1"/>
  <c r="BM374" i="25"/>
  <c r="BM381" i="25" s="1"/>
  <c r="AY162" i="25"/>
  <c r="AY169" i="25" s="1"/>
  <c r="BE252" i="25"/>
  <c r="BE259" i="25" s="1"/>
  <c r="BL358" i="25"/>
  <c r="BL365" i="25" s="1"/>
  <c r="AT89" i="25"/>
  <c r="AT96" i="25" s="1"/>
  <c r="AW136" i="25"/>
  <c r="AW143" i="25" s="1"/>
  <c r="BF270" i="25"/>
  <c r="BF277" i="25" s="1"/>
  <c r="AW132" i="25"/>
  <c r="AW139" i="25" s="1"/>
  <c r="B614" i="25"/>
  <c r="B606" i="25"/>
  <c r="BK343" i="25"/>
  <c r="BK350" i="25" s="1"/>
  <c r="AU106" i="25"/>
  <c r="AU113" i="25" s="1"/>
  <c r="AS71" i="25"/>
  <c r="AS78" i="25" s="1"/>
  <c r="AT88" i="25"/>
  <c r="AT95" i="25" s="1"/>
  <c r="BM372" i="25"/>
  <c r="BM379" i="25" s="1"/>
  <c r="AY161" i="25"/>
  <c r="AY168" i="25" s="1"/>
  <c r="BH299" i="25"/>
  <c r="BH306" i="25" s="1"/>
  <c r="BM373" i="25"/>
  <c r="BM380" i="25" s="1"/>
  <c r="B612" i="25"/>
  <c r="B604" i="25"/>
  <c r="AS76" i="25"/>
  <c r="AS83" i="25" s="1"/>
  <c r="BA192" i="25"/>
  <c r="BA199" i="25" s="1"/>
  <c r="BE254" i="25"/>
  <c r="BE261" i="25" s="1"/>
  <c r="BH296" i="25"/>
  <c r="BH303" i="25" s="1"/>
  <c r="AX149" i="25"/>
  <c r="AX156" i="25" s="1"/>
  <c r="BG282" i="25"/>
  <c r="BG289" i="25" s="1"/>
  <c r="BE255" i="25"/>
  <c r="BE262" i="25" s="1"/>
  <c r="BM375" i="25"/>
  <c r="BM382" i="25" s="1"/>
  <c r="AR56" i="25"/>
  <c r="AR63" i="25" s="1"/>
  <c r="BC221" i="25"/>
  <c r="BC228" i="25" s="1"/>
  <c r="AZ178" i="25"/>
  <c r="AZ185" i="25" s="1"/>
  <c r="BJ327" i="25"/>
  <c r="BJ334" i="25" s="1"/>
  <c r="BC224" i="25"/>
  <c r="BC231" i="25" s="1"/>
  <c r="AS60" i="25"/>
  <c r="AS67" i="25" s="1"/>
  <c r="BD236" i="25"/>
  <c r="BD243" i="25" s="1"/>
  <c r="BD240" i="25"/>
  <c r="BD247" i="25" s="1"/>
  <c r="AW135" i="25"/>
  <c r="AW142" i="25" s="1"/>
  <c r="BG284" i="25"/>
  <c r="BG291" i="25" s="1"/>
  <c r="BF271" i="25"/>
  <c r="BF278" i="25" s="1"/>
  <c r="BG285" i="25"/>
  <c r="BG292" i="25" s="1"/>
  <c r="BB210" i="25"/>
  <c r="BB217" i="25" s="1"/>
  <c r="AH46" i="25"/>
  <c r="AH946" i="25" s="1"/>
  <c r="AH953" i="25" s="1"/>
  <c r="AC43" i="25"/>
  <c r="AC943" i="25" s="1"/>
  <c r="BA191" i="25"/>
  <c r="BA198" i="25" s="1"/>
  <c r="BD238" i="25"/>
  <c r="BD245" i="25" s="1"/>
  <c r="BF266" i="25"/>
  <c r="BF273" i="25" s="1"/>
  <c r="BM376" i="25"/>
  <c r="BM383" i="25" s="1"/>
  <c r="AS59" i="25"/>
  <c r="AS66" i="25" s="1"/>
  <c r="AE42" i="25"/>
  <c r="AE942" i="25" s="1"/>
  <c r="BG286" i="25"/>
  <c r="BG293" i="25" s="1"/>
  <c r="AV118" i="25"/>
  <c r="AV125" i="25" s="1"/>
  <c r="BK341" i="25"/>
  <c r="BK348" i="25" s="1"/>
  <c r="AV119" i="25"/>
  <c r="AV126" i="25" s="1"/>
  <c r="AT86" i="25"/>
  <c r="AT93" i="25" s="1"/>
  <c r="AY163" i="25"/>
  <c r="AY170" i="25" s="1"/>
  <c r="B615" i="25"/>
  <c r="B607" i="25"/>
  <c r="B611" i="25"/>
  <c r="B603" i="25"/>
  <c r="BD239" i="25"/>
  <c r="BD246" i="25" s="1"/>
  <c r="AU102" i="25"/>
  <c r="AU109" i="25" s="1"/>
  <c r="AW131" i="25"/>
  <c r="AW138" i="25" s="1"/>
  <c r="AS72" i="25"/>
  <c r="AS79" i="25" s="1"/>
  <c r="BJ331" i="25"/>
  <c r="BJ338" i="25" s="1"/>
  <c r="AV116" i="25"/>
  <c r="AV123" i="25" s="1"/>
  <c r="AR58" i="25"/>
  <c r="AR65" i="25" s="1"/>
  <c r="AT90" i="25"/>
  <c r="AT97" i="25" s="1"/>
  <c r="AD48" i="25"/>
  <c r="B616" i="25"/>
  <c r="B608" i="25"/>
  <c r="B598" i="25"/>
  <c r="B590" i="25"/>
  <c r="AC51" i="25"/>
  <c r="BC222" i="25"/>
  <c r="BC229" i="25" s="1"/>
  <c r="BE253" i="25"/>
  <c r="BE260" i="25" s="1"/>
  <c r="BE251" i="25"/>
  <c r="BE258" i="25" s="1"/>
  <c r="BK342" i="25"/>
  <c r="BK349" i="25" s="1"/>
  <c r="BA195" i="25"/>
  <c r="BA202" i="25" s="1"/>
  <c r="BA194" i="25"/>
  <c r="BA201" i="25" s="1"/>
  <c r="AX151" i="25"/>
  <c r="AX158" i="25" s="1"/>
  <c r="AV117" i="25"/>
  <c r="AV124" i="25" s="1"/>
  <c r="BL361" i="25"/>
  <c r="BL368" i="25" s="1"/>
  <c r="AZ28" i="33" l="1"/>
  <c r="BA17" i="13" s="1"/>
  <c r="AZ20" i="33"/>
  <c r="AZ24" i="33" s="1"/>
  <c r="AY62" i="12" s="1"/>
  <c r="AR23" i="41"/>
  <c r="Z27" i="11"/>
  <c r="C32" i="40"/>
  <c r="C27" i="40" s="1"/>
  <c r="AR20" i="11"/>
  <c r="AQ19" i="11"/>
  <c r="AQ22" i="11"/>
  <c r="AQ22" i="41" s="1"/>
  <c r="AQ20" i="41" s="1"/>
  <c r="AR23" i="11"/>
  <c r="AC950" i="25"/>
  <c r="Z25" i="11" s="1"/>
  <c r="Y48" i="12"/>
  <c r="AE949" i="25"/>
  <c r="AS28" i="11"/>
  <c r="AT29" i="11"/>
  <c r="AC50" i="25"/>
  <c r="BF251" i="25"/>
  <c r="BF258" i="25" s="1"/>
  <c r="AW116" i="25"/>
  <c r="AW123" i="25" s="1"/>
  <c r="BB191" i="25"/>
  <c r="BB198" i="25" s="1"/>
  <c r="AT71" i="25"/>
  <c r="AT78" i="25"/>
  <c r="BI300" i="25"/>
  <c r="BI307" i="25" s="1"/>
  <c r="AT73" i="25"/>
  <c r="AT80" i="25" s="1"/>
  <c r="BD226" i="25"/>
  <c r="BD233" i="25"/>
  <c r="BI297" i="25"/>
  <c r="BI304" i="25" s="1"/>
  <c r="AX134" i="25"/>
  <c r="AX141" i="25" s="1"/>
  <c r="BL345" i="25"/>
  <c r="BL352" i="25" s="1"/>
  <c r="BC211" i="25"/>
  <c r="BC218" i="25" s="1"/>
  <c r="AY146" i="25"/>
  <c r="AY153" i="25" s="1"/>
  <c r="BM361" i="25"/>
  <c r="BM368" i="25" s="1"/>
  <c r="AW119" i="25"/>
  <c r="AW126" i="25" s="1"/>
  <c r="BD221" i="25"/>
  <c r="BD228" i="25" s="1"/>
  <c r="AT76" i="25"/>
  <c r="AT83" i="25" s="1"/>
  <c r="BG270" i="25"/>
  <c r="BG277" i="25" s="1"/>
  <c r="BF252" i="25"/>
  <c r="BF259" i="25" s="1"/>
  <c r="AZ166" i="25"/>
  <c r="AZ173" i="25" s="1"/>
  <c r="BI301" i="25"/>
  <c r="BI308" i="25" s="1"/>
  <c r="BA180" i="25"/>
  <c r="BA187" i="25" s="1"/>
  <c r="BA179" i="25"/>
  <c r="BA186" i="25" s="1"/>
  <c r="BA176" i="25"/>
  <c r="BA183" i="25" s="1"/>
  <c r="AU91" i="25"/>
  <c r="AU98" i="25" s="1"/>
  <c r="AZ164" i="25"/>
  <c r="AZ171" i="25" s="1"/>
  <c r="AX133" i="25"/>
  <c r="AX140" i="25" s="1"/>
  <c r="BJ315" i="25"/>
  <c r="BJ322" i="25" s="1"/>
  <c r="BG267" i="25"/>
  <c r="BG274" i="25" s="1"/>
  <c r="AW117" i="25"/>
  <c r="AW124" i="25" s="1"/>
  <c r="BB195" i="25"/>
  <c r="BB202" i="25" s="1"/>
  <c r="AU90" i="25"/>
  <c r="AU97" i="25" s="1"/>
  <c r="AZ163" i="25"/>
  <c r="AZ170" i="25" s="1"/>
  <c r="BH285" i="25"/>
  <c r="BH292" i="25" s="1"/>
  <c r="AY149" i="25"/>
  <c r="AY156" i="25" s="1"/>
  <c r="BI299" i="25"/>
  <c r="BI306" i="25" s="1"/>
  <c r="AZ162" i="25"/>
  <c r="AZ169" i="25" s="1"/>
  <c r="BK329" i="25"/>
  <c r="BK336" i="25" s="1"/>
  <c r="BA181" i="25"/>
  <c r="BA188" i="25" s="1"/>
  <c r="BG269" i="25"/>
  <c r="BG276" i="25" s="1"/>
  <c r="AY147" i="25"/>
  <c r="AY154" i="25" s="1"/>
  <c r="BE237" i="25"/>
  <c r="BE244" i="25" s="1"/>
  <c r="BC207" i="25"/>
  <c r="BC214" i="25" s="1"/>
  <c r="BJ316" i="25"/>
  <c r="BJ323" i="25"/>
  <c r="AT74" i="25"/>
  <c r="AT81" i="25" s="1"/>
  <c r="BM357" i="25"/>
  <c r="BM364" i="25" s="1"/>
  <c r="BJ314" i="25"/>
  <c r="BJ321" i="25" s="1"/>
  <c r="BJ312" i="25"/>
  <c r="BJ319" i="25" s="1"/>
  <c r="AY151" i="25"/>
  <c r="AY158" i="25" s="1"/>
  <c r="BL342" i="25"/>
  <c r="BL349" i="25" s="1"/>
  <c r="BD222" i="25"/>
  <c r="BD229" i="25" s="1"/>
  <c r="AS58" i="25"/>
  <c r="AS65" i="25" s="1"/>
  <c r="AV102" i="25"/>
  <c r="AV109" i="25" s="1"/>
  <c r="AU88" i="25"/>
  <c r="AU95" i="25" s="1"/>
  <c r="BD223" i="25"/>
  <c r="BD230" i="25" s="1"/>
  <c r="BM360" i="25"/>
  <c r="BM367" i="25" s="1"/>
  <c r="BA177" i="25"/>
  <c r="BA184" i="25" s="1"/>
  <c r="BC206" i="25"/>
  <c r="BC213" i="25" s="1"/>
  <c r="BM359" i="25"/>
  <c r="BM366" i="25" s="1"/>
  <c r="BM356" i="25"/>
  <c r="BM363" i="25" s="1"/>
  <c r="BF256" i="25"/>
  <c r="BF263" i="25" s="1"/>
  <c r="BL344" i="25"/>
  <c r="BL351" i="25" s="1"/>
  <c r="AW121" i="25"/>
  <c r="AW128" i="25" s="1"/>
  <c r="B618" i="25"/>
  <c r="B626" i="25"/>
  <c r="AE49" i="25"/>
  <c r="AD43" i="25"/>
  <c r="AD943" i="25" s="1"/>
  <c r="BC210" i="25"/>
  <c r="BC217" i="25" s="1"/>
  <c r="BG271" i="25"/>
  <c r="BG278" i="25" s="1"/>
  <c r="AX135" i="25"/>
  <c r="AX142" i="25" s="1"/>
  <c r="BE236" i="25"/>
  <c r="BE243" i="25" s="1"/>
  <c r="BD224" i="25"/>
  <c r="BD231" i="25" s="1"/>
  <c r="BA178" i="25"/>
  <c r="BA185" i="25" s="1"/>
  <c r="AS56" i="25"/>
  <c r="AS63" i="25" s="1"/>
  <c r="BF255" i="25"/>
  <c r="BF262" i="25" s="1"/>
  <c r="BF254" i="25"/>
  <c r="BF261" i="25" s="1"/>
  <c r="AZ161" i="25"/>
  <c r="AZ168" i="25" s="1"/>
  <c r="AV106" i="25"/>
  <c r="AV113" i="25" s="1"/>
  <c r="B629" i="25"/>
  <c r="B621" i="25"/>
  <c r="BM358" i="25"/>
  <c r="BM365" i="25" s="1"/>
  <c r="BB193" i="25"/>
  <c r="BB200" i="25" s="1"/>
  <c r="AU87" i="25"/>
  <c r="AU94" i="25" s="1"/>
  <c r="AV104" i="25"/>
  <c r="AV111" i="25" s="1"/>
  <c r="BB196" i="25"/>
  <c r="BB203" i="25" s="1"/>
  <c r="BE241" i="25"/>
  <c r="BE248" i="25" s="1"/>
  <c r="AS61" i="25"/>
  <c r="AS68" i="25" s="1"/>
  <c r="BH283" i="25"/>
  <c r="BH290" i="25" s="1"/>
  <c r="AZ165" i="25"/>
  <c r="AZ172" i="25" s="1"/>
  <c r="BK328" i="25"/>
  <c r="BK335" i="25" s="1"/>
  <c r="BK326" i="25"/>
  <c r="BK333" i="25" s="1"/>
  <c r="BC209" i="25"/>
  <c r="BC216" i="25" s="1"/>
  <c r="BI298" i="25"/>
  <c r="BI305" i="25" s="1"/>
  <c r="BC208" i="25"/>
  <c r="BC215" i="25" s="1"/>
  <c r="AV101" i="25"/>
  <c r="AV108" i="25" s="1"/>
  <c r="AD44" i="25"/>
  <c r="AD944" i="25" s="1"/>
  <c r="B631" i="25"/>
  <c r="B623" i="25"/>
  <c r="AH53" i="25"/>
  <c r="BB194" i="25"/>
  <c r="BB201" i="25" s="1"/>
  <c r="BF253" i="25"/>
  <c r="BF260" i="25" s="1"/>
  <c r="AE41" i="25"/>
  <c r="AE941" i="25" s="1"/>
  <c r="BK331" i="25"/>
  <c r="BK338" i="25" s="1"/>
  <c r="AX131" i="25"/>
  <c r="AX138" i="25" s="1"/>
  <c r="BE239" i="25"/>
  <c r="BE246" i="25" s="1"/>
  <c r="B630" i="25"/>
  <c r="B622" i="25"/>
  <c r="AU86" i="25"/>
  <c r="AU93" i="25" s="1"/>
  <c r="BL341" i="25"/>
  <c r="BL348" i="25" s="1"/>
  <c r="BH286" i="25"/>
  <c r="BH293" i="25" s="1"/>
  <c r="AT59" i="25"/>
  <c r="AT66" i="25" s="1"/>
  <c r="BG266" i="25"/>
  <c r="BG273" i="25" s="1"/>
  <c r="BH284" i="25"/>
  <c r="BH291" i="25" s="1"/>
  <c r="BE240" i="25"/>
  <c r="BE247" i="25" s="1"/>
  <c r="AT60" i="25"/>
  <c r="AT67" i="25" s="1"/>
  <c r="BK327" i="25"/>
  <c r="BK334" i="25" s="1"/>
  <c r="BH282" i="25"/>
  <c r="BH289" i="25" s="1"/>
  <c r="BI296" i="25"/>
  <c r="BI303" i="25" s="1"/>
  <c r="BB192" i="25"/>
  <c r="BB199" i="25" s="1"/>
  <c r="B627" i="25"/>
  <c r="B619" i="25"/>
  <c r="BL343" i="25"/>
  <c r="BL350" i="25" s="1"/>
  <c r="AX132" i="25"/>
  <c r="AX139" i="25" s="1"/>
  <c r="AX136" i="25"/>
  <c r="AX143" i="25" s="1"/>
  <c r="AU89" i="25"/>
  <c r="AU96" i="25" s="1"/>
  <c r="BK330" i="25"/>
  <c r="BK337" i="25" s="1"/>
  <c r="AW120" i="25"/>
  <c r="AW127" i="25" s="1"/>
  <c r="AY150" i="25"/>
  <c r="AY157" i="25" s="1"/>
  <c r="AS57" i="25"/>
  <c r="AS64" i="25" s="1"/>
  <c r="AV103" i="25"/>
  <c r="AV110" i="25" s="1"/>
  <c r="BJ313" i="25"/>
  <c r="BJ320" i="25" s="1"/>
  <c r="AY148" i="25"/>
  <c r="AY155" i="25" s="1"/>
  <c r="AT75" i="25"/>
  <c r="AT82" i="25"/>
  <c r="BD225" i="25"/>
  <c r="BD232" i="25" s="1"/>
  <c r="BG268" i="25"/>
  <c r="BG275" i="25" s="1"/>
  <c r="BJ311" i="25"/>
  <c r="BJ318" i="25" s="1"/>
  <c r="AV105" i="25"/>
  <c r="AV112" i="25" s="1"/>
  <c r="BH281" i="25"/>
  <c r="BH288" i="25" s="1"/>
  <c r="BL346" i="25"/>
  <c r="BL353" i="25" s="1"/>
  <c r="B613" i="25"/>
  <c r="B605" i="25"/>
  <c r="AT72" i="25"/>
  <c r="AT79" i="25" s="1"/>
  <c r="AW118" i="25"/>
  <c r="AW125" i="25" s="1"/>
  <c r="BE238" i="25"/>
  <c r="BE245" i="25" s="1"/>
  <c r="AD52" i="25"/>
  <c r="AZ18" i="33" l="1"/>
  <c r="AZ19" i="33" s="1"/>
  <c r="AZ21" i="33" s="1"/>
  <c r="C48" i="42"/>
  <c r="C51" i="42" s="1"/>
  <c r="Z5" i="41"/>
  <c r="D5" i="43" s="1"/>
  <c r="AS23" i="41"/>
  <c r="Z18" i="11"/>
  <c r="C25" i="40"/>
  <c r="C18" i="40" s="1"/>
  <c r="AS23" i="11"/>
  <c r="AR22" i="11"/>
  <c r="AR22" i="41" s="1"/>
  <c r="AR20" i="41" s="1"/>
  <c r="AS20" i="11"/>
  <c r="AR19" i="11"/>
  <c r="AE948" i="25"/>
  <c r="AB21" i="11" s="1"/>
  <c r="AA47" i="12"/>
  <c r="AD950" i="25"/>
  <c r="AA25" i="11" s="1"/>
  <c r="AA18" i="11" s="1"/>
  <c r="Z48" i="12"/>
  <c r="AD951" i="25"/>
  <c r="AA32" i="11" s="1"/>
  <c r="AA27" i="11" s="1"/>
  <c r="Z49" i="12"/>
  <c r="AT28" i="11"/>
  <c r="AT23" i="41" s="1"/>
  <c r="AU29" i="11"/>
  <c r="AD50" i="25"/>
  <c r="AE43" i="25" s="1"/>
  <c r="AE943" i="25" s="1"/>
  <c r="AZ148" i="25"/>
  <c r="AZ155" i="25" s="1"/>
  <c r="AZ150" i="25"/>
  <c r="AZ157" i="25" s="1"/>
  <c r="BC192" i="25"/>
  <c r="BC199" i="25" s="1"/>
  <c r="BL327" i="25"/>
  <c r="BL334" i="25" s="1"/>
  <c r="BJ298" i="25"/>
  <c r="BJ305" i="25" s="1"/>
  <c r="BF236" i="25"/>
  <c r="BF243" i="25" s="1"/>
  <c r="AZ151" i="25"/>
  <c r="AZ158" i="25" s="1"/>
  <c r="AU74" i="25"/>
  <c r="AU81" i="25" s="1"/>
  <c r="BF237" i="25"/>
  <c r="BF244" i="25" s="1"/>
  <c r="BB181" i="25"/>
  <c r="BB188" i="25" s="1"/>
  <c r="BJ299" i="25"/>
  <c r="BJ306" i="25" s="1"/>
  <c r="BA163" i="25"/>
  <c r="BA170" i="25" s="1"/>
  <c r="AU76" i="25"/>
  <c r="AU83" i="25" s="1"/>
  <c r="AY134" i="25"/>
  <c r="AY141" i="25" s="1"/>
  <c r="BK311" i="25"/>
  <c r="BK318" i="25" s="1"/>
  <c r="BK313" i="25"/>
  <c r="BK320" i="25" s="1"/>
  <c r="AX120" i="25"/>
  <c r="AX127" i="25" s="1"/>
  <c r="BJ296" i="25"/>
  <c r="BJ303" i="25" s="1"/>
  <c r="BI286" i="25"/>
  <c r="BI293" i="25" s="1"/>
  <c r="BL331" i="25"/>
  <c r="BL338" i="25" s="1"/>
  <c r="BL328" i="25"/>
  <c r="BL335" i="25" s="1"/>
  <c r="AY135" i="25"/>
  <c r="AY142" i="25" s="1"/>
  <c r="AW102" i="25"/>
  <c r="AW109" i="25" s="1"/>
  <c r="BK312" i="25"/>
  <c r="BK319" i="25" s="1"/>
  <c r="AZ147" i="25"/>
  <c r="AZ154" i="25" s="1"/>
  <c r="BL329" i="25"/>
  <c r="BL336" i="25" s="1"/>
  <c r="AZ149" i="25"/>
  <c r="AZ156" i="25" s="1"/>
  <c r="AV90" i="25"/>
  <c r="AV97" i="25" s="1"/>
  <c r="BA164" i="25"/>
  <c r="BA171" i="25" s="1"/>
  <c r="BE221" i="25"/>
  <c r="BE228" i="25" s="1"/>
  <c r="AZ146" i="25"/>
  <c r="AZ153" i="25" s="1"/>
  <c r="AU73" i="25"/>
  <c r="AU80" i="25" s="1"/>
  <c r="BC191" i="25"/>
  <c r="BC198" i="25" s="1"/>
  <c r="BI281" i="25"/>
  <c r="BI288" i="25" s="1"/>
  <c r="AW103" i="25"/>
  <c r="AW110" i="25" s="1"/>
  <c r="BL330" i="25"/>
  <c r="BL337" i="25" s="1"/>
  <c r="BH266" i="25"/>
  <c r="BH273" i="25" s="1"/>
  <c r="BM341" i="25"/>
  <c r="BM348" i="25" s="1"/>
  <c r="BF239" i="25"/>
  <c r="BF246" i="25" s="1"/>
  <c r="AW101" i="25"/>
  <c r="AW108" i="25" s="1"/>
  <c r="BA165" i="25"/>
  <c r="BA172" i="25" s="1"/>
  <c r="AW104" i="25"/>
  <c r="AW111" i="25" s="1"/>
  <c r="BH271" i="25"/>
  <c r="BH278" i="25" s="1"/>
  <c r="AX121" i="25"/>
  <c r="AX128" i="25" s="1"/>
  <c r="BD206" i="25"/>
  <c r="BD213" i="25" s="1"/>
  <c r="BE223" i="25"/>
  <c r="BE230" i="25" s="1"/>
  <c r="BK314" i="25"/>
  <c r="BK321" i="25" s="1"/>
  <c r="BC195" i="25"/>
  <c r="BC202" i="25" s="1"/>
  <c r="BK315" i="25"/>
  <c r="BK322" i="25" s="1"/>
  <c r="BB179" i="25"/>
  <c r="BB186" i="25" s="1"/>
  <c r="BD211" i="25"/>
  <c r="BD218" i="25" s="1"/>
  <c r="BJ300" i="25"/>
  <c r="BJ307" i="25" s="1"/>
  <c r="AX116" i="25"/>
  <c r="AX123" i="25" s="1"/>
  <c r="AT57" i="25"/>
  <c r="AT64" i="25" s="1"/>
  <c r="AY132" i="25"/>
  <c r="AY139" i="25" s="1"/>
  <c r="BF240" i="25"/>
  <c r="BF247" i="25" s="1"/>
  <c r="AV86" i="25"/>
  <c r="AV93" i="25" s="1"/>
  <c r="BG253" i="25"/>
  <c r="BG260" i="25" s="1"/>
  <c r="BD208" i="25"/>
  <c r="BD215" i="25" s="1"/>
  <c r="BF241" i="25"/>
  <c r="BF248" i="25" s="1"/>
  <c r="BM344" i="25"/>
  <c r="BM351" i="25" s="1"/>
  <c r="BB177" i="25"/>
  <c r="BB184" i="25" s="1"/>
  <c r="BD207" i="25"/>
  <c r="BD214" i="25" s="1"/>
  <c r="AX117" i="25"/>
  <c r="AX124" i="25" s="1"/>
  <c r="BH270" i="25"/>
  <c r="BH277" i="25" s="1"/>
  <c r="BM345" i="25"/>
  <c r="BM352" i="25" s="1"/>
  <c r="BG251" i="25"/>
  <c r="BG258" i="25" s="1"/>
  <c r="AU72" i="25"/>
  <c r="AU79" i="25" s="1"/>
  <c r="AF42" i="25"/>
  <c r="AF942" i="25" s="1"/>
  <c r="BH267" i="25"/>
  <c r="BH274" i="25" s="1"/>
  <c r="AY133" i="25"/>
  <c r="AY140" i="25" s="1"/>
  <c r="AV91" i="25"/>
  <c r="AV98" i="25" s="1"/>
  <c r="BJ301" i="25"/>
  <c r="BJ308" i="25" s="1"/>
  <c r="BG252" i="25"/>
  <c r="BG259" i="25" s="1"/>
  <c r="AX119" i="25"/>
  <c r="AX126" i="25" s="1"/>
  <c r="BJ297" i="25"/>
  <c r="BJ304" i="25" s="1"/>
  <c r="AU71" i="25"/>
  <c r="AU78" i="25" s="1"/>
  <c r="AX118" i="25"/>
  <c r="AX125" i="25" s="1"/>
  <c r="B628" i="25"/>
  <c r="B620" i="25"/>
  <c r="BE225" i="25"/>
  <c r="BE232" i="25" s="1"/>
  <c r="AY136" i="25"/>
  <c r="AY143" i="25" s="1"/>
  <c r="BM343" i="25"/>
  <c r="BM350" i="25" s="1"/>
  <c r="BI282" i="25"/>
  <c r="BI289" i="25" s="1"/>
  <c r="AU60" i="25"/>
  <c r="AU67" i="25" s="1"/>
  <c r="BI284" i="25"/>
  <c r="BI291" i="25" s="1"/>
  <c r="AE48" i="25"/>
  <c r="B646" i="25"/>
  <c r="B638" i="25"/>
  <c r="BL326" i="25"/>
  <c r="BL333" i="25" s="1"/>
  <c r="AT61" i="25"/>
  <c r="AT68" i="25" s="1"/>
  <c r="BC196" i="25"/>
  <c r="BC203" i="25" s="1"/>
  <c r="AV87" i="25"/>
  <c r="AV94" i="25" s="1"/>
  <c r="AW106" i="25"/>
  <c r="AW113" i="25" s="1"/>
  <c r="BG254" i="25"/>
  <c r="BG261" i="25" s="1"/>
  <c r="AT56" i="25"/>
  <c r="AT63" i="25" s="1"/>
  <c r="BE224" i="25"/>
  <c r="BE231" i="25" s="1"/>
  <c r="BD210" i="25"/>
  <c r="BD217" i="25" s="1"/>
  <c r="B641" i="25"/>
  <c r="B633" i="25"/>
  <c r="AV88" i="25"/>
  <c r="AV95" i="25" s="1"/>
  <c r="AT58" i="25"/>
  <c r="AT65" i="25" s="1"/>
  <c r="BM342" i="25"/>
  <c r="BM349" i="25" s="1"/>
  <c r="BK316" i="25"/>
  <c r="BK323" i="25" s="1"/>
  <c r="BH269" i="25"/>
  <c r="BH276" i="25" s="1"/>
  <c r="BI285" i="25"/>
  <c r="BI292" i="25" s="1"/>
  <c r="BB176" i="25"/>
  <c r="BB183" i="25" s="1"/>
  <c r="BB180" i="25"/>
  <c r="BB187" i="25" s="1"/>
  <c r="BA166" i="25"/>
  <c r="BA173" i="25" s="1"/>
  <c r="BE226" i="25"/>
  <c r="BE233" i="25" s="1"/>
  <c r="BF238" i="25"/>
  <c r="BF245" i="25" s="1"/>
  <c r="BM346" i="25"/>
  <c r="BM353" i="25" s="1"/>
  <c r="AW105" i="25"/>
  <c r="AW112" i="25" s="1"/>
  <c r="BH268" i="25"/>
  <c r="BH275" i="25" s="1"/>
  <c r="AU75" i="25"/>
  <c r="AU82" i="25" s="1"/>
  <c r="AV89" i="25"/>
  <c r="AV96" i="25" s="1"/>
  <c r="AU59" i="25"/>
  <c r="AU66" i="25" s="1"/>
  <c r="B645" i="25"/>
  <c r="B637" i="25"/>
  <c r="AY131" i="25"/>
  <c r="AY138" i="25" s="1"/>
  <c r="BC194" i="25"/>
  <c r="BC201" i="25" s="1"/>
  <c r="BD209" i="25"/>
  <c r="BD216" i="25" s="1"/>
  <c r="BI283" i="25"/>
  <c r="BI290" i="25" s="1"/>
  <c r="BC193" i="25"/>
  <c r="BC200" i="25" s="1"/>
  <c r="BA161" i="25"/>
  <c r="BA168" i="25" s="1"/>
  <c r="BG255" i="25"/>
  <c r="BG262" i="25" s="1"/>
  <c r="BB178" i="25"/>
  <c r="BB185" i="25" s="1"/>
  <c r="AE45" i="25"/>
  <c r="AE945" i="25" s="1"/>
  <c r="AE952" i="25" s="1"/>
  <c r="B642" i="25"/>
  <c r="B634" i="25"/>
  <c r="AI46" i="25"/>
  <c r="AI946" i="25" s="1"/>
  <c r="AI953" i="25" s="1"/>
  <c r="AD51" i="25"/>
  <c r="B644" i="25"/>
  <c r="B636" i="25"/>
  <c r="BG256" i="25"/>
  <c r="BG263" i="25" s="1"/>
  <c r="BE222" i="25"/>
  <c r="BE229" i="25" s="1"/>
  <c r="BA162" i="25"/>
  <c r="BA169" i="25" s="1"/>
  <c r="AZ30" i="33" l="1"/>
  <c r="BA8" i="14" s="1"/>
  <c r="AZ50" i="11" s="1"/>
  <c r="AZ28" i="41" s="1"/>
  <c r="BA17" i="33"/>
  <c r="AA5" i="41"/>
  <c r="AT20" i="11"/>
  <c r="AS19" i="11"/>
  <c r="AS22" i="11"/>
  <c r="AS22" i="41" s="1"/>
  <c r="AT23" i="11"/>
  <c r="AE950" i="25"/>
  <c r="AB25" i="11" s="1"/>
  <c r="AB18" i="11" s="1"/>
  <c r="AA48" i="12"/>
  <c r="AF949" i="25"/>
  <c r="AU28" i="11"/>
  <c r="AV29" i="11"/>
  <c r="AI53" i="25"/>
  <c r="AJ46" i="25" s="1"/>
  <c r="AJ946" i="25" s="1"/>
  <c r="AJ953" i="25" s="1"/>
  <c r="AF49" i="25"/>
  <c r="AE52" i="25"/>
  <c r="AF45" i="25" s="1"/>
  <c r="AF945" i="25" s="1"/>
  <c r="AF952" i="25" s="1"/>
  <c r="AE50" i="25"/>
  <c r="AF43" i="25" s="1"/>
  <c r="AF943" i="25" s="1"/>
  <c r="AB48" i="12" s="1"/>
  <c r="BH256" i="25"/>
  <c r="BH263" i="25" s="1"/>
  <c r="BC178" i="25"/>
  <c r="BC185" i="25" s="1"/>
  <c r="BJ283" i="25"/>
  <c r="BJ290" i="25" s="1"/>
  <c r="BI268" i="25"/>
  <c r="BI275" i="25" s="1"/>
  <c r="BG238" i="25"/>
  <c r="BG245" i="25" s="1"/>
  <c r="BJ285" i="25"/>
  <c r="BJ292" i="25" s="1"/>
  <c r="AW87" i="25"/>
  <c r="AW94" i="25" s="1"/>
  <c r="BM326" i="25"/>
  <c r="BM333" i="25" s="1"/>
  <c r="BJ284" i="25"/>
  <c r="BJ291" i="25" s="1"/>
  <c r="BF225" i="25"/>
  <c r="BF232" i="25" s="1"/>
  <c r="AY119" i="25"/>
  <c r="AY126" i="25" s="1"/>
  <c r="BG241" i="25"/>
  <c r="BG248" i="25" s="1"/>
  <c r="AZ132" i="25"/>
  <c r="AZ139" i="25" s="1"/>
  <c r="BE211" i="25"/>
  <c r="BE218" i="25" s="1"/>
  <c r="BD195" i="25"/>
  <c r="BD202" i="25" s="1"/>
  <c r="AX104" i="25"/>
  <c r="AX111" i="25" s="1"/>
  <c r="BI266" i="25"/>
  <c r="BI273" i="25" s="1"/>
  <c r="BD191" i="25"/>
  <c r="BD198" i="25" s="1"/>
  <c r="BM329" i="25"/>
  <c r="BM336" i="25" s="1"/>
  <c r="BK296" i="25"/>
  <c r="BK303" i="25" s="1"/>
  <c r="BL311" i="25"/>
  <c r="BL318" i="25" s="1"/>
  <c r="BK299" i="25"/>
  <c r="BK306" i="25" s="1"/>
  <c r="BA151" i="25"/>
  <c r="BA158" i="25" s="1"/>
  <c r="BM327" i="25"/>
  <c r="BM334" i="25" s="1"/>
  <c r="BB162" i="25"/>
  <c r="BB169" i="25" s="1"/>
  <c r="BH255" i="25"/>
  <c r="BH262" i="25" s="1"/>
  <c r="BE209" i="25"/>
  <c r="BE216" i="25" s="1"/>
  <c r="BC180" i="25"/>
  <c r="BC187" i="25" s="1"/>
  <c r="BI269" i="25"/>
  <c r="BI276" i="25" s="1"/>
  <c r="AU58" i="25"/>
  <c r="AU65" i="25" s="1"/>
  <c r="AV60" i="25"/>
  <c r="AV67" i="25" s="1"/>
  <c r="AV71" i="25"/>
  <c r="AV78" i="25" s="1"/>
  <c r="BH252" i="25"/>
  <c r="BH259" i="25" s="1"/>
  <c r="AZ133" i="25"/>
  <c r="AZ140" i="25" s="1"/>
  <c r="BE207" i="25"/>
  <c r="BE214" i="25" s="1"/>
  <c r="AW86" i="25"/>
  <c r="AW93" i="25" s="1"/>
  <c r="AU57" i="25"/>
  <c r="AU64" i="25" s="1"/>
  <c r="BL314" i="25"/>
  <c r="BL321" i="25" s="1"/>
  <c r="BM330" i="25"/>
  <c r="BM337" i="25" s="1"/>
  <c r="AV73" i="25"/>
  <c r="AV80" i="25" s="1"/>
  <c r="BB164" i="25"/>
  <c r="BB171" i="25" s="1"/>
  <c r="BA147" i="25"/>
  <c r="BA154" i="25" s="1"/>
  <c r="BM331" i="25"/>
  <c r="BM338" i="25" s="1"/>
  <c r="AZ134" i="25"/>
  <c r="AZ141" i="25" s="1"/>
  <c r="BC181" i="25"/>
  <c r="BC188" i="25" s="1"/>
  <c r="BD192" i="25"/>
  <c r="BD199" i="25" s="1"/>
  <c r="BB161" i="25"/>
  <c r="BB168" i="25" s="1"/>
  <c r="BD194" i="25"/>
  <c r="BD201" i="25" s="1"/>
  <c r="BL316" i="25"/>
  <c r="BL323" i="25" s="1"/>
  <c r="BE210" i="25"/>
  <c r="BE217" i="25" s="1"/>
  <c r="BH254" i="25"/>
  <c r="BH261" i="25" s="1"/>
  <c r="BK301" i="25"/>
  <c r="BK308" i="25" s="1"/>
  <c r="AV72" i="25"/>
  <c r="AV79" i="25" s="1"/>
  <c r="BI270" i="25"/>
  <c r="BI277" i="25" s="1"/>
  <c r="BC177" i="25"/>
  <c r="BC184" i="25" s="1"/>
  <c r="AY116" i="25"/>
  <c r="AY123" i="25" s="1"/>
  <c r="BF223" i="25"/>
  <c r="BF230" i="25" s="1"/>
  <c r="AX103" i="25"/>
  <c r="AX110" i="25" s="1"/>
  <c r="BA146" i="25"/>
  <c r="BA153" i="25" s="1"/>
  <c r="AW90" i="25"/>
  <c r="AW97" i="25" s="1"/>
  <c r="BL312" i="25"/>
  <c r="BL319" i="25" s="1"/>
  <c r="AV76" i="25"/>
  <c r="AV83" i="25" s="1"/>
  <c r="BG237" i="25"/>
  <c r="BG244" i="25" s="1"/>
  <c r="BA150" i="25"/>
  <c r="BA157" i="25" s="1"/>
  <c r="BD193" i="25"/>
  <c r="BD200" i="25" s="1"/>
  <c r="AV59" i="25"/>
  <c r="AV66" i="25" s="1"/>
  <c r="BF224" i="25"/>
  <c r="BF231" i="25" s="1"/>
  <c r="AX106" i="25"/>
  <c r="AX113" i="25" s="1"/>
  <c r="AU61" i="25"/>
  <c r="AU68" i="25" s="1"/>
  <c r="BH251" i="25"/>
  <c r="BH258" i="25" s="1"/>
  <c r="BK300" i="25"/>
  <c r="BK307" i="25" s="1"/>
  <c r="BL315" i="25"/>
  <c r="BL322" i="25" s="1"/>
  <c r="BI271" i="25"/>
  <c r="BI278" i="25" s="1"/>
  <c r="AX101" i="25"/>
  <c r="AX108" i="25" s="1"/>
  <c r="BJ281" i="25"/>
  <c r="BJ288" i="25" s="1"/>
  <c r="BA149" i="25"/>
  <c r="BA156" i="25" s="1"/>
  <c r="BL313" i="25"/>
  <c r="BL320" i="25" s="1"/>
  <c r="BB163" i="25"/>
  <c r="BB170" i="25" s="1"/>
  <c r="AV74" i="25"/>
  <c r="AV81" i="25" s="1"/>
  <c r="BK298" i="25"/>
  <c r="BK305" i="25" s="1"/>
  <c r="BA148" i="25"/>
  <c r="BA155" i="25" s="1"/>
  <c r="B651" i="25"/>
  <c r="B659" i="25"/>
  <c r="AF41" i="25"/>
  <c r="AF941" i="25" s="1"/>
  <c r="AY118" i="25"/>
  <c r="AY125" i="25" s="1"/>
  <c r="BK297" i="25"/>
  <c r="BK304" i="25" s="1"/>
  <c r="AW91" i="25"/>
  <c r="AW98" i="25" s="1"/>
  <c r="BI267" i="25"/>
  <c r="BI274" i="25" s="1"/>
  <c r="AY117" i="25"/>
  <c r="AY124" i="25" s="1"/>
  <c r="BH253" i="25"/>
  <c r="BH260" i="25" s="1"/>
  <c r="BG240" i="25"/>
  <c r="BG247" i="25" s="1"/>
  <c r="BC179" i="25"/>
  <c r="BC186" i="25" s="1"/>
  <c r="AY121" i="25"/>
  <c r="AY128" i="25" s="1"/>
  <c r="BF221" i="25"/>
  <c r="BF228" i="25" s="1"/>
  <c r="AZ135" i="25"/>
  <c r="AZ142" i="25" s="1"/>
  <c r="BG236" i="25"/>
  <c r="BG243" i="25" s="1"/>
  <c r="BF222" i="25"/>
  <c r="BF229" i="25" s="1"/>
  <c r="AE44" i="25"/>
  <c r="AE944" i="25" s="1"/>
  <c r="B657" i="25"/>
  <c r="B649" i="25"/>
  <c r="AZ131" i="25"/>
  <c r="AZ138" i="25" s="1"/>
  <c r="AV75" i="25"/>
  <c r="AV82" i="25" s="1"/>
  <c r="AX105" i="25"/>
  <c r="AX112" i="25" s="1"/>
  <c r="BB166" i="25"/>
  <c r="BB173" i="25" s="1"/>
  <c r="BC176" i="25"/>
  <c r="BC183" i="25" s="1"/>
  <c r="AW88" i="25"/>
  <c r="AW95" i="25" s="1"/>
  <c r="AU56" i="25"/>
  <c r="AU63" i="25" s="1"/>
  <c r="BD196" i="25"/>
  <c r="BD203" i="25" s="1"/>
  <c r="BJ282" i="25"/>
  <c r="BJ289" i="25" s="1"/>
  <c r="AZ136" i="25"/>
  <c r="AZ143" i="25" s="1"/>
  <c r="AW89" i="25"/>
  <c r="AW96" i="25" s="1"/>
  <c r="BF226" i="25"/>
  <c r="BF233" i="25" s="1"/>
  <c r="B643" i="25"/>
  <c r="B635" i="25"/>
  <c r="AG42" i="25"/>
  <c r="AG942" i="25" s="1"/>
  <c r="BE208" i="25"/>
  <c r="BE215" i="25" s="1"/>
  <c r="BE206" i="25"/>
  <c r="BE213" i="25" s="1"/>
  <c r="BB165" i="25"/>
  <c r="BB172" i="25" s="1"/>
  <c r="BG239" i="25"/>
  <c r="BG246" i="25" s="1"/>
  <c r="AX102" i="25"/>
  <c r="AX109" i="25" s="1"/>
  <c r="BM328" i="25"/>
  <c r="BM335" i="25" s="1"/>
  <c r="BJ286" i="25"/>
  <c r="BJ293" i="25" s="1"/>
  <c r="AY120" i="25"/>
  <c r="AY127" i="25" s="1"/>
  <c r="B652" i="25"/>
  <c r="B660" i="25"/>
  <c r="B648" i="25"/>
  <c r="B656" i="25"/>
  <c r="B661" i="25"/>
  <c r="B653" i="25"/>
  <c r="BA28" i="33" l="1"/>
  <c r="BB17" i="13" s="1"/>
  <c r="BA20" i="33"/>
  <c r="BA24" i="33" s="1"/>
  <c r="AZ62" i="12" s="1"/>
  <c r="AU23" i="41"/>
  <c r="AS20" i="41"/>
  <c r="AU23" i="11"/>
  <c r="AT22" i="11"/>
  <c r="AT22" i="41" s="1"/>
  <c r="AT20" i="41" s="1"/>
  <c r="AT19" i="11"/>
  <c r="AU20" i="11"/>
  <c r="AF948" i="25"/>
  <c r="AC21" i="11" s="1"/>
  <c r="AB47" i="12"/>
  <c r="AE951" i="25"/>
  <c r="AB32" i="11" s="1"/>
  <c r="AB27" i="11" s="1"/>
  <c r="AA49" i="12"/>
  <c r="AG949" i="25"/>
  <c r="AF950" i="25"/>
  <c r="AC25" i="11" s="1"/>
  <c r="AW29" i="11"/>
  <c r="AV28" i="11"/>
  <c r="AE51" i="25"/>
  <c r="AF44" i="25" s="1"/>
  <c r="AF944" i="25" s="1"/>
  <c r="AG49" i="25"/>
  <c r="AH42" i="25" s="1"/>
  <c r="AH942" i="25" s="1"/>
  <c r="AF48" i="25"/>
  <c r="AG41" i="25" s="1"/>
  <c r="AG941" i="25" s="1"/>
  <c r="AF52" i="25"/>
  <c r="AG45" i="25" s="1"/>
  <c r="AG945" i="25" s="1"/>
  <c r="AG952" i="25" s="1"/>
  <c r="BD176" i="25"/>
  <c r="BD183" i="25" s="1"/>
  <c r="BG222" i="25"/>
  <c r="BG229" i="25" s="1"/>
  <c r="BL298" i="25"/>
  <c r="BL305" i="25" s="1"/>
  <c r="BM313" i="25"/>
  <c r="BM320" i="25" s="1"/>
  <c r="AV61" i="25"/>
  <c r="AV68" i="25" s="1"/>
  <c r="BH237" i="25"/>
  <c r="BH244" i="25" s="1"/>
  <c r="BG223" i="25"/>
  <c r="BG230" i="25" s="1"/>
  <c r="BE194" i="25"/>
  <c r="BE201" i="25" s="1"/>
  <c r="BA133" i="25"/>
  <c r="BA140" i="25" s="1"/>
  <c r="AY104" i="25"/>
  <c r="AY111" i="25" s="1"/>
  <c r="AX87" i="25"/>
  <c r="AX94" i="25" s="1"/>
  <c r="BJ268" i="25"/>
  <c r="BJ275" i="25" s="1"/>
  <c r="AZ120" i="25"/>
  <c r="AZ127" i="25" s="1"/>
  <c r="BC166" i="25"/>
  <c r="BC173" i="25" s="1"/>
  <c r="BG221" i="25"/>
  <c r="BG228" i="25" s="1"/>
  <c r="AX91" i="25"/>
  <c r="AX98" i="25" s="1"/>
  <c r="AW74" i="25"/>
  <c r="AW81" i="25" s="1"/>
  <c r="AW76" i="25"/>
  <c r="AW83" i="25" s="1"/>
  <c r="AV57" i="25"/>
  <c r="AV64" i="25" s="1"/>
  <c r="BB151" i="25"/>
  <c r="BB158" i="25" s="1"/>
  <c r="BE191" i="25"/>
  <c r="BE198" i="25" s="1"/>
  <c r="BE195" i="25"/>
  <c r="BE202" i="25" s="1"/>
  <c r="BH241" i="25"/>
  <c r="BH248" i="25" s="1"/>
  <c r="BK285" i="25"/>
  <c r="BK292" i="25" s="1"/>
  <c r="BK283" i="25"/>
  <c r="BK290" i="25" s="1"/>
  <c r="BG226" i="25"/>
  <c r="BG233" i="25" s="1"/>
  <c r="BH240" i="25"/>
  <c r="BH247" i="25" s="1"/>
  <c r="BJ271" i="25"/>
  <c r="BJ278" i="25" s="1"/>
  <c r="BE193" i="25"/>
  <c r="BE200" i="25" s="1"/>
  <c r="BB146" i="25"/>
  <c r="BB153" i="25" s="1"/>
  <c r="AW72" i="25"/>
  <c r="AW79" i="25" s="1"/>
  <c r="BF210" i="25"/>
  <c r="BF217" i="25" s="1"/>
  <c r="AX86" i="25"/>
  <c r="AX93" i="25" s="1"/>
  <c r="AV58" i="25"/>
  <c r="AV65" i="25" s="1"/>
  <c r="BF211" i="25"/>
  <c r="BF218" i="25" s="1"/>
  <c r="BK284" i="25"/>
  <c r="BK291" i="25" s="1"/>
  <c r="BD178" i="25"/>
  <c r="BD185" i="25" s="1"/>
  <c r="BH239" i="25"/>
  <c r="BH246" i="25" s="1"/>
  <c r="AX89" i="25"/>
  <c r="AX96" i="25" s="1"/>
  <c r="BE196" i="25"/>
  <c r="BE203" i="25" s="1"/>
  <c r="BK281" i="25"/>
  <c r="BK288" i="25" s="1"/>
  <c r="BM315" i="25"/>
  <c r="BM322" i="25" s="1"/>
  <c r="BG224" i="25"/>
  <c r="BG231" i="25" s="1"/>
  <c r="BB150" i="25"/>
  <c r="BB157" i="25" s="1"/>
  <c r="AY103" i="25"/>
  <c r="AY110" i="25" s="1"/>
  <c r="BD177" i="25"/>
  <c r="BD184" i="25" s="1"/>
  <c r="BL301" i="25"/>
  <c r="BL308" i="25" s="1"/>
  <c r="BM316" i="25"/>
  <c r="BM323" i="25" s="1"/>
  <c r="BE192" i="25"/>
  <c r="BE199" i="25" s="1"/>
  <c r="BC164" i="25"/>
  <c r="BC171" i="25" s="1"/>
  <c r="BF207" i="25"/>
  <c r="BF214" i="25" s="1"/>
  <c r="AW71" i="25"/>
  <c r="AW78" i="25" s="1"/>
  <c r="BC162" i="25"/>
  <c r="BC169" i="25" s="1"/>
  <c r="BI256" i="25"/>
  <c r="BI263" i="25" s="1"/>
  <c r="B675" i="25"/>
  <c r="B667" i="25"/>
  <c r="AJ53" i="25"/>
  <c r="B658" i="25"/>
  <c r="B650" i="25"/>
  <c r="AF50" i="25"/>
  <c r="B664" i="25"/>
  <c r="B672" i="25"/>
  <c r="BA134" i="25"/>
  <c r="BA141" i="25" s="1"/>
  <c r="BB147" i="25"/>
  <c r="BB154" i="25" s="1"/>
  <c r="AW73" i="25"/>
  <c r="AW80" i="25" s="1"/>
  <c r="BM314" i="25"/>
  <c r="BM321" i="25" s="1"/>
  <c r="BD180" i="25"/>
  <c r="BD187" i="25" s="1"/>
  <c r="BI255" i="25"/>
  <c r="BI262" i="25" s="1"/>
  <c r="BL299" i="25"/>
  <c r="BL306" i="25" s="1"/>
  <c r="BL296" i="25"/>
  <c r="BL303" i="25" s="1"/>
  <c r="BG225" i="25"/>
  <c r="BG232" i="25" s="1"/>
  <c r="B676" i="25"/>
  <c r="B668" i="25"/>
  <c r="BK282" i="25"/>
  <c r="BK289" i="25" s="1"/>
  <c r="AV56" i="25"/>
  <c r="AV63" i="25" s="1"/>
  <c r="AY105" i="25"/>
  <c r="AY112" i="25" s="1"/>
  <c r="BA131" i="25"/>
  <c r="BA138" i="25" s="1"/>
  <c r="BB148" i="25"/>
  <c r="BB155" i="25" s="1"/>
  <c r="BL300" i="25"/>
  <c r="BL307" i="25" s="1"/>
  <c r="BM312" i="25"/>
  <c r="BM319" i="25" s="1"/>
  <c r="BI254" i="25"/>
  <c r="BI261" i="25" s="1"/>
  <c r="BC161" i="25"/>
  <c r="BC168" i="25" s="1"/>
  <c r="BD181" i="25"/>
  <c r="BD188" i="25" s="1"/>
  <c r="B663" i="25"/>
  <c r="B671" i="25"/>
  <c r="BF206" i="25"/>
  <c r="BF213" i="25" s="1"/>
  <c r="BH236" i="25"/>
  <c r="BH243" i="25" s="1"/>
  <c r="BD179" i="25"/>
  <c r="BD186" i="25" s="1"/>
  <c r="BI253" i="25"/>
  <c r="BI260" i="25" s="1"/>
  <c r="BJ267" i="25"/>
  <c r="BJ274" i="25" s="1"/>
  <c r="BL297" i="25"/>
  <c r="BL304" i="25" s="1"/>
  <c r="BI252" i="25"/>
  <c r="BI259" i="25" s="1"/>
  <c r="AW60" i="25"/>
  <c r="AW67" i="25" s="1"/>
  <c r="BJ269" i="25"/>
  <c r="BJ276" i="25" s="1"/>
  <c r="BF209" i="25"/>
  <c r="BF216" i="25" s="1"/>
  <c r="BM311" i="25"/>
  <c r="BM318" i="25" s="1"/>
  <c r="BJ266" i="25"/>
  <c r="BJ273" i="25" s="1"/>
  <c r="BA132" i="25"/>
  <c r="BA139" i="25" s="1"/>
  <c r="AZ119" i="25"/>
  <c r="AZ126" i="25" s="1"/>
  <c r="BH238" i="25"/>
  <c r="BH245" i="25" s="1"/>
  <c r="BK286" i="25"/>
  <c r="BK293" i="25" s="1"/>
  <c r="AY102" i="25"/>
  <c r="AY109" i="25" s="1"/>
  <c r="BC165" i="25"/>
  <c r="BC172" i="25" s="1"/>
  <c r="BF208" i="25"/>
  <c r="BF215" i="25" s="1"/>
  <c r="BA136" i="25"/>
  <c r="BA143" i="25" s="1"/>
  <c r="AX88" i="25"/>
  <c r="AX95" i="25" s="1"/>
  <c r="AW75" i="25"/>
  <c r="AW82" i="25" s="1"/>
  <c r="BA135" i="25"/>
  <c r="BA142" i="25" s="1"/>
  <c r="AZ121" i="25"/>
  <c r="AZ128" i="25" s="1"/>
  <c r="AZ117" i="25"/>
  <c r="AZ124" i="25" s="1"/>
  <c r="AZ118" i="25"/>
  <c r="AZ125" i="25" s="1"/>
  <c r="B674" i="25"/>
  <c r="B666" i="25"/>
  <c r="BC163" i="25"/>
  <c r="BC170" i="25" s="1"/>
  <c r="BB149" i="25"/>
  <c r="BB156" i="25" s="1"/>
  <c r="AY101" i="25"/>
  <c r="AY108" i="25" s="1"/>
  <c r="BI251" i="25"/>
  <c r="BI258" i="25" s="1"/>
  <c r="AY106" i="25"/>
  <c r="AY113" i="25" s="1"/>
  <c r="AW59" i="25"/>
  <c r="AW66" i="25" s="1"/>
  <c r="AX90" i="25"/>
  <c r="AX97" i="25" s="1"/>
  <c r="AZ116" i="25"/>
  <c r="AZ123" i="25" s="1"/>
  <c r="BJ270" i="25"/>
  <c r="BJ277" i="25" s="1"/>
  <c r="BA18" i="33" l="1"/>
  <c r="BA19" i="33" s="1"/>
  <c r="BA21" i="33" s="1"/>
  <c r="AV23" i="41"/>
  <c r="AB5" i="41"/>
  <c r="AU19" i="11"/>
  <c r="AV20" i="11"/>
  <c r="AU22" i="11"/>
  <c r="AU22" i="41" s="1"/>
  <c r="AU20" i="41" s="1"/>
  <c r="AV23" i="11"/>
  <c r="AG948" i="25"/>
  <c r="AD21" i="11" s="1"/>
  <c r="AC47" i="12"/>
  <c r="AH949" i="25"/>
  <c r="AC18" i="11"/>
  <c r="AF951" i="25"/>
  <c r="AC32" i="11" s="1"/>
  <c r="AC27" i="11" s="1"/>
  <c r="AB49" i="12"/>
  <c r="AC5" i="41" s="1"/>
  <c r="AW28" i="11"/>
  <c r="AX29" i="11"/>
  <c r="E29" i="40" s="1"/>
  <c r="E28" i="40" s="1"/>
  <c r="AF51" i="25"/>
  <c r="AG48" i="25"/>
  <c r="AH41" i="25" s="1"/>
  <c r="AH941" i="25" s="1"/>
  <c r="BC149" i="25"/>
  <c r="BC156" i="25" s="1"/>
  <c r="AX75" i="25"/>
  <c r="AX82" i="25" s="1"/>
  <c r="BG208" i="25"/>
  <c r="BG215" i="25" s="1"/>
  <c r="BK266" i="25"/>
  <c r="BK273" i="25" s="1"/>
  <c r="BJ253" i="25"/>
  <c r="BJ260" i="25" s="1"/>
  <c r="BB131" i="25"/>
  <c r="BB138" i="25" s="1"/>
  <c r="BD164" i="25"/>
  <c r="BD171" i="25" s="1"/>
  <c r="BL284" i="25"/>
  <c r="BL291" i="25" s="1"/>
  <c r="BI241" i="25"/>
  <c r="BI248" i="25" s="1"/>
  <c r="AX74" i="25"/>
  <c r="AX81" i="25" s="1"/>
  <c r="AY87" i="25"/>
  <c r="AY94" i="25" s="1"/>
  <c r="BA118" i="25"/>
  <c r="BA125" i="25" s="1"/>
  <c r="AY88" i="25"/>
  <c r="AY95" i="25" s="1"/>
  <c r="BM297" i="25"/>
  <c r="BM304" i="25" s="1"/>
  <c r="BJ254" i="25"/>
  <c r="BJ261" i="25" s="1"/>
  <c r="AZ105" i="25"/>
  <c r="AZ112" i="25" s="1"/>
  <c r="BH225" i="25"/>
  <c r="BH232" i="25" s="1"/>
  <c r="BC150" i="25"/>
  <c r="BC157" i="25" s="1"/>
  <c r="BL281" i="25"/>
  <c r="BL288" i="25" s="1"/>
  <c r="BI239" i="25"/>
  <c r="BI246" i="25" s="1"/>
  <c r="BD166" i="25"/>
  <c r="BD173" i="25" s="1"/>
  <c r="AZ104" i="25"/>
  <c r="AZ111" i="25" s="1"/>
  <c r="AW61" i="25"/>
  <c r="AW68" i="25" s="1"/>
  <c r="BJ251" i="25"/>
  <c r="BJ258" i="25" s="1"/>
  <c r="BG209" i="25"/>
  <c r="BG216" i="25" s="1"/>
  <c r="BG206" i="25"/>
  <c r="BG213" i="25" s="1"/>
  <c r="AW56" i="25"/>
  <c r="AW63" i="25" s="1"/>
  <c r="BM296" i="25"/>
  <c r="BM303" i="25" s="1"/>
  <c r="BJ256" i="25"/>
  <c r="BJ263" i="25" s="1"/>
  <c r="BE177" i="25"/>
  <c r="BE184" i="25" s="1"/>
  <c r="BF196" i="25"/>
  <c r="BF203" i="25" s="1"/>
  <c r="BG210" i="25"/>
  <c r="BG217" i="25" s="1"/>
  <c r="BL283" i="25"/>
  <c r="BL290" i="25" s="1"/>
  <c r="AW57" i="25"/>
  <c r="AW64" i="25" s="1"/>
  <c r="BA120" i="25"/>
  <c r="BA127" i="25" s="1"/>
  <c r="BB133" i="25"/>
  <c r="BB140" i="25" s="1"/>
  <c r="AZ101" i="25"/>
  <c r="AZ108" i="25" s="1"/>
  <c r="BI238" i="25"/>
  <c r="BI245" i="25" s="1"/>
  <c r="BJ252" i="25"/>
  <c r="BJ259" i="25" s="1"/>
  <c r="BI236" i="25"/>
  <c r="BI243" i="25" s="1"/>
  <c r="BM300" i="25"/>
  <c r="BM307" i="25" s="1"/>
  <c r="BM299" i="25"/>
  <c r="BM306" i="25" s="1"/>
  <c r="BC147" i="25"/>
  <c r="BC154" i="25" s="1"/>
  <c r="BD162" i="25"/>
  <c r="BD169" i="25" s="1"/>
  <c r="AW58" i="25"/>
  <c r="AW65" i="25" s="1"/>
  <c r="AX72" i="25"/>
  <c r="AX79" i="25" s="1"/>
  <c r="BL285" i="25"/>
  <c r="BL292" i="25" s="1"/>
  <c r="BF191" i="25"/>
  <c r="BF198" i="25" s="1"/>
  <c r="AX76" i="25"/>
  <c r="AX83" i="25" s="1"/>
  <c r="BK268" i="25"/>
  <c r="BK275" i="25" s="1"/>
  <c r="BE176" i="25"/>
  <c r="BE183" i="25" s="1"/>
  <c r="BK267" i="25"/>
  <c r="BK274" i="25" s="1"/>
  <c r="BE179" i="25"/>
  <c r="BE186" i="25" s="1"/>
  <c r="AG44" i="25"/>
  <c r="AG944" i="25" s="1"/>
  <c r="B678" i="25"/>
  <c r="B686" i="25"/>
  <c r="BL282" i="25"/>
  <c r="BL289" i="25" s="1"/>
  <c r="BE180" i="25"/>
  <c r="BE187" i="25" s="1"/>
  <c r="AX73" i="25"/>
  <c r="AX80" i="25" s="1"/>
  <c r="BB134" i="25"/>
  <c r="BB141" i="25" s="1"/>
  <c r="B682" i="25"/>
  <c r="B690" i="25"/>
  <c r="BG207" i="25"/>
  <c r="BG214" i="25" s="1"/>
  <c r="BF192" i="25"/>
  <c r="BF199" i="25" s="1"/>
  <c r="BM301" i="25"/>
  <c r="BM308" i="25" s="1"/>
  <c r="AZ103" i="25"/>
  <c r="AZ110" i="25" s="1"/>
  <c r="BH224" i="25"/>
  <c r="BH231" i="25" s="1"/>
  <c r="AY89" i="25"/>
  <c r="AY96" i="25" s="1"/>
  <c r="BH226" i="25"/>
  <c r="BH233" i="25" s="1"/>
  <c r="BF195" i="25"/>
  <c r="BF202" i="25" s="1"/>
  <c r="BC151" i="25"/>
  <c r="BC158" i="25" s="1"/>
  <c r="AY91" i="25"/>
  <c r="AY98" i="25" s="1"/>
  <c r="BF194" i="25"/>
  <c r="BF201" i="25" s="1"/>
  <c r="BI237" i="25"/>
  <c r="BI244" i="25" s="1"/>
  <c r="BH222" i="25"/>
  <c r="BH229" i="25" s="1"/>
  <c r="BK270" i="25"/>
  <c r="BK277" i="25" s="1"/>
  <c r="AY90" i="25"/>
  <c r="AY97" i="25" s="1"/>
  <c r="AZ106" i="25"/>
  <c r="AZ113" i="25" s="1"/>
  <c r="BD163" i="25"/>
  <c r="BD170" i="25" s="1"/>
  <c r="BA121" i="25"/>
  <c r="BA128" i="25" s="1"/>
  <c r="BB136" i="25"/>
  <c r="BB143" i="25" s="1"/>
  <c r="BD165" i="25"/>
  <c r="BD172" i="25" s="1"/>
  <c r="BL286" i="25"/>
  <c r="BL293" i="25" s="1"/>
  <c r="BA119" i="25"/>
  <c r="BA126" i="25" s="1"/>
  <c r="AX60" i="25"/>
  <c r="AX67" i="25" s="1"/>
  <c r="BD161" i="25"/>
  <c r="BD168" i="25" s="1"/>
  <c r="BC148" i="25"/>
  <c r="BC155" i="25" s="1"/>
  <c r="BJ255" i="25"/>
  <c r="BJ262" i="25" s="1"/>
  <c r="B687" i="25"/>
  <c r="B679" i="25"/>
  <c r="B665" i="25"/>
  <c r="B673" i="25"/>
  <c r="AX71" i="25"/>
  <c r="AX78" i="25" s="1"/>
  <c r="BE178" i="25"/>
  <c r="BE185" i="25" s="1"/>
  <c r="BG211" i="25"/>
  <c r="BG218" i="25" s="1"/>
  <c r="AY86" i="25"/>
  <c r="AY93" i="25" s="1"/>
  <c r="BF193" i="25"/>
  <c r="BF200" i="25" s="1"/>
  <c r="BI240" i="25"/>
  <c r="BI247" i="25" s="1"/>
  <c r="BH221" i="25"/>
  <c r="BH228" i="25" s="1"/>
  <c r="BH223" i="25"/>
  <c r="BH230" i="25" s="1"/>
  <c r="BM298" i="25"/>
  <c r="BM305" i="25" s="1"/>
  <c r="BE181" i="25"/>
  <c r="BE188" i="25" s="1"/>
  <c r="AG52" i="25"/>
  <c r="B691" i="25"/>
  <c r="B683" i="25"/>
  <c r="AK46" i="25"/>
  <c r="AK946" i="25" s="1"/>
  <c r="AK953" i="25" s="1"/>
  <c r="BA116" i="25"/>
  <c r="BA123" i="25" s="1"/>
  <c r="AX59" i="25"/>
  <c r="AX66" i="25" s="1"/>
  <c r="B681" i="25"/>
  <c r="B689" i="25"/>
  <c r="BA117" i="25"/>
  <c r="BA124" i="25" s="1"/>
  <c r="BB135" i="25"/>
  <c r="BB142" i="25" s="1"/>
  <c r="AZ102" i="25"/>
  <c r="AZ109" i="25" s="1"/>
  <c r="BB132" i="25"/>
  <c r="BB139" i="25" s="1"/>
  <c r="BK269" i="25"/>
  <c r="BK276" i="25" s="1"/>
  <c r="AH49" i="25"/>
  <c r="AG43" i="25"/>
  <c r="AG943" i="25" s="1"/>
  <c r="BC146" i="25"/>
  <c r="BC153" i="25" s="1"/>
  <c r="BK271" i="25"/>
  <c r="BK278" i="25" s="1"/>
  <c r="BB17" i="33" l="1"/>
  <c r="BA30" i="33"/>
  <c r="BB8" i="14" s="1"/>
  <c r="BA50" i="11" s="1"/>
  <c r="BA28" i="41" s="1"/>
  <c r="AW23" i="41"/>
  <c r="AW23" i="11"/>
  <c r="AV22" i="11"/>
  <c r="AV22" i="41" s="1"/>
  <c r="AV20" i="41" s="1"/>
  <c r="AV19" i="11"/>
  <c r="AW20" i="11"/>
  <c r="AG950" i="25"/>
  <c r="AD25" i="11" s="1"/>
  <c r="AD18" i="11" s="1"/>
  <c r="AC48" i="12"/>
  <c r="AG951" i="25"/>
  <c r="AD32" i="11" s="1"/>
  <c r="AD27" i="11" s="1"/>
  <c r="AC49" i="12"/>
  <c r="AH948" i="25"/>
  <c r="AE21" i="11" s="1"/>
  <c r="AD47" i="12"/>
  <c r="AY29" i="11"/>
  <c r="AX28" i="11"/>
  <c r="AH48" i="25"/>
  <c r="AI41" i="25" s="1"/>
  <c r="AI941" i="25" s="1"/>
  <c r="AG51" i="25"/>
  <c r="AH44" i="25" s="1"/>
  <c r="AH944" i="25" s="1"/>
  <c r="BI223" i="25"/>
  <c r="BI230" i="25" s="1"/>
  <c r="BG193" i="25"/>
  <c r="BG200" i="25" s="1"/>
  <c r="AY60" i="25"/>
  <c r="AY67" i="25" s="1"/>
  <c r="BB121" i="25"/>
  <c r="BB128" i="25" s="1"/>
  <c r="BJ237" i="25"/>
  <c r="BJ244" i="25" s="1"/>
  <c r="BM282" i="25"/>
  <c r="BM289" i="25" s="1"/>
  <c r="BJ238" i="25"/>
  <c r="BJ245" i="25" s="1"/>
  <c r="BB120" i="25"/>
  <c r="BB127" i="25" s="1"/>
  <c r="BH210" i="25"/>
  <c r="BH217" i="25" s="1"/>
  <c r="BM281" i="25"/>
  <c r="BM288" i="25" s="1"/>
  <c r="AY74" i="25"/>
  <c r="AY81" i="25" s="1"/>
  <c r="BE164" i="25"/>
  <c r="BE171" i="25" s="1"/>
  <c r="BL266" i="25"/>
  <c r="BL273" i="25" s="1"/>
  <c r="BL269" i="25"/>
  <c r="BL276" i="25" s="1"/>
  <c r="BB116" i="25"/>
  <c r="BB123" i="25" s="1"/>
  <c r="AZ86" i="25"/>
  <c r="AZ93" i="25" s="1"/>
  <c r="BD148" i="25"/>
  <c r="BD155" i="25" s="1"/>
  <c r="BB119" i="25"/>
  <c r="BB126" i="25" s="1"/>
  <c r="BF179" i="25"/>
  <c r="BF186" i="25" s="1"/>
  <c r="AX57" i="25"/>
  <c r="AX64" i="25" s="1"/>
  <c r="BG196" i="25"/>
  <c r="BG203" i="25" s="1"/>
  <c r="BE166" i="25"/>
  <c r="BE173" i="25" s="1"/>
  <c r="BD150" i="25"/>
  <c r="BD157" i="25" s="1"/>
  <c r="BJ241" i="25"/>
  <c r="BJ248" i="25" s="1"/>
  <c r="BH208" i="25"/>
  <c r="BH215" i="25" s="1"/>
  <c r="BL271" i="25"/>
  <c r="BL278" i="25" s="1"/>
  <c r="BC132" i="25"/>
  <c r="BC139" i="25" s="1"/>
  <c r="BF181" i="25"/>
  <c r="BF188" i="25" s="1"/>
  <c r="AY71" i="25"/>
  <c r="AY78" i="25" s="1"/>
  <c r="BL270" i="25"/>
  <c r="BL277" i="25" s="1"/>
  <c r="BG195" i="25"/>
  <c r="BG202" i="25" s="1"/>
  <c r="BG191" i="25"/>
  <c r="BG198" i="25" s="1"/>
  <c r="BJ236" i="25"/>
  <c r="BJ243" i="25" s="1"/>
  <c r="BF177" i="25"/>
  <c r="BF184" i="25" s="1"/>
  <c r="BH209" i="25"/>
  <c r="BH216" i="25" s="1"/>
  <c r="BK254" i="25"/>
  <c r="BK261" i="25" s="1"/>
  <c r="BB118" i="25"/>
  <c r="BB125" i="25" s="1"/>
  <c r="AY75" i="25"/>
  <c r="AY82" i="25" s="1"/>
  <c r="BJ240" i="25"/>
  <c r="BJ247" i="25" s="1"/>
  <c r="BA106" i="25"/>
  <c r="BA113" i="25" s="1"/>
  <c r="BI222" i="25"/>
  <c r="BI229" i="25" s="1"/>
  <c r="AZ91" i="25"/>
  <c r="AZ98" i="25" s="1"/>
  <c r="BI226" i="25"/>
  <c r="BI233" i="25" s="1"/>
  <c r="BD147" i="25"/>
  <c r="BD154" i="25" s="1"/>
  <c r="BK252" i="25"/>
  <c r="BK259" i="25" s="1"/>
  <c r="BC133" i="25"/>
  <c r="BC140" i="25" s="1"/>
  <c r="AZ87" i="25"/>
  <c r="AZ94" i="25" s="1"/>
  <c r="BK253" i="25"/>
  <c r="BK260" i="25" s="1"/>
  <c r="BD149" i="25"/>
  <c r="BD156" i="25" s="1"/>
  <c r="BD146" i="25"/>
  <c r="BD153" i="25" s="1"/>
  <c r="AI42" i="25"/>
  <c r="AI942" i="25" s="1"/>
  <c r="BA102" i="25"/>
  <c r="BA109" i="25" s="1"/>
  <c r="BB117" i="25"/>
  <c r="BB124" i="25" s="1"/>
  <c r="BF178" i="25"/>
  <c r="BF185" i="25" s="1"/>
  <c r="B688" i="25"/>
  <c r="B680" i="25"/>
  <c r="BK255" i="25"/>
  <c r="BK262" i="25" s="1"/>
  <c r="BE161" i="25"/>
  <c r="BE168" i="25" s="1"/>
  <c r="BE165" i="25"/>
  <c r="BE172" i="25" s="1"/>
  <c r="AZ89" i="25"/>
  <c r="AZ96" i="25" s="1"/>
  <c r="BA103" i="25"/>
  <c r="BA110" i="25" s="1"/>
  <c r="BG192" i="25"/>
  <c r="BG199" i="25" s="1"/>
  <c r="B697" i="25"/>
  <c r="B705" i="25"/>
  <c r="AY73" i="25"/>
  <c r="AY80" i="25" s="1"/>
  <c r="BM284" i="25"/>
  <c r="BM291" i="25" s="1"/>
  <c r="BC131" i="25"/>
  <c r="BC138" i="25" s="1"/>
  <c r="AY59" i="25"/>
  <c r="AY66" i="25" s="1"/>
  <c r="BC135" i="25"/>
  <c r="BC142" i="25" s="1"/>
  <c r="B704" i="25"/>
  <c r="B696" i="25"/>
  <c r="BL267" i="25"/>
  <c r="BL274" i="25" s="1"/>
  <c r="BL268" i="25"/>
  <c r="BL275" i="25" s="1"/>
  <c r="AY72" i="25"/>
  <c r="AY79" i="25" s="1"/>
  <c r="BE162" i="25"/>
  <c r="BE169" i="25" s="1"/>
  <c r="AX56" i="25"/>
  <c r="AX63" i="25" s="1"/>
  <c r="AX61" i="25"/>
  <c r="AX68" i="25" s="1"/>
  <c r="BI225" i="25"/>
  <c r="BI232" i="25" s="1"/>
  <c r="AZ88" i="25"/>
  <c r="AZ95" i="25" s="1"/>
  <c r="B706" i="25"/>
  <c r="B698" i="25"/>
  <c r="B701" i="25"/>
  <c r="B693" i="25"/>
  <c r="AG50" i="25"/>
  <c r="AK53" i="25"/>
  <c r="AH45" i="25"/>
  <c r="AH945" i="25" s="1"/>
  <c r="AH952" i="25" s="1"/>
  <c r="BI221" i="25"/>
  <c r="BI228" i="25" s="1"/>
  <c r="BH211" i="25"/>
  <c r="BH218" i="25" s="1"/>
  <c r="B702" i="25"/>
  <c r="B694" i="25"/>
  <c r="BM286" i="25"/>
  <c r="BM293" i="25" s="1"/>
  <c r="BC136" i="25"/>
  <c r="BC143" i="25" s="1"/>
  <c r="BE163" i="25"/>
  <c r="BE170" i="25" s="1"/>
  <c r="AZ90" i="25"/>
  <c r="AZ97" i="25" s="1"/>
  <c r="BG194" i="25"/>
  <c r="BG201" i="25" s="1"/>
  <c r="BD151" i="25"/>
  <c r="BD158" i="25" s="1"/>
  <c r="BI224" i="25"/>
  <c r="BI231" i="25" s="1"/>
  <c r="BH207" i="25"/>
  <c r="BH214" i="25" s="1"/>
  <c r="BC134" i="25"/>
  <c r="BC141" i="25" s="1"/>
  <c r="BF180" i="25"/>
  <c r="BF187" i="25" s="1"/>
  <c r="BF176" i="25"/>
  <c r="BF183" i="25" s="1"/>
  <c r="AY76" i="25"/>
  <c r="AY83" i="25" s="1"/>
  <c r="BM285" i="25"/>
  <c r="BM292" i="25" s="1"/>
  <c r="AX58" i="25"/>
  <c r="AX65" i="25" s="1"/>
  <c r="BA101" i="25"/>
  <c r="BA108" i="25" s="1"/>
  <c r="BM283" i="25"/>
  <c r="BM290" i="25" s="1"/>
  <c r="BK256" i="25"/>
  <c r="BK263" i="25" s="1"/>
  <c r="BH206" i="25"/>
  <c r="BH213" i="25" s="1"/>
  <c r="BK251" i="25"/>
  <c r="BK258" i="25" s="1"/>
  <c r="BA104" i="25"/>
  <c r="BA111" i="25" s="1"/>
  <c r="BJ239" i="25"/>
  <c r="BJ246" i="25" s="1"/>
  <c r="BA105" i="25"/>
  <c r="BA112" i="25" s="1"/>
  <c r="BB28" i="33" l="1"/>
  <c r="BC17" i="13" s="1"/>
  <c r="BB20" i="33"/>
  <c r="BB24" i="33" s="1"/>
  <c r="BA62" i="12" s="1"/>
  <c r="BB18" i="33"/>
  <c r="BB19" i="33" s="1"/>
  <c r="BB21" i="33" s="1"/>
  <c r="AD5" i="41"/>
  <c r="AX23" i="41"/>
  <c r="F23" i="43" s="1"/>
  <c r="AW19" i="11"/>
  <c r="AX20" i="11"/>
  <c r="AW22" i="11"/>
  <c r="AW22" i="41" s="1"/>
  <c r="AW20" i="41" s="1"/>
  <c r="AX23" i="11"/>
  <c r="E23" i="40" s="1"/>
  <c r="E22" i="40" s="1"/>
  <c r="AI949" i="25"/>
  <c r="AH951" i="25"/>
  <c r="AE32" i="11" s="1"/>
  <c r="AE27" i="11" s="1"/>
  <c r="AD49" i="12"/>
  <c r="AI948" i="25"/>
  <c r="AF21" i="11" s="1"/>
  <c r="AE47" i="12"/>
  <c r="AY28" i="11"/>
  <c r="AY23" i="41" s="1"/>
  <c r="AZ29" i="11"/>
  <c r="AH52" i="25"/>
  <c r="AI45" i="25" s="1"/>
  <c r="AI945" i="25" s="1"/>
  <c r="AI952" i="25" s="1"/>
  <c r="AI49" i="25"/>
  <c r="AJ42" i="25" s="1"/>
  <c r="AJ942" i="25" s="1"/>
  <c r="BB105" i="25"/>
  <c r="BB112" i="25" s="1"/>
  <c r="AY58" i="25"/>
  <c r="AY65" i="25" s="1"/>
  <c r="BD136" i="25"/>
  <c r="BD143" i="25" s="1"/>
  <c r="BJ225" i="25"/>
  <c r="BJ232" i="25" s="1"/>
  <c r="BF162" i="25"/>
  <c r="BF169" i="25" s="1"/>
  <c r="BA89" i="25"/>
  <c r="BA96" i="25" s="1"/>
  <c r="BL255" i="25"/>
  <c r="BL262" i="25" s="1"/>
  <c r="AZ75" i="25"/>
  <c r="AZ82" i="25" s="1"/>
  <c r="BG177" i="25"/>
  <c r="BG184" i="25" s="1"/>
  <c r="BH195" i="25"/>
  <c r="BH202" i="25" s="1"/>
  <c r="BD132" i="25"/>
  <c r="BD139" i="25" s="1"/>
  <c r="BH196" i="25"/>
  <c r="BH203" i="25" s="1"/>
  <c r="BM266" i="25"/>
  <c r="BM273" i="25" s="1"/>
  <c r="BC120" i="25"/>
  <c r="BC127" i="25" s="1"/>
  <c r="BK237" i="25"/>
  <c r="BK244" i="25" s="1"/>
  <c r="BK239" i="25"/>
  <c r="BK246" i="25" s="1"/>
  <c r="BI206" i="25"/>
  <c r="BI213" i="25" s="1"/>
  <c r="AY61" i="25"/>
  <c r="AY68" i="25" s="1"/>
  <c r="BA91" i="25"/>
  <c r="BA98" i="25" s="1"/>
  <c r="BC118" i="25"/>
  <c r="BC125" i="25" s="1"/>
  <c r="BM270" i="25"/>
  <c r="BM277" i="25" s="1"/>
  <c r="BK241" i="25"/>
  <c r="BK248" i="25" s="1"/>
  <c r="BC119" i="25"/>
  <c r="BC126" i="25" s="1"/>
  <c r="BB104" i="25"/>
  <c r="BB111" i="25" s="1"/>
  <c r="BG180" i="25"/>
  <c r="BG187" i="25" s="1"/>
  <c r="BJ221" i="25"/>
  <c r="BJ228" i="25" s="1"/>
  <c r="BL253" i="25"/>
  <c r="BL260" i="25" s="1"/>
  <c r="BL254" i="25"/>
  <c r="BL261" i="25" s="1"/>
  <c r="AZ71" i="25"/>
  <c r="AZ78" i="25" s="1"/>
  <c r="BE150" i="25"/>
  <c r="BE157" i="25" s="1"/>
  <c r="BC116" i="25"/>
  <c r="BC123" i="25" s="1"/>
  <c r="AZ76" i="25"/>
  <c r="AZ83" i="25" s="1"/>
  <c r="BH194" i="25"/>
  <c r="BH201" i="25" s="1"/>
  <c r="BA88" i="25"/>
  <c r="BA95" i="25" s="1"/>
  <c r="BM268" i="25"/>
  <c r="BM275" i="25" s="1"/>
  <c r="BB103" i="25"/>
  <c r="BB110" i="25" s="1"/>
  <c r="BF161" i="25"/>
  <c r="BF168" i="25" s="1"/>
  <c r="BE146" i="25"/>
  <c r="BE153" i="25" s="1"/>
  <c r="BI209" i="25"/>
  <c r="BI216" i="25" s="1"/>
  <c r="BH191" i="25"/>
  <c r="BH198" i="25" s="1"/>
  <c r="BG181" i="25"/>
  <c r="BG188" i="25" s="1"/>
  <c r="BF166" i="25"/>
  <c r="BF173" i="25" s="1"/>
  <c r="BM269" i="25"/>
  <c r="BM276" i="25" s="1"/>
  <c r="AZ74" i="25"/>
  <c r="AZ81" i="25" s="1"/>
  <c r="BJ223" i="25"/>
  <c r="BJ230" i="25" s="1"/>
  <c r="AY56" i="25"/>
  <c r="AY63" i="25" s="1"/>
  <c r="AZ72" i="25"/>
  <c r="AZ79" i="25" s="1"/>
  <c r="BM267" i="25"/>
  <c r="BM274" i="25" s="1"/>
  <c r="B711" i="25"/>
  <c r="B719" i="25"/>
  <c r="BD131" i="25"/>
  <c r="BD138" i="25" s="1"/>
  <c r="AZ73" i="25"/>
  <c r="AZ80" i="25" s="1"/>
  <c r="BH192" i="25"/>
  <c r="BH199" i="25" s="1"/>
  <c r="B703" i="25"/>
  <c r="B695" i="25"/>
  <c r="BC117" i="25"/>
  <c r="BC124" i="25" s="1"/>
  <c r="AY57" i="25"/>
  <c r="AY64" i="25" s="1"/>
  <c r="BA86" i="25"/>
  <c r="BA93" i="25" s="1"/>
  <c r="BF164" i="25"/>
  <c r="BF171" i="25" s="1"/>
  <c r="BC121" i="25"/>
  <c r="BC128" i="25" s="1"/>
  <c r="BH193" i="25"/>
  <c r="BH200" i="25" s="1"/>
  <c r="BL251" i="25"/>
  <c r="BL258" i="25"/>
  <c r="BL256" i="25"/>
  <c r="BL263" i="25" s="1"/>
  <c r="BB101" i="25"/>
  <c r="BB108" i="25" s="1"/>
  <c r="BG176" i="25"/>
  <c r="BG183" i="25" s="1"/>
  <c r="BD134" i="25"/>
  <c r="BD141" i="25" s="1"/>
  <c r="BJ224" i="25"/>
  <c r="BJ231" i="25" s="1"/>
  <c r="BF163" i="25"/>
  <c r="BF170" i="25" s="1"/>
  <c r="B716" i="25"/>
  <c r="B708" i="25"/>
  <c r="BD135" i="25"/>
  <c r="BD142" i="25" s="1"/>
  <c r="AZ59" i="25"/>
  <c r="AZ66" i="25" s="1"/>
  <c r="B720" i="25"/>
  <c r="B712" i="25"/>
  <c r="BF165" i="25"/>
  <c r="BF172" i="25" s="1"/>
  <c r="BG178" i="25"/>
  <c r="BG185" i="25" s="1"/>
  <c r="BE149" i="25"/>
  <c r="BE156" i="25" s="1"/>
  <c r="BA87" i="25"/>
  <c r="BA94" i="25" s="1"/>
  <c r="BL252" i="25"/>
  <c r="BL259" i="25" s="1"/>
  <c r="BJ226" i="25"/>
  <c r="BJ233" i="25" s="1"/>
  <c r="BJ222" i="25"/>
  <c r="BJ229" i="25" s="1"/>
  <c r="BK240" i="25"/>
  <c r="BK247" i="25" s="1"/>
  <c r="BK236" i="25"/>
  <c r="BK243" i="25" s="1"/>
  <c r="BI208" i="25"/>
  <c r="BI215" i="25" s="1"/>
  <c r="BG179" i="25"/>
  <c r="BG186" i="25" s="1"/>
  <c r="BE148" i="25"/>
  <c r="BE155" i="25"/>
  <c r="BI210" i="25"/>
  <c r="BI217" i="25" s="1"/>
  <c r="BK238" i="25"/>
  <c r="BK245" i="25" s="1"/>
  <c r="AZ60" i="25"/>
  <c r="AZ67" i="25" s="1"/>
  <c r="BI211" i="25"/>
  <c r="BI218" i="25" s="1"/>
  <c r="AL46" i="25"/>
  <c r="AL946" i="25" s="1"/>
  <c r="AL953" i="25" s="1"/>
  <c r="AH51" i="25"/>
  <c r="BB102" i="25"/>
  <c r="BB109" i="25" s="1"/>
  <c r="BI207" i="25"/>
  <c r="BI214" i="25" s="1"/>
  <c r="BE151" i="25"/>
  <c r="BE158" i="25" s="1"/>
  <c r="BA90" i="25"/>
  <c r="BA97" i="25" s="1"/>
  <c r="B717" i="25"/>
  <c r="B709" i="25"/>
  <c r="AH43" i="25"/>
  <c r="AH943" i="25" s="1"/>
  <c r="B721" i="25"/>
  <c r="B713" i="25"/>
  <c r="AI48" i="25"/>
  <c r="BD133" i="25"/>
  <c r="BD140" i="25" s="1"/>
  <c r="BE147" i="25"/>
  <c r="BE154" i="25" s="1"/>
  <c r="BB106" i="25"/>
  <c r="BB113" i="25" s="1"/>
  <c r="BM271" i="25"/>
  <c r="BM278" i="25" s="1"/>
  <c r="BB30" i="33" l="1"/>
  <c r="BC8" i="14" s="1"/>
  <c r="BB50" i="11" s="1"/>
  <c r="BB28" i="41" s="1"/>
  <c r="BC17" i="33"/>
  <c r="E20" i="40"/>
  <c r="E19" i="40" s="1"/>
  <c r="AX22" i="11"/>
  <c r="AX22" i="41" s="1"/>
  <c r="AY23" i="11"/>
  <c r="AY20" i="11"/>
  <c r="AX19" i="11"/>
  <c r="AH950" i="25"/>
  <c r="AE25" i="11" s="1"/>
  <c r="AE18" i="11" s="1"/>
  <c r="AD48" i="12"/>
  <c r="AE5" i="41" s="1"/>
  <c r="AJ949" i="25"/>
  <c r="BA29" i="11"/>
  <c r="AZ28" i="11"/>
  <c r="AJ49" i="25"/>
  <c r="BC106" i="25"/>
  <c r="BC113" i="25" s="1"/>
  <c r="BF151" i="25"/>
  <c r="BF158" i="25" s="1"/>
  <c r="BK226" i="25"/>
  <c r="BK233" i="25" s="1"/>
  <c r="BF149" i="25"/>
  <c r="BF156" i="25"/>
  <c r="BG165" i="25"/>
  <c r="BG172" i="25" s="1"/>
  <c r="BE135" i="25"/>
  <c r="BE142" i="25" s="1"/>
  <c r="BI194" i="25"/>
  <c r="BI201" i="25" s="1"/>
  <c r="BD119" i="25"/>
  <c r="BD126" i="25" s="1"/>
  <c r="BD120" i="25"/>
  <c r="BD127" i="25" s="1"/>
  <c r="BE132" i="25"/>
  <c r="BE139" i="25" s="1"/>
  <c r="BK225" i="25"/>
  <c r="BK232" i="25"/>
  <c r="BJ207" i="25"/>
  <c r="BJ214" i="25" s="1"/>
  <c r="BL240" i="25"/>
  <c r="BL247" i="25" s="1"/>
  <c r="BK224" i="25"/>
  <c r="BK231" i="25" s="1"/>
  <c r="BI193" i="25"/>
  <c r="BI200" i="25" s="1"/>
  <c r="AZ56" i="25"/>
  <c r="AZ63" i="25" s="1"/>
  <c r="BI191" i="25"/>
  <c r="BI198" i="25" s="1"/>
  <c r="BA76" i="25"/>
  <c r="BA83" i="25" s="1"/>
  <c r="BL241" i="25"/>
  <c r="BL248" i="25" s="1"/>
  <c r="BL239" i="25"/>
  <c r="BL246" i="25" s="1"/>
  <c r="BA75" i="25"/>
  <c r="BA82" i="25" s="1"/>
  <c r="BE136" i="25"/>
  <c r="BE143" i="25" s="1"/>
  <c r="BJ211" i="25"/>
  <c r="BJ218" i="25" s="1"/>
  <c r="BE134" i="25"/>
  <c r="BE141" i="25" s="1"/>
  <c r="BM256" i="25"/>
  <c r="BM263" i="25" s="1"/>
  <c r="BD121" i="25"/>
  <c r="BD128" i="25" s="1"/>
  <c r="AZ57" i="25"/>
  <c r="AZ64" i="25" s="1"/>
  <c r="BE131" i="25"/>
  <c r="BE138" i="25" s="1"/>
  <c r="BG161" i="25"/>
  <c r="BG168" i="25" s="1"/>
  <c r="BD116" i="25"/>
  <c r="BD123" i="25" s="1"/>
  <c r="BM254" i="25"/>
  <c r="BM261" i="25" s="1"/>
  <c r="BH180" i="25"/>
  <c r="BH187" i="25" s="1"/>
  <c r="AZ61" i="25"/>
  <c r="AZ68" i="25" s="1"/>
  <c r="AZ58" i="25"/>
  <c r="AZ65" i="25" s="1"/>
  <c r="BE133" i="25"/>
  <c r="BE140" i="25" s="1"/>
  <c r="BB87" i="25"/>
  <c r="BB94" i="25" s="1"/>
  <c r="BH178" i="25"/>
  <c r="BH185" i="25" s="1"/>
  <c r="BA59" i="25"/>
  <c r="BA66" i="25" s="1"/>
  <c r="BH176" i="25"/>
  <c r="BH183" i="25" s="1"/>
  <c r="BG164" i="25"/>
  <c r="BG171" i="25" s="1"/>
  <c r="BD117" i="25"/>
  <c r="BD124" i="25" s="1"/>
  <c r="BF150" i="25"/>
  <c r="BF157" i="25" s="1"/>
  <c r="BM253" i="25"/>
  <c r="BM260" i="25" s="1"/>
  <c r="BC104" i="25"/>
  <c r="BC111" i="25" s="1"/>
  <c r="BD118" i="25"/>
  <c r="BD125" i="25" s="1"/>
  <c r="BC105" i="25"/>
  <c r="BC112" i="25" s="1"/>
  <c r="B736" i="25"/>
  <c r="B728" i="25"/>
  <c r="B732" i="25"/>
  <c r="B724" i="25"/>
  <c r="BL238" i="25"/>
  <c r="BL245" i="25" s="1"/>
  <c r="BF148" i="25"/>
  <c r="BF155" i="25" s="1"/>
  <c r="BJ208" i="25"/>
  <c r="BJ215" i="25" s="1"/>
  <c r="BK221" i="25"/>
  <c r="BK228" i="25" s="1"/>
  <c r="BB90" i="25"/>
  <c r="BB97" i="25" s="1"/>
  <c r="AI44" i="25"/>
  <c r="AI944" i="25" s="1"/>
  <c r="AK42" i="25"/>
  <c r="AK942" i="25" s="1"/>
  <c r="B731" i="25"/>
  <c r="B723" i="25"/>
  <c r="BI192" i="25"/>
  <c r="BI199" i="25" s="1"/>
  <c r="BK223" i="25"/>
  <c r="BK230" i="25" s="1"/>
  <c r="BH181" i="25"/>
  <c r="BH188" i="25" s="1"/>
  <c r="BJ209" i="25"/>
  <c r="BJ216" i="25" s="1"/>
  <c r="BA71" i="25"/>
  <c r="BA78" i="25" s="1"/>
  <c r="BI196" i="25"/>
  <c r="BI203" i="25" s="1"/>
  <c r="BI195" i="25"/>
  <c r="BI202" i="25" s="1"/>
  <c r="BB89" i="25"/>
  <c r="BB96" i="25" s="1"/>
  <c r="AJ41" i="25"/>
  <c r="AJ941" i="25" s="1"/>
  <c r="AH50" i="25"/>
  <c r="AL53" i="25"/>
  <c r="B734" i="25"/>
  <c r="B726" i="25"/>
  <c r="AI52" i="25"/>
  <c r="BF147" i="25"/>
  <c r="BF154" i="25" s="1"/>
  <c r="BC102" i="25"/>
  <c r="BC109" i="25" s="1"/>
  <c r="BA60" i="25"/>
  <c r="BA67" i="25" s="1"/>
  <c r="BJ210" i="25"/>
  <c r="BJ217" i="25" s="1"/>
  <c r="BH179" i="25"/>
  <c r="BH186" i="25" s="1"/>
  <c r="BL236" i="25"/>
  <c r="BL243" i="25" s="1"/>
  <c r="BK222" i="25"/>
  <c r="BK229" i="25" s="1"/>
  <c r="BM252" i="25"/>
  <c r="BM259" i="25" s="1"/>
  <c r="B735" i="25"/>
  <c r="B727" i="25"/>
  <c r="BG163" i="25"/>
  <c r="BG170" i="25" s="1"/>
  <c r="BC101" i="25"/>
  <c r="BC108" i="25" s="1"/>
  <c r="BM251" i="25"/>
  <c r="BM258" i="25" s="1"/>
  <c r="BB86" i="25"/>
  <c r="BB93" i="25" s="1"/>
  <c r="B710" i="25"/>
  <c r="B718" i="25"/>
  <c r="BA73" i="25"/>
  <c r="BA80" i="25" s="1"/>
  <c r="BA72" i="25"/>
  <c r="BA79" i="25" s="1"/>
  <c r="BA74" i="25"/>
  <c r="BA81" i="25" s="1"/>
  <c r="BG166" i="25"/>
  <c r="BG173" i="25" s="1"/>
  <c r="BF146" i="25"/>
  <c r="BF153" i="25" s="1"/>
  <c r="BC103" i="25"/>
  <c r="BC110" i="25" s="1"/>
  <c r="BB88" i="25"/>
  <c r="BB95" i="25" s="1"/>
  <c r="BB91" i="25"/>
  <c r="BB98" i="25" s="1"/>
  <c r="BJ206" i="25"/>
  <c r="BJ213" i="25" s="1"/>
  <c r="BL237" i="25"/>
  <c r="BL244" i="25" s="1"/>
  <c r="BH177" i="25"/>
  <c r="BH184" i="25" s="1"/>
  <c r="BM255" i="25"/>
  <c r="BM262" i="25" s="1"/>
  <c r="BG162" i="25"/>
  <c r="BG169" i="25" s="1"/>
  <c r="BC28" i="33" l="1"/>
  <c r="BD17" i="13" s="1"/>
  <c r="BC20" i="33"/>
  <c r="BC24" i="33" s="1"/>
  <c r="BB62" i="12" s="1"/>
  <c r="BC18" i="33"/>
  <c r="BC19" i="33" s="1"/>
  <c r="BC21" i="33" s="1"/>
  <c r="AZ23" i="41"/>
  <c r="AX20" i="41"/>
  <c r="F22" i="43"/>
  <c r="F20" i="43" s="1"/>
  <c r="AZ20" i="11"/>
  <c r="AY19" i="11"/>
  <c r="AY22" i="11"/>
  <c r="AY22" i="41" s="1"/>
  <c r="AZ23" i="11"/>
  <c r="AK949" i="25"/>
  <c r="AJ948" i="25"/>
  <c r="AG21" i="11" s="1"/>
  <c r="AF47" i="12"/>
  <c r="AI951" i="25"/>
  <c r="AF32" i="11" s="1"/>
  <c r="AF27" i="11" s="1"/>
  <c r="AE49" i="12"/>
  <c r="BA28" i="11"/>
  <c r="BB29" i="11"/>
  <c r="AI51" i="25"/>
  <c r="AJ44" i="25" s="1"/>
  <c r="AJ944" i="25" s="1"/>
  <c r="BK209" i="25"/>
  <c r="BK216" i="25" s="1"/>
  <c r="BG150" i="25"/>
  <c r="BG157" i="25" s="1"/>
  <c r="BI176" i="25"/>
  <c r="BI183" i="25" s="1"/>
  <c r="BF133" i="25"/>
  <c r="BF140" i="25" s="1"/>
  <c r="BF131" i="25"/>
  <c r="BF138" i="25" s="1"/>
  <c r="BB76" i="25"/>
  <c r="BB83" i="25" s="1"/>
  <c r="BJ194" i="25"/>
  <c r="BJ201" i="25" s="1"/>
  <c r="BC88" i="25"/>
  <c r="BC95" i="25" s="1"/>
  <c r="BB72" i="25"/>
  <c r="BB79" i="25" s="1"/>
  <c r="BD101" i="25"/>
  <c r="BD108" i="25" s="1"/>
  <c r="BI181" i="25"/>
  <c r="BI188" i="25" s="1"/>
  <c r="BB59" i="25"/>
  <c r="BB66" i="25" s="1"/>
  <c r="BA58" i="25"/>
  <c r="BA65" i="25" s="1"/>
  <c r="BM240" i="25"/>
  <c r="BM247" i="25" s="1"/>
  <c r="BF132" i="25"/>
  <c r="BF139" i="25" s="1"/>
  <c r="BF135" i="25"/>
  <c r="BF142" i="25" s="1"/>
  <c r="BL226" i="25"/>
  <c r="BL233" i="25" s="1"/>
  <c r="BH162" i="25"/>
  <c r="BH169" i="25" s="1"/>
  <c r="BH166" i="25"/>
  <c r="BH173" i="25" s="1"/>
  <c r="BD102" i="25"/>
  <c r="BD109" i="25" s="1"/>
  <c r="BJ196" i="25"/>
  <c r="BJ203" i="25" s="1"/>
  <c r="BL223" i="25"/>
  <c r="BL230" i="25" s="1"/>
  <c r="BD104" i="25"/>
  <c r="BD111" i="25" s="1"/>
  <c r="BI178" i="25"/>
  <c r="BI185" i="25" s="1"/>
  <c r="BA61" i="25"/>
  <c r="BA68" i="25" s="1"/>
  <c r="BE116" i="25"/>
  <c r="BE123" i="25" s="1"/>
  <c r="BK207" i="25"/>
  <c r="BK214" i="25" s="1"/>
  <c r="BE120" i="25"/>
  <c r="BE127" i="25" s="1"/>
  <c r="BH165" i="25"/>
  <c r="BH172" i="25" s="1"/>
  <c r="BG151" i="25"/>
  <c r="BG158" i="25" s="1"/>
  <c r="BG147" i="25"/>
  <c r="BG154" i="25" s="1"/>
  <c r="BB71" i="25"/>
  <c r="BB78" i="25" s="1"/>
  <c r="BJ192" i="25"/>
  <c r="BJ199" i="25" s="1"/>
  <c r="BG148" i="25"/>
  <c r="BG155" i="25" s="1"/>
  <c r="BH164" i="25"/>
  <c r="BH171" i="25" s="1"/>
  <c r="BC87" i="25"/>
  <c r="BC94" i="25" s="1"/>
  <c r="BH161" i="25"/>
  <c r="BH168" i="25" s="1"/>
  <c r="BE121" i="25"/>
  <c r="BE128" i="25" s="1"/>
  <c r="BB75" i="25"/>
  <c r="BB82" i="25" s="1"/>
  <c r="BE119" i="25"/>
  <c r="BE126" i="25" s="1"/>
  <c r="BD106" i="25"/>
  <c r="BD113" i="25" s="1"/>
  <c r="BK206" i="25"/>
  <c r="BK213" i="25" s="1"/>
  <c r="BG146" i="25"/>
  <c r="BG153" i="25" s="1"/>
  <c r="BB74" i="25"/>
  <c r="BB81" i="25" s="1"/>
  <c r="BB73" i="25"/>
  <c r="BB80" i="25" s="1"/>
  <c r="BC86" i="25"/>
  <c r="BC93" i="25" s="1"/>
  <c r="B750" i="25"/>
  <c r="B742" i="25"/>
  <c r="BL222" i="25"/>
  <c r="BL229" i="25" s="1"/>
  <c r="BI179" i="25"/>
  <c r="BI186" i="25" s="1"/>
  <c r="BB60" i="25"/>
  <c r="BB67" i="25" s="1"/>
  <c r="B749" i="25"/>
  <c r="B741" i="25"/>
  <c r="BJ195" i="25"/>
  <c r="BJ202" i="25" s="1"/>
  <c r="BC90" i="25"/>
  <c r="BC97" i="25" s="1"/>
  <c r="BK208" i="25"/>
  <c r="BK215" i="25" s="1"/>
  <c r="BM238" i="25"/>
  <c r="BM245" i="25" s="1"/>
  <c r="BE118" i="25"/>
  <c r="BE125" i="25" s="1"/>
  <c r="BE117" i="25"/>
  <c r="BE124" i="25" s="1"/>
  <c r="BF134" i="25"/>
  <c r="BF141" i="25" s="1"/>
  <c r="BF136" i="25"/>
  <c r="BF143" i="25" s="1"/>
  <c r="BM239" i="25"/>
  <c r="BM246" i="25" s="1"/>
  <c r="BA56" i="25"/>
  <c r="BA63" i="25" s="1"/>
  <c r="BL224" i="25"/>
  <c r="BL231" i="25" s="1"/>
  <c r="BG149" i="25"/>
  <c r="BG156" i="25" s="1"/>
  <c r="BI177" i="25"/>
  <c r="BI184" i="25" s="1"/>
  <c r="B733" i="25"/>
  <c r="B725" i="25"/>
  <c r="AM46" i="25"/>
  <c r="AM946" i="25" s="1"/>
  <c r="AM953" i="25" s="1"/>
  <c r="B743" i="25"/>
  <c r="B751" i="25"/>
  <c r="BC91" i="25"/>
  <c r="BC98" i="25" s="1"/>
  <c r="BD103" i="25"/>
  <c r="BD110" i="25" s="1"/>
  <c r="BH163" i="25"/>
  <c r="BH170" i="25" s="1"/>
  <c r="BM236" i="25"/>
  <c r="BM243" i="25" s="1"/>
  <c r="BK210" i="25"/>
  <c r="BK217" i="25" s="1"/>
  <c r="AJ45" i="25"/>
  <c r="AJ945" i="25" s="1"/>
  <c r="AJ952" i="25" s="1"/>
  <c r="AI43" i="25"/>
  <c r="AI943" i="25" s="1"/>
  <c r="BC89" i="25"/>
  <c r="BC96" i="25" s="1"/>
  <c r="B746" i="25"/>
  <c r="B738" i="25"/>
  <c r="BL221" i="25"/>
  <c r="BL228" i="25" s="1"/>
  <c r="BD105" i="25"/>
  <c r="BD112" i="25" s="1"/>
  <c r="BI180" i="25"/>
  <c r="BI187" i="25" s="1"/>
  <c r="BA57" i="25"/>
  <c r="BA64" i="25" s="1"/>
  <c r="BK211" i="25"/>
  <c r="BK218" i="25" s="1"/>
  <c r="BM241" i="25"/>
  <c r="BM248" i="25" s="1"/>
  <c r="BJ191" i="25"/>
  <c r="BJ198" i="25" s="1"/>
  <c r="BJ193" i="25"/>
  <c r="BJ200" i="25" s="1"/>
  <c r="BL225" i="25"/>
  <c r="BL232" i="25" s="1"/>
  <c r="BM237" i="25"/>
  <c r="BM244" i="25" s="1"/>
  <c r="AJ48" i="25"/>
  <c r="AK49" i="25"/>
  <c r="B739" i="25"/>
  <c r="B747" i="25"/>
  <c r="BC30" i="33" l="1"/>
  <c r="BD8" i="14" s="1"/>
  <c r="BC50" i="11" s="1"/>
  <c r="BC28" i="41" s="1"/>
  <c r="BD17" i="33"/>
  <c r="BA23" i="41"/>
  <c r="AY20" i="41"/>
  <c r="BA23" i="11"/>
  <c r="AZ22" i="11"/>
  <c r="AZ22" i="41" s="1"/>
  <c r="AZ20" i="41" s="1"/>
  <c r="AZ19" i="11"/>
  <c r="BA20" i="11"/>
  <c r="AJ951" i="25"/>
  <c r="AG32" i="11" s="1"/>
  <c r="AG27" i="11" s="1"/>
  <c r="AF49" i="12"/>
  <c r="AI950" i="25"/>
  <c r="AF25" i="11" s="1"/>
  <c r="AF18" i="11" s="1"/>
  <c r="AE48" i="12"/>
  <c r="AF5" i="41" s="1"/>
  <c r="BB28" i="11"/>
  <c r="BB23" i="41" s="1"/>
  <c r="BC29" i="11"/>
  <c r="AI50" i="25"/>
  <c r="AJ43" i="25" s="1"/>
  <c r="AJ943" i="25" s="1"/>
  <c r="AJ51" i="25"/>
  <c r="AK44" i="25" s="1"/>
  <c r="AK944" i="25" s="1"/>
  <c r="BK191" i="25"/>
  <c r="BK198" i="25" s="1"/>
  <c r="BM221" i="25"/>
  <c r="BM228" i="25" s="1"/>
  <c r="BK195" i="25"/>
  <c r="BK202" i="25" s="1"/>
  <c r="BL206" i="25"/>
  <c r="BL213" i="25" s="1"/>
  <c r="BD87" i="25"/>
  <c r="BD94" i="25" s="1"/>
  <c r="BH147" i="25"/>
  <c r="BH154" i="25" s="1"/>
  <c r="BF120" i="25"/>
  <c r="BF127" i="25" s="1"/>
  <c r="BJ178" i="25"/>
  <c r="BJ185" i="25" s="1"/>
  <c r="BK196" i="25"/>
  <c r="BK203" i="25" s="1"/>
  <c r="BI162" i="25"/>
  <c r="BI169" i="25" s="1"/>
  <c r="BD88" i="25"/>
  <c r="BD95" i="25" s="1"/>
  <c r="BG133" i="25"/>
  <c r="BG140" i="25" s="1"/>
  <c r="BD89" i="25"/>
  <c r="BD96" i="25" s="1"/>
  <c r="BM224" i="25"/>
  <c r="BM231" i="25" s="1"/>
  <c r="BL208" i="25"/>
  <c r="BL215" i="25" s="1"/>
  <c r="BC74" i="25"/>
  <c r="BC81" i="25" s="1"/>
  <c r="BE106" i="25"/>
  <c r="BE113" i="25" s="1"/>
  <c r="BF121" i="25"/>
  <c r="BF128" i="25" s="1"/>
  <c r="BI164" i="25"/>
  <c r="BI171" i="25" s="1"/>
  <c r="BH151" i="25"/>
  <c r="BH158" i="25" s="1"/>
  <c r="BL207" i="25"/>
  <c r="BL214" i="25" s="1"/>
  <c r="BE104" i="25"/>
  <c r="BE111" i="25" s="1"/>
  <c r="BM226" i="25"/>
  <c r="BM233" i="25" s="1"/>
  <c r="BJ181" i="25"/>
  <c r="BJ188" i="25" s="1"/>
  <c r="BK194" i="25"/>
  <c r="BK201" i="25" s="1"/>
  <c r="BJ176" i="25"/>
  <c r="BJ183" i="25" s="1"/>
  <c r="BM225" i="25"/>
  <c r="BM232" i="25" s="1"/>
  <c r="BJ180" i="25"/>
  <c r="BJ187" i="25" s="1"/>
  <c r="BE103" i="25"/>
  <c r="BE110" i="25" s="1"/>
  <c r="BJ177" i="25"/>
  <c r="BJ184" i="25" s="1"/>
  <c r="BF118" i="25"/>
  <c r="BF125" i="25" s="1"/>
  <c r="BD86" i="25"/>
  <c r="BD93" i="25" s="1"/>
  <c r="BF119" i="25"/>
  <c r="BF126" i="25" s="1"/>
  <c r="BF116" i="25"/>
  <c r="BF123" i="25" s="1"/>
  <c r="BG135" i="25"/>
  <c r="BG142" i="25" s="1"/>
  <c r="BB58" i="25"/>
  <c r="BB65" i="25" s="1"/>
  <c r="BE101" i="25"/>
  <c r="BE108" i="25" s="1"/>
  <c r="BC76" i="25"/>
  <c r="BC83" i="25" s="1"/>
  <c r="BH150" i="25"/>
  <c r="BH157" i="25" s="1"/>
  <c r="BK193" i="25"/>
  <c r="BK200" i="25" s="1"/>
  <c r="BL211" i="25"/>
  <c r="BL218" i="25" s="1"/>
  <c r="BE105" i="25"/>
  <c r="BE112" i="25" s="1"/>
  <c r="BG134" i="25"/>
  <c r="BG141" i="25" s="1"/>
  <c r="BC60" i="25"/>
  <c r="BC67" i="25" s="1"/>
  <c r="BB61" i="25"/>
  <c r="BB68" i="25" s="1"/>
  <c r="BI166" i="25"/>
  <c r="BI173" i="25" s="1"/>
  <c r="BG132" i="25"/>
  <c r="BG139" i="25" s="1"/>
  <c r="BC72" i="25"/>
  <c r="BC79" i="25" s="1"/>
  <c r="BG131" i="25"/>
  <c r="BG138" i="25" s="1"/>
  <c r="BL209" i="25"/>
  <c r="BL216" i="25" s="1"/>
  <c r="BB57" i="25"/>
  <c r="BB64" i="25" s="1"/>
  <c r="AL42" i="25"/>
  <c r="AL942" i="25" s="1"/>
  <c r="B740" i="25"/>
  <c r="B748" i="25"/>
  <c r="BH149" i="25"/>
  <c r="BH156" i="25" s="1"/>
  <c r="BB56" i="25"/>
  <c r="BB63" i="25" s="1"/>
  <c r="BG136" i="25"/>
  <c r="BG143" i="25" s="1"/>
  <c r="BF117" i="25"/>
  <c r="BF124" i="25" s="1"/>
  <c r="BD90" i="25"/>
  <c r="BD97" i="25" s="1"/>
  <c r="BJ179" i="25"/>
  <c r="BJ186" i="25" s="1"/>
  <c r="BC73" i="25"/>
  <c r="BC80" i="25" s="1"/>
  <c r="BH146" i="25"/>
  <c r="BH153" i="25" s="1"/>
  <c r="BC75" i="25"/>
  <c r="BC82" i="25" s="1"/>
  <c r="BI161" i="25"/>
  <c r="BI168" i="25" s="1"/>
  <c r="BK192" i="25"/>
  <c r="BK199" i="25" s="1"/>
  <c r="BI165" i="25"/>
  <c r="BI172" i="25" s="1"/>
  <c r="BM223" i="25"/>
  <c r="BM230" i="25" s="1"/>
  <c r="BE102" i="25"/>
  <c r="BE109" i="25" s="1"/>
  <c r="BC59" i="25"/>
  <c r="BC66" i="25" s="1"/>
  <c r="AK41" i="25"/>
  <c r="AK941" i="25" s="1"/>
  <c r="B753" i="25"/>
  <c r="B761" i="25"/>
  <c r="BL210" i="25"/>
  <c r="BL217" i="25" s="1"/>
  <c r="BI163" i="25"/>
  <c r="BI170" i="25" s="1"/>
  <c r="BD91" i="25"/>
  <c r="BD98" i="25" s="1"/>
  <c r="B764" i="25"/>
  <c r="B756" i="25"/>
  <c r="B757" i="25"/>
  <c r="B765" i="25"/>
  <c r="B762" i="25"/>
  <c r="B754" i="25"/>
  <c r="AJ52" i="25"/>
  <c r="B766" i="25"/>
  <c r="B758" i="25"/>
  <c r="AM53" i="25"/>
  <c r="BM222" i="25"/>
  <c r="BM229" i="25" s="1"/>
  <c r="BH148" i="25"/>
  <c r="BH155" i="25" s="1"/>
  <c r="BC71" i="25"/>
  <c r="BC78" i="25" s="1"/>
  <c r="BD20" i="33" l="1"/>
  <c r="BD24" i="33" s="1"/>
  <c r="BC62" i="12" s="1"/>
  <c r="BD28" i="33"/>
  <c r="BE17" i="13" s="1"/>
  <c r="BD18" i="33"/>
  <c r="BD19" i="33" s="1"/>
  <c r="BD21" i="33" s="1"/>
  <c r="BB20" i="11"/>
  <c r="BA19" i="11"/>
  <c r="BB23" i="11"/>
  <c r="BA22" i="11"/>
  <c r="BA22" i="41" s="1"/>
  <c r="BA20" i="41" s="1"/>
  <c r="AK951" i="25"/>
  <c r="AK948" i="25"/>
  <c r="AH21" i="11" s="1"/>
  <c r="AG47" i="12"/>
  <c r="AJ950" i="25"/>
  <c r="AG25" i="11" s="1"/>
  <c r="AG18" i="11" s="1"/>
  <c r="AF48" i="12"/>
  <c r="AG5" i="41" s="1"/>
  <c r="AL949" i="25"/>
  <c r="BC28" i="11"/>
  <c r="BD29" i="11"/>
  <c r="AJ50" i="25"/>
  <c r="BJ163" i="25"/>
  <c r="BJ170" i="25" s="1"/>
  <c r="BD73" i="25"/>
  <c r="BD80" i="25" s="1"/>
  <c r="BG117" i="25"/>
  <c r="BG124" i="25" s="1"/>
  <c r="BI149" i="25"/>
  <c r="BI156" i="25" s="1"/>
  <c r="BD72" i="25"/>
  <c r="BD79" i="25" s="1"/>
  <c r="BD76" i="25"/>
  <c r="BD83" i="25" s="1"/>
  <c r="BH135" i="25"/>
  <c r="BH142" i="25" s="1"/>
  <c r="BE86" i="25"/>
  <c r="BE93" i="25" s="1"/>
  <c r="BG121" i="25"/>
  <c r="BG128" i="25" s="1"/>
  <c r="BM208" i="25"/>
  <c r="BM215" i="25" s="1"/>
  <c r="BM206" i="25"/>
  <c r="BM213" i="25" s="1"/>
  <c r="BC57" i="25"/>
  <c r="BC64" i="25" s="1"/>
  <c r="BH132" i="25"/>
  <c r="BH139" i="25" s="1"/>
  <c r="BF105" i="25"/>
  <c r="BF112" i="25" s="1"/>
  <c r="BG118" i="25"/>
  <c r="BG125" i="25" s="1"/>
  <c r="BK180" i="25"/>
  <c r="BK187" i="25" s="1"/>
  <c r="BF106" i="25"/>
  <c r="BF113" i="25" s="1"/>
  <c r="BL196" i="25"/>
  <c r="BL203" i="25" s="1"/>
  <c r="BL195" i="25"/>
  <c r="BL202" i="25" s="1"/>
  <c r="BD71" i="25"/>
  <c r="BD78" i="25" s="1"/>
  <c r="BD75" i="25"/>
  <c r="BD82" i="25" s="1"/>
  <c r="BM209" i="25"/>
  <c r="BM216" i="25" s="1"/>
  <c r="BJ166" i="25"/>
  <c r="BJ173" i="25" s="1"/>
  <c r="BK177" i="25"/>
  <c r="BK184" i="25" s="1"/>
  <c r="BK181" i="25"/>
  <c r="BK188" i="25" s="1"/>
  <c r="BE88" i="25"/>
  <c r="BE95" i="25" s="1"/>
  <c r="BK178" i="25"/>
  <c r="BK185" i="25" s="1"/>
  <c r="BI148" i="25"/>
  <c r="BI155" i="25" s="1"/>
  <c r="BE91" i="25"/>
  <c r="BE98" i="25" s="1"/>
  <c r="BL192" i="25"/>
  <c r="BL199" i="25" s="1"/>
  <c r="BI146" i="25"/>
  <c r="BI153" i="25" s="1"/>
  <c r="BE90" i="25"/>
  <c r="BE97" i="25" s="1"/>
  <c r="BC56" i="25"/>
  <c r="BC63" i="25" s="1"/>
  <c r="BH131" i="25"/>
  <c r="BH138" i="25" s="1"/>
  <c r="BC58" i="25"/>
  <c r="BC65" i="25" s="1"/>
  <c r="BG119" i="25"/>
  <c r="BG126" i="25" s="1"/>
  <c r="BK176" i="25"/>
  <c r="BK183" i="25" s="1"/>
  <c r="BE89" i="25"/>
  <c r="BE96" i="25" s="1"/>
  <c r="BE87" i="25"/>
  <c r="BE94" i="25" s="1"/>
  <c r="BL191" i="25"/>
  <c r="BL198" i="25" s="1"/>
  <c r="AK43" i="25"/>
  <c r="AK943" i="25" s="1"/>
  <c r="AK45" i="25"/>
  <c r="AK945" i="25" s="1"/>
  <c r="AK952" i="25" s="1"/>
  <c r="BD59" i="25"/>
  <c r="BD66" i="25" s="1"/>
  <c r="AN46" i="25"/>
  <c r="AN946" i="25" s="1"/>
  <c r="AN953" i="25" s="1"/>
  <c r="AL49" i="25"/>
  <c r="AK51" i="25"/>
  <c r="BF104" i="25"/>
  <c r="BF111" i="25" s="1"/>
  <c r="BI151" i="25"/>
  <c r="BI158" i="25" s="1"/>
  <c r="BD74" i="25"/>
  <c r="BD81" i="25" s="1"/>
  <c r="B777" i="25"/>
  <c r="B769" i="25"/>
  <c r="BF102" i="25"/>
  <c r="BF109" i="25" s="1"/>
  <c r="BJ165" i="25"/>
  <c r="BJ172" i="25" s="1"/>
  <c r="BJ161" i="25"/>
  <c r="BJ168" i="25" s="1"/>
  <c r="BK179" i="25"/>
  <c r="BK186" i="25" s="1"/>
  <c r="B763" i="25"/>
  <c r="B755" i="25"/>
  <c r="BH133" i="25"/>
  <c r="BH140" i="25" s="1"/>
  <c r="BJ162" i="25"/>
  <c r="BJ169" i="25" s="1"/>
  <c r="BI147" i="25"/>
  <c r="BI154" i="25" s="1"/>
  <c r="B781" i="25"/>
  <c r="B773" i="25"/>
  <c r="B780" i="25"/>
  <c r="B772" i="25"/>
  <c r="AK48" i="25"/>
  <c r="BC61" i="25"/>
  <c r="BC68" i="25" s="1"/>
  <c r="BH134" i="25"/>
  <c r="BH141" i="25" s="1"/>
  <c r="BM211" i="25"/>
  <c r="BM218" i="25" s="1"/>
  <c r="BI150" i="25"/>
  <c r="BI157" i="25" s="1"/>
  <c r="BF101" i="25"/>
  <c r="BF108" i="25" s="1"/>
  <c r="BF103" i="25"/>
  <c r="BF110" i="25" s="1"/>
  <c r="BL194" i="25"/>
  <c r="BL201" i="25" s="1"/>
  <c r="BM207" i="25"/>
  <c r="BM214" i="25" s="1"/>
  <c r="BJ164" i="25"/>
  <c r="BJ171" i="25" s="1"/>
  <c r="BG120" i="25"/>
  <c r="BG127" i="25" s="1"/>
  <c r="B771" i="25"/>
  <c r="B779" i="25"/>
  <c r="BM210" i="25"/>
  <c r="BM217" i="25" s="1"/>
  <c r="B776" i="25"/>
  <c r="B768" i="25"/>
  <c r="BH136" i="25"/>
  <c r="BH143" i="25" s="1"/>
  <c r="BD60" i="25"/>
  <c r="BD67" i="25" s="1"/>
  <c r="BL193" i="25"/>
  <c r="BL200" i="25" s="1"/>
  <c r="BG116" i="25"/>
  <c r="BG123" i="25" s="1"/>
  <c r="BE17" i="33" l="1"/>
  <c r="BD30" i="33"/>
  <c r="BE8" i="14" s="1"/>
  <c r="BD50" i="11" s="1"/>
  <c r="BD28" i="41" s="1"/>
  <c r="BC23" i="41"/>
  <c r="BB22" i="11"/>
  <c r="BB22" i="41" s="1"/>
  <c r="BB20" i="41" s="1"/>
  <c r="BC23" i="11"/>
  <c r="BC20" i="11"/>
  <c r="BB19" i="11"/>
  <c r="AG49" i="12"/>
  <c r="AH32" i="11"/>
  <c r="AH27" i="11" s="1"/>
  <c r="AK950" i="25"/>
  <c r="AH25" i="11" s="1"/>
  <c r="AH18" i="11" s="1"/>
  <c r="AG48" i="12"/>
  <c r="BE29" i="11"/>
  <c r="BD28" i="11"/>
  <c r="BG104" i="25"/>
  <c r="BG111" i="25" s="1"/>
  <c r="BI131" i="25"/>
  <c r="BI138" i="25" s="1"/>
  <c r="BJ146" i="25"/>
  <c r="BJ153" i="25" s="1"/>
  <c r="BL178" i="25"/>
  <c r="BL185" i="25" s="1"/>
  <c r="BK166" i="25"/>
  <c r="BK173" i="25" s="1"/>
  <c r="BE71" i="25"/>
  <c r="BE78" i="25" s="1"/>
  <c r="BH116" i="25"/>
  <c r="BH123" i="25" s="1"/>
  <c r="BJ147" i="25"/>
  <c r="BJ154" i="25" s="1"/>
  <c r="BK161" i="25"/>
  <c r="BK168" i="25" s="1"/>
  <c r="BL176" i="25"/>
  <c r="BL183" i="25" s="1"/>
  <c r="BM192" i="25"/>
  <c r="BM199" i="25" s="1"/>
  <c r="BF88" i="25"/>
  <c r="BF95" i="25" s="1"/>
  <c r="BH118" i="25"/>
  <c r="BH125" i="25" s="1"/>
  <c r="BH121" i="25"/>
  <c r="BH128" i="25" s="1"/>
  <c r="BE76" i="25"/>
  <c r="BE83" i="25" s="1"/>
  <c r="BI136" i="25"/>
  <c r="BI143" i="25" s="1"/>
  <c r="BK162" i="25"/>
  <c r="BK169" i="25" s="1"/>
  <c r="BK165" i="25"/>
  <c r="BK172" i="25" s="1"/>
  <c r="BE74" i="25"/>
  <c r="BE81" i="25" s="1"/>
  <c r="BF87" i="25"/>
  <c r="BF94" i="25" s="1"/>
  <c r="BH119" i="25"/>
  <c r="BH126" i="25" s="1"/>
  <c r="BF91" i="25"/>
  <c r="BF98" i="25" s="1"/>
  <c r="BL181" i="25"/>
  <c r="BL188" i="25" s="1"/>
  <c r="BG105" i="25"/>
  <c r="BG112" i="25" s="1"/>
  <c r="BF86" i="25"/>
  <c r="BF93" i="25" s="1"/>
  <c r="BE72" i="25"/>
  <c r="BE79" i="25" s="1"/>
  <c r="BE73" i="25"/>
  <c r="BE80" i="25" s="1"/>
  <c r="BG101" i="25"/>
  <c r="BG108" i="25" s="1"/>
  <c r="BG102" i="25"/>
  <c r="BG109" i="25" s="1"/>
  <c r="BJ151" i="25"/>
  <c r="BJ158" i="25" s="1"/>
  <c r="BD58" i="25"/>
  <c r="BD65" i="25" s="1"/>
  <c r="BF90" i="25"/>
  <c r="BF97" i="25" s="1"/>
  <c r="BJ148" i="25"/>
  <c r="BJ155" i="25" s="1"/>
  <c r="BL177" i="25"/>
  <c r="BL184" i="25" s="1"/>
  <c r="BE75" i="25"/>
  <c r="BE82" i="25" s="1"/>
  <c r="BJ149" i="25"/>
  <c r="BJ156" i="25" s="1"/>
  <c r="BK163" i="25"/>
  <c r="BK170" i="25" s="1"/>
  <c r="BE60" i="25"/>
  <c r="BE67" i="25" s="1"/>
  <c r="BK164" i="25"/>
  <c r="BK171" i="25" s="1"/>
  <c r="BM194" i="25"/>
  <c r="BM201" i="25" s="1"/>
  <c r="BD61" i="25"/>
  <c r="BD68" i="25" s="1"/>
  <c r="BL179" i="25"/>
  <c r="BL186" i="25" s="1"/>
  <c r="AL44" i="25"/>
  <c r="AL944" i="25" s="1"/>
  <c r="BE59" i="25"/>
  <c r="BE66" i="25" s="1"/>
  <c r="BD56" i="25"/>
  <c r="BD63" i="25" s="1"/>
  <c r="BM195" i="25"/>
  <c r="BM202" i="25" s="1"/>
  <c r="BG106" i="25"/>
  <c r="BG113" i="25" s="1"/>
  <c r="BI132" i="25"/>
  <c r="BI139" i="25" s="1"/>
  <c r="BI135" i="25"/>
  <c r="BI142" i="25" s="1"/>
  <c r="BM193" i="25"/>
  <c r="BM200" i="25" s="1"/>
  <c r="B791" i="25"/>
  <c r="B783" i="25"/>
  <c r="AL41" i="25"/>
  <c r="AL941" i="25" s="1"/>
  <c r="B796" i="25"/>
  <c r="B788" i="25"/>
  <c r="B792" i="25"/>
  <c r="B784" i="25"/>
  <c r="AM42" i="25"/>
  <c r="AM942" i="25" s="1"/>
  <c r="AK50" i="25"/>
  <c r="BH117" i="25"/>
  <c r="BH124" i="25" s="1"/>
  <c r="BJ150" i="25"/>
  <c r="BJ157" i="25" s="1"/>
  <c r="BI133" i="25"/>
  <c r="BI140" i="25" s="1"/>
  <c r="B770" i="25"/>
  <c r="B778" i="25"/>
  <c r="BH120" i="25"/>
  <c r="BH127" i="25" s="1"/>
  <c r="BG103" i="25"/>
  <c r="BG110" i="25" s="1"/>
  <c r="BI134" i="25"/>
  <c r="BI141" i="25" s="1"/>
  <c r="B794" i="25"/>
  <c r="B786" i="25"/>
  <c r="B795" i="25"/>
  <c r="B787" i="25"/>
  <c r="AN53" i="25"/>
  <c r="AK52" i="25"/>
  <c r="BM191" i="25"/>
  <c r="BM198" i="25" s="1"/>
  <c r="BF89" i="25"/>
  <c r="BF96" i="25" s="1"/>
  <c r="BM196" i="25"/>
  <c r="BM203" i="25" s="1"/>
  <c r="BL180" i="25"/>
  <c r="BL187" i="25" s="1"/>
  <c r="BD57" i="25"/>
  <c r="BD64" i="25" s="1"/>
  <c r="BE28" i="33" l="1"/>
  <c r="BF17" i="13" s="1"/>
  <c r="BE20" i="33"/>
  <c r="BE24" i="33" s="1"/>
  <c r="BD62" i="12" s="1"/>
  <c r="BE18" i="33"/>
  <c r="BE19" i="33" s="1"/>
  <c r="BE21" i="33" s="1"/>
  <c r="AH5" i="41"/>
  <c r="BD23" i="41"/>
  <c r="BC19" i="11"/>
  <c r="BD20" i="11"/>
  <c r="BD23" i="11"/>
  <c r="BC22" i="11"/>
  <c r="BC22" i="41" s="1"/>
  <c r="AM949" i="25"/>
  <c r="AL948" i="25"/>
  <c r="AI21" i="11" s="1"/>
  <c r="AH47" i="12"/>
  <c r="AL951" i="25"/>
  <c r="BE28" i="11"/>
  <c r="BE23" i="41" s="1"/>
  <c r="BF29" i="11"/>
  <c r="AL48" i="25"/>
  <c r="AM41" i="25" s="1"/>
  <c r="AM941" i="25" s="1"/>
  <c r="BM179" i="25"/>
  <c r="BM186" i="25" s="1"/>
  <c r="BF75" i="25"/>
  <c r="BF82" i="25" s="1"/>
  <c r="BK151" i="25"/>
  <c r="BK158" i="25" s="1"/>
  <c r="BF73" i="25"/>
  <c r="BF80" i="25" s="1"/>
  <c r="BI119" i="25"/>
  <c r="BI126" i="25" s="1"/>
  <c r="BL162" i="25"/>
  <c r="BL169" i="25" s="1"/>
  <c r="BK146" i="25"/>
  <c r="BK153" i="25" s="1"/>
  <c r="BM180" i="25"/>
  <c r="BM187" i="25" s="1"/>
  <c r="BI117" i="25"/>
  <c r="BI124" i="25" s="1"/>
  <c r="BJ135" i="25"/>
  <c r="BJ142" i="25" s="1"/>
  <c r="BE56" i="25"/>
  <c r="BE63" i="25" s="1"/>
  <c r="BH102" i="25"/>
  <c r="BH109" i="25" s="1"/>
  <c r="BG87" i="25"/>
  <c r="BG94" i="25" s="1"/>
  <c r="BJ136" i="25"/>
  <c r="BJ143" i="25" s="1"/>
  <c r="BJ132" i="25"/>
  <c r="BJ139" i="25" s="1"/>
  <c r="BF59" i="25"/>
  <c r="BF66" i="25" s="1"/>
  <c r="BM181" i="25"/>
  <c r="BM188" i="25" s="1"/>
  <c r="BF74" i="25"/>
  <c r="BF81" i="25" s="1"/>
  <c r="BF76" i="25"/>
  <c r="BF83" i="25" s="1"/>
  <c r="BM176" i="25"/>
  <c r="BM183" i="25" s="1"/>
  <c r="BI116" i="25"/>
  <c r="BI123" i="25" s="1"/>
  <c r="BH106" i="25"/>
  <c r="BH113" i="25" s="1"/>
  <c r="BK149" i="25"/>
  <c r="BK156" i="25" s="1"/>
  <c r="BE58" i="25"/>
  <c r="BE65" i="25" s="1"/>
  <c r="BG86" i="25"/>
  <c r="BG93" i="25" s="1"/>
  <c r="BG91" i="25"/>
  <c r="BG98" i="25" s="1"/>
  <c r="BL165" i="25"/>
  <c r="BL172" i="25" s="1"/>
  <c r="BG88" i="25"/>
  <c r="BG95" i="25" s="1"/>
  <c r="BL161" i="25"/>
  <c r="BL168" i="25" s="1"/>
  <c r="BF71" i="25"/>
  <c r="BF78" i="25" s="1"/>
  <c r="BH104" i="25"/>
  <c r="BH111" i="25" s="1"/>
  <c r="B793" i="25"/>
  <c r="B785" i="25"/>
  <c r="AL43" i="25"/>
  <c r="AL943" i="25" s="1"/>
  <c r="B807" i="25"/>
  <c r="B799" i="25"/>
  <c r="BF60" i="25"/>
  <c r="BF67" i="25" s="1"/>
  <c r="BM177" i="25"/>
  <c r="BM184" i="25" s="1"/>
  <c r="BG90" i="25"/>
  <c r="BG97" i="25" s="1"/>
  <c r="BH101" i="25"/>
  <c r="BH108" i="25" s="1"/>
  <c r="BF72" i="25"/>
  <c r="BF79" i="25" s="1"/>
  <c r="BH105" i="25"/>
  <c r="BH112" i="25" s="1"/>
  <c r="BI121" i="25"/>
  <c r="BI128" i="25" s="1"/>
  <c r="BK147" i="25"/>
  <c r="BK154" i="25" s="1"/>
  <c r="BM178" i="25"/>
  <c r="BM185" i="25" s="1"/>
  <c r="BJ131" i="25"/>
  <c r="BJ138" i="25" s="1"/>
  <c r="BJ134" i="25"/>
  <c r="BJ141" i="25" s="1"/>
  <c r="BI120" i="25"/>
  <c r="BI127" i="25" s="1"/>
  <c r="BK150" i="25"/>
  <c r="BK157" i="25" s="1"/>
  <c r="AL45" i="25"/>
  <c r="AL945" i="25" s="1"/>
  <c r="AL952" i="25" s="1"/>
  <c r="AM49" i="25"/>
  <c r="B811" i="25"/>
  <c r="B803" i="25"/>
  <c r="B798" i="25"/>
  <c r="B806" i="25"/>
  <c r="AL51" i="25"/>
  <c r="BE61" i="25"/>
  <c r="BE68" i="25" s="1"/>
  <c r="BL164" i="25"/>
  <c r="BL171" i="25" s="1"/>
  <c r="BL163" i="25"/>
  <c r="BL170" i="25" s="1"/>
  <c r="BK148" i="25"/>
  <c r="BK155" i="25" s="1"/>
  <c r="BI118" i="25"/>
  <c r="BI125" i="25" s="1"/>
  <c r="BL166" i="25"/>
  <c r="BL173" i="25" s="1"/>
  <c r="BE57" i="25"/>
  <c r="BE64" i="25" s="1"/>
  <c r="B810" i="25"/>
  <c r="B802" i="25"/>
  <c r="BG89" i="25"/>
  <c r="BG96" i="25" s="1"/>
  <c r="AO46" i="25"/>
  <c r="AO946" i="25" s="1"/>
  <c r="AO953" i="25" s="1"/>
  <c r="B801" i="25"/>
  <c r="B809" i="25"/>
  <c r="BH103" i="25"/>
  <c r="BH110" i="25" s="1"/>
  <c r="BJ133" i="25"/>
  <c r="BJ140" i="25" s="1"/>
  <c r="BE30" i="33" l="1"/>
  <c r="BF8" i="14" s="1"/>
  <c r="BE50" i="11" s="1"/>
  <c r="BE28" i="41" s="1"/>
  <c r="BF17" i="33"/>
  <c r="BC20" i="41"/>
  <c r="BE23" i="11"/>
  <c r="BD22" i="11"/>
  <c r="BD22" i="41" s="1"/>
  <c r="BD20" i="41" s="1"/>
  <c r="BD19" i="11"/>
  <c r="BE20" i="11"/>
  <c r="AH49" i="12"/>
  <c r="AM948" i="25"/>
  <c r="AJ21" i="11" s="1"/>
  <c r="AI47" i="12"/>
  <c r="AL950" i="25"/>
  <c r="AI25" i="11" s="1"/>
  <c r="AI18" i="11" s="1"/>
  <c r="AH48" i="12"/>
  <c r="AI5" i="41" s="1"/>
  <c r="AI32" i="11"/>
  <c r="AI27" i="11" s="1"/>
  <c r="BG29" i="11"/>
  <c r="BF28" i="11"/>
  <c r="BL150" i="25"/>
  <c r="BL157" i="25" s="1"/>
  <c r="BJ117" i="25"/>
  <c r="BJ124" i="25" s="1"/>
  <c r="BG72" i="25"/>
  <c r="BG79" i="25" s="1"/>
  <c r="BI104" i="25"/>
  <c r="BI111" i="25" s="1"/>
  <c r="BH88" i="25"/>
  <c r="BH95" i="25" s="1"/>
  <c r="BG73" i="25"/>
  <c r="BG80" i="25" s="1"/>
  <c r="BI105" i="25"/>
  <c r="BI112" i="25" s="1"/>
  <c r="BK132" i="25"/>
  <c r="BK139" i="25" s="1"/>
  <c r="BJ119" i="25"/>
  <c r="BJ126" i="25" s="1"/>
  <c r="BI103" i="25"/>
  <c r="BI110" i="25" s="1"/>
  <c r="BH89" i="25"/>
  <c r="BH96" i="25" s="1"/>
  <c r="BL148" i="25"/>
  <c r="BL155" i="25" s="1"/>
  <c r="BI101" i="25"/>
  <c r="BI108" i="25" s="1"/>
  <c r="BG71" i="25"/>
  <c r="BG78" i="25" s="1"/>
  <c r="BH86" i="25"/>
  <c r="BH93" i="25" s="1"/>
  <c r="BF56" i="25"/>
  <c r="BF63" i="25" s="1"/>
  <c r="BL146" i="25"/>
  <c r="BL153" i="25" s="1"/>
  <c r="BL151" i="25"/>
  <c r="BL158" i="25" s="1"/>
  <c r="BL149" i="25"/>
  <c r="BL156" i="25" s="1"/>
  <c r="BM166" i="25"/>
  <c r="BM173" i="25" s="1"/>
  <c r="BF58" i="25"/>
  <c r="BF65" i="25" s="1"/>
  <c r="BJ116" i="25"/>
  <c r="BJ123" i="25" s="1"/>
  <c r="BH87" i="25"/>
  <c r="BH94" i="25" s="1"/>
  <c r="BK135" i="25"/>
  <c r="BK142" i="25" s="1"/>
  <c r="BM162" i="25"/>
  <c r="BM169" i="25" s="1"/>
  <c r="BG75" i="25"/>
  <c r="BG82" i="25" s="1"/>
  <c r="B825" i="25"/>
  <c r="B817" i="25"/>
  <c r="BM164" i="25"/>
  <c r="BM171" i="25" s="1"/>
  <c r="B821" i="25"/>
  <c r="B813" i="25"/>
  <c r="AN42" i="25"/>
  <c r="AN942" i="25" s="1"/>
  <c r="BK134" i="25"/>
  <c r="BK141" i="25" s="1"/>
  <c r="BJ121" i="25"/>
  <c r="BJ128" i="25" s="1"/>
  <c r="B824" i="25"/>
  <c r="B816" i="25"/>
  <c r="AL52" i="25"/>
  <c r="B822" i="25"/>
  <c r="B814" i="25"/>
  <c r="B808" i="25"/>
  <c r="B800" i="25"/>
  <c r="BH91" i="25"/>
  <c r="BH98" i="25" s="1"/>
  <c r="BI106" i="25"/>
  <c r="BI113" i="25" s="1"/>
  <c r="BG74" i="25"/>
  <c r="BG81" i="25" s="1"/>
  <c r="BG59" i="25"/>
  <c r="BG66" i="25" s="1"/>
  <c r="BK136" i="25"/>
  <c r="BK143" i="25" s="1"/>
  <c r="BI102" i="25"/>
  <c r="BI109" i="25" s="1"/>
  <c r="BJ120" i="25"/>
  <c r="BJ127" i="25" s="1"/>
  <c r="BK131" i="25"/>
  <c r="BK138" i="25" s="1"/>
  <c r="BL147" i="25"/>
  <c r="BL154" i="25" s="1"/>
  <c r="BH90" i="25"/>
  <c r="BH97" i="25" s="1"/>
  <c r="BG60" i="25"/>
  <c r="BG67" i="25" s="1"/>
  <c r="BM161" i="25"/>
  <c r="BM168" i="25" s="1"/>
  <c r="BM165" i="25"/>
  <c r="BM172" i="25" s="1"/>
  <c r="BG76" i="25"/>
  <c r="BG83" i="25" s="1"/>
  <c r="BK133" i="25"/>
  <c r="BK140" i="25" s="1"/>
  <c r="BF57" i="25"/>
  <c r="BF64" i="25" s="1"/>
  <c r="BJ118" i="25"/>
  <c r="BJ125" i="25" s="1"/>
  <c r="BM163" i="25"/>
  <c r="BM170" i="25" s="1"/>
  <c r="BF61" i="25"/>
  <c r="BF68" i="25" s="1"/>
  <c r="AM48" i="25"/>
  <c r="AO53" i="25"/>
  <c r="AM44" i="25"/>
  <c r="AM944" i="25" s="1"/>
  <c r="B826" i="25"/>
  <c r="B818" i="25"/>
  <c r="AL50" i="25"/>
  <c r="BF20" i="33" l="1"/>
  <c r="BF28" i="33"/>
  <c r="BG17" i="13" s="1"/>
  <c r="BF23" i="41"/>
  <c r="BE19" i="11"/>
  <c r="BF20" i="11"/>
  <c r="BF23" i="11"/>
  <c r="BE22" i="11"/>
  <c r="BE22" i="41" s="1"/>
  <c r="BE20" i="41" s="1"/>
  <c r="AM951" i="25"/>
  <c r="AN949" i="25"/>
  <c r="BG28" i="11"/>
  <c r="BG23" i="41" s="1"/>
  <c r="BH29" i="11"/>
  <c r="AM51" i="25"/>
  <c r="BL131" i="25"/>
  <c r="BL138" i="25" s="1"/>
  <c r="BL136" i="25"/>
  <c r="BL143" i="25" s="1"/>
  <c r="BJ106" i="25"/>
  <c r="BJ113" i="25" s="1"/>
  <c r="BM146" i="25"/>
  <c r="BM153" i="25" s="1"/>
  <c r="BJ101" i="25"/>
  <c r="BJ108" i="25" s="1"/>
  <c r="BJ105" i="25"/>
  <c r="BJ112" i="25" s="1"/>
  <c r="BH72" i="25"/>
  <c r="BH79" i="25" s="1"/>
  <c r="BH59" i="25"/>
  <c r="BH66" i="25" s="1"/>
  <c r="BK116" i="25"/>
  <c r="BK123" i="25" s="1"/>
  <c r="BG56" i="25"/>
  <c r="BG63" i="25" s="1"/>
  <c r="BJ103" i="25"/>
  <c r="BJ110" i="25" s="1"/>
  <c r="BH73" i="25"/>
  <c r="BH80" i="25" s="1"/>
  <c r="BI90" i="25"/>
  <c r="BI97" i="25" s="1"/>
  <c r="BK121" i="25"/>
  <c r="BK128" i="25" s="1"/>
  <c r="BL135" i="25"/>
  <c r="BL142" i="25" s="1"/>
  <c r="BM149" i="25"/>
  <c r="BM156" i="25" s="1"/>
  <c r="BI86" i="25"/>
  <c r="BI93" i="25" s="1"/>
  <c r="BK119" i="25"/>
  <c r="BK126" i="25" s="1"/>
  <c r="BI88" i="25"/>
  <c r="BI95" i="25" s="1"/>
  <c r="BK118" i="25"/>
  <c r="BK125" i="25" s="1"/>
  <c r="BM147" i="25"/>
  <c r="BM154" i="25" s="1"/>
  <c r="BJ102" i="25"/>
  <c r="BJ109" i="25" s="1"/>
  <c r="BL134" i="25"/>
  <c r="BL141" i="25" s="1"/>
  <c r="BM151" i="25"/>
  <c r="BM158" i="25" s="1"/>
  <c r="BH71" i="25"/>
  <c r="BH78" i="25" s="1"/>
  <c r="BL132" i="25"/>
  <c r="BL139" i="25" s="1"/>
  <c r="BJ104" i="25"/>
  <c r="BJ111" i="25" s="1"/>
  <c r="BM150" i="25"/>
  <c r="BM157" i="25" s="1"/>
  <c r="AN41" i="25"/>
  <c r="AN941" i="25" s="1"/>
  <c r="AM43" i="25"/>
  <c r="AM943" i="25" s="1"/>
  <c r="BG61" i="25"/>
  <c r="BG68" i="25" s="1"/>
  <c r="BH60" i="25"/>
  <c r="BH67" i="25" s="1"/>
  <c r="BK120" i="25"/>
  <c r="BK127" i="25" s="1"/>
  <c r="B815" i="25"/>
  <c r="B823" i="25"/>
  <c r="BH75" i="25"/>
  <c r="BH82" i="25" s="1"/>
  <c r="BM148" i="25"/>
  <c r="BM155" i="25" s="1"/>
  <c r="BK117" i="25"/>
  <c r="BK124" i="25" s="1"/>
  <c r="BH76" i="25"/>
  <c r="BH83" i="25" s="1"/>
  <c r="AN44" i="25"/>
  <c r="AN944" i="25" s="1"/>
  <c r="BL133" i="25"/>
  <c r="BL140" i="25" s="1"/>
  <c r="AP46" i="25"/>
  <c r="AP946" i="25" s="1"/>
  <c r="AP953" i="25" s="1"/>
  <c r="B839" i="25"/>
  <c r="B831" i="25"/>
  <c r="B836" i="25"/>
  <c r="B828" i="25"/>
  <c r="B840" i="25"/>
  <c r="B832" i="25"/>
  <c r="B833" i="25"/>
  <c r="B841" i="25"/>
  <c r="BG57" i="25"/>
  <c r="BG64" i="25" s="1"/>
  <c r="BH74" i="25"/>
  <c r="BH81" i="25" s="1"/>
  <c r="BI91" i="25"/>
  <c r="BI98" i="25" s="1"/>
  <c r="B829" i="25"/>
  <c r="B837" i="25"/>
  <c r="BI87" i="25"/>
  <c r="BI94" i="25" s="1"/>
  <c r="BG58" i="25"/>
  <c r="BG65" i="25" s="1"/>
  <c r="BI89" i="25"/>
  <c r="BI96" i="25" s="1"/>
  <c r="AM45" i="25"/>
  <c r="AM945" i="25" s="1"/>
  <c r="AM952" i="25" s="1"/>
  <c r="AM52" i="25"/>
  <c r="AN49" i="25"/>
  <c r="BF24" i="33" l="1"/>
  <c r="BE62" i="12" s="1"/>
  <c r="BF18" i="33"/>
  <c r="BF19" i="33" s="1"/>
  <c r="BF21" i="33" s="1"/>
  <c r="BF22" i="11"/>
  <c r="BF22" i="41" s="1"/>
  <c r="BF20" i="41" s="1"/>
  <c r="BG23" i="11"/>
  <c r="BG20" i="11"/>
  <c r="BF19" i="11"/>
  <c r="AN948" i="25"/>
  <c r="AK21" i="11" s="1"/>
  <c r="AJ47" i="12"/>
  <c r="AN951" i="25"/>
  <c r="AI49" i="12"/>
  <c r="AM950" i="25"/>
  <c r="AJ25" i="11" s="1"/>
  <c r="AJ18" i="11" s="1"/>
  <c r="AI48" i="12"/>
  <c r="AJ32" i="11"/>
  <c r="AJ27" i="11" s="1"/>
  <c r="BI29" i="11"/>
  <c r="BH28" i="11"/>
  <c r="AN51" i="25"/>
  <c r="AM50" i="25"/>
  <c r="BI75" i="25"/>
  <c r="BI82" i="25" s="1"/>
  <c r="BI71" i="25"/>
  <c r="BI78" i="25" s="1"/>
  <c r="BL118" i="25"/>
  <c r="BL125" i="25" s="1"/>
  <c r="BJ90" i="25"/>
  <c r="BJ97" i="25" s="1"/>
  <c r="BJ89" i="25"/>
  <c r="BJ96" i="25" s="1"/>
  <c r="BH57" i="25"/>
  <c r="BH64" i="25" s="1"/>
  <c r="BI60" i="25"/>
  <c r="BI67" i="25" s="1"/>
  <c r="BK102" i="25"/>
  <c r="BK109" i="25" s="1"/>
  <c r="BJ88" i="25"/>
  <c r="BJ95" i="25" s="1"/>
  <c r="BM135" i="25"/>
  <c r="BM142" i="25" s="1"/>
  <c r="BH56" i="25"/>
  <c r="BH63" i="25" s="1"/>
  <c r="BK106" i="25"/>
  <c r="BK113" i="25" s="1"/>
  <c r="BH58" i="25"/>
  <c r="BH65" i="25" s="1"/>
  <c r="BJ91" i="25"/>
  <c r="BJ98" i="25" s="1"/>
  <c r="BL119" i="25"/>
  <c r="BL126" i="25" s="1"/>
  <c r="BL116" i="25"/>
  <c r="BL123" i="25" s="1"/>
  <c r="BK105" i="25"/>
  <c r="BK112" i="25" s="1"/>
  <c r="BM136" i="25"/>
  <c r="BM143" i="25" s="1"/>
  <c r="BJ87" i="25"/>
  <c r="BJ94" i="25" s="1"/>
  <c r="BI76" i="25"/>
  <c r="BI83" i="25" s="1"/>
  <c r="BM132" i="25"/>
  <c r="BM139" i="25" s="1"/>
  <c r="BJ86" i="25"/>
  <c r="BJ93" i="25" s="1"/>
  <c r="BI59" i="25"/>
  <c r="BI66" i="25" s="1"/>
  <c r="BK101" i="25"/>
  <c r="BK108" i="25" s="1"/>
  <c r="BM131" i="25"/>
  <c r="BM138" i="25" s="1"/>
  <c r="B851" i="25"/>
  <c r="B843" i="25"/>
  <c r="AN45" i="25"/>
  <c r="AN945" i="25" s="1"/>
  <c r="AN952" i="25" s="1"/>
  <c r="BM133" i="25"/>
  <c r="BM140" i="25" s="1"/>
  <c r="B830" i="25"/>
  <c r="B838" i="25"/>
  <c r="B855" i="25"/>
  <c r="B847" i="25"/>
  <c r="B854" i="25"/>
  <c r="B846" i="25"/>
  <c r="AN43" i="25"/>
  <c r="AN943" i="25" s="1"/>
  <c r="BL121" i="25"/>
  <c r="BL128" i="25" s="1"/>
  <c r="BI73" i="25"/>
  <c r="BI80" i="25" s="1"/>
  <c r="AO42" i="25"/>
  <c r="AO942" i="25" s="1"/>
  <c r="BI74" i="25"/>
  <c r="BI81" i="25" s="1"/>
  <c r="B852" i="25"/>
  <c r="B844" i="25"/>
  <c r="B856" i="25"/>
  <c r="B848" i="25"/>
  <c r="AP53" i="25"/>
  <c r="AN48" i="25"/>
  <c r="AO44" i="25"/>
  <c r="AO944" i="25" s="1"/>
  <c r="BL117" i="25"/>
  <c r="BL124" i="25" s="1"/>
  <c r="BL120" i="25"/>
  <c r="BL127" i="25" s="1"/>
  <c r="BH61" i="25"/>
  <c r="BH68" i="25" s="1"/>
  <c r="BK104" i="25"/>
  <c r="BK111" i="25" s="1"/>
  <c r="BM134" i="25"/>
  <c r="BM141" i="25" s="1"/>
  <c r="BK103" i="25"/>
  <c r="BK110" i="25" s="1"/>
  <c r="BI72" i="25"/>
  <c r="BI79" i="25" s="1"/>
  <c r="BF30" i="33" l="1"/>
  <c r="BG8" i="14" s="1"/>
  <c r="BF50" i="11" s="1"/>
  <c r="BF28" i="41" s="1"/>
  <c r="BG17" i="33"/>
  <c r="AJ5" i="41"/>
  <c r="BH23" i="41"/>
  <c r="BG19" i="11"/>
  <c r="BH20" i="11"/>
  <c r="BG22" i="11"/>
  <c r="BG22" i="41" s="1"/>
  <c r="BG20" i="41" s="1"/>
  <c r="BH23" i="11"/>
  <c r="AN950" i="25"/>
  <c r="AK25" i="11" s="1"/>
  <c r="AK18" i="11" s="1"/>
  <c r="AJ48" i="12"/>
  <c r="AO951" i="25"/>
  <c r="AJ49" i="12"/>
  <c r="AO949" i="25"/>
  <c r="AK32" i="11"/>
  <c r="AK27" i="11" s="1"/>
  <c r="BI28" i="11"/>
  <c r="BI23" i="41" s="1"/>
  <c r="BJ29" i="11"/>
  <c r="AN52" i="25"/>
  <c r="AO45" i="25" s="1"/>
  <c r="AO945" i="25" s="1"/>
  <c r="AO952" i="25" s="1"/>
  <c r="AO51" i="25"/>
  <c r="AP44" i="25" s="1"/>
  <c r="AP944" i="25" s="1"/>
  <c r="AO49" i="25"/>
  <c r="BM120" i="25"/>
  <c r="BM127" i="25" s="1"/>
  <c r="BM121" i="25"/>
  <c r="BM128" i="25" s="1"/>
  <c r="BJ59" i="25"/>
  <c r="BJ66" i="25" s="1"/>
  <c r="BM116" i="25"/>
  <c r="BM123" i="25" s="1"/>
  <c r="BL106" i="25"/>
  <c r="BL113" i="25" s="1"/>
  <c r="BL102" i="25"/>
  <c r="BL109" i="25" s="1"/>
  <c r="BK90" i="25"/>
  <c r="BK97" i="25" s="1"/>
  <c r="BL104" i="25"/>
  <c r="BL111" i="25" s="1"/>
  <c r="BM117" i="25"/>
  <c r="BM124" i="25" s="1"/>
  <c r="BK86" i="25"/>
  <c r="BK93" i="25" s="1"/>
  <c r="BK87" i="25"/>
  <c r="BK94" i="25" s="1"/>
  <c r="BM119" i="25"/>
  <c r="BM126" i="25" s="1"/>
  <c r="BI56" i="25"/>
  <c r="BI63" i="25" s="1"/>
  <c r="BJ60" i="25"/>
  <c r="BJ67" i="25" s="1"/>
  <c r="BM118" i="25"/>
  <c r="BM125" i="25" s="1"/>
  <c r="BK91" i="25"/>
  <c r="BK98" i="25" s="1"/>
  <c r="BI57" i="25"/>
  <c r="BI64" i="25" s="1"/>
  <c r="BJ71" i="25"/>
  <c r="BJ78" i="25" s="1"/>
  <c r="BL103" i="25"/>
  <c r="BL110" i="25" s="1"/>
  <c r="BL105" i="25"/>
  <c r="BL112" i="25" s="1"/>
  <c r="BI58" i="25"/>
  <c r="BI65" i="25" s="1"/>
  <c r="BK88" i="25"/>
  <c r="BK95" i="25" s="1"/>
  <c r="BK89" i="25"/>
  <c r="BK96" i="25" s="1"/>
  <c r="BJ75" i="25"/>
  <c r="BJ82" i="25" s="1"/>
  <c r="AQ46" i="25"/>
  <c r="AQ946" i="25" s="1"/>
  <c r="AQ953" i="25" s="1"/>
  <c r="B867" i="25"/>
  <c r="B859" i="25"/>
  <c r="BL101" i="25"/>
  <c r="BL108" i="25" s="1"/>
  <c r="BJ76" i="25"/>
  <c r="BJ83" i="25" s="1"/>
  <c r="BI61" i="25"/>
  <c r="BI68" i="25" s="1"/>
  <c r="AO41" i="25"/>
  <c r="AO941" i="25" s="1"/>
  <c r="BJ73" i="25"/>
  <c r="BJ80" i="25" s="1"/>
  <c r="B869" i="25"/>
  <c r="B861" i="25"/>
  <c r="B858" i="25"/>
  <c r="B866" i="25"/>
  <c r="BJ74" i="25"/>
  <c r="BJ81" i="25" s="1"/>
  <c r="BJ72" i="25"/>
  <c r="BJ79" i="25" s="1"/>
  <c r="B863" i="25"/>
  <c r="B871" i="25"/>
  <c r="AN50" i="25"/>
  <c r="B853" i="25"/>
  <c r="B845" i="25"/>
  <c r="B870" i="25"/>
  <c r="B862" i="25"/>
  <c r="BG28" i="33" l="1"/>
  <c r="BH17" i="13" s="1"/>
  <c r="BG20" i="33"/>
  <c r="AK5" i="41"/>
  <c r="BJ28" i="11"/>
  <c r="BJ23" i="41" s="1"/>
  <c r="G23" i="43" s="1"/>
  <c r="F29" i="40"/>
  <c r="F28" i="40" s="1"/>
  <c r="BH19" i="11"/>
  <c r="BI20" i="11"/>
  <c r="BH22" i="11"/>
  <c r="BH22" i="41" s="1"/>
  <c r="BH20" i="41" s="1"/>
  <c r="BI23" i="11"/>
  <c r="AP951" i="25"/>
  <c r="AK49" i="12"/>
  <c r="D49" i="42" s="1"/>
  <c r="AL32" i="11"/>
  <c r="AO948" i="25"/>
  <c r="AL21" i="11" s="1"/>
  <c r="D21" i="40" s="1"/>
  <c r="AK47" i="12"/>
  <c r="AP42" i="25"/>
  <c r="AP942" i="25" s="1"/>
  <c r="AP51" i="25"/>
  <c r="AQ44" i="25" s="1"/>
  <c r="AQ944" i="25" s="1"/>
  <c r="AO48" i="25"/>
  <c r="AP41" i="25" s="1"/>
  <c r="AP941" i="25" s="1"/>
  <c r="AQ53" i="25"/>
  <c r="AR46" i="25" s="1"/>
  <c r="AR946" i="25" s="1"/>
  <c r="AR953" i="25" s="1"/>
  <c r="BL88" i="25"/>
  <c r="BL95" i="25" s="1"/>
  <c r="BK71" i="25"/>
  <c r="BK78" i="25" s="1"/>
  <c r="BM104" i="25"/>
  <c r="BM111" i="25" s="1"/>
  <c r="BK73" i="25"/>
  <c r="BK80" i="25" s="1"/>
  <c r="BJ58" i="25"/>
  <c r="BJ65" i="25" s="1"/>
  <c r="BL90" i="25"/>
  <c r="BL97" i="25" s="1"/>
  <c r="BK59" i="25"/>
  <c r="BK66" i="25" s="1"/>
  <c r="BK76" i="25"/>
  <c r="BK83" i="25" s="1"/>
  <c r="BK75" i="25"/>
  <c r="BK82" i="25" s="1"/>
  <c r="BM105" i="25"/>
  <c r="BM112" i="25" s="1"/>
  <c r="BM102" i="25"/>
  <c r="BM109" i="25" s="1"/>
  <c r="BM101" i="25"/>
  <c r="BM108" i="25" s="1"/>
  <c r="BL89" i="25"/>
  <c r="BL96" i="25" s="1"/>
  <c r="BM103" i="25"/>
  <c r="BM110" i="25" s="1"/>
  <c r="BL91" i="25"/>
  <c r="BL98" i="25" s="1"/>
  <c r="BM106" i="25"/>
  <c r="BM113" i="25" s="1"/>
  <c r="BK74" i="25"/>
  <c r="BK81" i="25" s="1"/>
  <c r="B886" i="25"/>
  <c r="B878" i="25"/>
  <c r="BK72" i="25"/>
  <c r="BK79" i="25" s="1"/>
  <c r="BJ57" i="25"/>
  <c r="BJ64" i="25" s="1"/>
  <c r="BK60" i="25"/>
  <c r="BK67" i="25" s="1"/>
  <c r="BL86" i="25"/>
  <c r="BL93" i="25" s="1"/>
  <c r="AO43" i="25"/>
  <c r="AO943" i="25" s="1"/>
  <c r="B876" i="25"/>
  <c r="B884" i="25"/>
  <c r="AO52" i="25"/>
  <c r="B881" i="25"/>
  <c r="B873" i="25"/>
  <c r="B885" i="25"/>
  <c r="B877" i="25"/>
  <c r="B868" i="25"/>
  <c r="B860" i="25"/>
  <c r="BJ61" i="25"/>
  <c r="BJ68" i="25" s="1"/>
  <c r="B882" i="25"/>
  <c r="B874" i="25"/>
  <c r="BJ56" i="25"/>
  <c r="BJ63" i="25" s="1"/>
  <c r="BL87" i="25"/>
  <c r="BL94" i="25" s="1"/>
  <c r="BG24" i="33" l="1"/>
  <c r="BF62" i="12" s="1"/>
  <c r="BG18" i="33"/>
  <c r="BG19" i="33" s="1"/>
  <c r="BG21" i="33" s="1"/>
  <c r="D47" i="42"/>
  <c r="AL27" i="11"/>
  <c r="D32" i="40"/>
  <c r="D27" i="40" s="1"/>
  <c r="BI22" i="11"/>
  <c r="BI22" i="41" s="1"/>
  <c r="BI20" i="41" s="1"/>
  <c r="BJ23" i="11"/>
  <c r="BJ20" i="11"/>
  <c r="BI19" i="11"/>
  <c r="AP948" i="25"/>
  <c r="AM21" i="11" s="1"/>
  <c r="AL47" i="12"/>
  <c r="AQ951" i="25"/>
  <c r="AP949" i="25"/>
  <c r="AO950" i="25"/>
  <c r="AL25" i="11" s="1"/>
  <c r="AK48" i="12"/>
  <c r="D48" i="42" s="1"/>
  <c r="AP49" i="25"/>
  <c r="AQ42" i="25" s="1"/>
  <c r="AQ942" i="25" s="1"/>
  <c r="AQ51" i="25"/>
  <c r="AR44" i="25" s="1"/>
  <c r="AR944" i="25" s="1"/>
  <c r="BL72" i="25"/>
  <c r="BL79" i="25" s="1"/>
  <c r="BL73" i="25"/>
  <c r="BL80" i="25" s="1"/>
  <c r="BM87" i="25"/>
  <c r="BM94" i="25" s="1"/>
  <c r="BK61" i="25"/>
  <c r="BK68" i="25" s="1"/>
  <c r="BK56" i="25"/>
  <c r="BK63" i="25" s="1"/>
  <c r="BM90" i="25"/>
  <c r="BM97" i="25" s="1"/>
  <c r="BL71" i="25"/>
  <c r="BL78" i="25" s="1"/>
  <c r="BL74" i="25"/>
  <c r="BL81" i="25" s="1"/>
  <c r="BM89" i="25"/>
  <c r="BM96" i="25" s="1"/>
  <c r="BK58" i="25"/>
  <c r="BK65" i="25" s="1"/>
  <c r="BM88" i="25"/>
  <c r="BM95" i="25"/>
  <c r="B901" i="25"/>
  <c r="B893" i="25"/>
  <c r="BM91" i="25"/>
  <c r="BM98" i="25" s="1"/>
  <c r="BL75" i="25"/>
  <c r="BL82" i="25" s="1"/>
  <c r="BL59" i="25"/>
  <c r="BL66" i="25" s="1"/>
  <c r="AP45" i="25"/>
  <c r="AP945" i="25" s="1"/>
  <c r="AO50" i="25"/>
  <c r="AR53" i="25"/>
  <c r="BM86" i="25"/>
  <c r="BM93" i="25" s="1"/>
  <c r="BK57" i="25"/>
  <c r="BK64" i="25" s="1"/>
  <c r="B897" i="25"/>
  <c r="B889" i="25"/>
  <c r="B883" i="25"/>
  <c r="B875" i="25"/>
  <c r="B888" i="25"/>
  <c r="B896" i="25"/>
  <c r="BL60" i="25"/>
  <c r="BL67" i="25" s="1"/>
  <c r="B892" i="25"/>
  <c r="B900" i="25"/>
  <c r="B891" i="25"/>
  <c r="B899" i="25"/>
  <c r="AP48" i="25"/>
  <c r="BL76" i="25"/>
  <c r="BL83" i="25" s="1"/>
  <c r="BG30" i="33" l="1"/>
  <c r="BH8" i="14" s="1"/>
  <c r="BG50" i="11" s="1"/>
  <c r="BG28" i="41" s="1"/>
  <c r="BH17" i="33"/>
  <c r="AQ49" i="25"/>
  <c r="AR42" i="25" s="1"/>
  <c r="AR942" i="25" s="1"/>
  <c r="BJ22" i="11"/>
  <c r="F23" i="40"/>
  <c r="F22" i="40" s="1"/>
  <c r="D51" i="42"/>
  <c r="AL5" i="41"/>
  <c r="E5" i="43" s="1"/>
  <c r="AL18" i="11"/>
  <c r="D25" i="40"/>
  <c r="D18" i="40" s="1"/>
  <c r="BJ19" i="11"/>
  <c r="F20" i="40"/>
  <c r="F19" i="40" s="1"/>
  <c r="BJ22" i="41"/>
  <c r="AR951" i="25"/>
  <c r="AQ949" i="25"/>
  <c r="AP952" i="25"/>
  <c r="AM32" i="11" s="1"/>
  <c r="AM27" i="11" s="1"/>
  <c r="AL49" i="12"/>
  <c r="BM60" i="25"/>
  <c r="BM67" i="25" s="1"/>
  <c r="BM59" i="25"/>
  <c r="BM66" i="25" s="1"/>
  <c r="BM76" i="25"/>
  <c r="BM83" i="25" s="1"/>
  <c r="BM74" i="25"/>
  <c r="BM81" i="25" s="1"/>
  <c r="BL56" i="25"/>
  <c r="BL63" i="25" s="1"/>
  <c r="BM73" i="25"/>
  <c r="BM80" i="25" s="1"/>
  <c r="BL57" i="25"/>
  <c r="BL64" i="25" s="1"/>
  <c r="BM71" i="25"/>
  <c r="BM78" i="25" s="1"/>
  <c r="BL61" i="25"/>
  <c r="BL68" i="25" s="1"/>
  <c r="BM72" i="25"/>
  <c r="BM79" i="25" s="1"/>
  <c r="B912" i="25"/>
  <c r="B904" i="25"/>
  <c r="B914" i="25"/>
  <c r="B906" i="25"/>
  <c r="B915" i="25"/>
  <c r="B907" i="25"/>
  <c r="B911" i="25"/>
  <c r="B903" i="25"/>
  <c r="AP52" i="25"/>
  <c r="B916" i="25"/>
  <c r="B908" i="25"/>
  <c r="BL58" i="25"/>
  <c r="BL65" i="25" s="1"/>
  <c r="BM75" i="25"/>
  <c r="BM82" i="25" s="1"/>
  <c r="AQ41" i="25"/>
  <c r="AQ941" i="25" s="1"/>
  <c r="AS46" i="25"/>
  <c r="AS946" i="25" s="1"/>
  <c r="AS953" i="25" s="1"/>
  <c r="B898" i="25"/>
  <c r="B890" i="25"/>
  <c r="AP43" i="25"/>
  <c r="AP943" i="25" s="1"/>
  <c r="AR51" i="25"/>
  <c r="BH20" i="33" l="1"/>
  <c r="BH24" i="33" s="1"/>
  <c r="BG62" i="12" s="1"/>
  <c r="BH28" i="33"/>
  <c r="BI17" i="13" s="1"/>
  <c r="BH18" i="33"/>
  <c r="BH19" i="33" s="1"/>
  <c r="BH21" i="33" s="1"/>
  <c r="BJ20" i="41"/>
  <c r="G22" i="43"/>
  <c r="G20" i="43" s="1"/>
  <c r="AQ48" i="25"/>
  <c r="AP950" i="25"/>
  <c r="AM25" i="11" s="1"/>
  <c r="AM18" i="11" s="1"/>
  <c r="AL48" i="12"/>
  <c r="AQ948" i="25"/>
  <c r="AN21" i="11" s="1"/>
  <c r="AM47" i="12"/>
  <c r="AR949" i="25"/>
  <c r="AP50" i="25"/>
  <c r="AS53" i="25"/>
  <c r="AT46" i="25" s="1"/>
  <c r="AT946" i="25" s="1"/>
  <c r="AT953" i="25" s="1"/>
  <c r="BM57" i="25"/>
  <c r="BM64" i="25" s="1"/>
  <c r="BM61" i="25"/>
  <c r="BM68" i="25" s="1"/>
  <c r="BM56" i="25"/>
  <c r="BM63" i="25" s="1"/>
  <c r="AS44" i="25"/>
  <c r="AS944" i="25" s="1"/>
  <c r="B913" i="25"/>
  <c r="B905" i="25"/>
  <c r="AR49" i="25"/>
  <c r="B923" i="25"/>
  <c r="B931" i="25"/>
  <c r="B918" i="25"/>
  <c r="B926" i="25"/>
  <c r="B929" i="25"/>
  <c r="B921" i="25"/>
  <c r="BM58" i="25"/>
  <c r="BM65" i="25" s="1"/>
  <c r="AQ43" i="25"/>
  <c r="AQ943" i="25" s="1"/>
  <c r="AQ45" i="25"/>
  <c r="AQ945" i="25" s="1"/>
  <c r="B922" i="25"/>
  <c r="B930" i="25"/>
  <c r="B919" i="25"/>
  <c r="B927" i="25"/>
  <c r="AR41" i="25"/>
  <c r="AR941" i="25" s="1"/>
  <c r="BI17" i="33" l="1"/>
  <c r="BH30" i="33"/>
  <c r="BI8" i="14" s="1"/>
  <c r="BH50" i="11" s="1"/>
  <c r="BH28" i="41" s="1"/>
  <c r="AM5" i="41"/>
  <c r="AR948" i="25"/>
  <c r="AO21" i="11" s="1"/>
  <c r="AN47" i="12"/>
  <c r="AQ952" i="25"/>
  <c r="AN32" i="11" s="1"/>
  <c r="AN27" i="11" s="1"/>
  <c r="AM49" i="12"/>
  <c r="AS951" i="25"/>
  <c r="AQ950" i="25"/>
  <c r="AN25" i="11" s="1"/>
  <c r="AN18" i="11" s="1"/>
  <c r="AM48" i="12"/>
  <c r="AQ50" i="25"/>
  <c r="AQ52" i="25"/>
  <c r="AR45" i="25" s="1"/>
  <c r="AR945" i="25" s="1"/>
  <c r="B942" i="25"/>
  <c r="B949" i="25" s="1"/>
  <c r="B934" i="25"/>
  <c r="AR43" i="25"/>
  <c r="AR943" i="25" s="1"/>
  <c r="B941" i="25"/>
  <c r="B948" i="25" s="1"/>
  <c r="B933" i="25"/>
  <c r="AS42" i="25"/>
  <c r="AS942" i="25" s="1"/>
  <c r="AS51" i="25"/>
  <c r="AR48" i="25"/>
  <c r="B937" i="25"/>
  <c r="B945" i="25"/>
  <c r="B952" i="25" s="1"/>
  <c r="B946" i="25"/>
  <c r="B953" i="25" s="1"/>
  <c r="B938" i="25"/>
  <c r="AT53" i="25"/>
  <c r="B944" i="25"/>
  <c r="B951" i="25" s="1"/>
  <c r="B936" i="25"/>
  <c r="B928" i="25"/>
  <c r="B920" i="25"/>
  <c r="BI28" i="33" l="1"/>
  <c r="BJ17" i="13" s="1"/>
  <c r="BI20" i="33"/>
  <c r="AN5" i="41"/>
  <c r="AR950" i="25"/>
  <c r="AO25" i="11" s="1"/>
  <c r="AO18" i="11" s="1"/>
  <c r="AN48" i="12"/>
  <c r="AR952" i="25"/>
  <c r="AO32" i="11" s="1"/>
  <c r="AO27" i="11" s="1"/>
  <c r="AN49" i="12"/>
  <c r="AS949" i="25"/>
  <c r="AR52" i="25"/>
  <c r="AT44" i="25"/>
  <c r="AT944" i="25" s="1"/>
  <c r="AU46" i="25"/>
  <c r="AU946" i="25" s="1"/>
  <c r="AU953" i="25" s="1"/>
  <c r="B943" i="25"/>
  <c r="B950" i="25" s="1"/>
  <c r="B935" i="25"/>
  <c r="AS41" i="25"/>
  <c r="AS941" i="25" s="1"/>
  <c r="AS49" i="25"/>
  <c r="AR50" i="25"/>
  <c r="BI24" i="33" l="1"/>
  <c r="BH62" i="12" s="1"/>
  <c r="BI18" i="33"/>
  <c r="BI19" i="33" s="1"/>
  <c r="BI21" i="33" s="1"/>
  <c r="AO5" i="41"/>
  <c r="AS948" i="25"/>
  <c r="AP21" i="11" s="1"/>
  <c r="AO47" i="12"/>
  <c r="AT951" i="25"/>
  <c r="AS45" i="25"/>
  <c r="AS945" i="25" s="1"/>
  <c r="AS48" i="25"/>
  <c r="AU53" i="25"/>
  <c r="AS43" i="25"/>
  <c r="AS943" i="25" s="1"/>
  <c r="AT42" i="25"/>
  <c r="AT942" i="25" s="1"/>
  <c r="AT51" i="25"/>
  <c r="BI30" i="33" l="1"/>
  <c r="BJ8" i="14" s="1"/>
  <c r="BI50" i="11" s="1"/>
  <c r="BJ17" i="33"/>
  <c r="AS952" i="25"/>
  <c r="AP32" i="11" s="1"/>
  <c r="AP27" i="11" s="1"/>
  <c r="AO49" i="12"/>
  <c r="AT949" i="25"/>
  <c r="AS950" i="25"/>
  <c r="AP25" i="11" s="1"/>
  <c r="AP18" i="11" s="1"/>
  <c r="AO48" i="12"/>
  <c r="AT49" i="25"/>
  <c r="AU42" i="25"/>
  <c r="AU942" i="25" s="1"/>
  <c r="AU44" i="25"/>
  <c r="AU944" i="25" s="1"/>
  <c r="AS50" i="25"/>
  <c r="AV46" i="25"/>
  <c r="AV946" i="25" s="1"/>
  <c r="AV953" i="25" s="1"/>
  <c r="AS52" i="25"/>
  <c r="AT41" i="25"/>
  <c r="AT941" i="25" s="1"/>
  <c r="BJ28" i="33" l="1"/>
  <c r="BK17" i="13" s="1"/>
  <c r="BJ20" i="33"/>
  <c r="BJ28" i="41"/>
  <c r="BI28" i="41"/>
  <c r="G28" i="43" s="1"/>
  <c r="AP5" i="41"/>
  <c r="AT948" i="25"/>
  <c r="AQ21" i="11" s="1"/>
  <c r="AP47" i="12"/>
  <c r="AU949" i="25"/>
  <c r="AU951" i="25"/>
  <c r="AT48" i="25"/>
  <c r="AU41" i="25" s="1"/>
  <c r="AU941" i="25" s="1"/>
  <c r="AV53" i="25"/>
  <c r="AW46" i="25" s="1"/>
  <c r="AW946" i="25" s="1"/>
  <c r="AW953" i="25" s="1"/>
  <c r="AU51" i="25"/>
  <c r="AT45" i="25"/>
  <c r="AT945" i="25" s="1"/>
  <c r="AT43" i="25"/>
  <c r="AT943" i="25" s="1"/>
  <c r="AU49" i="25"/>
  <c r="BJ24" i="33" l="1"/>
  <c r="BI62" i="12" s="1"/>
  <c r="F62" i="42" s="1"/>
  <c r="BJ18" i="33"/>
  <c r="BJ19" i="33" s="1"/>
  <c r="AT952" i="25"/>
  <c r="AQ32" i="11" s="1"/>
  <c r="AQ27" i="11" s="1"/>
  <c r="AP49" i="12"/>
  <c r="AT950" i="25"/>
  <c r="AQ25" i="11" s="1"/>
  <c r="AP48" i="12"/>
  <c r="AU948" i="25"/>
  <c r="AR21" i="11" s="1"/>
  <c r="AQ47" i="12"/>
  <c r="AQ18" i="11"/>
  <c r="AT52" i="25"/>
  <c r="AU45" i="25" s="1"/>
  <c r="AU945" i="25" s="1"/>
  <c r="AU48" i="25"/>
  <c r="AV41" i="25" s="1"/>
  <c r="AV941" i="25" s="1"/>
  <c r="AT50" i="25"/>
  <c r="AV44" i="25"/>
  <c r="AV944" i="25" s="1"/>
  <c r="AW53" i="25"/>
  <c r="AV42" i="25"/>
  <c r="AV942" i="25" s="1"/>
  <c r="AQ5" i="41" l="1"/>
  <c r="AV51" i="25"/>
  <c r="AV948" i="25"/>
  <c r="AS21" i="11" s="1"/>
  <c r="AR47" i="12"/>
  <c r="AU952" i="25"/>
  <c r="AR32" i="11" s="1"/>
  <c r="AR27" i="11" s="1"/>
  <c r="AQ49" i="12"/>
  <c r="AV949" i="25"/>
  <c r="AV951" i="25"/>
  <c r="AV49" i="25"/>
  <c r="AW42" i="25" s="1"/>
  <c r="AW942" i="25" s="1"/>
  <c r="AU43" i="25"/>
  <c r="AU943" i="25" s="1"/>
  <c r="AX46" i="25"/>
  <c r="AX946" i="25" s="1"/>
  <c r="AX953" i="25" s="1"/>
  <c r="AU52" i="25"/>
  <c r="AV48" i="25"/>
  <c r="AW44" i="25"/>
  <c r="AW944" i="25" s="1"/>
  <c r="AU950" i="25" l="1"/>
  <c r="AR25" i="11" s="1"/>
  <c r="AR18" i="11" s="1"/>
  <c r="AQ48" i="12"/>
  <c r="AR5" i="41" s="1"/>
  <c r="AW951" i="25"/>
  <c r="AW949" i="25"/>
  <c r="AW49" i="25"/>
  <c r="AX42" i="25" s="1"/>
  <c r="AX942" i="25" s="1"/>
  <c r="AW51" i="25"/>
  <c r="AW41" i="25"/>
  <c r="AW941" i="25" s="1"/>
  <c r="AV45" i="25"/>
  <c r="AV945" i="25" s="1"/>
  <c r="AX53" i="25"/>
  <c r="AU50" i="25"/>
  <c r="AV952" i="25" l="1"/>
  <c r="AS32" i="11" s="1"/>
  <c r="AS27" i="11" s="1"/>
  <c r="AR49" i="12"/>
  <c r="AW948" i="25"/>
  <c r="AT21" i="11" s="1"/>
  <c r="AS47" i="12"/>
  <c r="AX949" i="25"/>
  <c r="AV43" i="25"/>
  <c r="AV943" i="25" s="1"/>
  <c r="AY46" i="25"/>
  <c r="AY946" i="25" s="1"/>
  <c r="AY953" i="25" s="1"/>
  <c r="AW48" i="25"/>
  <c r="AV52" i="25"/>
  <c r="AX44" i="25"/>
  <c r="AX944" i="25" s="1"/>
  <c r="AX49" i="25"/>
  <c r="AV950" i="25" l="1"/>
  <c r="AS25" i="11" s="1"/>
  <c r="AS18" i="11" s="1"/>
  <c r="AR48" i="12"/>
  <c r="AS5" i="41" s="1"/>
  <c r="AX951" i="25"/>
  <c r="AY53" i="25"/>
  <c r="AX51" i="25"/>
  <c r="AY42" i="25"/>
  <c r="AY942" i="25" s="1"/>
  <c r="AW45" i="25"/>
  <c r="AW945" i="25" s="1"/>
  <c r="AZ46" i="25"/>
  <c r="AZ946" i="25" s="1"/>
  <c r="AZ953" i="25" s="1"/>
  <c r="AX41" i="25"/>
  <c r="AX941" i="25" s="1"/>
  <c r="AV50" i="25"/>
  <c r="AX48" i="25" l="1"/>
  <c r="AY949" i="25"/>
  <c r="AX948" i="25"/>
  <c r="AU21" i="11" s="1"/>
  <c r="AT47" i="12"/>
  <c r="AW952" i="25"/>
  <c r="AT32" i="11" s="1"/>
  <c r="AT27" i="11" s="1"/>
  <c r="AS49" i="12"/>
  <c r="AW43" i="25"/>
  <c r="AW943" i="25" s="1"/>
  <c r="AZ53" i="25"/>
  <c r="AY49" i="25"/>
  <c r="AY41" i="25"/>
  <c r="AY941" i="25" s="1"/>
  <c r="AY44" i="25"/>
  <c r="AY944" i="25" s="1"/>
  <c r="AW52" i="25"/>
  <c r="AY948" i="25" l="1"/>
  <c r="AV21" i="11" s="1"/>
  <c r="AU47" i="12"/>
  <c r="AY951" i="25"/>
  <c r="AW950" i="25"/>
  <c r="AT25" i="11" s="1"/>
  <c r="AT18" i="11" s="1"/>
  <c r="AS48" i="12"/>
  <c r="AT5" i="41" s="1"/>
  <c r="AW50" i="25"/>
  <c r="AY51" i="25"/>
  <c r="AZ42" i="25"/>
  <c r="AZ942" i="25" s="1"/>
  <c r="AY48" i="25"/>
  <c r="AX45" i="25"/>
  <c r="AX945" i="25" s="1"/>
  <c r="BA46" i="25"/>
  <c r="BA946" i="25" s="1"/>
  <c r="BA953" i="25" s="1"/>
  <c r="AZ949" i="25" l="1"/>
  <c r="AX952" i="25"/>
  <c r="AU32" i="11" s="1"/>
  <c r="AU27" i="11" s="1"/>
  <c r="AT49" i="12"/>
  <c r="BA53" i="25"/>
  <c r="AZ41" i="25"/>
  <c r="AZ941" i="25" s="1"/>
  <c r="AX43" i="25"/>
  <c r="AX943" i="25" s="1"/>
  <c r="AX52" i="25"/>
  <c r="AZ49" i="25"/>
  <c r="AZ44" i="25"/>
  <c r="AZ944" i="25" s="1"/>
  <c r="AZ951" i="25" l="1"/>
  <c r="AZ948" i="25"/>
  <c r="AW21" i="11" s="1"/>
  <c r="AV47" i="12"/>
  <c r="AX950" i="25"/>
  <c r="AU25" i="11" s="1"/>
  <c r="AU18" i="11" s="1"/>
  <c r="AT48" i="12"/>
  <c r="AU5" i="41" s="1"/>
  <c r="AZ48" i="25"/>
  <c r="BA41" i="25" s="1"/>
  <c r="BA941" i="25" s="1"/>
  <c r="AY45" i="25"/>
  <c r="AY945" i="25" s="1"/>
  <c r="AZ51" i="25"/>
  <c r="BA42" i="25"/>
  <c r="BA942" i="25" s="1"/>
  <c r="AX50" i="25"/>
  <c r="BB46" i="25"/>
  <c r="BB946" i="25" s="1"/>
  <c r="BB953" i="25" s="1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AI5" i="18"/>
  <c r="AJ5" i="18"/>
  <c r="AK5" i="18"/>
  <c r="AL5" i="18"/>
  <c r="AM5" i="18"/>
  <c r="AN5" i="18"/>
  <c r="AO5" i="18"/>
  <c r="AP5" i="18"/>
  <c r="AQ5" i="18"/>
  <c r="AR5" i="18"/>
  <c r="AS5" i="18"/>
  <c r="AT5" i="18"/>
  <c r="AU5" i="18"/>
  <c r="AV5" i="18"/>
  <c r="AW5" i="18"/>
  <c r="AX5" i="18"/>
  <c r="AY5" i="18"/>
  <c r="AZ5" i="18"/>
  <c r="BA5" i="18"/>
  <c r="BB5" i="18"/>
  <c r="BC5" i="18"/>
  <c r="BD5" i="18"/>
  <c r="BE5" i="18"/>
  <c r="BF5" i="18"/>
  <c r="BG5" i="18"/>
  <c r="BH5" i="18"/>
  <c r="BI5" i="18"/>
  <c r="BJ5" i="18"/>
  <c r="BK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AK6" i="18"/>
  <c r="AL6" i="18"/>
  <c r="AM6" i="18"/>
  <c r="AN6" i="18"/>
  <c r="AO6" i="18"/>
  <c r="AP6" i="18"/>
  <c r="AQ6" i="18"/>
  <c r="AR6" i="18"/>
  <c r="AS6" i="18"/>
  <c r="AT6" i="18"/>
  <c r="AU6" i="18"/>
  <c r="AV6" i="18"/>
  <c r="AW6" i="18"/>
  <c r="AX6" i="18"/>
  <c r="AY6" i="18"/>
  <c r="AZ6" i="18"/>
  <c r="BA6" i="18"/>
  <c r="BB6" i="18"/>
  <c r="BC6" i="18"/>
  <c r="BD6" i="18"/>
  <c r="BE6" i="18"/>
  <c r="BF6" i="18"/>
  <c r="BG6" i="18"/>
  <c r="BH6" i="18"/>
  <c r="BI6" i="18"/>
  <c r="BJ6" i="18"/>
  <c r="BK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AL7" i="18"/>
  <c r="AM7" i="18"/>
  <c r="AN7" i="18"/>
  <c r="AO7" i="18"/>
  <c r="AP7" i="18"/>
  <c r="AQ7" i="18"/>
  <c r="AR7" i="18"/>
  <c r="AS7" i="18"/>
  <c r="AT7" i="18"/>
  <c r="AU7" i="18"/>
  <c r="AV7" i="18"/>
  <c r="AW7" i="18"/>
  <c r="AX7" i="18"/>
  <c r="AY7" i="18"/>
  <c r="AZ7" i="18"/>
  <c r="BA7" i="18"/>
  <c r="BB7" i="18"/>
  <c r="BC7" i="18"/>
  <c r="BD7" i="18"/>
  <c r="BE7" i="18"/>
  <c r="BF7" i="18"/>
  <c r="BG7" i="18"/>
  <c r="BH7" i="18"/>
  <c r="BI7" i="18"/>
  <c r="BJ7" i="18"/>
  <c r="BK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N8" i="18"/>
  <c r="AO8" i="18"/>
  <c r="AP8" i="18"/>
  <c r="AQ8" i="18"/>
  <c r="AR8" i="18"/>
  <c r="AS8" i="18"/>
  <c r="AT8" i="18"/>
  <c r="AU8" i="18"/>
  <c r="AV8" i="18"/>
  <c r="AW8" i="18"/>
  <c r="AX8" i="18"/>
  <c r="AY8" i="18"/>
  <c r="AZ8" i="18"/>
  <c r="BA8" i="18"/>
  <c r="BB8" i="18"/>
  <c r="BC8" i="18"/>
  <c r="BD8" i="18"/>
  <c r="BE8" i="18"/>
  <c r="BF8" i="18"/>
  <c r="BG8" i="18"/>
  <c r="BH8" i="18"/>
  <c r="BI8" i="18"/>
  <c r="BJ8" i="18"/>
  <c r="BK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BJ9" i="18"/>
  <c r="BK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AL10" i="18"/>
  <c r="AM10" i="18"/>
  <c r="AN10" i="18"/>
  <c r="AO10" i="18"/>
  <c r="AP10" i="18"/>
  <c r="AQ10" i="18"/>
  <c r="AR10" i="18"/>
  <c r="AS10" i="18"/>
  <c r="AT10" i="18"/>
  <c r="AU10" i="18"/>
  <c r="AV10" i="18"/>
  <c r="AW10" i="18"/>
  <c r="AX10" i="18"/>
  <c r="AY10" i="18"/>
  <c r="AZ10" i="18"/>
  <c r="BA10" i="18"/>
  <c r="BB10" i="18"/>
  <c r="BC10" i="18"/>
  <c r="BD10" i="18"/>
  <c r="BE10" i="18"/>
  <c r="BF10" i="18"/>
  <c r="BG10" i="18"/>
  <c r="BH10" i="18"/>
  <c r="BI10" i="18"/>
  <c r="BJ10" i="18"/>
  <c r="BK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AI11" i="18"/>
  <c r="AJ11" i="18"/>
  <c r="AK11" i="18"/>
  <c r="AL11" i="18"/>
  <c r="AM11" i="18"/>
  <c r="AN11" i="18"/>
  <c r="AO11" i="18"/>
  <c r="AP11" i="18"/>
  <c r="AQ11" i="18"/>
  <c r="AR11" i="18"/>
  <c r="AS11" i="18"/>
  <c r="AT11" i="18"/>
  <c r="AU11" i="18"/>
  <c r="AV11" i="18"/>
  <c r="AW11" i="18"/>
  <c r="AX11" i="18"/>
  <c r="AY11" i="18"/>
  <c r="AZ11" i="18"/>
  <c r="BA11" i="18"/>
  <c r="BB11" i="18"/>
  <c r="BC11" i="18"/>
  <c r="BD11" i="18"/>
  <c r="BE11" i="18"/>
  <c r="BF11" i="18"/>
  <c r="BG11" i="18"/>
  <c r="BH11" i="18"/>
  <c r="BI11" i="18"/>
  <c r="BJ11" i="18"/>
  <c r="BK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AL12" i="18"/>
  <c r="AM12" i="18"/>
  <c r="AN12" i="18"/>
  <c r="AO12" i="18"/>
  <c r="AP12" i="18"/>
  <c r="AQ12" i="18"/>
  <c r="AR12" i="18"/>
  <c r="AS12" i="18"/>
  <c r="AT12" i="18"/>
  <c r="AU12" i="18"/>
  <c r="AV12" i="18"/>
  <c r="AW12" i="18"/>
  <c r="AX12" i="18"/>
  <c r="AY12" i="18"/>
  <c r="AZ12" i="18"/>
  <c r="BA12" i="18"/>
  <c r="BB12" i="18"/>
  <c r="BC12" i="18"/>
  <c r="BD12" i="18"/>
  <c r="BE12" i="18"/>
  <c r="BF12" i="18"/>
  <c r="BG12" i="18"/>
  <c r="BH12" i="18"/>
  <c r="BI12" i="18"/>
  <c r="BJ12" i="18"/>
  <c r="BK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AI13" i="18"/>
  <c r="AJ13" i="18"/>
  <c r="AK13" i="18"/>
  <c r="AL13" i="18"/>
  <c r="AM13" i="18"/>
  <c r="AN13" i="18"/>
  <c r="AO13" i="18"/>
  <c r="AP13" i="18"/>
  <c r="AQ13" i="18"/>
  <c r="AR13" i="18"/>
  <c r="AS13" i="18"/>
  <c r="AT13" i="18"/>
  <c r="AU13" i="18"/>
  <c r="AV13" i="18"/>
  <c r="AW13" i="18"/>
  <c r="AX13" i="18"/>
  <c r="AY13" i="18"/>
  <c r="AZ13" i="18"/>
  <c r="BA13" i="18"/>
  <c r="BB13" i="18"/>
  <c r="BC13" i="18"/>
  <c r="BD13" i="18"/>
  <c r="BE13" i="18"/>
  <c r="BF13" i="18"/>
  <c r="BG13" i="18"/>
  <c r="BH13" i="18"/>
  <c r="BI13" i="18"/>
  <c r="BJ13" i="18"/>
  <c r="BK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AI14" i="18"/>
  <c r="AJ14" i="18"/>
  <c r="AK14" i="18"/>
  <c r="AL14" i="18"/>
  <c r="AM14" i="18"/>
  <c r="AN14" i="18"/>
  <c r="AO14" i="18"/>
  <c r="AP14" i="18"/>
  <c r="AQ14" i="18"/>
  <c r="AR14" i="18"/>
  <c r="AS14" i="18"/>
  <c r="AT14" i="18"/>
  <c r="AU14" i="18"/>
  <c r="AV14" i="18"/>
  <c r="AW14" i="18"/>
  <c r="AX14" i="18"/>
  <c r="AY14" i="18"/>
  <c r="AZ14" i="18"/>
  <c r="BA14" i="18"/>
  <c r="BB14" i="18"/>
  <c r="BC14" i="18"/>
  <c r="BD14" i="18"/>
  <c r="BE14" i="18"/>
  <c r="BF14" i="18"/>
  <c r="BG14" i="18"/>
  <c r="BH14" i="18"/>
  <c r="BI14" i="18"/>
  <c r="BJ14" i="18"/>
  <c r="BK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AI15" i="18"/>
  <c r="AJ15" i="18"/>
  <c r="AK15" i="18"/>
  <c r="AL15" i="18"/>
  <c r="AM15" i="18"/>
  <c r="AN15" i="18"/>
  <c r="AO15" i="18"/>
  <c r="AP15" i="18"/>
  <c r="AQ15" i="18"/>
  <c r="AR15" i="18"/>
  <c r="AS15" i="18"/>
  <c r="AT15" i="18"/>
  <c r="AU15" i="18"/>
  <c r="AV15" i="18"/>
  <c r="AW15" i="18"/>
  <c r="AX15" i="18"/>
  <c r="AY15" i="18"/>
  <c r="AZ15" i="18"/>
  <c r="BA15" i="18"/>
  <c r="BB15" i="18"/>
  <c r="BC15" i="18"/>
  <c r="BD15" i="18"/>
  <c r="BE15" i="18"/>
  <c r="BF15" i="18"/>
  <c r="BG15" i="18"/>
  <c r="BH15" i="18"/>
  <c r="BI15" i="18"/>
  <c r="BJ15" i="18"/>
  <c r="BK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AL16" i="18"/>
  <c r="AM16" i="18"/>
  <c r="AN16" i="18"/>
  <c r="AO16" i="18"/>
  <c r="AP16" i="18"/>
  <c r="AQ16" i="18"/>
  <c r="AR16" i="18"/>
  <c r="AS16" i="18"/>
  <c r="AT16" i="18"/>
  <c r="AU16" i="18"/>
  <c r="AV16" i="18"/>
  <c r="AW16" i="18"/>
  <c r="AX16" i="18"/>
  <c r="AY16" i="18"/>
  <c r="AZ16" i="18"/>
  <c r="BA16" i="18"/>
  <c r="BB16" i="18"/>
  <c r="BC16" i="18"/>
  <c r="BD16" i="18"/>
  <c r="BE16" i="18"/>
  <c r="BF16" i="18"/>
  <c r="BG16" i="18"/>
  <c r="BH16" i="18"/>
  <c r="BI16" i="18"/>
  <c r="BJ16" i="18"/>
  <c r="BK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AI17" i="18"/>
  <c r="AJ17" i="18"/>
  <c r="AK17" i="18"/>
  <c r="AL17" i="18"/>
  <c r="AM17" i="18"/>
  <c r="AN17" i="18"/>
  <c r="AO17" i="18"/>
  <c r="AP17" i="18"/>
  <c r="AQ17" i="18"/>
  <c r="AR17" i="18"/>
  <c r="AS17" i="18"/>
  <c r="AT17" i="18"/>
  <c r="AU17" i="18"/>
  <c r="AV17" i="18"/>
  <c r="AW17" i="18"/>
  <c r="AX17" i="18"/>
  <c r="AY17" i="18"/>
  <c r="AZ17" i="18"/>
  <c r="BA17" i="18"/>
  <c r="BB17" i="18"/>
  <c r="BC17" i="18"/>
  <c r="BD17" i="18"/>
  <c r="BE17" i="18"/>
  <c r="BF17" i="18"/>
  <c r="BG17" i="18"/>
  <c r="BH17" i="18"/>
  <c r="BI17" i="18"/>
  <c r="BJ17" i="18"/>
  <c r="BK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BC18" i="18"/>
  <c r="BD18" i="18"/>
  <c r="BE18" i="18"/>
  <c r="BF18" i="18"/>
  <c r="BG18" i="18"/>
  <c r="BH18" i="18"/>
  <c r="BI18" i="18"/>
  <c r="BJ18" i="18"/>
  <c r="BK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AI19" i="18"/>
  <c r="AJ19" i="18"/>
  <c r="AK19" i="18"/>
  <c r="AL19" i="18"/>
  <c r="AM19" i="18"/>
  <c r="AN19" i="18"/>
  <c r="AO19" i="18"/>
  <c r="AP19" i="18"/>
  <c r="AQ19" i="18"/>
  <c r="AR19" i="18"/>
  <c r="AS19" i="18"/>
  <c r="AT19" i="18"/>
  <c r="AU19" i="18"/>
  <c r="AV19" i="18"/>
  <c r="AW19" i="18"/>
  <c r="AX19" i="18"/>
  <c r="AY19" i="18"/>
  <c r="AZ19" i="18"/>
  <c r="BA19" i="18"/>
  <c r="BB19" i="18"/>
  <c r="BC19" i="18"/>
  <c r="BD19" i="18"/>
  <c r="BE19" i="18"/>
  <c r="BF19" i="18"/>
  <c r="BG19" i="18"/>
  <c r="BH19" i="18"/>
  <c r="BI19" i="18"/>
  <c r="BJ19" i="18"/>
  <c r="BK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AK20" i="18"/>
  <c r="AL20" i="18"/>
  <c r="AM20" i="18"/>
  <c r="AN20" i="18"/>
  <c r="AO20" i="18"/>
  <c r="AP20" i="18"/>
  <c r="AQ20" i="18"/>
  <c r="AR20" i="18"/>
  <c r="AS20" i="18"/>
  <c r="AT20" i="18"/>
  <c r="AU20" i="18"/>
  <c r="AV20" i="18"/>
  <c r="AW20" i="18"/>
  <c r="AX20" i="18"/>
  <c r="AY20" i="18"/>
  <c r="AZ20" i="18"/>
  <c r="BA20" i="18"/>
  <c r="BB20" i="18"/>
  <c r="BC20" i="18"/>
  <c r="BD20" i="18"/>
  <c r="BE20" i="18"/>
  <c r="BF20" i="18"/>
  <c r="BG20" i="18"/>
  <c r="BH20" i="18"/>
  <c r="BI20" i="18"/>
  <c r="BJ20" i="18"/>
  <c r="BK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AN21" i="18"/>
  <c r="AO21" i="18"/>
  <c r="AP21" i="18"/>
  <c r="AQ21" i="18"/>
  <c r="AR21" i="18"/>
  <c r="AS21" i="18"/>
  <c r="AT21" i="18"/>
  <c r="AU21" i="18"/>
  <c r="AV21" i="18"/>
  <c r="AW21" i="18"/>
  <c r="AX21" i="18"/>
  <c r="AY21" i="18"/>
  <c r="AZ21" i="18"/>
  <c r="BA21" i="18"/>
  <c r="BB21" i="18"/>
  <c r="BC21" i="18"/>
  <c r="BD21" i="18"/>
  <c r="BE21" i="18"/>
  <c r="BF21" i="18"/>
  <c r="BG21" i="18"/>
  <c r="BH21" i="18"/>
  <c r="BI21" i="18"/>
  <c r="BJ21" i="18"/>
  <c r="BK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AI22" i="18"/>
  <c r="AJ22" i="18"/>
  <c r="AK22" i="18"/>
  <c r="AL22" i="18"/>
  <c r="AM22" i="18"/>
  <c r="AN22" i="18"/>
  <c r="AO22" i="18"/>
  <c r="AP22" i="18"/>
  <c r="AQ22" i="18"/>
  <c r="AR22" i="18"/>
  <c r="AS22" i="18"/>
  <c r="AT22" i="18"/>
  <c r="AU22" i="18"/>
  <c r="AV22" i="18"/>
  <c r="AW22" i="18"/>
  <c r="AX22" i="18"/>
  <c r="AY22" i="18"/>
  <c r="AZ22" i="18"/>
  <c r="BA22" i="18"/>
  <c r="BB22" i="18"/>
  <c r="BC22" i="18"/>
  <c r="BD22" i="18"/>
  <c r="BE22" i="18"/>
  <c r="BF22" i="18"/>
  <c r="BG22" i="18"/>
  <c r="BH22" i="18"/>
  <c r="BI22" i="18"/>
  <c r="BJ22" i="18"/>
  <c r="BK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AI23" i="18"/>
  <c r="AJ23" i="18"/>
  <c r="AK23" i="18"/>
  <c r="AL23" i="18"/>
  <c r="AM23" i="18"/>
  <c r="AN23" i="18"/>
  <c r="AO23" i="18"/>
  <c r="AP23" i="18"/>
  <c r="AQ23" i="18"/>
  <c r="AR23" i="18"/>
  <c r="AS23" i="18"/>
  <c r="AT23" i="18"/>
  <c r="AU23" i="18"/>
  <c r="AV23" i="18"/>
  <c r="AW23" i="18"/>
  <c r="AX23" i="18"/>
  <c r="AY23" i="18"/>
  <c r="AZ23" i="18"/>
  <c r="BA23" i="18"/>
  <c r="BB23" i="18"/>
  <c r="BC23" i="18"/>
  <c r="BD23" i="18"/>
  <c r="BE23" i="18"/>
  <c r="BF23" i="18"/>
  <c r="BG23" i="18"/>
  <c r="BH23" i="18"/>
  <c r="BI23" i="18"/>
  <c r="BJ23" i="18"/>
  <c r="BK23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AI4" i="18"/>
  <c r="AJ4" i="18"/>
  <c r="AK4" i="18"/>
  <c r="AL4" i="18"/>
  <c r="AM4" i="18"/>
  <c r="AN4" i="18"/>
  <c r="AO4" i="18"/>
  <c r="AP4" i="18"/>
  <c r="AQ4" i="18"/>
  <c r="AR4" i="18"/>
  <c r="AS4" i="18"/>
  <c r="AT4" i="18"/>
  <c r="AU4" i="18"/>
  <c r="AV4" i="18"/>
  <c r="AW4" i="18"/>
  <c r="AX4" i="18"/>
  <c r="AY4" i="18"/>
  <c r="AZ4" i="18"/>
  <c r="BA4" i="18"/>
  <c r="BB4" i="18"/>
  <c r="BC4" i="18"/>
  <c r="BD4" i="18"/>
  <c r="BE4" i="18"/>
  <c r="BF4" i="18"/>
  <c r="BG4" i="18"/>
  <c r="BH4" i="18"/>
  <c r="BI4" i="18"/>
  <c r="BJ4" i="18"/>
  <c r="BK4" i="18"/>
  <c r="D4" i="18"/>
  <c r="E26" i="16"/>
  <c r="E26" i="18" s="1"/>
  <c r="F26" i="16"/>
  <c r="F26" i="18" s="1"/>
  <c r="G26" i="16"/>
  <c r="G26" i="18" s="1"/>
  <c r="H26" i="16"/>
  <c r="H26" i="18" s="1"/>
  <c r="I26" i="16"/>
  <c r="I26" i="18" s="1"/>
  <c r="J26" i="16"/>
  <c r="J26" i="18" s="1"/>
  <c r="K26" i="16"/>
  <c r="K26" i="18" s="1"/>
  <c r="L26" i="16"/>
  <c r="L26" i="18" s="1"/>
  <c r="M26" i="16"/>
  <c r="M26" i="18" s="1"/>
  <c r="N26" i="16"/>
  <c r="N26" i="18" s="1"/>
  <c r="O26" i="16"/>
  <c r="O26" i="18" s="1"/>
  <c r="P26" i="16"/>
  <c r="P26" i="18" s="1"/>
  <c r="Q26" i="16"/>
  <c r="Q26" i="18" s="1"/>
  <c r="R26" i="16"/>
  <c r="R26" i="18" s="1"/>
  <c r="S26" i="16"/>
  <c r="S26" i="18" s="1"/>
  <c r="T26" i="16"/>
  <c r="T26" i="18" s="1"/>
  <c r="U26" i="16"/>
  <c r="U26" i="18" s="1"/>
  <c r="V26" i="16"/>
  <c r="V26" i="18" s="1"/>
  <c r="W26" i="16"/>
  <c r="W26" i="18" s="1"/>
  <c r="X26" i="16"/>
  <c r="X26" i="18" s="1"/>
  <c r="Y26" i="16"/>
  <c r="Y26" i="18" s="1"/>
  <c r="Z26" i="16"/>
  <c r="Z26" i="18" s="1"/>
  <c r="AA26" i="16"/>
  <c r="AA26" i="18" s="1"/>
  <c r="AB26" i="16"/>
  <c r="AB26" i="18" s="1"/>
  <c r="AC26" i="16"/>
  <c r="AC26" i="18" s="1"/>
  <c r="AD26" i="16"/>
  <c r="AD26" i="18" s="1"/>
  <c r="AE26" i="16"/>
  <c r="AE26" i="18" s="1"/>
  <c r="AF26" i="16"/>
  <c r="AF26" i="18" s="1"/>
  <c r="AG26" i="16"/>
  <c r="AG26" i="18" s="1"/>
  <c r="AH26" i="16"/>
  <c r="AH26" i="18" s="1"/>
  <c r="AI26" i="16"/>
  <c r="AI26" i="18" s="1"/>
  <c r="AJ26" i="16"/>
  <c r="AJ26" i="18" s="1"/>
  <c r="AK26" i="16"/>
  <c r="AK26" i="18" s="1"/>
  <c r="AL26" i="16"/>
  <c r="AL26" i="18" s="1"/>
  <c r="AM26" i="16"/>
  <c r="AM26" i="18" s="1"/>
  <c r="AN26" i="16"/>
  <c r="AN26" i="18" s="1"/>
  <c r="AO26" i="16"/>
  <c r="AO26" i="18" s="1"/>
  <c r="AP26" i="16"/>
  <c r="AP26" i="18" s="1"/>
  <c r="AQ26" i="16"/>
  <c r="AQ26" i="18" s="1"/>
  <c r="AR26" i="16"/>
  <c r="AR26" i="18" s="1"/>
  <c r="AS26" i="16"/>
  <c r="AS26" i="18" s="1"/>
  <c r="AT26" i="16"/>
  <c r="AT26" i="18" s="1"/>
  <c r="AU26" i="16"/>
  <c r="AU26" i="18" s="1"/>
  <c r="AV26" i="16"/>
  <c r="AV26" i="18" s="1"/>
  <c r="AW26" i="16"/>
  <c r="AW26" i="18" s="1"/>
  <c r="AX26" i="16"/>
  <c r="AX26" i="18" s="1"/>
  <c r="AY26" i="16"/>
  <c r="AY26" i="18" s="1"/>
  <c r="AZ26" i="16"/>
  <c r="AZ26" i="18" s="1"/>
  <c r="BA26" i="16"/>
  <c r="BA26" i="18" s="1"/>
  <c r="BB26" i="16"/>
  <c r="BB26" i="18" s="1"/>
  <c r="BC26" i="16"/>
  <c r="BC26" i="18" s="1"/>
  <c r="BD26" i="16"/>
  <c r="BD26" i="18" s="1"/>
  <c r="BE26" i="16"/>
  <c r="BE26" i="18" s="1"/>
  <c r="BF26" i="16"/>
  <c r="BF26" i="18" s="1"/>
  <c r="BG26" i="16"/>
  <c r="BG26" i="18" s="1"/>
  <c r="BH26" i="16"/>
  <c r="BH26" i="18" s="1"/>
  <c r="BI26" i="16"/>
  <c r="BI26" i="18" s="1"/>
  <c r="BJ26" i="16"/>
  <c r="BJ26" i="18" s="1"/>
  <c r="BK26" i="16"/>
  <c r="BK26" i="18" s="1"/>
  <c r="E27" i="16"/>
  <c r="E27" i="18" s="1"/>
  <c r="F27" i="16"/>
  <c r="F27" i="18" s="1"/>
  <c r="G27" i="16"/>
  <c r="G27" i="18" s="1"/>
  <c r="H27" i="16"/>
  <c r="H27" i="18" s="1"/>
  <c r="I27" i="16"/>
  <c r="I27" i="18" s="1"/>
  <c r="J27" i="16"/>
  <c r="J27" i="18" s="1"/>
  <c r="K27" i="16"/>
  <c r="K27" i="18" s="1"/>
  <c r="L27" i="16"/>
  <c r="L27" i="18" s="1"/>
  <c r="M27" i="16"/>
  <c r="M27" i="18" s="1"/>
  <c r="N27" i="16"/>
  <c r="N27" i="18" s="1"/>
  <c r="O27" i="16"/>
  <c r="O27" i="18" s="1"/>
  <c r="P27" i="16"/>
  <c r="P27" i="18" s="1"/>
  <c r="Q27" i="16"/>
  <c r="Q27" i="18" s="1"/>
  <c r="R27" i="16"/>
  <c r="R27" i="18" s="1"/>
  <c r="S27" i="16"/>
  <c r="S27" i="18" s="1"/>
  <c r="T27" i="16"/>
  <c r="T27" i="18" s="1"/>
  <c r="U27" i="16"/>
  <c r="U27" i="18" s="1"/>
  <c r="V27" i="16"/>
  <c r="V27" i="18" s="1"/>
  <c r="W27" i="16"/>
  <c r="W27" i="18" s="1"/>
  <c r="X27" i="16"/>
  <c r="X27" i="18" s="1"/>
  <c r="Y27" i="16"/>
  <c r="Y27" i="18" s="1"/>
  <c r="Z27" i="16"/>
  <c r="Z27" i="18" s="1"/>
  <c r="AA27" i="16"/>
  <c r="AA27" i="18" s="1"/>
  <c r="AB27" i="16"/>
  <c r="AB27" i="18" s="1"/>
  <c r="AC27" i="16"/>
  <c r="AC27" i="18" s="1"/>
  <c r="AD27" i="16"/>
  <c r="AD27" i="18" s="1"/>
  <c r="AE27" i="16"/>
  <c r="AE27" i="18" s="1"/>
  <c r="AF27" i="16"/>
  <c r="AF27" i="18" s="1"/>
  <c r="AG27" i="16"/>
  <c r="AG27" i="18" s="1"/>
  <c r="AH27" i="16"/>
  <c r="AH27" i="18" s="1"/>
  <c r="AI27" i="16"/>
  <c r="AI27" i="18" s="1"/>
  <c r="AJ27" i="16"/>
  <c r="AJ27" i="18" s="1"/>
  <c r="AK27" i="16"/>
  <c r="AK27" i="18" s="1"/>
  <c r="AL27" i="16"/>
  <c r="AL27" i="18" s="1"/>
  <c r="AM27" i="16"/>
  <c r="AM27" i="18" s="1"/>
  <c r="AN27" i="16"/>
  <c r="AN27" i="18" s="1"/>
  <c r="AO27" i="16"/>
  <c r="AO27" i="18" s="1"/>
  <c r="AP27" i="16"/>
  <c r="AP27" i="18" s="1"/>
  <c r="AQ27" i="16"/>
  <c r="AQ27" i="18" s="1"/>
  <c r="AR27" i="16"/>
  <c r="AR27" i="18" s="1"/>
  <c r="AS27" i="16"/>
  <c r="AS27" i="18" s="1"/>
  <c r="AT27" i="16"/>
  <c r="AT27" i="18" s="1"/>
  <c r="AU27" i="16"/>
  <c r="AU27" i="18" s="1"/>
  <c r="AV27" i="16"/>
  <c r="AV27" i="18" s="1"/>
  <c r="AW27" i="16"/>
  <c r="AW27" i="18" s="1"/>
  <c r="AX27" i="16"/>
  <c r="AX27" i="18" s="1"/>
  <c r="AY27" i="16"/>
  <c r="AY27" i="18" s="1"/>
  <c r="AZ27" i="16"/>
  <c r="AZ27" i="18" s="1"/>
  <c r="BA27" i="16"/>
  <c r="BA27" i="18" s="1"/>
  <c r="BB27" i="16"/>
  <c r="BB27" i="18" s="1"/>
  <c r="BC27" i="16"/>
  <c r="BC27" i="18" s="1"/>
  <c r="BD27" i="16"/>
  <c r="BD27" i="18" s="1"/>
  <c r="BE27" i="16"/>
  <c r="BE27" i="18" s="1"/>
  <c r="BF27" i="16"/>
  <c r="BF27" i="18" s="1"/>
  <c r="BG27" i="16"/>
  <c r="BG27" i="18" s="1"/>
  <c r="BH27" i="16"/>
  <c r="BH27" i="18" s="1"/>
  <c r="BI27" i="16"/>
  <c r="BI27" i="18" s="1"/>
  <c r="BJ27" i="16"/>
  <c r="BJ27" i="18" s="1"/>
  <c r="BK27" i="16"/>
  <c r="BK27" i="18" s="1"/>
  <c r="E28" i="16"/>
  <c r="E28" i="18" s="1"/>
  <c r="F28" i="16"/>
  <c r="F28" i="18" s="1"/>
  <c r="G28" i="16"/>
  <c r="G28" i="18" s="1"/>
  <c r="H28" i="16"/>
  <c r="H28" i="18" s="1"/>
  <c r="I28" i="16"/>
  <c r="I28" i="18" s="1"/>
  <c r="J28" i="16"/>
  <c r="J28" i="18" s="1"/>
  <c r="K28" i="16"/>
  <c r="K28" i="18" s="1"/>
  <c r="L28" i="16"/>
  <c r="L28" i="18" s="1"/>
  <c r="M28" i="16"/>
  <c r="M28" i="18" s="1"/>
  <c r="N28" i="16"/>
  <c r="N28" i="18" s="1"/>
  <c r="O28" i="16"/>
  <c r="O28" i="18" s="1"/>
  <c r="P28" i="16"/>
  <c r="P28" i="18" s="1"/>
  <c r="Q28" i="16"/>
  <c r="Q28" i="18" s="1"/>
  <c r="R28" i="16"/>
  <c r="R28" i="18" s="1"/>
  <c r="S28" i="16"/>
  <c r="S28" i="18" s="1"/>
  <c r="T28" i="16"/>
  <c r="T28" i="18" s="1"/>
  <c r="U28" i="16"/>
  <c r="U28" i="18" s="1"/>
  <c r="V28" i="16"/>
  <c r="V28" i="18" s="1"/>
  <c r="W28" i="16"/>
  <c r="W28" i="18" s="1"/>
  <c r="X28" i="16"/>
  <c r="X28" i="18" s="1"/>
  <c r="Y28" i="16"/>
  <c r="Y28" i="18" s="1"/>
  <c r="Z28" i="16"/>
  <c r="Z28" i="18" s="1"/>
  <c r="AA28" i="16"/>
  <c r="AA28" i="18" s="1"/>
  <c r="AB28" i="16"/>
  <c r="AB28" i="18" s="1"/>
  <c r="AC28" i="16"/>
  <c r="AC28" i="18" s="1"/>
  <c r="AD28" i="16"/>
  <c r="AD28" i="18" s="1"/>
  <c r="AE28" i="16"/>
  <c r="AE28" i="18" s="1"/>
  <c r="AF28" i="16"/>
  <c r="AF28" i="18" s="1"/>
  <c r="AG28" i="16"/>
  <c r="AG28" i="18" s="1"/>
  <c r="AH28" i="16"/>
  <c r="AH28" i="18" s="1"/>
  <c r="AI28" i="16"/>
  <c r="AI28" i="18" s="1"/>
  <c r="AJ28" i="16"/>
  <c r="AJ28" i="18" s="1"/>
  <c r="AK28" i="16"/>
  <c r="AK28" i="18" s="1"/>
  <c r="AL28" i="16"/>
  <c r="AL28" i="18" s="1"/>
  <c r="AM28" i="16"/>
  <c r="AM28" i="18" s="1"/>
  <c r="AN28" i="16"/>
  <c r="AN28" i="18" s="1"/>
  <c r="AO28" i="16"/>
  <c r="AO28" i="18" s="1"/>
  <c r="AP28" i="16"/>
  <c r="AP28" i="18" s="1"/>
  <c r="AQ28" i="16"/>
  <c r="AQ28" i="18" s="1"/>
  <c r="AR28" i="16"/>
  <c r="AR28" i="18" s="1"/>
  <c r="AS28" i="16"/>
  <c r="AS28" i="18" s="1"/>
  <c r="AT28" i="16"/>
  <c r="AT28" i="18" s="1"/>
  <c r="AU28" i="16"/>
  <c r="AU28" i="18" s="1"/>
  <c r="AV28" i="16"/>
  <c r="AV28" i="18" s="1"/>
  <c r="AW28" i="16"/>
  <c r="AW28" i="18" s="1"/>
  <c r="AX28" i="16"/>
  <c r="AX28" i="18" s="1"/>
  <c r="AY28" i="16"/>
  <c r="AY28" i="18" s="1"/>
  <c r="AZ28" i="16"/>
  <c r="AZ28" i="18" s="1"/>
  <c r="BA28" i="16"/>
  <c r="BA28" i="18" s="1"/>
  <c r="BB28" i="16"/>
  <c r="BB28" i="18" s="1"/>
  <c r="BC28" i="16"/>
  <c r="BC28" i="18" s="1"/>
  <c r="BD28" i="16"/>
  <c r="BD28" i="18" s="1"/>
  <c r="BE28" i="16"/>
  <c r="BE28" i="18" s="1"/>
  <c r="BF28" i="16"/>
  <c r="BF28" i="18" s="1"/>
  <c r="BG28" i="16"/>
  <c r="BG28" i="18" s="1"/>
  <c r="BH28" i="16"/>
  <c r="BH28" i="18" s="1"/>
  <c r="BI28" i="16"/>
  <c r="BI28" i="18" s="1"/>
  <c r="BJ28" i="16"/>
  <c r="BJ28" i="18" s="1"/>
  <c r="BK28" i="16"/>
  <c r="BK28" i="18" s="1"/>
  <c r="E29" i="16"/>
  <c r="E29" i="18" s="1"/>
  <c r="F29" i="16"/>
  <c r="F29" i="18" s="1"/>
  <c r="G29" i="16"/>
  <c r="G29" i="18" s="1"/>
  <c r="H29" i="16"/>
  <c r="H29" i="18" s="1"/>
  <c r="I29" i="16"/>
  <c r="I29" i="18" s="1"/>
  <c r="J29" i="16"/>
  <c r="J29" i="18" s="1"/>
  <c r="K29" i="16"/>
  <c r="K29" i="18" s="1"/>
  <c r="L29" i="16"/>
  <c r="L29" i="18" s="1"/>
  <c r="M29" i="16"/>
  <c r="M29" i="18" s="1"/>
  <c r="N29" i="16"/>
  <c r="N29" i="18" s="1"/>
  <c r="O29" i="16"/>
  <c r="O29" i="18" s="1"/>
  <c r="P29" i="16"/>
  <c r="P29" i="18" s="1"/>
  <c r="Q29" i="16"/>
  <c r="Q29" i="18" s="1"/>
  <c r="R29" i="16"/>
  <c r="R29" i="18" s="1"/>
  <c r="S29" i="16"/>
  <c r="S29" i="18" s="1"/>
  <c r="T29" i="16"/>
  <c r="T29" i="18" s="1"/>
  <c r="U29" i="16"/>
  <c r="U29" i="18" s="1"/>
  <c r="V29" i="16"/>
  <c r="V29" i="18" s="1"/>
  <c r="W29" i="16"/>
  <c r="W29" i="18" s="1"/>
  <c r="X29" i="16"/>
  <c r="X29" i="18" s="1"/>
  <c r="Y29" i="16"/>
  <c r="Y29" i="18" s="1"/>
  <c r="Z29" i="16"/>
  <c r="Z29" i="18" s="1"/>
  <c r="AA29" i="16"/>
  <c r="AA29" i="18" s="1"/>
  <c r="AB29" i="16"/>
  <c r="AB29" i="18" s="1"/>
  <c r="AC29" i="16"/>
  <c r="AC29" i="18" s="1"/>
  <c r="AD29" i="16"/>
  <c r="AD29" i="18" s="1"/>
  <c r="AE29" i="16"/>
  <c r="AE29" i="18" s="1"/>
  <c r="AF29" i="16"/>
  <c r="AF29" i="18" s="1"/>
  <c r="AG29" i="16"/>
  <c r="AG29" i="18" s="1"/>
  <c r="AH29" i="16"/>
  <c r="AH29" i="18" s="1"/>
  <c r="AI29" i="16"/>
  <c r="AI29" i="18" s="1"/>
  <c r="AJ29" i="16"/>
  <c r="AJ29" i="18" s="1"/>
  <c r="AK29" i="16"/>
  <c r="AK29" i="18" s="1"/>
  <c r="AL29" i="16"/>
  <c r="AL29" i="18" s="1"/>
  <c r="AM29" i="16"/>
  <c r="AM29" i="18" s="1"/>
  <c r="AN29" i="16"/>
  <c r="AN29" i="18" s="1"/>
  <c r="AO29" i="16"/>
  <c r="AO29" i="18" s="1"/>
  <c r="AP29" i="16"/>
  <c r="AP29" i="18" s="1"/>
  <c r="AQ29" i="16"/>
  <c r="AQ29" i="18" s="1"/>
  <c r="AR29" i="16"/>
  <c r="AR29" i="18" s="1"/>
  <c r="AS29" i="16"/>
  <c r="AS29" i="18" s="1"/>
  <c r="AT29" i="16"/>
  <c r="AT29" i="18" s="1"/>
  <c r="AU29" i="16"/>
  <c r="AU29" i="18" s="1"/>
  <c r="AV29" i="16"/>
  <c r="AV29" i="18" s="1"/>
  <c r="AW29" i="16"/>
  <c r="AW29" i="18" s="1"/>
  <c r="AX29" i="16"/>
  <c r="AX29" i="18" s="1"/>
  <c r="AY29" i="16"/>
  <c r="AY29" i="18" s="1"/>
  <c r="AZ29" i="16"/>
  <c r="AZ29" i="18" s="1"/>
  <c r="BA29" i="16"/>
  <c r="BA29" i="18" s="1"/>
  <c r="BB29" i="16"/>
  <c r="BB29" i="18" s="1"/>
  <c r="BC29" i="16"/>
  <c r="BC29" i="18" s="1"/>
  <c r="BD29" i="16"/>
  <c r="BD29" i="18" s="1"/>
  <c r="BE29" i="16"/>
  <c r="BE29" i="18" s="1"/>
  <c r="BF29" i="16"/>
  <c r="BF29" i="18" s="1"/>
  <c r="BG29" i="16"/>
  <c r="BG29" i="18" s="1"/>
  <c r="BH29" i="16"/>
  <c r="BH29" i="18" s="1"/>
  <c r="BI29" i="16"/>
  <c r="BI29" i="18" s="1"/>
  <c r="BJ29" i="16"/>
  <c r="BJ29" i="18" s="1"/>
  <c r="BK29" i="16"/>
  <c r="BK29" i="18" s="1"/>
  <c r="E30" i="16"/>
  <c r="E30" i="18" s="1"/>
  <c r="F30" i="16"/>
  <c r="F30" i="18" s="1"/>
  <c r="G30" i="16"/>
  <c r="G30" i="18" s="1"/>
  <c r="H30" i="16"/>
  <c r="H30" i="18" s="1"/>
  <c r="I30" i="16"/>
  <c r="I30" i="18" s="1"/>
  <c r="J30" i="16"/>
  <c r="J30" i="18" s="1"/>
  <c r="K30" i="16"/>
  <c r="K30" i="18" s="1"/>
  <c r="L30" i="16"/>
  <c r="L30" i="18" s="1"/>
  <c r="M30" i="16"/>
  <c r="M30" i="18" s="1"/>
  <c r="N30" i="16"/>
  <c r="N30" i="18" s="1"/>
  <c r="O30" i="16"/>
  <c r="O30" i="18" s="1"/>
  <c r="P30" i="16"/>
  <c r="P30" i="18" s="1"/>
  <c r="Q30" i="16"/>
  <c r="Q30" i="18" s="1"/>
  <c r="R30" i="16"/>
  <c r="R30" i="18" s="1"/>
  <c r="S30" i="16"/>
  <c r="S30" i="18" s="1"/>
  <c r="T30" i="16"/>
  <c r="T30" i="18" s="1"/>
  <c r="U30" i="16"/>
  <c r="U30" i="18" s="1"/>
  <c r="V30" i="16"/>
  <c r="V30" i="18" s="1"/>
  <c r="W30" i="16"/>
  <c r="W30" i="18" s="1"/>
  <c r="X30" i="16"/>
  <c r="X30" i="18" s="1"/>
  <c r="Y30" i="16"/>
  <c r="Y30" i="18" s="1"/>
  <c r="Z30" i="16"/>
  <c r="Z30" i="18" s="1"/>
  <c r="AA30" i="16"/>
  <c r="AA30" i="18" s="1"/>
  <c r="AB30" i="16"/>
  <c r="AB30" i="18" s="1"/>
  <c r="AC30" i="16"/>
  <c r="AC30" i="18" s="1"/>
  <c r="AD30" i="16"/>
  <c r="AD30" i="18" s="1"/>
  <c r="AE30" i="16"/>
  <c r="AE30" i="18" s="1"/>
  <c r="AF30" i="16"/>
  <c r="AF30" i="18" s="1"/>
  <c r="AG30" i="16"/>
  <c r="AG30" i="18" s="1"/>
  <c r="AH30" i="16"/>
  <c r="AH30" i="18" s="1"/>
  <c r="AI30" i="16"/>
  <c r="AI30" i="18" s="1"/>
  <c r="AJ30" i="16"/>
  <c r="AJ30" i="18" s="1"/>
  <c r="AK30" i="16"/>
  <c r="AK30" i="18" s="1"/>
  <c r="AL30" i="16"/>
  <c r="AL30" i="18" s="1"/>
  <c r="AM30" i="16"/>
  <c r="AM30" i="18" s="1"/>
  <c r="AN30" i="16"/>
  <c r="AN30" i="18" s="1"/>
  <c r="AO30" i="16"/>
  <c r="AO30" i="18" s="1"/>
  <c r="AP30" i="16"/>
  <c r="AP30" i="18" s="1"/>
  <c r="AQ30" i="16"/>
  <c r="AQ30" i="18" s="1"/>
  <c r="AR30" i="16"/>
  <c r="AR30" i="18" s="1"/>
  <c r="AS30" i="16"/>
  <c r="AS30" i="18" s="1"/>
  <c r="AT30" i="16"/>
  <c r="AT30" i="18" s="1"/>
  <c r="AU30" i="16"/>
  <c r="AU30" i="18" s="1"/>
  <c r="AV30" i="16"/>
  <c r="AV30" i="18" s="1"/>
  <c r="AW30" i="16"/>
  <c r="AW30" i="18" s="1"/>
  <c r="AX30" i="16"/>
  <c r="AX30" i="18" s="1"/>
  <c r="AY30" i="16"/>
  <c r="AY30" i="18" s="1"/>
  <c r="AZ30" i="16"/>
  <c r="AZ30" i="18" s="1"/>
  <c r="BA30" i="16"/>
  <c r="BA30" i="18" s="1"/>
  <c r="BB30" i="16"/>
  <c r="BB30" i="18" s="1"/>
  <c r="BC30" i="16"/>
  <c r="BC30" i="18" s="1"/>
  <c r="BD30" i="16"/>
  <c r="BD30" i="18" s="1"/>
  <c r="BE30" i="16"/>
  <c r="BE30" i="18" s="1"/>
  <c r="BF30" i="16"/>
  <c r="BF30" i="18" s="1"/>
  <c r="BG30" i="16"/>
  <c r="BG30" i="18" s="1"/>
  <c r="BH30" i="16"/>
  <c r="BH30" i="18" s="1"/>
  <c r="BI30" i="16"/>
  <c r="BI30" i="18" s="1"/>
  <c r="BJ30" i="16"/>
  <c r="BJ30" i="18" s="1"/>
  <c r="BK30" i="16"/>
  <c r="BK30" i="18" s="1"/>
  <c r="E31" i="16"/>
  <c r="E31" i="18" s="1"/>
  <c r="F31" i="16"/>
  <c r="F31" i="18" s="1"/>
  <c r="G31" i="16"/>
  <c r="G31" i="18" s="1"/>
  <c r="H31" i="16"/>
  <c r="H31" i="18" s="1"/>
  <c r="I31" i="16"/>
  <c r="I31" i="18" s="1"/>
  <c r="J31" i="16"/>
  <c r="J31" i="18" s="1"/>
  <c r="K31" i="16"/>
  <c r="K31" i="18" s="1"/>
  <c r="L31" i="16"/>
  <c r="L31" i="18" s="1"/>
  <c r="M31" i="16"/>
  <c r="M31" i="18" s="1"/>
  <c r="N31" i="16"/>
  <c r="N31" i="18" s="1"/>
  <c r="O31" i="16"/>
  <c r="O31" i="18" s="1"/>
  <c r="P31" i="16"/>
  <c r="P31" i="18" s="1"/>
  <c r="Q31" i="16"/>
  <c r="Q31" i="18" s="1"/>
  <c r="R31" i="16"/>
  <c r="R31" i="18" s="1"/>
  <c r="S31" i="16"/>
  <c r="S31" i="18" s="1"/>
  <c r="T31" i="16"/>
  <c r="T31" i="18" s="1"/>
  <c r="U31" i="16"/>
  <c r="U31" i="18" s="1"/>
  <c r="V31" i="16"/>
  <c r="V31" i="18" s="1"/>
  <c r="W31" i="16"/>
  <c r="W31" i="18" s="1"/>
  <c r="X31" i="16"/>
  <c r="X31" i="18" s="1"/>
  <c r="Y31" i="16"/>
  <c r="Y31" i="18" s="1"/>
  <c r="Z31" i="16"/>
  <c r="Z31" i="18" s="1"/>
  <c r="AA31" i="16"/>
  <c r="AA31" i="18" s="1"/>
  <c r="AB31" i="16"/>
  <c r="AB31" i="18" s="1"/>
  <c r="AC31" i="16"/>
  <c r="AC31" i="18" s="1"/>
  <c r="AD31" i="16"/>
  <c r="AD31" i="18" s="1"/>
  <c r="AE31" i="16"/>
  <c r="AE31" i="18" s="1"/>
  <c r="AF31" i="16"/>
  <c r="AF31" i="18" s="1"/>
  <c r="AG31" i="16"/>
  <c r="AG31" i="18" s="1"/>
  <c r="AH31" i="16"/>
  <c r="AH31" i="18" s="1"/>
  <c r="AI31" i="16"/>
  <c r="AI31" i="18" s="1"/>
  <c r="AJ31" i="16"/>
  <c r="AJ31" i="18" s="1"/>
  <c r="AK31" i="16"/>
  <c r="AK31" i="18" s="1"/>
  <c r="AL31" i="16"/>
  <c r="AL31" i="18" s="1"/>
  <c r="AM31" i="16"/>
  <c r="AM31" i="18" s="1"/>
  <c r="AN31" i="16"/>
  <c r="AN31" i="18" s="1"/>
  <c r="AO31" i="16"/>
  <c r="AO31" i="18" s="1"/>
  <c r="AP31" i="16"/>
  <c r="AP31" i="18" s="1"/>
  <c r="AQ31" i="16"/>
  <c r="AQ31" i="18" s="1"/>
  <c r="AR31" i="16"/>
  <c r="AR31" i="18" s="1"/>
  <c r="AS31" i="16"/>
  <c r="AS31" i="18" s="1"/>
  <c r="AT31" i="16"/>
  <c r="AT31" i="18" s="1"/>
  <c r="AU31" i="16"/>
  <c r="AU31" i="18" s="1"/>
  <c r="AV31" i="16"/>
  <c r="AV31" i="18" s="1"/>
  <c r="AW31" i="16"/>
  <c r="AW31" i="18" s="1"/>
  <c r="AX31" i="16"/>
  <c r="AX31" i="18" s="1"/>
  <c r="AY31" i="16"/>
  <c r="AY31" i="18" s="1"/>
  <c r="AZ31" i="16"/>
  <c r="AZ31" i="18" s="1"/>
  <c r="BA31" i="16"/>
  <c r="BA31" i="18" s="1"/>
  <c r="BB31" i="16"/>
  <c r="BB31" i="18" s="1"/>
  <c r="BC31" i="16"/>
  <c r="BC31" i="18" s="1"/>
  <c r="BD31" i="16"/>
  <c r="BD31" i="18" s="1"/>
  <c r="BE31" i="16"/>
  <c r="BE31" i="18" s="1"/>
  <c r="BF31" i="16"/>
  <c r="BF31" i="18" s="1"/>
  <c r="BG31" i="16"/>
  <c r="BG31" i="18" s="1"/>
  <c r="BH31" i="16"/>
  <c r="BH31" i="18" s="1"/>
  <c r="BI31" i="16"/>
  <c r="BI31" i="18" s="1"/>
  <c r="BJ31" i="16"/>
  <c r="BJ31" i="18" s="1"/>
  <c r="BK31" i="16"/>
  <c r="BK31" i="18" s="1"/>
  <c r="E32" i="16"/>
  <c r="E32" i="18" s="1"/>
  <c r="F32" i="16"/>
  <c r="F32" i="18" s="1"/>
  <c r="G32" i="16"/>
  <c r="G32" i="18" s="1"/>
  <c r="H32" i="16"/>
  <c r="H32" i="18" s="1"/>
  <c r="I32" i="16"/>
  <c r="I32" i="18" s="1"/>
  <c r="J32" i="16"/>
  <c r="J32" i="18" s="1"/>
  <c r="K32" i="16"/>
  <c r="K32" i="18" s="1"/>
  <c r="L32" i="16"/>
  <c r="L32" i="18" s="1"/>
  <c r="M32" i="16"/>
  <c r="M32" i="18" s="1"/>
  <c r="N32" i="16"/>
  <c r="N32" i="18" s="1"/>
  <c r="O32" i="16"/>
  <c r="O32" i="18" s="1"/>
  <c r="P32" i="16"/>
  <c r="P32" i="18" s="1"/>
  <c r="Q32" i="16"/>
  <c r="Q32" i="18" s="1"/>
  <c r="R32" i="16"/>
  <c r="R32" i="18" s="1"/>
  <c r="S32" i="16"/>
  <c r="S32" i="18" s="1"/>
  <c r="T32" i="16"/>
  <c r="T32" i="18" s="1"/>
  <c r="U32" i="16"/>
  <c r="U32" i="18" s="1"/>
  <c r="V32" i="16"/>
  <c r="V32" i="18" s="1"/>
  <c r="W32" i="16"/>
  <c r="W32" i="18" s="1"/>
  <c r="X32" i="16"/>
  <c r="X32" i="18" s="1"/>
  <c r="Y32" i="16"/>
  <c r="Y32" i="18" s="1"/>
  <c r="Z32" i="16"/>
  <c r="Z32" i="18" s="1"/>
  <c r="AA32" i="16"/>
  <c r="AA32" i="18" s="1"/>
  <c r="AB32" i="16"/>
  <c r="AB32" i="18" s="1"/>
  <c r="AC32" i="16"/>
  <c r="AC32" i="18" s="1"/>
  <c r="AD32" i="16"/>
  <c r="AD32" i="18" s="1"/>
  <c r="AE32" i="16"/>
  <c r="AE32" i="18" s="1"/>
  <c r="AF32" i="16"/>
  <c r="AF32" i="18" s="1"/>
  <c r="AG32" i="16"/>
  <c r="AG32" i="18" s="1"/>
  <c r="AH32" i="16"/>
  <c r="AH32" i="18" s="1"/>
  <c r="AI32" i="16"/>
  <c r="AI32" i="18" s="1"/>
  <c r="AJ32" i="16"/>
  <c r="AJ32" i="18" s="1"/>
  <c r="AK32" i="16"/>
  <c r="AK32" i="18" s="1"/>
  <c r="AL32" i="16"/>
  <c r="AL32" i="18" s="1"/>
  <c r="AM32" i="16"/>
  <c r="AM32" i="18" s="1"/>
  <c r="AN32" i="16"/>
  <c r="AN32" i="18" s="1"/>
  <c r="AO32" i="16"/>
  <c r="AO32" i="18" s="1"/>
  <c r="AP32" i="16"/>
  <c r="AP32" i="18" s="1"/>
  <c r="AQ32" i="16"/>
  <c r="AQ32" i="18" s="1"/>
  <c r="AR32" i="16"/>
  <c r="AR32" i="18" s="1"/>
  <c r="AS32" i="16"/>
  <c r="AS32" i="18" s="1"/>
  <c r="AT32" i="16"/>
  <c r="AT32" i="18" s="1"/>
  <c r="AU32" i="16"/>
  <c r="AU32" i="18" s="1"/>
  <c r="AV32" i="16"/>
  <c r="AV32" i="18" s="1"/>
  <c r="AW32" i="16"/>
  <c r="AW32" i="18" s="1"/>
  <c r="AX32" i="16"/>
  <c r="AX32" i="18" s="1"/>
  <c r="AY32" i="16"/>
  <c r="AY32" i="18" s="1"/>
  <c r="AZ32" i="16"/>
  <c r="AZ32" i="18" s="1"/>
  <c r="BA32" i="16"/>
  <c r="BA32" i="18" s="1"/>
  <c r="BB32" i="16"/>
  <c r="BB32" i="18" s="1"/>
  <c r="BC32" i="16"/>
  <c r="BC32" i="18" s="1"/>
  <c r="BD32" i="16"/>
  <c r="BD32" i="18" s="1"/>
  <c r="BE32" i="16"/>
  <c r="BE32" i="18" s="1"/>
  <c r="BF32" i="16"/>
  <c r="BF32" i="18" s="1"/>
  <c r="BG32" i="16"/>
  <c r="BG32" i="18" s="1"/>
  <c r="BH32" i="16"/>
  <c r="BH32" i="18" s="1"/>
  <c r="BI32" i="16"/>
  <c r="BI32" i="18" s="1"/>
  <c r="BJ32" i="16"/>
  <c r="BJ32" i="18" s="1"/>
  <c r="BK32" i="16"/>
  <c r="BK32" i="18" s="1"/>
  <c r="E33" i="16"/>
  <c r="E33" i="18" s="1"/>
  <c r="F33" i="16"/>
  <c r="F33" i="18" s="1"/>
  <c r="G33" i="16"/>
  <c r="G33" i="18" s="1"/>
  <c r="H33" i="16"/>
  <c r="H33" i="18" s="1"/>
  <c r="I33" i="16"/>
  <c r="I33" i="18" s="1"/>
  <c r="J33" i="16"/>
  <c r="J33" i="18" s="1"/>
  <c r="K33" i="16"/>
  <c r="K33" i="18" s="1"/>
  <c r="L33" i="16"/>
  <c r="L33" i="18" s="1"/>
  <c r="M33" i="16"/>
  <c r="M33" i="18" s="1"/>
  <c r="N33" i="16"/>
  <c r="N33" i="18" s="1"/>
  <c r="O33" i="16"/>
  <c r="O33" i="18" s="1"/>
  <c r="P33" i="16"/>
  <c r="P33" i="18" s="1"/>
  <c r="Q33" i="16"/>
  <c r="Q33" i="18" s="1"/>
  <c r="R33" i="16"/>
  <c r="R33" i="18" s="1"/>
  <c r="S33" i="16"/>
  <c r="S33" i="18" s="1"/>
  <c r="T33" i="16"/>
  <c r="T33" i="18" s="1"/>
  <c r="U33" i="16"/>
  <c r="U33" i="18" s="1"/>
  <c r="V33" i="16"/>
  <c r="V33" i="18" s="1"/>
  <c r="W33" i="16"/>
  <c r="W33" i="18" s="1"/>
  <c r="X33" i="16"/>
  <c r="X33" i="18" s="1"/>
  <c r="Y33" i="16"/>
  <c r="Y33" i="18" s="1"/>
  <c r="Z33" i="16"/>
  <c r="Z33" i="18" s="1"/>
  <c r="AA33" i="16"/>
  <c r="AA33" i="18" s="1"/>
  <c r="AB33" i="16"/>
  <c r="AB33" i="18" s="1"/>
  <c r="AC33" i="16"/>
  <c r="AC33" i="18" s="1"/>
  <c r="AD33" i="16"/>
  <c r="AD33" i="18" s="1"/>
  <c r="AE33" i="16"/>
  <c r="AE33" i="18" s="1"/>
  <c r="AF33" i="16"/>
  <c r="AF33" i="18" s="1"/>
  <c r="AG33" i="16"/>
  <c r="AG33" i="18" s="1"/>
  <c r="AH33" i="16"/>
  <c r="AH33" i="18" s="1"/>
  <c r="AI33" i="16"/>
  <c r="AI33" i="18" s="1"/>
  <c r="AJ33" i="16"/>
  <c r="AJ33" i="18" s="1"/>
  <c r="AK33" i="16"/>
  <c r="AK33" i="18" s="1"/>
  <c r="AL33" i="16"/>
  <c r="AL33" i="18" s="1"/>
  <c r="AM33" i="16"/>
  <c r="AM33" i="18" s="1"/>
  <c r="AN33" i="16"/>
  <c r="AN33" i="18" s="1"/>
  <c r="AO33" i="16"/>
  <c r="AO33" i="18" s="1"/>
  <c r="AP33" i="16"/>
  <c r="AP33" i="18" s="1"/>
  <c r="AQ33" i="16"/>
  <c r="AQ33" i="18" s="1"/>
  <c r="AR33" i="16"/>
  <c r="AR33" i="18" s="1"/>
  <c r="AS33" i="16"/>
  <c r="AS33" i="18" s="1"/>
  <c r="AT33" i="16"/>
  <c r="AT33" i="18" s="1"/>
  <c r="AU33" i="16"/>
  <c r="AU33" i="18" s="1"/>
  <c r="AV33" i="16"/>
  <c r="AV33" i="18" s="1"/>
  <c r="AW33" i="16"/>
  <c r="AW33" i="18" s="1"/>
  <c r="AX33" i="16"/>
  <c r="AX33" i="18" s="1"/>
  <c r="AY33" i="16"/>
  <c r="AY33" i="18" s="1"/>
  <c r="AZ33" i="16"/>
  <c r="AZ33" i="18" s="1"/>
  <c r="BA33" i="16"/>
  <c r="BA33" i="18" s="1"/>
  <c r="BB33" i="16"/>
  <c r="BB33" i="18" s="1"/>
  <c r="BC33" i="16"/>
  <c r="BC33" i="18" s="1"/>
  <c r="BD33" i="16"/>
  <c r="BD33" i="18" s="1"/>
  <c r="BE33" i="16"/>
  <c r="BE33" i="18" s="1"/>
  <c r="BF33" i="16"/>
  <c r="BF33" i="18" s="1"/>
  <c r="BG33" i="16"/>
  <c r="BG33" i="18" s="1"/>
  <c r="BH33" i="16"/>
  <c r="BH33" i="18" s="1"/>
  <c r="BI33" i="16"/>
  <c r="BI33" i="18" s="1"/>
  <c r="BJ33" i="16"/>
  <c r="BJ33" i="18" s="1"/>
  <c r="BK33" i="16"/>
  <c r="BK33" i="18" s="1"/>
  <c r="E34" i="16"/>
  <c r="E34" i="18" s="1"/>
  <c r="F34" i="16"/>
  <c r="F34" i="18" s="1"/>
  <c r="G34" i="16"/>
  <c r="G34" i="18" s="1"/>
  <c r="H34" i="16"/>
  <c r="H34" i="18" s="1"/>
  <c r="I34" i="16"/>
  <c r="I34" i="18" s="1"/>
  <c r="J34" i="16"/>
  <c r="J34" i="18" s="1"/>
  <c r="K34" i="16"/>
  <c r="K34" i="18" s="1"/>
  <c r="L34" i="16"/>
  <c r="L34" i="18" s="1"/>
  <c r="M34" i="16"/>
  <c r="M34" i="18" s="1"/>
  <c r="N34" i="16"/>
  <c r="N34" i="18" s="1"/>
  <c r="O34" i="16"/>
  <c r="O34" i="18" s="1"/>
  <c r="P34" i="16"/>
  <c r="P34" i="18" s="1"/>
  <c r="Q34" i="16"/>
  <c r="Q34" i="18" s="1"/>
  <c r="R34" i="16"/>
  <c r="R34" i="18" s="1"/>
  <c r="S34" i="16"/>
  <c r="S34" i="18" s="1"/>
  <c r="T34" i="16"/>
  <c r="T34" i="18" s="1"/>
  <c r="U34" i="16"/>
  <c r="U34" i="18" s="1"/>
  <c r="V34" i="16"/>
  <c r="V34" i="18" s="1"/>
  <c r="W34" i="16"/>
  <c r="W34" i="18" s="1"/>
  <c r="X34" i="16"/>
  <c r="X34" i="18" s="1"/>
  <c r="Y34" i="16"/>
  <c r="Y34" i="18" s="1"/>
  <c r="Z34" i="16"/>
  <c r="Z34" i="18" s="1"/>
  <c r="AA34" i="16"/>
  <c r="AA34" i="18" s="1"/>
  <c r="AB34" i="16"/>
  <c r="AB34" i="18" s="1"/>
  <c r="AC34" i="16"/>
  <c r="AC34" i="18" s="1"/>
  <c r="AD34" i="16"/>
  <c r="AD34" i="18" s="1"/>
  <c r="AE34" i="16"/>
  <c r="AE34" i="18" s="1"/>
  <c r="AF34" i="16"/>
  <c r="AF34" i="18" s="1"/>
  <c r="AG34" i="16"/>
  <c r="AG34" i="18" s="1"/>
  <c r="AH34" i="16"/>
  <c r="AH34" i="18" s="1"/>
  <c r="AI34" i="16"/>
  <c r="AI34" i="18" s="1"/>
  <c r="AJ34" i="16"/>
  <c r="AJ34" i="18" s="1"/>
  <c r="AK34" i="16"/>
  <c r="AK34" i="18" s="1"/>
  <c r="AL34" i="16"/>
  <c r="AL34" i="18" s="1"/>
  <c r="AM34" i="16"/>
  <c r="AM34" i="18" s="1"/>
  <c r="AN34" i="16"/>
  <c r="AN34" i="18" s="1"/>
  <c r="AO34" i="16"/>
  <c r="AO34" i="18" s="1"/>
  <c r="AP34" i="16"/>
  <c r="AP34" i="18" s="1"/>
  <c r="AQ34" i="16"/>
  <c r="AQ34" i="18" s="1"/>
  <c r="AR34" i="16"/>
  <c r="AR34" i="18" s="1"/>
  <c r="AS34" i="16"/>
  <c r="AS34" i="18" s="1"/>
  <c r="AT34" i="16"/>
  <c r="AT34" i="18" s="1"/>
  <c r="AU34" i="16"/>
  <c r="AU34" i="18" s="1"/>
  <c r="AV34" i="16"/>
  <c r="AV34" i="18" s="1"/>
  <c r="AW34" i="16"/>
  <c r="AW34" i="18" s="1"/>
  <c r="AX34" i="16"/>
  <c r="AX34" i="18" s="1"/>
  <c r="AY34" i="16"/>
  <c r="AY34" i="18" s="1"/>
  <c r="AZ34" i="16"/>
  <c r="AZ34" i="18" s="1"/>
  <c r="BA34" i="16"/>
  <c r="BA34" i="18" s="1"/>
  <c r="BB34" i="16"/>
  <c r="BB34" i="18" s="1"/>
  <c r="BC34" i="16"/>
  <c r="BC34" i="18" s="1"/>
  <c r="BD34" i="16"/>
  <c r="BD34" i="18" s="1"/>
  <c r="BE34" i="16"/>
  <c r="BE34" i="18" s="1"/>
  <c r="BF34" i="16"/>
  <c r="BF34" i="18" s="1"/>
  <c r="BG34" i="16"/>
  <c r="BG34" i="18" s="1"/>
  <c r="BH34" i="16"/>
  <c r="BH34" i="18" s="1"/>
  <c r="BI34" i="16"/>
  <c r="BI34" i="18" s="1"/>
  <c r="BJ34" i="16"/>
  <c r="BJ34" i="18" s="1"/>
  <c r="BK34" i="16"/>
  <c r="BK34" i="18" s="1"/>
  <c r="E35" i="16"/>
  <c r="E35" i="18" s="1"/>
  <c r="F35" i="16"/>
  <c r="F35" i="18" s="1"/>
  <c r="G35" i="16"/>
  <c r="G35" i="18" s="1"/>
  <c r="H35" i="16"/>
  <c r="H35" i="18" s="1"/>
  <c r="I35" i="16"/>
  <c r="I35" i="18" s="1"/>
  <c r="J35" i="16"/>
  <c r="J35" i="18" s="1"/>
  <c r="K35" i="16"/>
  <c r="K35" i="18" s="1"/>
  <c r="L35" i="16"/>
  <c r="L35" i="18" s="1"/>
  <c r="M35" i="16"/>
  <c r="M35" i="18" s="1"/>
  <c r="N35" i="16"/>
  <c r="N35" i="18" s="1"/>
  <c r="O35" i="16"/>
  <c r="O35" i="18" s="1"/>
  <c r="P35" i="16"/>
  <c r="P35" i="18" s="1"/>
  <c r="Q35" i="16"/>
  <c r="Q35" i="18" s="1"/>
  <c r="R35" i="16"/>
  <c r="R35" i="18" s="1"/>
  <c r="S35" i="16"/>
  <c r="S35" i="18" s="1"/>
  <c r="T35" i="16"/>
  <c r="T35" i="18" s="1"/>
  <c r="U35" i="16"/>
  <c r="U35" i="18" s="1"/>
  <c r="V35" i="16"/>
  <c r="V35" i="18" s="1"/>
  <c r="W35" i="16"/>
  <c r="W35" i="18" s="1"/>
  <c r="X35" i="16"/>
  <c r="X35" i="18" s="1"/>
  <c r="Y35" i="16"/>
  <c r="Y35" i="18" s="1"/>
  <c r="Z35" i="16"/>
  <c r="Z35" i="18" s="1"/>
  <c r="AA35" i="16"/>
  <c r="AA35" i="18" s="1"/>
  <c r="AB35" i="16"/>
  <c r="AB35" i="18" s="1"/>
  <c r="AC35" i="16"/>
  <c r="AC35" i="18" s="1"/>
  <c r="AD35" i="16"/>
  <c r="AD35" i="18" s="1"/>
  <c r="AE35" i="16"/>
  <c r="AE35" i="18" s="1"/>
  <c r="AF35" i="16"/>
  <c r="AF35" i="18" s="1"/>
  <c r="AG35" i="16"/>
  <c r="AG35" i="18" s="1"/>
  <c r="AH35" i="16"/>
  <c r="AH35" i="18" s="1"/>
  <c r="AI35" i="16"/>
  <c r="AI35" i="18" s="1"/>
  <c r="AJ35" i="16"/>
  <c r="AJ35" i="18" s="1"/>
  <c r="AK35" i="16"/>
  <c r="AK35" i="18" s="1"/>
  <c r="AL35" i="16"/>
  <c r="AL35" i="18" s="1"/>
  <c r="AM35" i="16"/>
  <c r="AM35" i="18" s="1"/>
  <c r="AN35" i="16"/>
  <c r="AN35" i="18" s="1"/>
  <c r="AO35" i="16"/>
  <c r="AO35" i="18" s="1"/>
  <c r="AP35" i="16"/>
  <c r="AP35" i="18" s="1"/>
  <c r="AQ35" i="16"/>
  <c r="AQ35" i="18" s="1"/>
  <c r="AR35" i="16"/>
  <c r="AR35" i="18" s="1"/>
  <c r="AS35" i="16"/>
  <c r="AS35" i="18" s="1"/>
  <c r="AT35" i="16"/>
  <c r="AT35" i="18" s="1"/>
  <c r="AU35" i="16"/>
  <c r="AU35" i="18" s="1"/>
  <c r="AV35" i="16"/>
  <c r="AV35" i="18" s="1"/>
  <c r="AW35" i="16"/>
  <c r="AW35" i="18" s="1"/>
  <c r="AX35" i="16"/>
  <c r="AX35" i="18" s="1"/>
  <c r="AY35" i="16"/>
  <c r="AY35" i="18" s="1"/>
  <c r="AZ35" i="16"/>
  <c r="AZ35" i="18" s="1"/>
  <c r="BA35" i="16"/>
  <c r="BA35" i="18" s="1"/>
  <c r="BB35" i="16"/>
  <c r="BB35" i="18" s="1"/>
  <c r="BC35" i="16"/>
  <c r="BC35" i="18" s="1"/>
  <c r="BD35" i="16"/>
  <c r="BD35" i="18" s="1"/>
  <c r="BE35" i="16"/>
  <c r="BE35" i="18" s="1"/>
  <c r="BF35" i="16"/>
  <c r="BF35" i="18" s="1"/>
  <c r="BG35" i="16"/>
  <c r="BG35" i="18" s="1"/>
  <c r="BH35" i="16"/>
  <c r="BH35" i="18" s="1"/>
  <c r="BI35" i="16"/>
  <c r="BI35" i="18" s="1"/>
  <c r="BJ35" i="16"/>
  <c r="BJ35" i="18" s="1"/>
  <c r="BK35" i="16"/>
  <c r="BK35" i="18" s="1"/>
  <c r="E36" i="16"/>
  <c r="E36" i="18" s="1"/>
  <c r="F36" i="16"/>
  <c r="F36" i="18" s="1"/>
  <c r="G36" i="16"/>
  <c r="G36" i="18" s="1"/>
  <c r="H36" i="16"/>
  <c r="H36" i="18" s="1"/>
  <c r="I36" i="16"/>
  <c r="I36" i="18" s="1"/>
  <c r="J36" i="16"/>
  <c r="J36" i="18" s="1"/>
  <c r="K36" i="16"/>
  <c r="K36" i="18" s="1"/>
  <c r="L36" i="16"/>
  <c r="L36" i="18" s="1"/>
  <c r="M36" i="16"/>
  <c r="M36" i="18" s="1"/>
  <c r="N36" i="16"/>
  <c r="N36" i="18" s="1"/>
  <c r="O36" i="16"/>
  <c r="O36" i="18" s="1"/>
  <c r="P36" i="16"/>
  <c r="P36" i="18" s="1"/>
  <c r="Q36" i="16"/>
  <c r="Q36" i="18" s="1"/>
  <c r="R36" i="16"/>
  <c r="R36" i="18" s="1"/>
  <c r="S36" i="16"/>
  <c r="S36" i="18" s="1"/>
  <c r="T36" i="16"/>
  <c r="T36" i="18" s="1"/>
  <c r="U36" i="16"/>
  <c r="U36" i="18" s="1"/>
  <c r="V36" i="16"/>
  <c r="V36" i="18" s="1"/>
  <c r="W36" i="16"/>
  <c r="W36" i="18" s="1"/>
  <c r="X36" i="16"/>
  <c r="X36" i="18" s="1"/>
  <c r="Y36" i="16"/>
  <c r="Y36" i="18" s="1"/>
  <c r="Z36" i="16"/>
  <c r="Z36" i="18" s="1"/>
  <c r="AA36" i="16"/>
  <c r="AA36" i="18" s="1"/>
  <c r="AB36" i="16"/>
  <c r="AB36" i="18" s="1"/>
  <c r="AC36" i="16"/>
  <c r="AC36" i="18" s="1"/>
  <c r="AD36" i="16"/>
  <c r="AD36" i="18" s="1"/>
  <c r="AE36" i="16"/>
  <c r="AE36" i="18" s="1"/>
  <c r="AF36" i="16"/>
  <c r="AF36" i="18" s="1"/>
  <c r="AG36" i="16"/>
  <c r="AG36" i="18" s="1"/>
  <c r="AH36" i="16"/>
  <c r="AH36" i="18" s="1"/>
  <c r="AI36" i="16"/>
  <c r="AI36" i="18" s="1"/>
  <c r="AJ36" i="16"/>
  <c r="AJ36" i="18" s="1"/>
  <c r="AK36" i="16"/>
  <c r="AK36" i="18" s="1"/>
  <c r="AL36" i="16"/>
  <c r="AL36" i="18" s="1"/>
  <c r="AM36" i="16"/>
  <c r="AM36" i="18" s="1"/>
  <c r="AN36" i="16"/>
  <c r="AN36" i="18" s="1"/>
  <c r="AO36" i="16"/>
  <c r="AO36" i="18" s="1"/>
  <c r="AP36" i="16"/>
  <c r="AP36" i="18" s="1"/>
  <c r="AQ36" i="16"/>
  <c r="AQ36" i="18" s="1"/>
  <c r="AR36" i="16"/>
  <c r="AR36" i="18" s="1"/>
  <c r="AS36" i="16"/>
  <c r="AS36" i="18" s="1"/>
  <c r="AT36" i="16"/>
  <c r="AT36" i="18" s="1"/>
  <c r="AU36" i="16"/>
  <c r="AU36" i="18" s="1"/>
  <c r="AV36" i="16"/>
  <c r="AV36" i="18" s="1"/>
  <c r="AW36" i="16"/>
  <c r="AW36" i="18" s="1"/>
  <c r="AX36" i="16"/>
  <c r="AX36" i="18" s="1"/>
  <c r="AY36" i="16"/>
  <c r="AY36" i="18" s="1"/>
  <c r="AZ36" i="16"/>
  <c r="AZ36" i="18" s="1"/>
  <c r="BA36" i="16"/>
  <c r="BA36" i="18" s="1"/>
  <c r="BB36" i="16"/>
  <c r="BB36" i="18" s="1"/>
  <c r="BC36" i="16"/>
  <c r="BC36" i="18" s="1"/>
  <c r="BD36" i="16"/>
  <c r="BD36" i="18" s="1"/>
  <c r="BE36" i="16"/>
  <c r="BE36" i="18" s="1"/>
  <c r="BF36" i="16"/>
  <c r="BF36" i="18" s="1"/>
  <c r="BG36" i="16"/>
  <c r="BG36" i="18" s="1"/>
  <c r="BH36" i="16"/>
  <c r="BH36" i="18" s="1"/>
  <c r="BI36" i="16"/>
  <c r="BI36" i="18" s="1"/>
  <c r="BJ36" i="16"/>
  <c r="BJ36" i="18" s="1"/>
  <c r="BK36" i="16"/>
  <c r="BK36" i="18" s="1"/>
  <c r="E37" i="16"/>
  <c r="E37" i="18" s="1"/>
  <c r="F37" i="16"/>
  <c r="F37" i="18" s="1"/>
  <c r="G37" i="16"/>
  <c r="G37" i="18" s="1"/>
  <c r="H37" i="16"/>
  <c r="H37" i="18" s="1"/>
  <c r="I37" i="16"/>
  <c r="I37" i="18" s="1"/>
  <c r="J37" i="16"/>
  <c r="J37" i="18" s="1"/>
  <c r="K37" i="16"/>
  <c r="K37" i="18" s="1"/>
  <c r="L37" i="16"/>
  <c r="L37" i="18" s="1"/>
  <c r="M37" i="16"/>
  <c r="M37" i="18" s="1"/>
  <c r="N37" i="16"/>
  <c r="N37" i="18" s="1"/>
  <c r="O37" i="16"/>
  <c r="O37" i="18" s="1"/>
  <c r="P37" i="16"/>
  <c r="P37" i="18" s="1"/>
  <c r="Q37" i="16"/>
  <c r="Q37" i="18" s="1"/>
  <c r="R37" i="16"/>
  <c r="R37" i="18" s="1"/>
  <c r="S37" i="16"/>
  <c r="S37" i="18" s="1"/>
  <c r="T37" i="16"/>
  <c r="T37" i="18" s="1"/>
  <c r="U37" i="16"/>
  <c r="U37" i="18" s="1"/>
  <c r="V37" i="16"/>
  <c r="V37" i="18" s="1"/>
  <c r="W37" i="16"/>
  <c r="W37" i="18" s="1"/>
  <c r="X37" i="16"/>
  <c r="X37" i="18" s="1"/>
  <c r="Y37" i="16"/>
  <c r="Y37" i="18" s="1"/>
  <c r="Z37" i="16"/>
  <c r="Z37" i="18" s="1"/>
  <c r="AA37" i="16"/>
  <c r="AA37" i="18" s="1"/>
  <c r="AB37" i="16"/>
  <c r="AB37" i="18" s="1"/>
  <c r="AC37" i="16"/>
  <c r="AC37" i="18" s="1"/>
  <c r="AD37" i="16"/>
  <c r="AD37" i="18" s="1"/>
  <c r="AE37" i="16"/>
  <c r="AE37" i="18" s="1"/>
  <c r="AF37" i="16"/>
  <c r="AF37" i="18" s="1"/>
  <c r="AG37" i="16"/>
  <c r="AG37" i="18" s="1"/>
  <c r="AH37" i="16"/>
  <c r="AH37" i="18" s="1"/>
  <c r="AI37" i="16"/>
  <c r="AI37" i="18" s="1"/>
  <c r="AJ37" i="16"/>
  <c r="AJ37" i="18" s="1"/>
  <c r="AK37" i="16"/>
  <c r="AK37" i="18" s="1"/>
  <c r="AL37" i="16"/>
  <c r="AL37" i="18" s="1"/>
  <c r="AM37" i="16"/>
  <c r="AM37" i="18" s="1"/>
  <c r="AN37" i="16"/>
  <c r="AN37" i="18" s="1"/>
  <c r="AO37" i="16"/>
  <c r="AO37" i="18" s="1"/>
  <c r="AP37" i="16"/>
  <c r="AP37" i="18" s="1"/>
  <c r="AQ37" i="16"/>
  <c r="AQ37" i="18" s="1"/>
  <c r="AR37" i="16"/>
  <c r="AR37" i="18" s="1"/>
  <c r="AS37" i="16"/>
  <c r="AS37" i="18" s="1"/>
  <c r="AT37" i="16"/>
  <c r="AT37" i="18" s="1"/>
  <c r="AU37" i="16"/>
  <c r="AU37" i="18" s="1"/>
  <c r="AV37" i="16"/>
  <c r="AV37" i="18" s="1"/>
  <c r="AW37" i="16"/>
  <c r="AW37" i="18" s="1"/>
  <c r="AX37" i="16"/>
  <c r="AX37" i="18" s="1"/>
  <c r="AY37" i="16"/>
  <c r="AY37" i="18" s="1"/>
  <c r="AZ37" i="16"/>
  <c r="AZ37" i="18" s="1"/>
  <c r="BA37" i="16"/>
  <c r="BA37" i="18" s="1"/>
  <c r="BB37" i="16"/>
  <c r="BB37" i="18" s="1"/>
  <c r="BC37" i="16"/>
  <c r="BC37" i="18" s="1"/>
  <c r="BD37" i="16"/>
  <c r="BD37" i="18" s="1"/>
  <c r="BE37" i="16"/>
  <c r="BE37" i="18" s="1"/>
  <c r="BF37" i="16"/>
  <c r="BF37" i="18" s="1"/>
  <c r="BG37" i="16"/>
  <c r="BG37" i="18" s="1"/>
  <c r="BH37" i="16"/>
  <c r="BH37" i="18" s="1"/>
  <c r="BI37" i="16"/>
  <c r="BI37" i="18" s="1"/>
  <c r="BJ37" i="16"/>
  <c r="BJ37" i="18" s="1"/>
  <c r="BK37" i="16"/>
  <c r="BK37" i="18" s="1"/>
  <c r="E38" i="16"/>
  <c r="E38" i="18" s="1"/>
  <c r="F38" i="16"/>
  <c r="F38" i="18" s="1"/>
  <c r="G38" i="16"/>
  <c r="G38" i="18" s="1"/>
  <c r="H38" i="16"/>
  <c r="H38" i="18" s="1"/>
  <c r="I38" i="16"/>
  <c r="I38" i="18" s="1"/>
  <c r="J38" i="16"/>
  <c r="J38" i="18" s="1"/>
  <c r="K38" i="16"/>
  <c r="K38" i="18" s="1"/>
  <c r="L38" i="16"/>
  <c r="L38" i="18" s="1"/>
  <c r="M38" i="16"/>
  <c r="M38" i="18" s="1"/>
  <c r="N38" i="16"/>
  <c r="N38" i="18" s="1"/>
  <c r="O38" i="16"/>
  <c r="O38" i="18" s="1"/>
  <c r="P38" i="16"/>
  <c r="P38" i="18" s="1"/>
  <c r="Q38" i="16"/>
  <c r="Q38" i="18" s="1"/>
  <c r="R38" i="16"/>
  <c r="R38" i="18" s="1"/>
  <c r="S38" i="16"/>
  <c r="S38" i="18" s="1"/>
  <c r="T38" i="16"/>
  <c r="T38" i="18" s="1"/>
  <c r="U38" i="16"/>
  <c r="U38" i="18" s="1"/>
  <c r="V38" i="16"/>
  <c r="V38" i="18" s="1"/>
  <c r="W38" i="16"/>
  <c r="W38" i="18" s="1"/>
  <c r="X38" i="16"/>
  <c r="X38" i="18" s="1"/>
  <c r="Y38" i="16"/>
  <c r="Y38" i="18" s="1"/>
  <c r="Z38" i="16"/>
  <c r="Z38" i="18" s="1"/>
  <c r="AA38" i="16"/>
  <c r="AA38" i="18" s="1"/>
  <c r="AB38" i="16"/>
  <c r="AB38" i="18" s="1"/>
  <c r="AC38" i="16"/>
  <c r="AC38" i="18" s="1"/>
  <c r="AD38" i="16"/>
  <c r="AD38" i="18" s="1"/>
  <c r="AE38" i="16"/>
  <c r="AE38" i="18" s="1"/>
  <c r="AF38" i="16"/>
  <c r="AF38" i="18" s="1"/>
  <c r="AG38" i="16"/>
  <c r="AG38" i="18" s="1"/>
  <c r="AH38" i="16"/>
  <c r="AH38" i="18" s="1"/>
  <c r="AI38" i="16"/>
  <c r="AI38" i="18" s="1"/>
  <c r="AJ38" i="16"/>
  <c r="AJ38" i="18" s="1"/>
  <c r="AK38" i="16"/>
  <c r="AK38" i="18" s="1"/>
  <c r="AL38" i="16"/>
  <c r="AL38" i="18" s="1"/>
  <c r="AM38" i="16"/>
  <c r="AM38" i="18" s="1"/>
  <c r="AN38" i="16"/>
  <c r="AN38" i="18" s="1"/>
  <c r="AO38" i="16"/>
  <c r="AO38" i="18" s="1"/>
  <c r="AP38" i="16"/>
  <c r="AP38" i="18" s="1"/>
  <c r="AQ38" i="16"/>
  <c r="AQ38" i="18" s="1"/>
  <c r="AR38" i="16"/>
  <c r="AR38" i="18" s="1"/>
  <c r="AS38" i="16"/>
  <c r="AS38" i="18" s="1"/>
  <c r="AT38" i="16"/>
  <c r="AT38" i="18" s="1"/>
  <c r="AU38" i="16"/>
  <c r="AU38" i="18" s="1"/>
  <c r="AV38" i="16"/>
  <c r="AV38" i="18" s="1"/>
  <c r="AW38" i="16"/>
  <c r="AW38" i="18" s="1"/>
  <c r="AX38" i="16"/>
  <c r="AX38" i="18" s="1"/>
  <c r="AY38" i="16"/>
  <c r="AY38" i="18" s="1"/>
  <c r="AZ38" i="16"/>
  <c r="AZ38" i="18" s="1"/>
  <c r="BA38" i="16"/>
  <c r="BA38" i="18" s="1"/>
  <c r="BB38" i="16"/>
  <c r="BB38" i="18" s="1"/>
  <c r="BC38" i="16"/>
  <c r="BC38" i="18" s="1"/>
  <c r="BD38" i="16"/>
  <c r="BD38" i="18" s="1"/>
  <c r="BE38" i="16"/>
  <c r="BE38" i="18" s="1"/>
  <c r="BF38" i="16"/>
  <c r="BF38" i="18" s="1"/>
  <c r="BG38" i="16"/>
  <c r="BG38" i="18" s="1"/>
  <c r="BH38" i="16"/>
  <c r="BH38" i="18" s="1"/>
  <c r="BI38" i="16"/>
  <c r="BI38" i="18" s="1"/>
  <c r="BJ38" i="16"/>
  <c r="BJ38" i="18" s="1"/>
  <c r="BK38" i="16"/>
  <c r="BK38" i="18" s="1"/>
  <c r="E39" i="16"/>
  <c r="E39" i="18" s="1"/>
  <c r="F39" i="16"/>
  <c r="F39" i="18" s="1"/>
  <c r="G39" i="16"/>
  <c r="G39" i="18" s="1"/>
  <c r="H39" i="16"/>
  <c r="H39" i="18" s="1"/>
  <c r="I39" i="16"/>
  <c r="I39" i="18" s="1"/>
  <c r="J39" i="16"/>
  <c r="J39" i="18" s="1"/>
  <c r="K39" i="16"/>
  <c r="K39" i="18" s="1"/>
  <c r="L39" i="16"/>
  <c r="L39" i="18" s="1"/>
  <c r="M39" i="16"/>
  <c r="M39" i="18" s="1"/>
  <c r="N39" i="16"/>
  <c r="N39" i="18" s="1"/>
  <c r="O39" i="16"/>
  <c r="O39" i="18" s="1"/>
  <c r="P39" i="16"/>
  <c r="P39" i="18" s="1"/>
  <c r="Q39" i="16"/>
  <c r="Q39" i="18" s="1"/>
  <c r="R39" i="16"/>
  <c r="R39" i="18" s="1"/>
  <c r="S39" i="16"/>
  <c r="S39" i="18" s="1"/>
  <c r="T39" i="16"/>
  <c r="T39" i="18" s="1"/>
  <c r="U39" i="16"/>
  <c r="U39" i="18" s="1"/>
  <c r="V39" i="16"/>
  <c r="V39" i="18" s="1"/>
  <c r="W39" i="16"/>
  <c r="W39" i="18" s="1"/>
  <c r="X39" i="16"/>
  <c r="X39" i="18" s="1"/>
  <c r="Y39" i="16"/>
  <c r="Y39" i="18" s="1"/>
  <c r="Z39" i="16"/>
  <c r="Z39" i="18" s="1"/>
  <c r="AA39" i="16"/>
  <c r="AA39" i="18" s="1"/>
  <c r="AB39" i="16"/>
  <c r="AB39" i="18" s="1"/>
  <c r="AC39" i="16"/>
  <c r="AC39" i="18" s="1"/>
  <c r="AD39" i="16"/>
  <c r="AD39" i="18" s="1"/>
  <c r="AE39" i="16"/>
  <c r="AE39" i="18" s="1"/>
  <c r="AF39" i="16"/>
  <c r="AF39" i="18" s="1"/>
  <c r="AG39" i="16"/>
  <c r="AG39" i="18" s="1"/>
  <c r="AH39" i="16"/>
  <c r="AH39" i="18" s="1"/>
  <c r="AI39" i="16"/>
  <c r="AI39" i="18" s="1"/>
  <c r="AJ39" i="16"/>
  <c r="AJ39" i="18" s="1"/>
  <c r="AK39" i="16"/>
  <c r="AK39" i="18" s="1"/>
  <c r="AL39" i="16"/>
  <c r="AL39" i="18" s="1"/>
  <c r="AM39" i="16"/>
  <c r="AM39" i="18" s="1"/>
  <c r="AN39" i="16"/>
  <c r="AN39" i="18" s="1"/>
  <c r="AO39" i="16"/>
  <c r="AO39" i="18" s="1"/>
  <c r="AP39" i="16"/>
  <c r="AP39" i="18" s="1"/>
  <c r="AQ39" i="16"/>
  <c r="AQ39" i="18" s="1"/>
  <c r="AR39" i="16"/>
  <c r="AR39" i="18" s="1"/>
  <c r="AS39" i="16"/>
  <c r="AS39" i="18" s="1"/>
  <c r="AT39" i="16"/>
  <c r="AT39" i="18" s="1"/>
  <c r="AU39" i="16"/>
  <c r="AU39" i="18" s="1"/>
  <c r="AV39" i="16"/>
  <c r="AV39" i="18" s="1"/>
  <c r="AW39" i="16"/>
  <c r="AW39" i="18" s="1"/>
  <c r="AX39" i="16"/>
  <c r="AX39" i="18" s="1"/>
  <c r="AY39" i="16"/>
  <c r="AY39" i="18" s="1"/>
  <c r="AZ39" i="16"/>
  <c r="AZ39" i="18" s="1"/>
  <c r="BA39" i="16"/>
  <c r="BA39" i="18" s="1"/>
  <c r="BB39" i="16"/>
  <c r="BB39" i="18" s="1"/>
  <c r="BC39" i="16"/>
  <c r="BC39" i="18" s="1"/>
  <c r="BD39" i="16"/>
  <c r="BD39" i="18" s="1"/>
  <c r="BE39" i="16"/>
  <c r="BE39" i="18" s="1"/>
  <c r="BF39" i="16"/>
  <c r="BF39" i="18" s="1"/>
  <c r="BG39" i="16"/>
  <c r="BG39" i="18" s="1"/>
  <c r="BH39" i="16"/>
  <c r="BH39" i="18" s="1"/>
  <c r="BI39" i="16"/>
  <c r="BI39" i="18" s="1"/>
  <c r="BJ39" i="16"/>
  <c r="BJ39" i="18" s="1"/>
  <c r="BK39" i="16"/>
  <c r="BK39" i="18" s="1"/>
  <c r="E40" i="16"/>
  <c r="E40" i="18" s="1"/>
  <c r="F40" i="16"/>
  <c r="F40" i="18" s="1"/>
  <c r="G40" i="16"/>
  <c r="G40" i="18" s="1"/>
  <c r="H40" i="16"/>
  <c r="H40" i="18" s="1"/>
  <c r="I40" i="16"/>
  <c r="I40" i="18" s="1"/>
  <c r="J40" i="16"/>
  <c r="J40" i="18" s="1"/>
  <c r="K40" i="16"/>
  <c r="K40" i="18" s="1"/>
  <c r="L40" i="16"/>
  <c r="L40" i="18" s="1"/>
  <c r="M40" i="16"/>
  <c r="M40" i="18" s="1"/>
  <c r="N40" i="16"/>
  <c r="N40" i="18" s="1"/>
  <c r="O40" i="16"/>
  <c r="O40" i="18" s="1"/>
  <c r="P40" i="16"/>
  <c r="P40" i="18" s="1"/>
  <c r="Q40" i="16"/>
  <c r="Q40" i="18" s="1"/>
  <c r="R40" i="16"/>
  <c r="R40" i="18" s="1"/>
  <c r="S40" i="16"/>
  <c r="S40" i="18" s="1"/>
  <c r="T40" i="16"/>
  <c r="T40" i="18" s="1"/>
  <c r="U40" i="16"/>
  <c r="U40" i="18" s="1"/>
  <c r="V40" i="16"/>
  <c r="V40" i="18" s="1"/>
  <c r="W40" i="16"/>
  <c r="W40" i="18" s="1"/>
  <c r="X40" i="16"/>
  <c r="X40" i="18" s="1"/>
  <c r="Y40" i="16"/>
  <c r="Y40" i="18" s="1"/>
  <c r="Z40" i="16"/>
  <c r="Z40" i="18" s="1"/>
  <c r="AA40" i="16"/>
  <c r="AA40" i="18" s="1"/>
  <c r="AB40" i="16"/>
  <c r="AB40" i="18" s="1"/>
  <c r="AC40" i="16"/>
  <c r="AC40" i="18" s="1"/>
  <c r="AD40" i="16"/>
  <c r="AD40" i="18" s="1"/>
  <c r="AE40" i="16"/>
  <c r="AE40" i="18" s="1"/>
  <c r="AF40" i="16"/>
  <c r="AF40" i="18" s="1"/>
  <c r="AG40" i="16"/>
  <c r="AG40" i="18" s="1"/>
  <c r="AH40" i="16"/>
  <c r="AH40" i="18" s="1"/>
  <c r="AI40" i="16"/>
  <c r="AI40" i="18" s="1"/>
  <c r="AJ40" i="16"/>
  <c r="AJ40" i="18" s="1"/>
  <c r="AK40" i="16"/>
  <c r="AK40" i="18" s="1"/>
  <c r="AL40" i="16"/>
  <c r="AL40" i="18" s="1"/>
  <c r="AM40" i="16"/>
  <c r="AM40" i="18" s="1"/>
  <c r="AN40" i="16"/>
  <c r="AN40" i="18" s="1"/>
  <c r="AO40" i="16"/>
  <c r="AO40" i="18" s="1"/>
  <c r="AP40" i="16"/>
  <c r="AP40" i="18" s="1"/>
  <c r="AQ40" i="16"/>
  <c r="AQ40" i="18" s="1"/>
  <c r="AR40" i="16"/>
  <c r="AR40" i="18" s="1"/>
  <c r="AS40" i="16"/>
  <c r="AS40" i="18" s="1"/>
  <c r="AT40" i="16"/>
  <c r="AT40" i="18" s="1"/>
  <c r="AU40" i="16"/>
  <c r="AU40" i="18" s="1"/>
  <c r="AV40" i="16"/>
  <c r="AV40" i="18" s="1"/>
  <c r="AW40" i="16"/>
  <c r="AW40" i="18" s="1"/>
  <c r="AX40" i="16"/>
  <c r="AX40" i="18" s="1"/>
  <c r="AY40" i="16"/>
  <c r="AY40" i="18" s="1"/>
  <c r="AZ40" i="16"/>
  <c r="AZ40" i="18" s="1"/>
  <c r="BA40" i="16"/>
  <c r="BA40" i="18" s="1"/>
  <c r="BB40" i="16"/>
  <c r="BB40" i="18" s="1"/>
  <c r="BC40" i="16"/>
  <c r="BC40" i="18" s="1"/>
  <c r="BD40" i="16"/>
  <c r="BD40" i="18" s="1"/>
  <c r="BE40" i="16"/>
  <c r="BE40" i="18" s="1"/>
  <c r="BF40" i="16"/>
  <c r="BF40" i="18" s="1"/>
  <c r="BG40" i="16"/>
  <c r="BG40" i="18" s="1"/>
  <c r="BH40" i="16"/>
  <c r="BH40" i="18" s="1"/>
  <c r="BI40" i="16"/>
  <c r="BI40" i="18" s="1"/>
  <c r="BJ40" i="16"/>
  <c r="BJ40" i="18" s="1"/>
  <c r="BK40" i="16"/>
  <c r="BK40" i="18" s="1"/>
  <c r="E41" i="16"/>
  <c r="E41" i="18" s="1"/>
  <c r="F41" i="16"/>
  <c r="F41" i="18" s="1"/>
  <c r="G41" i="16"/>
  <c r="G41" i="18" s="1"/>
  <c r="H41" i="16"/>
  <c r="H41" i="18" s="1"/>
  <c r="I41" i="16"/>
  <c r="I41" i="18" s="1"/>
  <c r="J41" i="16"/>
  <c r="J41" i="18" s="1"/>
  <c r="K41" i="16"/>
  <c r="K41" i="18" s="1"/>
  <c r="L41" i="16"/>
  <c r="L41" i="18" s="1"/>
  <c r="M41" i="16"/>
  <c r="M41" i="18" s="1"/>
  <c r="N41" i="16"/>
  <c r="N41" i="18" s="1"/>
  <c r="O41" i="16"/>
  <c r="O41" i="18" s="1"/>
  <c r="P41" i="16"/>
  <c r="P41" i="18" s="1"/>
  <c r="Q41" i="16"/>
  <c r="Q41" i="18" s="1"/>
  <c r="R41" i="16"/>
  <c r="R41" i="18" s="1"/>
  <c r="S41" i="16"/>
  <c r="S41" i="18" s="1"/>
  <c r="T41" i="16"/>
  <c r="T41" i="18" s="1"/>
  <c r="U41" i="16"/>
  <c r="U41" i="18" s="1"/>
  <c r="V41" i="16"/>
  <c r="V41" i="18" s="1"/>
  <c r="W41" i="16"/>
  <c r="W41" i="18" s="1"/>
  <c r="X41" i="16"/>
  <c r="X41" i="18" s="1"/>
  <c r="Y41" i="16"/>
  <c r="Y41" i="18" s="1"/>
  <c r="Z41" i="16"/>
  <c r="Z41" i="18" s="1"/>
  <c r="AA41" i="16"/>
  <c r="AA41" i="18" s="1"/>
  <c r="AB41" i="16"/>
  <c r="AB41" i="18" s="1"/>
  <c r="AC41" i="16"/>
  <c r="AC41" i="18" s="1"/>
  <c r="AD41" i="16"/>
  <c r="AD41" i="18" s="1"/>
  <c r="AE41" i="16"/>
  <c r="AE41" i="18" s="1"/>
  <c r="AF41" i="16"/>
  <c r="AF41" i="18" s="1"/>
  <c r="AG41" i="16"/>
  <c r="AG41" i="18" s="1"/>
  <c r="AH41" i="16"/>
  <c r="AH41" i="18" s="1"/>
  <c r="AI41" i="16"/>
  <c r="AI41" i="18" s="1"/>
  <c r="AJ41" i="16"/>
  <c r="AJ41" i="18" s="1"/>
  <c r="AK41" i="16"/>
  <c r="AK41" i="18" s="1"/>
  <c r="AL41" i="16"/>
  <c r="AL41" i="18" s="1"/>
  <c r="AM41" i="16"/>
  <c r="AM41" i="18" s="1"/>
  <c r="AN41" i="16"/>
  <c r="AN41" i="18" s="1"/>
  <c r="AO41" i="16"/>
  <c r="AO41" i="18" s="1"/>
  <c r="AP41" i="16"/>
  <c r="AP41" i="18" s="1"/>
  <c r="AQ41" i="16"/>
  <c r="AQ41" i="18" s="1"/>
  <c r="AR41" i="16"/>
  <c r="AR41" i="18" s="1"/>
  <c r="AS41" i="16"/>
  <c r="AS41" i="18" s="1"/>
  <c r="AT41" i="16"/>
  <c r="AT41" i="18" s="1"/>
  <c r="AU41" i="16"/>
  <c r="AU41" i="18" s="1"/>
  <c r="AV41" i="16"/>
  <c r="AV41" i="18" s="1"/>
  <c r="AW41" i="16"/>
  <c r="AW41" i="18" s="1"/>
  <c r="AX41" i="16"/>
  <c r="AX41" i="18" s="1"/>
  <c r="AY41" i="16"/>
  <c r="AY41" i="18" s="1"/>
  <c r="AZ41" i="16"/>
  <c r="AZ41" i="18" s="1"/>
  <c r="BA41" i="16"/>
  <c r="BA41" i="18" s="1"/>
  <c r="BB41" i="16"/>
  <c r="BB41" i="18" s="1"/>
  <c r="BC41" i="16"/>
  <c r="BC41" i="18" s="1"/>
  <c r="BD41" i="16"/>
  <c r="BD41" i="18" s="1"/>
  <c r="BE41" i="16"/>
  <c r="BE41" i="18" s="1"/>
  <c r="BF41" i="16"/>
  <c r="BF41" i="18" s="1"/>
  <c r="BG41" i="16"/>
  <c r="BG41" i="18" s="1"/>
  <c r="BH41" i="16"/>
  <c r="BH41" i="18" s="1"/>
  <c r="BI41" i="16"/>
  <c r="BI41" i="18" s="1"/>
  <c r="BJ41" i="16"/>
  <c r="BJ41" i="18" s="1"/>
  <c r="BK41" i="16"/>
  <c r="BK41" i="18" s="1"/>
  <c r="E42" i="16"/>
  <c r="E42" i="18" s="1"/>
  <c r="F42" i="16"/>
  <c r="F42" i="18" s="1"/>
  <c r="G42" i="16"/>
  <c r="G42" i="18" s="1"/>
  <c r="H42" i="16"/>
  <c r="H42" i="18" s="1"/>
  <c r="I42" i="16"/>
  <c r="I42" i="18" s="1"/>
  <c r="J42" i="16"/>
  <c r="J42" i="18" s="1"/>
  <c r="K42" i="16"/>
  <c r="K42" i="18" s="1"/>
  <c r="L42" i="16"/>
  <c r="L42" i="18" s="1"/>
  <c r="M42" i="16"/>
  <c r="M42" i="18" s="1"/>
  <c r="N42" i="16"/>
  <c r="N42" i="18" s="1"/>
  <c r="O42" i="16"/>
  <c r="O42" i="18" s="1"/>
  <c r="P42" i="16"/>
  <c r="P42" i="18" s="1"/>
  <c r="Q42" i="16"/>
  <c r="Q42" i="18" s="1"/>
  <c r="R42" i="16"/>
  <c r="R42" i="18" s="1"/>
  <c r="S42" i="16"/>
  <c r="S42" i="18" s="1"/>
  <c r="T42" i="16"/>
  <c r="T42" i="18" s="1"/>
  <c r="U42" i="16"/>
  <c r="U42" i="18" s="1"/>
  <c r="V42" i="16"/>
  <c r="V42" i="18" s="1"/>
  <c r="W42" i="16"/>
  <c r="W42" i="18" s="1"/>
  <c r="X42" i="16"/>
  <c r="X42" i="18" s="1"/>
  <c r="Y42" i="16"/>
  <c r="Y42" i="18" s="1"/>
  <c r="Z42" i="16"/>
  <c r="Z42" i="18" s="1"/>
  <c r="AA42" i="16"/>
  <c r="AA42" i="18" s="1"/>
  <c r="AB42" i="16"/>
  <c r="AB42" i="18" s="1"/>
  <c r="AC42" i="16"/>
  <c r="AC42" i="18" s="1"/>
  <c r="AD42" i="16"/>
  <c r="AD42" i="18" s="1"/>
  <c r="AE42" i="16"/>
  <c r="AE42" i="18" s="1"/>
  <c r="AF42" i="16"/>
  <c r="AF42" i="18" s="1"/>
  <c r="AG42" i="16"/>
  <c r="AG42" i="18" s="1"/>
  <c r="AH42" i="16"/>
  <c r="AH42" i="18" s="1"/>
  <c r="AI42" i="16"/>
  <c r="AI42" i="18" s="1"/>
  <c r="AJ42" i="16"/>
  <c r="AJ42" i="18" s="1"/>
  <c r="AK42" i="16"/>
  <c r="AK42" i="18" s="1"/>
  <c r="AL42" i="16"/>
  <c r="AL42" i="18" s="1"/>
  <c r="AM42" i="16"/>
  <c r="AM42" i="18" s="1"/>
  <c r="AN42" i="16"/>
  <c r="AN42" i="18" s="1"/>
  <c r="AO42" i="16"/>
  <c r="AO42" i="18" s="1"/>
  <c r="AP42" i="16"/>
  <c r="AP42" i="18" s="1"/>
  <c r="AQ42" i="16"/>
  <c r="AQ42" i="18" s="1"/>
  <c r="AR42" i="16"/>
  <c r="AR42" i="18" s="1"/>
  <c r="AS42" i="16"/>
  <c r="AS42" i="18" s="1"/>
  <c r="AT42" i="16"/>
  <c r="AT42" i="18" s="1"/>
  <c r="AU42" i="16"/>
  <c r="AU42" i="18" s="1"/>
  <c r="AV42" i="16"/>
  <c r="AV42" i="18" s="1"/>
  <c r="AW42" i="16"/>
  <c r="AW42" i="18" s="1"/>
  <c r="AX42" i="16"/>
  <c r="AX42" i="18" s="1"/>
  <c r="AY42" i="16"/>
  <c r="AY42" i="18" s="1"/>
  <c r="AZ42" i="16"/>
  <c r="AZ42" i="18" s="1"/>
  <c r="BA42" i="16"/>
  <c r="BA42" i="18" s="1"/>
  <c r="BB42" i="16"/>
  <c r="BB42" i="18" s="1"/>
  <c r="BC42" i="16"/>
  <c r="BC42" i="18" s="1"/>
  <c r="BD42" i="16"/>
  <c r="BD42" i="18" s="1"/>
  <c r="BE42" i="16"/>
  <c r="BE42" i="18" s="1"/>
  <c r="BF42" i="16"/>
  <c r="BF42" i="18" s="1"/>
  <c r="BG42" i="16"/>
  <c r="BG42" i="18" s="1"/>
  <c r="BH42" i="16"/>
  <c r="BH42" i="18" s="1"/>
  <c r="BI42" i="16"/>
  <c r="BI42" i="18" s="1"/>
  <c r="BJ42" i="16"/>
  <c r="BJ42" i="18" s="1"/>
  <c r="BK42" i="16"/>
  <c r="BK42" i="18" s="1"/>
  <c r="E43" i="16"/>
  <c r="E43" i="18" s="1"/>
  <c r="F43" i="16"/>
  <c r="F43" i="18" s="1"/>
  <c r="G43" i="16"/>
  <c r="G43" i="18" s="1"/>
  <c r="H43" i="16"/>
  <c r="H43" i="18" s="1"/>
  <c r="I43" i="16"/>
  <c r="I43" i="18" s="1"/>
  <c r="J43" i="16"/>
  <c r="J43" i="18" s="1"/>
  <c r="K43" i="16"/>
  <c r="K43" i="18" s="1"/>
  <c r="L43" i="16"/>
  <c r="L43" i="18" s="1"/>
  <c r="M43" i="16"/>
  <c r="M43" i="18" s="1"/>
  <c r="N43" i="16"/>
  <c r="N43" i="18" s="1"/>
  <c r="O43" i="16"/>
  <c r="O43" i="18" s="1"/>
  <c r="P43" i="16"/>
  <c r="P43" i="18" s="1"/>
  <c r="Q43" i="16"/>
  <c r="Q43" i="18" s="1"/>
  <c r="R43" i="16"/>
  <c r="R43" i="18" s="1"/>
  <c r="S43" i="16"/>
  <c r="S43" i="18" s="1"/>
  <c r="T43" i="16"/>
  <c r="T43" i="18" s="1"/>
  <c r="U43" i="16"/>
  <c r="U43" i="18" s="1"/>
  <c r="V43" i="16"/>
  <c r="V43" i="18" s="1"/>
  <c r="W43" i="16"/>
  <c r="W43" i="18" s="1"/>
  <c r="X43" i="16"/>
  <c r="X43" i="18" s="1"/>
  <c r="Y43" i="16"/>
  <c r="Y43" i="18" s="1"/>
  <c r="Z43" i="16"/>
  <c r="Z43" i="18" s="1"/>
  <c r="AA43" i="16"/>
  <c r="AA43" i="18" s="1"/>
  <c r="AB43" i="16"/>
  <c r="AB43" i="18" s="1"/>
  <c r="AC43" i="16"/>
  <c r="AC43" i="18" s="1"/>
  <c r="AD43" i="16"/>
  <c r="AD43" i="18" s="1"/>
  <c r="AE43" i="16"/>
  <c r="AE43" i="18" s="1"/>
  <c r="AF43" i="16"/>
  <c r="AF43" i="18" s="1"/>
  <c r="AG43" i="16"/>
  <c r="AG43" i="18" s="1"/>
  <c r="AH43" i="16"/>
  <c r="AH43" i="18" s="1"/>
  <c r="AI43" i="16"/>
  <c r="AI43" i="18" s="1"/>
  <c r="AJ43" i="16"/>
  <c r="AJ43" i="18" s="1"/>
  <c r="AK43" i="16"/>
  <c r="AK43" i="18" s="1"/>
  <c r="AL43" i="16"/>
  <c r="AL43" i="18" s="1"/>
  <c r="AM43" i="16"/>
  <c r="AM43" i="18" s="1"/>
  <c r="AN43" i="16"/>
  <c r="AN43" i="18" s="1"/>
  <c r="AO43" i="16"/>
  <c r="AO43" i="18" s="1"/>
  <c r="AP43" i="16"/>
  <c r="AP43" i="18" s="1"/>
  <c r="AQ43" i="16"/>
  <c r="AQ43" i="18" s="1"/>
  <c r="AR43" i="16"/>
  <c r="AR43" i="18" s="1"/>
  <c r="AS43" i="16"/>
  <c r="AS43" i="18" s="1"/>
  <c r="AT43" i="16"/>
  <c r="AT43" i="18" s="1"/>
  <c r="AU43" i="16"/>
  <c r="AU43" i="18" s="1"/>
  <c r="AV43" i="16"/>
  <c r="AV43" i="18" s="1"/>
  <c r="AW43" i="16"/>
  <c r="AW43" i="18" s="1"/>
  <c r="AX43" i="16"/>
  <c r="AX43" i="18" s="1"/>
  <c r="AY43" i="16"/>
  <c r="AY43" i="18" s="1"/>
  <c r="AZ43" i="16"/>
  <c r="AZ43" i="18" s="1"/>
  <c r="BA43" i="16"/>
  <c r="BA43" i="18" s="1"/>
  <c r="BB43" i="16"/>
  <c r="BB43" i="18" s="1"/>
  <c r="BC43" i="16"/>
  <c r="BC43" i="18" s="1"/>
  <c r="BD43" i="16"/>
  <c r="BD43" i="18" s="1"/>
  <c r="BE43" i="16"/>
  <c r="BE43" i="18" s="1"/>
  <c r="BF43" i="16"/>
  <c r="BF43" i="18" s="1"/>
  <c r="BG43" i="16"/>
  <c r="BG43" i="18" s="1"/>
  <c r="BH43" i="16"/>
  <c r="BH43" i="18" s="1"/>
  <c r="BI43" i="16"/>
  <c r="BI43" i="18" s="1"/>
  <c r="BJ43" i="16"/>
  <c r="BJ43" i="18" s="1"/>
  <c r="BK43" i="16"/>
  <c r="BK43" i="18" s="1"/>
  <c r="E44" i="16"/>
  <c r="E44" i="18" s="1"/>
  <c r="F44" i="16"/>
  <c r="F44" i="18" s="1"/>
  <c r="G44" i="16"/>
  <c r="G44" i="18" s="1"/>
  <c r="H44" i="16"/>
  <c r="H44" i="18" s="1"/>
  <c r="I44" i="16"/>
  <c r="I44" i="18" s="1"/>
  <c r="J44" i="16"/>
  <c r="J44" i="18" s="1"/>
  <c r="K44" i="16"/>
  <c r="K44" i="18" s="1"/>
  <c r="L44" i="16"/>
  <c r="L44" i="18" s="1"/>
  <c r="M44" i="16"/>
  <c r="M44" i="18" s="1"/>
  <c r="N44" i="16"/>
  <c r="N44" i="18" s="1"/>
  <c r="O44" i="16"/>
  <c r="O44" i="18" s="1"/>
  <c r="P44" i="16"/>
  <c r="P44" i="18" s="1"/>
  <c r="Q44" i="16"/>
  <c r="Q44" i="18" s="1"/>
  <c r="R44" i="16"/>
  <c r="R44" i="18" s="1"/>
  <c r="S44" i="16"/>
  <c r="S44" i="18" s="1"/>
  <c r="T44" i="16"/>
  <c r="T44" i="18" s="1"/>
  <c r="U44" i="16"/>
  <c r="U44" i="18" s="1"/>
  <c r="V44" i="16"/>
  <c r="V44" i="18" s="1"/>
  <c r="W44" i="16"/>
  <c r="W44" i="18" s="1"/>
  <c r="X44" i="16"/>
  <c r="X44" i="18" s="1"/>
  <c r="Y44" i="16"/>
  <c r="Y44" i="18" s="1"/>
  <c r="Z44" i="16"/>
  <c r="Z44" i="18" s="1"/>
  <c r="AA44" i="16"/>
  <c r="AA44" i="18" s="1"/>
  <c r="AB44" i="16"/>
  <c r="AB44" i="18" s="1"/>
  <c r="AC44" i="16"/>
  <c r="AC44" i="18" s="1"/>
  <c r="AD44" i="16"/>
  <c r="AD44" i="18" s="1"/>
  <c r="AE44" i="16"/>
  <c r="AE44" i="18" s="1"/>
  <c r="AF44" i="16"/>
  <c r="AF44" i="18" s="1"/>
  <c r="AG44" i="16"/>
  <c r="AG44" i="18" s="1"/>
  <c r="AH44" i="16"/>
  <c r="AH44" i="18" s="1"/>
  <c r="AI44" i="16"/>
  <c r="AI44" i="18" s="1"/>
  <c r="AJ44" i="16"/>
  <c r="AJ44" i="18" s="1"/>
  <c r="AK44" i="16"/>
  <c r="AK44" i="18" s="1"/>
  <c r="AL44" i="16"/>
  <c r="AL44" i="18" s="1"/>
  <c r="AM44" i="16"/>
  <c r="AM44" i="18" s="1"/>
  <c r="AN44" i="16"/>
  <c r="AN44" i="18" s="1"/>
  <c r="AO44" i="16"/>
  <c r="AO44" i="18" s="1"/>
  <c r="AP44" i="16"/>
  <c r="AP44" i="18" s="1"/>
  <c r="AQ44" i="16"/>
  <c r="AQ44" i="18" s="1"/>
  <c r="AR44" i="16"/>
  <c r="AR44" i="18" s="1"/>
  <c r="AS44" i="16"/>
  <c r="AS44" i="18" s="1"/>
  <c r="AT44" i="16"/>
  <c r="AT44" i="18" s="1"/>
  <c r="AU44" i="16"/>
  <c r="AU44" i="18" s="1"/>
  <c r="AV44" i="16"/>
  <c r="AV44" i="18" s="1"/>
  <c r="AW44" i="16"/>
  <c r="AW44" i="18" s="1"/>
  <c r="AX44" i="16"/>
  <c r="AX44" i="18" s="1"/>
  <c r="AY44" i="16"/>
  <c r="AY44" i="18" s="1"/>
  <c r="AZ44" i="16"/>
  <c r="AZ44" i="18" s="1"/>
  <c r="BA44" i="16"/>
  <c r="BA44" i="18" s="1"/>
  <c r="BB44" i="16"/>
  <c r="BB44" i="18" s="1"/>
  <c r="BC44" i="16"/>
  <c r="BC44" i="18" s="1"/>
  <c r="BD44" i="16"/>
  <c r="BD44" i="18" s="1"/>
  <c r="BE44" i="16"/>
  <c r="BE44" i="18" s="1"/>
  <c r="BF44" i="16"/>
  <c r="BF44" i="18" s="1"/>
  <c r="BG44" i="16"/>
  <c r="BG44" i="18" s="1"/>
  <c r="BH44" i="16"/>
  <c r="BH44" i="18" s="1"/>
  <c r="BI44" i="16"/>
  <c r="BI44" i="18" s="1"/>
  <c r="BJ44" i="16"/>
  <c r="BJ44" i="18" s="1"/>
  <c r="BK44" i="16"/>
  <c r="BK44" i="18" s="1"/>
  <c r="E45" i="16"/>
  <c r="E45" i="18" s="1"/>
  <c r="F45" i="16"/>
  <c r="F45" i="18" s="1"/>
  <c r="G45" i="16"/>
  <c r="G45" i="18" s="1"/>
  <c r="H45" i="16"/>
  <c r="H45" i="18" s="1"/>
  <c r="I45" i="16"/>
  <c r="I45" i="18" s="1"/>
  <c r="J45" i="16"/>
  <c r="J45" i="18" s="1"/>
  <c r="K45" i="16"/>
  <c r="K45" i="18" s="1"/>
  <c r="L45" i="16"/>
  <c r="L45" i="18" s="1"/>
  <c r="M45" i="16"/>
  <c r="M45" i="18" s="1"/>
  <c r="N45" i="16"/>
  <c r="N45" i="18" s="1"/>
  <c r="O45" i="16"/>
  <c r="O45" i="18" s="1"/>
  <c r="P45" i="16"/>
  <c r="P45" i="18" s="1"/>
  <c r="Q45" i="16"/>
  <c r="Q45" i="18" s="1"/>
  <c r="R45" i="16"/>
  <c r="R45" i="18" s="1"/>
  <c r="S45" i="16"/>
  <c r="S45" i="18" s="1"/>
  <c r="T45" i="16"/>
  <c r="T45" i="18" s="1"/>
  <c r="U45" i="16"/>
  <c r="U45" i="18" s="1"/>
  <c r="V45" i="16"/>
  <c r="V45" i="18" s="1"/>
  <c r="W45" i="16"/>
  <c r="W45" i="18" s="1"/>
  <c r="X45" i="16"/>
  <c r="X45" i="18" s="1"/>
  <c r="Y45" i="16"/>
  <c r="Y45" i="18" s="1"/>
  <c r="Z45" i="16"/>
  <c r="Z45" i="18" s="1"/>
  <c r="AA45" i="16"/>
  <c r="AA45" i="18" s="1"/>
  <c r="AB45" i="16"/>
  <c r="AB45" i="18" s="1"/>
  <c r="AC45" i="16"/>
  <c r="AC45" i="18" s="1"/>
  <c r="AD45" i="16"/>
  <c r="AD45" i="18" s="1"/>
  <c r="AE45" i="16"/>
  <c r="AE45" i="18" s="1"/>
  <c r="AF45" i="16"/>
  <c r="AF45" i="18" s="1"/>
  <c r="AG45" i="16"/>
  <c r="AG45" i="18" s="1"/>
  <c r="AH45" i="16"/>
  <c r="AH45" i="18" s="1"/>
  <c r="AI45" i="16"/>
  <c r="AI45" i="18" s="1"/>
  <c r="AJ45" i="16"/>
  <c r="AJ45" i="18" s="1"/>
  <c r="AK45" i="16"/>
  <c r="AK45" i="18" s="1"/>
  <c r="AL45" i="16"/>
  <c r="AL45" i="18" s="1"/>
  <c r="AM45" i="16"/>
  <c r="AM45" i="18" s="1"/>
  <c r="AN45" i="16"/>
  <c r="AN45" i="18" s="1"/>
  <c r="AO45" i="16"/>
  <c r="AO45" i="18" s="1"/>
  <c r="AP45" i="16"/>
  <c r="AP45" i="18" s="1"/>
  <c r="AQ45" i="16"/>
  <c r="AQ45" i="18" s="1"/>
  <c r="AR45" i="16"/>
  <c r="AR45" i="18" s="1"/>
  <c r="AS45" i="16"/>
  <c r="AS45" i="18" s="1"/>
  <c r="AT45" i="16"/>
  <c r="AT45" i="18" s="1"/>
  <c r="AU45" i="16"/>
  <c r="AU45" i="18" s="1"/>
  <c r="AV45" i="16"/>
  <c r="AV45" i="18" s="1"/>
  <c r="AW45" i="16"/>
  <c r="AW45" i="18" s="1"/>
  <c r="AX45" i="16"/>
  <c r="AX45" i="18" s="1"/>
  <c r="AY45" i="16"/>
  <c r="AY45" i="18" s="1"/>
  <c r="AZ45" i="16"/>
  <c r="AZ45" i="18" s="1"/>
  <c r="BA45" i="16"/>
  <c r="BA45" i="18" s="1"/>
  <c r="BB45" i="16"/>
  <c r="BB45" i="18" s="1"/>
  <c r="BC45" i="16"/>
  <c r="BC45" i="18" s="1"/>
  <c r="BD45" i="16"/>
  <c r="BD45" i="18" s="1"/>
  <c r="BE45" i="16"/>
  <c r="BE45" i="18" s="1"/>
  <c r="BF45" i="16"/>
  <c r="BF45" i="18" s="1"/>
  <c r="BG45" i="16"/>
  <c r="BG45" i="18" s="1"/>
  <c r="BH45" i="16"/>
  <c r="BH45" i="18" s="1"/>
  <c r="BI45" i="16"/>
  <c r="BI45" i="18" s="1"/>
  <c r="BJ45" i="16"/>
  <c r="BJ45" i="18" s="1"/>
  <c r="BK45" i="16"/>
  <c r="BK45" i="18" s="1"/>
  <c r="D27" i="16"/>
  <c r="D27" i="18" s="1"/>
  <c r="D28" i="16"/>
  <c r="D28" i="18" s="1"/>
  <c r="D29" i="16"/>
  <c r="D29" i="18" s="1"/>
  <c r="D30" i="16"/>
  <c r="D30" i="18" s="1"/>
  <c r="D31" i="16"/>
  <c r="D31" i="18" s="1"/>
  <c r="D32" i="16"/>
  <c r="D32" i="18" s="1"/>
  <c r="D33" i="16"/>
  <c r="D33" i="18" s="1"/>
  <c r="D34" i="16"/>
  <c r="D34" i="18" s="1"/>
  <c r="D35" i="16"/>
  <c r="D35" i="18" s="1"/>
  <c r="D36" i="16"/>
  <c r="D36" i="18" s="1"/>
  <c r="D37" i="16"/>
  <c r="D37" i="18" s="1"/>
  <c r="D38" i="16"/>
  <c r="D38" i="18" s="1"/>
  <c r="D39" i="16"/>
  <c r="D39" i="18" s="1"/>
  <c r="D40" i="16"/>
  <c r="D40" i="18" s="1"/>
  <c r="D41" i="16"/>
  <c r="D41" i="18" s="1"/>
  <c r="D42" i="16"/>
  <c r="D42" i="18" s="1"/>
  <c r="D43" i="16"/>
  <c r="D43" i="18" s="1"/>
  <c r="D44" i="16"/>
  <c r="D44" i="18" s="1"/>
  <c r="D45" i="16"/>
  <c r="D45" i="18" s="1"/>
  <c r="D26" i="16"/>
  <c r="D26" i="18" s="1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I4" i="16"/>
  <c r="AJ4" i="16"/>
  <c r="AK4" i="16"/>
  <c r="AL4" i="16"/>
  <c r="AM4" i="16"/>
  <c r="AN4" i="16"/>
  <c r="AO4" i="16"/>
  <c r="AP4" i="16"/>
  <c r="AQ4" i="16"/>
  <c r="AR4" i="16"/>
  <c r="AS4" i="16"/>
  <c r="AT4" i="16"/>
  <c r="AU4" i="16"/>
  <c r="AV4" i="16"/>
  <c r="AW4" i="16"/>
  <c r="AX4" i="16"/>
  <c r="AY4" i="16"/>
  <c r="AZ4" i="16"/>
  <c r="BA4" i="16"/>
  <c r="BB4" i="16"/>
  <c r="BC4" i="16"/>
  <c r="BD4" i="16"/>
  <c r="BE4" i="16"/>
  <c r="BF4" i="16"/>
  <c r="BG4" i="16"/>
  <c r="BH4" i="16"/>
  <c r="BI4" i="16"/>
  <c r="BJ4" i="16"/>
  <c r="BK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AI5" i="16"/>
  <c r="AJ5" i="16"/>
  <c r="AK5" i="16"/>
  <c r="AL5" i="16"/>
  <c r="AM5" i="16"/>
  <c r="AN5" i="16"/>
  <c r="AO5" i="16"/>
  <c r="AP5" i="16"/>
  <c r="AQ5" i="16"/>
  <c r="AR5" i="16"/>
  <c r="AS5" i="16"/>
  <c r="AT5" i="16"/>
  <c r="AU5" i="16"/>
  <c r="AV5" i="16"/>
  <c r="AW5" i="16"/>
  <c r="AX5" i="16"/>
  <c r="AY5" i="16"/>
  <c r="AZ5" i="16"/>
  <c r="BA5" i="16"/>
  <c r="BB5" i="16"/>
  <c r="BC5" i="16"/>
  <c r="BD5" i="16"/>
  <c r="BE5" i="16"/>
  <c r="BF5" i="16"/>
  <c r="BG5" i="16"/>
  <c r="BH5" i="16"/>
  <c r="BI5" i="16"/>
  <c r="BJ5" i="16"/>
  <c r="BK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AI6" i="16"/>
  <c r="AJ6" i="16"/>
  <c r="AK6" i="16"/>
  <c r="AL6" i="16"/>
  <c r="AM6" i="16"/>
  <c r="AN6" i="16"/>
  <c r="AO6" i="16"/>
  <c r="AP6" i="16"/>
  <c r="AQ6" i="16"/>
  <c r="AR6" i="16"/>
  <c r="AS6" i="16"/>
  <c r="AT6" i="16"/>
  <c r="AU6" i="16"/>
  <c r="AV6" i="16"/>
  <c r="AW6" i="16"/>
  <c r="AX6" i="16"/>
  <c r="AY6" i="16"/>
  <c r="AZ6" i="16"/>
  <c r="BA6" i="16"/>
  <c r="BB6" i="16"/>
  <c r="BC6" i="16"/>
  <c r="BD6" i="16"/>
  <c r="BE6" i="16"/>
  <c r="BF6" i="16"/>
  <c r="BG6" i="16"/>
  <c r="BH6" i="16"/>
  <c r="BI6" i="16"/>
  <c r="BJ6" i="16"/>
  <c r="BK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AI7" i="16"/>
  <c r="AJ7" i="16"/>
  <c r="AK7" i="16"/>
  <c r="AL7" i="16"/>
  <c r="AM7" i="16"/>
  <c r="AN7" i="16"/>
  <c r="AO7" i="16"/>
  <c r="AP7" i="16"/>
  <c r="AQ7" i="16"/>
  <c r="AR7" i="16"/>
  <c r="AS7" i="16"/>
  <c r="AT7" i="16"/>
  <c r="AU7" i="16"/>
  <c r="AV7" i="16"/>
  <c r="AW7" i="16"/>
  <c r="AX7" i="16"/>
  <c r="AY7" i="16"/>
  <c r="AZ7" i="16"/>
  <c r="BA7" i="16"/>
  <c r="BB7" i="16"/>
  <c r="BC7" i="16"/>
  <c r="BD7" i="16"/>
  <c r="BE7" i="16"/>
  <c r="BF7" i="16"/>
  <c r="BG7" i="16"/>
  <c r="BH7" i="16"/>
  <c r="BI7" i="16"/>
  <c r="BJ7" i="16"/>
  <c r="BK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AI8" i="16"/>
  <c r="AJ8" i="16"/>
  <c r="AK8" i="16"/>
  <c r="AL8" i="16"/>
  <c r="AM8" i="16"/>
  <c r="AN8" i="16"/>
  <c r="AO8" i="16"/>
  <c r="AP8" i="16"/>
  <c r="AQ8" i="16"/>
  <c r="AR8" i="16"/>
  <c r="AS8" i="16"/>
  <c r="AT8" i="16"/>
  <c r="AU8" i="16"/>
  <c r="AV8" i="16"/>
  <c r="AW8" i="16"/>
  <c r="AX8" i="16"/>
  <c r="AY8" i="16"/>
  <c r="AZ8" i="16"/>
  <c r="BA8" i="16"/>
  <c r="BB8" i="16"/>
  <c r="BC8" i="16"/>
  <c r="BD8" i="16"/>
  <c r="BE8" i="16"/>
  <c r="BF8" i="16"/>
  <c r="BG8" i="16"/>
  <c r="BH8" i="16"/>
  <c r="BI8" i="16"/>
  <c r="BJ8" i="16"/>
  <c r="BK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AL9" i="16"/>
  <c r="AM9" i="16"/>
  <c r="AN9" i="16"/>
  <c r="AO9" i="16"/>
  <c r="AP9" i="16"/>
  <c r="AQ9" i="16"/>
  <c r="AR9" i="16"/>
  <c r="AS9" i="16"/>
  <c r="AT9" i="16"/>
  <c r="AU9" i="16"/>
  <c r="AV9" i="16"/>
  <c r="AW9" i="16"/>
  <c r="AX9" i="16"/>
  <c r="AY9" i="16"/>
  <c r="AZ9" i="16"/>
  <c r="BA9" i="16"/>
  <c r="BB9" i="16"/>
  <c r="BC9" i="16"/>
  <c r="BD9" i="16"/>
  <c r="BE9" i="16"/>
  <c r="BF9" i="16"/>
  <c r="BG9" i="16"/>
  <c r="BH9" i="16"/>
  <c r="BI9" i="16"/>
  <c r="BJ9" i="16"/>
  <c r="BK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AI10" i="16"/>
  <c r="AJ10" i="16"/>
  <c r="AK10" i="16"/>
  <c r="AL10" i="16"/>
  <c r="AM10" i="16"/>
  <c r="AN10" i="16"/>
  <c r="AO10" i="16"/>
  <c r="AP10" i="16"/>
  <c r="AQ10" i="16"/>
  <c r="AR10" i="16"/>
  <c r="AS10" i="16"/>
  <c r="AT10" i="16"/>
  <c r="AU10" i="16"/>
  <c r="AV10" i="16"/>
  <c r="AW10" i="16"/>
  <c r="AX10" i="16"/>
  <c r="AY10" i="16"/>
  <c r="AZ10" i="16"/>
  <c r="BA10" i="16"/>
  <c r="BB10" i="16"/>
  <c r="BC10" i="16"/>
  <c r="BD10" i="16"/>
  <c r="BE10" i="16"/>
  <c r="BF10" i="16"/>
  <c r="BG10" i="16"/>
  <c r="BH10" i="16"/>
  <c r="BI10" i="16"/>
  <c r="BJ10" i="16"/>
  <c r="BK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AI11" i="16"/>
  <c r="AJ11" i="16"/>
  <c r="AK11" i="16"/>
  <c r="AL11" i="16"/>
  <c r="AM11" i="16"/>
  <c r="AN11" i="16"/>
  <c r="AO11" i="16"/>
  <c r="AP11" i="16"/>
  <c r="AQ11" i="16"/>
  <c r="AR11" i="16"/>
  <c r="AS11" i="16"/>
  <c r="AT11" i="16"/>
  <c r="AU11" i="16"/>
  <c r="AV11" i="16"/>
  <c r="AW11" i="16"/>
  <c r="AX11" i="16"/>
  <c r="AY11" i="16"/>
  <c r="AZ11" i="16"/>
  <c r="BA11" i="16"/>
  <c r="BB11" i="16"/>
  <c r="BC11" i="16"/>
  <c r="BD11" i="16"/>
  <c r="BE11" i="16"/>
  <c r="BF11" i="16"/>
  <c r="BG11" i="16"/>
  <c r="BH11" i="16"/>
  <c r="BI11" i="16"/>
  <c r="BJ11" i="16"/>
  <c r="BK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AI12" i="16"/>
  <c r="AJ12" i="16"/>
  <c r="AK12" i="16"/>
  <c r="AL12" i="16"/>
  <c r="AM12" i="16"/>
  <c r="AN12" i="16"/>
  <c r="AO12" i="16"/>
  <c r="AP12" i="16"/>
  <c r="AQ12" i="16"/>
  <c r="AR12" i="16"/>
  <c r="AS12" i="16"/>
  <c r="AT12" i="16"/>
  <c r="AU12" i="16"/>
  <c r="AV12" i="16"/>
  <c r="AW12" i="16"/>
  <c r="AX12" i="16"/>
  <c r="AY12" i="16"/>
  <c r="AZ12" i="16"/>
  <c r="BA12" i="16"/>
  <c r="BB12" i="16"/>
  <c r="BC12" i="16"/>
  <c r="BD12" i="16"/>
  <c r="BE12" i="16"/>
  <c r="BF12" i="16"/>
  <c r="BG12" i="16"/>
  <c r="BH12" i="16"/>
  <c r="BI12" i="16"/>
  <c r="BJ12" i="16"/>
  <c r="BK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AI13" i="16"/>
  <c r="AJ13" i="16"/>
  <c r="AK13" i="16"/>
  <c r="AL13" i="16"/>
  <c r="AM13" i="16"/>
  <c r="AN13" i="16"/>
  <c r="AO13" i="16"/>
  <c r="AP13" i="16"/>
  <c r="AQ13" i="16"/>
  <c r="AR13" i="16"/>
  <c r="AS13" i="16"/>
  <c r="AT13" i="16"/>
  <c r="AU13" i="16"/>
  <c r="AV13" i="16"/>
  <c r="AW13" i="16"/>
  <c r="AX13" i="16"/>
  <c r="AY13" i="16"/>
  <c r="AZ13" i="16"/>
  <c r="BA13" i="16"/>
  <c r="BB13" i="16"/>
  <c r="BC13" i="16"/>
  <c r="BD13" i="16"/>
  <c r="BE13" i="16"/>
  <c r="BF13" i="16"/>
  <c r="BG13" i="16"/>
  <c r="BH13" i="16"/>
  <c r="BI13" i="16"/>
  <c r="BJ13" i="16"/>
  <c r="BK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AI14" i="16"/>
  <c r="AJ14" i="16"/>
  <c r="AK14" i="16"/>
  <c r="AL14" i="16"/>
  <c r="AM14" i="16"/>
  <c r="AN14" i="16"/>
  <c r="AO14" i="16"/>
  <c r="AP14" i="16"/>
  <c r="AQ14" i="16"/>
  <c r="AR14" i="16"/>
  <c r="AS14" i="16"/>
  <c r="AT14" i="16"/>
  <c r="AU14" i="16"/>
  <c r="AV14" i="16"/>
  <c r="AW14" i="16"/>
  <c r="AX14" i="16"/>
  <c r="AY14" i="16"/>
  <c r="AZ14" i="16"/>
  <c r="BA14" i="16"/>
  <c r="BB14" i="16"/>
  <c r="BC14" i="16"/>
  <c r="BD14" i="16"/>
  <c r="BE14" i="16"/>
  <c r="BF14" i="16"/>
  <c r="BG14" i="16"/>
  <c r="BH14" i="16"/>
  <c r="BI14" i="16"/>
  <c r="BJ14" i="16"/>
  <c r="BK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AI15" i="16"/>
  <c r="AJ15" i="16"/>
  <c r="AK15" i="16"/>
  <c r="AL15" i="16"/>
  <c r="AM15" i="16"/>
  <c r="AN15" i="16"/>
  <c r="AO15" i="16"/>
  <c r="AP15" i="16"/>
  <c r="AQ15" i="16"/>
  <c r="AR15" i="16"/>
  <c r="AS15" i="16"/>
  <c r="AT15" i="16"/>
  <c r="AU15" i="16"/>
  <c r="AV15" i="16"/>
  <c r="AW15" i="16"/>
  <c r="AX15" i="16"/>
  <c r="AY15" i="16"/>
  <c r="AZ15" i="16"/>
  <c r="BA15" i="16"/>
  <c r="BB15" i="16"/>
  <c r="BC15" i="16"/>
  <c r="BD15" i="16"/>
  <c r="BE15" i="16"/>
  <c r="BF15" i="16"/>
  <c r="BG15" i="16"/>
  <c r="BH15" i="16"/>
  <c r="BI15" i="16"/>
  <c r="BJ15" i="16"/>
  <c r="BK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AI16" i="16"/>
  <c r="AJ16" i="16"/>
  <c r="AK16" i="16"/>
  <c r="AL16" i="16"/>
  <c r="AM16" i="16"/>
  <c r="AN16" i="16"/>
  <c r="AO16" i="16"/>
  <c r="AP16" i="16"/>
  <c r="AQ16" i="16"/>
  <c r="AR16" i="16"/>
  <c r="AS16" i="16"/>
  <c r="AT16" i="16"/>
  <c r="AU16" i="16"/>
  <c r="AV16" i="16"/>
  <c r="AW16" i="16"/>
  <c r="AX16" i="16"/>
  <c r="AY16" i="16"/>
  <c r="AZ16" i="16"/>
  <c r="BA16" i="16"/>
  <c r="BB16" i="16"/>
  <c r="BC16" i="16"/>
  <c r="BD16" i="16"/>
  <c r="BE16" i="16"/>
  <c r="BF16" i="16"/>
  <c r="BG16" i="16"/>
  <c r="BH16" i="16"/>
  <c r="BI16" i="16"/>
  <c r="BJ16" i="16"/>
  <c r="BK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AI17" i="16"/>
  <c r="AJ17" i="16"/>
  <c r="AK17" i="16"/>
  <c r="AL17" i="16"/>
  <c r="AM17" i="16"/>
  <c r="AN17" i="16"/>
  <c r="AO17" i="16"/>
  <c r="AP17" i="16"/>
  <c r="AQ17" i="16"/>
  <c r="AR17" i="16"/>
  <c r="AS17" i="16"/>
  <c r="AT17" i="16"/>
  <c r="AU17" i="16"/>
  <c r="AV17" i="16"/>
  <c r="AW17" i="16"/>
  <c r="AX17" i="16"/>
  <c r="AY17" i="16"/>
  <c r="AZ17" i="16"/>
  <c r="BA17" i="16"/>
  <c r="BB17" i="16"/>
  <c r="BC17" i="16"/>
  <c r="BD17" i="16"/>
  <c r="BE17" i="16"/>
  <c r="BF17" i="16"/>
  <c r="BG17" i="16"/>
  <c r="BH17" i="16"/>
  <c r="BI17" i="16"/>
  <c r="BJ17" i="16"/>
  <c r="BK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AI18" i="16"/>
  <c r="AJ18" i="16"/>
  <c r="AK18" i="16"/>
  <c r="AL18" i="16"/>
  <c r="AM18" i="16"/>
  <c r="AN18" i="16"/>
  <c r="AO18" i="16"/>
  <c r="AP18" i="16"/>
  <c r="AQ18" i="16"/>
  <c r="AR18" i="16"/>
  <c r="AS18" i="16"/>
  <c r="AT18" i="16"/>
  <c r="AU18" i="16"/>
  <c r="AV18" i="16"/>
  <c r="AW18" i="16"/>
  <c r="AX18" i="16"/>
  <c r="AY18" i="16"/>
  <c r="AZ18" i="16"/>
  <c r="BA18" i="16"/>
  <c r="BB18" i="16"/>
  <c r="BC18" i="16"/>
  <c r="BD18" i="16"/>
  <c r="BE18" i="16"/>
  <c r="BF18" i="16"/>
  <c r="BG18" i="16"/>
  <c r="BH18" i="16"/>
  <c r="BI18" i="16"/>
  <c r="BJ18" i="16"/>
  <c r="BK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AI19" i="16"/>
  <c r="AJ19" i="16"/>
  <c r="AK19" i="16"/>
  <c r="AL19" i="16"/>
  <c r="AM19" i="16"/>
  <c r="AN19" i="16"/>
  <c r="AO19" i="16"/>
  <c r="AP19" i="16"/>
  <c r="AQ19" i="16"/>
  <c r="AR19" i="16"/>
  <c r="AS19" i="16"/>
  <c r="AT19" i="16"/>
  <c r="AU19" i="16"/>
  <c r="AV19" i="16"/>
  <c r="AW19" i="16"/>
  <c r="AX19" i="16"/>
  <c r="AY19" i="16"/>
  <c r="AZ19" i="16"/>
  <c r="BA19" i="16"/>
  <c r="BB19" i="16"/>
  <c r="BC19" i="16"/>
  <c r="BD19" i="16"/>
  <c r="BE19" i="16"/>
  <c r="BF19" i="16"/>
  <c r="BG19" i="16"/>
  <c r="BH19" i="16"/>
  <c r="BI19" i="16"/>
  <c r="BJ19" i="16"/>
  <c r="BK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AI20" i="16"/>
  <c r="AJ20" i="16"/>
  <c r="AK20" i="16"/>
  <c r="AL20" i="16"/>
  <c r="AM20" i="16"/>
  <c r="AN20" i="16"/>
  <c r="AO20" i="16"/>
  <c r="AP20" i="16"/>
  <c r="AQ20" i="16"/>
  <c r="AR20" i="16"/>
  <c r="AS20" i="16"/>
  <c r="AT20" i="16"/>
  <c r="AU20" i="16"/>
  <c r="AV20" i="16"/>
  <c r="AW20" i="16"/>
  <c r="AX20" i="16"/>
  <c r="AY20" i="16"/>
  <c r="AZ20" i="16"/>
  <c r="BA20" i="16"/>
  <c r="BB20" i="16"/>
  <c r="BC20" i="16"/>
  <c r="BD20" i="16"/>
  <c r="BE20" i="16"/>
  <c r="BF20" i="16"/>
  <c r="BG20" i="16"/>
  <c r="BH20" i="16"/>
  <c r="BI20" i="16"/>
  <c r="BJ20" i="16"/>
  <c r="BK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AI21" i="16"/>
  <c r="AJ21" i="16"/>
  <c r="AK21" i="16"/>
  <c r="AL21" i="16"/>
  <c r="AM21" i="16"/>
  <c r="AN21" i="16"/>
  <c r="AO21" i="16"/>
  <c r="AP21" i="16"/>
  <c r="AQ21" i="16"/>
  <c r="AR21" i="16"/>
  <c r="AS21" i="16"/>
  <c r="AT21" i="16"/>
  <c r="AU21" i="16"/>
  <c r="AV21" i="16"/>
  <c r="AW21" i="16"/>
  <c r="AX21" i="16"/>
  <c r="AY21" i="16"/>
  <c r="AZ21" i="16"/>
  <c r="BA21" i="16"/>
  <c r="BB21" i="16"/>
  <c r="BC21" i="16"/>
  <c r="BD21" i="16"/>
  <c r="BE21" i="16"/>
  <c r="BF21" i="16"/>
  <c r="BG21" i="16"/>
  <c r="BH21" i="16"/>
  <c r="BI21" i="16"/>
  <c r="BJ21" i="16"/>
  <c r="BK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AI22" i="16"/>
  <c r="AJ22" i="16"/>
  <c r="AK22" i="16"/>
  <c r="AL22" i="16"/>
  <c r="AM22" i="16"/>
  <c r="AN22" i="16"/>
  <c r="AO22" i="16"/>
  <c r="AP22" i="16"/>
  <c r="AQ22" i="16"/>
  <c r="AR22" i="16"/>
  <c r="AS22" i="16"/>
  <c r="AT22" i="16"/>
  <c r="AU22" i="16"/>
  <c r="AV22" i="16"/>
  <c r="AW22" i="16"/>
  <c r="AX22" i="16"/>
  <c r="AY22" i="16"/>
  <c r="AZ22" i="16"/>
  <c r="BA22" i="16"/>
  <c r="BB22" i="16"/>
  <c r="BC22" i="16"/>
  <c r="BD22" i="16"/>
  <c r="BE22" i="16"/>
  <c r="BF22" i="16"/>
  <c r="BG22" i="16"/>
  <c r="BH22" i="16"/>
  <c r="BI22" i="16"/>
  <c r="BJ22" i="16"/>
  <c r="BK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AI23" i="16"/>
  <c r="AJ23" i="16"/>
  <c r="AK23" i="16"/>
  <c r="AL23" i="16"/>
  <c r="AM23" i="16"/>
  <c r="AN23" i="16"/>
  <c r="AO23" i="16"/>
  <c r="AP23" i="16"/>
  <c r="AQ23" i="16"/>
  <c r="AR23" i="16"/>
  <c r="AS23" i="16"/>
  <c r="AT23" i="16"/>
  <c r="AU23" i="16"/>
  <c r="AV23" i="16"/>
  <c r="AW23" i="16"/>
  <c r="AX23" i="16"/>
  <c r="AY23" i="16"/>
  <c r="AZ23" i="16"/>
  <c r="BA23" i="16"/>
  <c r="BB23" i="16"/>
  <c r="BC23" i="16"/>
  <c r="BD23" i="16"/>
  <c r="BE23" i="16"/>
  <c r="BF23" i="16"/>
  <c r="BG23" i="16"/>
  <c r="BH23" i="16"/>
  <c r="BI23" i="16"/>
  <c r="BJ23" i="16"/>
  <c r="BK23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4" i="16"/>
  <c r="B5" i="16"/>
  <c r="B5" i="23" s="1"/>
  <c r="B6" i="16"/>
  <c r="B6" i="23" s="1"/>
  <c r="B7" i="16"/>
  <c r="B7" i="23" s="1"/>
  <c r="B8" i="16"/>
  <c r="B8" i="23" s="1"/>
  <c r="B9" i="16"/>
  <c r="B9" i="23" s="1"/>
  <c r="B10" i="16"/>
  <c r="B10" i="23" s="1"/>
  <c r="B11" i="16"/>
  <c r="B11" i="23" s="1"/>
  <c r="B4" i="16"/>
  <c r="B4" i="23" s="1"/>
  <c r="B5" i="20"/>
  <c r="B6" i="20"/>
  <c r="B7" i="20"/>
  <c r="B8" i="20"/>
  <c r="B9" i="20"/>
  <c r="B10" i="20"/>
  <c r="B11" i="20"/>
  <c r="B12" i="20"/>
  <c r="B13" i="20"/>
  <c r="B14" i="20"/>
  <c r="B15" i="20"/>
  <c r="B16" i="20"/>
  <c r="B16" i="16" s="1"/>
  <c r="B16" i="23" s="1"/>
  <c r="B17" i="20"/>
  <c r="B17" i="16" s="1"/>
  <c r="B17" i="23" s="1"/>
  <c r="B18" i="20"/>
  <c r="B19" i="20"/>
  <c r="B20" i="20"/>
  <c r="B21" i="20"/>
  <c r="B21" i="16" s="1"/>
  <c r="B21" i="23" s="1"/>
  <c r="B22" i="20"/>
  <c r="B23" i="20"/>
  <c r="B4" i="20"/>
  <c r="B13" i="16" l="1"/>
  <c r="B13" i="23" s="1"/>
  <c r="B20" i="16"/>
  <c r="B20" i="23" s="1"/>
  <c r="B12" i="16"/>
  <c r="B12" i="23" s="1"/>
  <c r="B22" i="16"/>
  <c r="B22" i="23" s="1"/>
  <c r="B18" i="16"/>
  <c r="B18" i="23" s="1"/>
  <c r="B14" i="16"/>
  <c r="B14" i="23" s="1"/>
  <c r="B23" i="16"/>
  <c r="B23" i="23" s="1"/>
  <c r="B19" i="16"/>
  <c r="B19" i="23" s="1"/>
  <c r="B15" i="16"/>
  <c r="B15" i="23" s="1"/>
  <c r="BB53" i="25"/>
  <c r="BA948" i="25"/>
  <c r="AX21" i="11" s="1"/>
  <c r="E21" i="40" s="1"/>
  <c r="AW47" i="12"/>
  <c r="BA949" i="25"/>
  <c r="AY952" i="25"/>
  <c r="AV32" i="11" s="1"/>
  <c r="AV27" i="11" s="1"/>
  <c r="AU49" i="12"/>
  <c r="D3" i="22"/>
  <c r="D3" i="18" s="1"/>
  <c r="D47" i="18" s="1"/>
  <c r="D12" i="26"/>
  <c r="BA49" i="25"/>
  <c r="AY52" i="25"/>
  <c r="AZ45" i="25" s="1"/>
  <c r="BA44" i="25"/>
  <c r="BA944" i="25" s="1"/>
  <c r="AY43" i="25"/>
  <c r="AY943" i="25" s="1"/>
  <c r="BB42" i="25"/>
  <c r="BB942" i="25" s="1"/>
  <c r="BC46" i="25"/>
  <c r="BC946" i="25" s="1"/>
  <c r="BC953" i="25" s="1"/>
  <c r="BA48" i="25"/>
  <c r="E3" i="20"/>
  <c r="E12" i="26" s="1"/>
  <c r="D3" i="16"/>
  <c r="D25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E4" i="17"/>
  <c r="E5" i="17" s="1"/>
  <c r="E6" i="17" s="1"/>
  <c r="E7" i="17" s="1"/>
  <c r="E8" i="17" s="1"/>
  <c r="E9" i="17" s="1"/>
  <c r="E10" i="17" s="1"/>
  <c r="D25" i="18" l="1"/>
  <c r="BB49" i="25"/>
  <c r="E47" i="42"/>
  <c r="BB949" i="25"/>
  <c r="AY950" i="25"/>
  <c r="AV25" i="11" s="1"/>
  <c r="AV18" i="11" s="1"/>
  <c r="AU48" i="12"/>
  <c r="AV5" i="41" s="1"/>
  <c r="BA951" i="25"/>
  <c r="C2" i="11"/>
  <c r="C3" i="41" s="1"/>
  <c r="AZ945" i="25"/>
  <c r="AZ52" i="25"/>
  <c r="BA45" i="25" s="1"/>
  <c r="BA945" i="25" s="1"/>
  <c r="AW49" i="12" s="1"/>
  <c r="BC53" i="25"/>
  <c r="BD46" i="25" s="1"/>
  <c r="BD946" i="25" s="1"/>
  <c r="BD953" i="25" s="1"/>
  <c r="BB41" i="25"/>
  <c r="BB941" i="25" s="1"/>
  <c r="BA51" i="25"/>
  <c r="BC42" i="25"/>
  <c r="BC942" i="25" s="1"/>
  <c r="AY50" i="25"/>
  <c r="F3" i="20"/>
  <c r="F12" i="26" s="1"/>
  <c r="E3" i="22"/>
  <c r="E3" i="16"/>
  <c r="E25" i="20"/>
  <c r="B120" i="18"/>
  <c r="B143" i="18" s="1"/>
  <c r="B96" i="18"/>
  <c r="B127" i="18"/>
  <c r="B150" i="18" s="1"/>
  <c r="B103" i="18"/>
  <c r="B82" i="18"/>
  <c r="B131" i="18"/>
  <c r="B154" i="18" s="1"/>
  <c r="B132" i="18"/>
  <c r="B155" i="18" s="1"/>
  <c r="B135" i="18"/>
  <c r="B158" i="18" s="1"/>
  <c r="B89" i="18"/>
  <c r="B118" i="18"/>
  <c r="B141" i="18" s="1"/>
  <c r="B108" i="18"/>
  <c r="B90" i="18"/>
  <c r="D92" i="18"/>
  <c r="C2" i="36" l="1"/>
  <c r="C14" i="34"/>
  <c r="D26" i="17"/>
  <c r="D3" i="31"/>
  <c r="BB948" i="25"/>
  <c r="AY21" i="11" s="1"/>
  <c r="AX47" i="12"/>
  <c r="AZ952" i="25"/>
  <c r="AW32" i="11" s="1"/>
  <c r="AW27" i="11" s="1"/>
  <c r="AV49" i="12"/>
  <c r="E49" i="42" s="1"/>
  <c r="BC949" i="25"/>
  <c r="B73" i="18"/>
  <c r="B104" i="18"/>
  <c r="BC49" i="25"/>
  <c r="BB48" i="25"/>
  <c r="BA52" i="25"/>
  <c r="AZ43" i="25"/>
  <c r="AZ943" i="25" s="1"/>
  <c r="BB44" i="25"/>
  <c r="BB944" i="25" s="1"/>
  <c r="BD53" i="25"/>
  <c r="E3" i="18"/>
  <c r="E47" i="18" s="1"/>
  <c r="D2" i="11"/>
  <c r="D3" i="41" s="1"/>
  <c r="B128" i="18"/>
  <c r="B151" i="18" s="1"/>
  <c r="G3" i="20"/>
  <c r="G12" i="26" s="1"/>
  <c r="F3" i="16"/>
  <c r="F114" i="16" s="1"/>
  <c r="F3" i="22"/>
  <c r="F25" i="20"/>
  <c r="B81" i="18"/>
  <c r="B136" i="18"/>
  <c r="B159" i="18" s="1"/>
  <c r="B85" i="18"/>
  <c r="B107" i="18"/>
  <c r="B111" i="18"/>
  <c r="B124" i="18"/>
  <c r="B147" i="18" s="1"/>
  <c r="B80" i="18"/>
  <c r="B137" i="18"/>
  <c r="B160" i="18" s="1"/>
  <c r="B77" i="18"/>
  <c r="B86" i="18"/>
  <c r="B129" i="18"/>
  <c r="B152" i="18" s="1"/>
  <c r="B74" i="18"/>
  <c r="B95" i="18"/>
  <c r="B99" i="18"/>
  <c r="B98" i="18"/>
  <c r="B102" i="18"/>
  <c r="B106" i="18"/>
  <c r="B76" i="18"/>
  <c r="B84" i="18"/>
  <c r="B110" i="18"/>
  <c r="B88" i="18"/>
  <c r="B123" i="18"/>
  <c r="B146" i="18" s="1"/>
  <c r="B72" i="18"/>
  <c r="B119" i="18"/>
  <c r="B142" i="18" s="1"/>
  <c r="B122" i="18"/>
  <c r="B145" i="18" s="1"/>
  <c r="B93" i="18"/>
  <c r="B71" i="18"/>
  <c r="B126" i="18"/>
  <c r="B149" i="18" s="1"/>
  <c r="B94" i="18"/>
  <c r="B100" i="18"/>
  <c r="B125" i="18"/>
  <c r="B148" i="18" s="1"/>
  <c r="B133" i="18"/>
  <c r="B156" i="18" s="1"/>
  <c r="B78" i="18"/>
  <c r="B112" i="18"/>
  <c r="B121" i="18"/>
  <c r="B144" i="18" s="1"/>
  <c r="B79" i="18"/>
  <c r="B87" i="18"/>
  <c r="B101" i="18"/>
  <c r="B109" i="18"/>
  <c r="B130" i="18"/>
  <c r="B153" i="18" s="1"/>
  <c r="B134" i="18"/>
  <c r="B157" i="18" s="1"/>
  <c r="B75" i="18"/>
  <c r="B83" i="18"/>
  <c r="B97" i="18"/>
  <c r="B105" i="18"/>
  <c r="D70" i="18"/>
  <c r="D140" i="18"/>
  <c r="D117" i="18"/>
  <c r="AN48" i="16"/>
  <c r="AO48" i="16"/>
  <c r="AP48" i="16"/>
  <c r="AP70" i="16" s="1"/>
  <c r="AQ48" i="16"/>
  <c r="AR48" i="16"/>
  <c r="AS48" i="16"/>
  <c r="AT48" i="16"/>
  <c r="AU48" i="16"/>
  <c r="AV48" i="16"/>
  <c r="AV115" i="16" s="1"/>
  <c r="AW48" i="16"/>
  <c r="AX48" i="16"/>
  <c r="AY48" i="16"/>
  <c r="AZ48" i="16"/>
  <c r="BA48" i="16"/>
  <c r="BB48" i="16"/>
  <c r="BB115" i="16" s="1"/>
  <c r="BC48" i="16"/>
  <c r="BD48" i="16"/>
  <c r="BE48" i="16"/>
  <c r="BF48" i="16"/>
  <c r="BF70" i="16" s="1"/>
  <c r="BG48" i="16"/>
  <c r="BH48" i="16"/>
  <c r="BI48" i="16"/>
  <c r="BJ48" i="16"/>
  <c r="BK48" i="16"/>
  <c r="AN49" i="16"/>
  <c r="AO49" i="16"/>
  <c r="AP49" i="16"/>
  <c r="AQ49" i="16"/>
  <c r="AQ116" i="16" s="1"/>
  <c r="AR49" i="16"/>
  <c r="AR116" i="16" s="1"/>
  <c r="AS49" i="16"/>
  <c r="AT49" i="16"/>
  <c r="AU49" i="16"/>
  <c r="AV49" i="16"/>
  <c r="AW49" i="16"/>
  <c r="AX49" i="16"/>
  <c r="AY49" i="16"/>
  <c r="AZ49" i="16"/>
  <c r="AZ71" i="16" s="1"/>
  <c r="BA49" i="16"/>
  <c r="BB49" i="16"/>
  <c r="BC49" i="16"/>
  <c r="BD49" i="16"/>
  <c r="BE49" i="16"/>
  <c r="BF49" i="16"/>
  <c r="BG49" i="16"/>
  <c r="BH49" i="16"/>
  <c r="BI49" i="16"/>
  <c r="BJ49" i="16"/>
  <c r="BK49" i="16"/>
  <c r="AN50" i="16"/>
  <c r="AN72" i="16" s="1"/>
  <c r="AO50" i="16"/>
  <c r="AP50" i="16"/>
  <c r="AQ50" i="16"/>
  <c r="AR50" i="16"/>
  <c r="AS50" i="16"/>
  <c r="AT50" i="16"/>
  <c r="AU50" i="16"/>
  <c r="AU117" i="16" s="1"/>
  <c r="AV50" i="16"/>
  <c r="AW50" i="16"/>
  <c r="AX50" i="16"/>
  <c r="AX117" i="16" s="1"/>
  <c r="AY50" i="16"/>
  <c r="AY117" i="16" s="1"/>
  <c r="AZ50" i="16"/>
  <c r="AZ117" i="16" s="1"/>
  <c r="BA50" i="16"/>
  <c r="BB50" i="16"/>
  <c r="BC50" i="16"/>
  <c r="BD50" i="16"/>
  <c r="BE50" i="16"/>
  <c r="BF50" i="16"/>
  <c r="BG50" i="16"/>
  <c r="BG117" i="16" s="1"/>
  <c r="BH50" i="16"/>
  <c r="BI50" i="16"/>
  <c r="BJ50" i="16"/>
  <c r="BK50" i="16"/>
  <c r="AN51" i="16"/>
  <c r="AO51" i="16"/>
  <c r="AP51" i="16"/>
  <c r="AQ51" i="16"/>
  <c r="AR51" i="16"/>
  <c r="AS51" i="16"/>
  <c r="AT51" i="16"/>
  <c r="AU51" i="16"/>
  <c r="AU118" i="16" s="1"/>
  <c r="AV51" i="16"/>
  <c r="AW51" i="16"/>
  <c r="AX51" i="16"/>
  <c r="AX73" i="16" s="1"/>
  <c r="AY51" i="16"/>
  <c r="AY73" i="16" s="1"/>
  <c r="AZ51" i="16"/>
  <c r="BA51" i="16"/>
  <c r="BB51" i="16"/>
  <c r="BC51" i="16"/>
  <c r="BC118" i="16" s="1"/>
  <c r="BD51" i="16"/>
  <c r="BE51" i="16"/>
  <c r="BF51" i="16"/>
  <c r="BG51" i="16"/>
  <c r="BH51" i="16"/>
  <c r="BI51" i="16"/>
  <c r="BJ51" i="16"/>
  <c r="BK51" i="16"/>
  <c r="BK73" i="16" s="1"/>
  <c r="AN52" i="16"/>
  <c r="AO52" i="16"/>
  <c r="AP52" i="16"/>
  <c r="AQ52" i="16"/>
  <c r="AR52" i="16"/>
  <c r="AS52" i="16"/>
  <c r="AT52" i="16"/>
  <c r="AU52" i="16"/>
  <c r="AV52" i="16"/>
  <c r="AW52" i="16"/>
  <c r="AX52" i="16"/>
  <c r="AX119" i="16" s="1"/>
  <c r="AY52" i="16"/>
  <c r="AZ52" i="16"/>
  <c r="BA52" i="16"/>
  <c r="BB52" i="16"/>
  <c r="BB74" i="16" s="1"/>
  <c r="BC52" i="16"/>
  <c r="BD52" i="16"/>
  <c r="BE52" i="16"/>
  <c r="BF52" i="16"/>
  <c r="BG52" i="16"/>
  <c r="BH52" i="16"/>
  <c r="BI52" i="16"/>
  <c r="BJ52" i="16"/>
  <c r="BJ119" i="16" s="1"/>
  <c r="BK52" i="16"/>
  <c r="AN53" i="16"/>
  <c r="AO53" i="16"/>
  <c r="AP53" i="16"/>
  <c r="AQ53" i="16"/>
  <c r="AR53" i="16"/>
  <c r="AS53" i="16"/>
  <c r="AT53" i="16"/>
  <c r="AU53" i="16"/>
  <c r="AV53" i="16"/>
  <c r="AW53" i="16"/>
  <c r="AX53" i="16"/>
  <c r="AY53" i="16"/>
  <c r="AY120" i="16" s="1"/>
  <c r="AZ53" i="16"/>
  <c r="BA53" i="16"/>
  <c r="BB53" i="16"/>
  <c r="BC53" i="16"/>
  <c r="BD53" i="16"/>
  <c r="BE53" i="16"/>
  <c r="BF53" i="16"/>
  <c r="BG53" i="16"/>
  <c r="BH53" i="16"/>
  <c r="BI53" i="16"/>
  <c r="BJ53" i="16"/>
  <c r="BK53" i="16"/>
  <c r="AN54" i="16"/>
  <c r="AO54" i="16"/>
  <c r="AP54" i="16"/>
  <c r="AQ54" i="16"/>
  <c r="AQ76" i="16" s="1"/>
  <c r="AR54" i="16"/>
  <c r="AR76" i="16" s="1"/>
  <c r="AS54" i="16"/>
  <c r="AT54" i="16"/>
  <c r="AU54" i="16"/>
  <c r="AU121" i="16" s="1"/>
  <c r="AV54" i="16"/>
  <c r="AW54" i="16"/>
  <c r="AX54" i="16"/>
  <c r="AY54" i="16"/>
  <c r="AZ54" i="16"/>
  <c r="BA54" i="16"/>
  <c r="BB54" i="16"/>
  <c r="BC54" i="16"/>
  <c r="BC76" i="16" s="1"/>
  <c r="BD54" i="16"/>
  <c r="BE54" i="16"/>
  <c r="BF54" i="16"/>
  <c r="BG54" i="16"/>
  <c r="BG121" i="16" s="1"/>
  <c r="BH54" i="16"/>
  <c r="BI54" i="16"/>
  <c r="BJ54" i="16"/>
  <c r="BK54" i="16"/>
  <c r="BK76" i="16" s="1"/>
  <c r="AN55" i="16"/>
  <c r="AO55" i="16"/>
  <c r="AP55" i="16"/>
  <c r="AP77" i="16" s="1"/>
  <c r="AQ55" i="16"/>
  <c r="AQ122" i="16" s="1"/>
  <c r="AR55" i="16"/>
  <c r="AS55" i="16"/>
  <c r="AT55" i="16"/>
  <c r="AU55" i="16"/>
  <c r="AU77" i="16" s="1"/>
  <c r="AV55" i="16"/>
  <c r="AW55" i="16"/>
  <c r="AX55" i="16"/>
  <c r="AX122" i="16" s="1"/>
  <c r="AY55" i="16"/>
  <c r="AZ55" i="16"/>
  <c r="BA55" i="16"/>
  <c r="BB55" i="16"/>
  <c r="BB77" i="16" s="1"/>
  <c r="BC55" i="16"/>
  <c r="BC122" i="16" s="1"/>
  <c r="BD55" i="16"/>
  <c r="BE55" i="16"/>
  <c r="BF55" i="16"/>
  <c r="BG55" i="16"/>
  <c r="BH55" i="16"/>
  <c r="BI55" i="16"/>
  <c r="BJ55" i="16"/>
  <c r="BK55" i="16"/>
  <c r="BK77" i="16" s="1"/>
  <c r="AN56" i="16"/>
  <c r="AO56" i="16"/>
  <c r="AP56" i="16"/>
  <c r="AQ56" i="16"/>
  <c r="AR56" i="16"/>
  <c r="AS56" i="16"/>
  <c r="AT56" i="16"/>
  <c r="AU56" i="16"/>
  <c r="AV56" i="16"/>
  <c r="AW56" i="16"/>
  <c r="AX56" i="16"/>
  <c r="AY56" i="16"/>
  <c r="AZ56" i="16"/>
  <c r="BA56" i="16"/>
  <c r="BB56" i="16"/>
  <c r="BC56" i="16"/>
  <c r="BD56" i="16"/>
  <c r="BE56" i="16"/>
  <c r="BF56" i="16"/>
  <c r="BG56" i="16"/>
  <c r="BH56" i="16"/>
  <c r="BI56" i="16"/>
  <c r="BJ56" i="16"/>
  <c r="BK56" i="16"/>
  <c r="AN57" i="16"/>
  <c r="AO57" i="16"/>
  <c r="AP57" i="16"/>
  <c r="AQ57" i="16"/>
  <c r="AR57" i="16"/>
  <c r="AS57" i="16"/>
  <c r="AT57" i="16"/>
  <c r="AU57" i="16"/>
  <c r="AU124" i="16" s="1"/>
  <c r="AV57" i="16"/>
  <c r="AW57" i="16"/>
  <c r="AX57" i="16"/>
  <c r="AY57" i="16"/>
  <c r="AY124" i="16" s="1"/>
  <c r="AZ57" i="16"/>
  <c r="BA57" i="16"/>
  <c r="BB57" i="16"/>
  <c r="BC57" i="16"/>
  <c r="BD57" i="16"/>
  <c r="BD124" i="16" s="1"/>
  <c r="BE57" i="16"/>
  <c r="BF57" i="16"/>
  <c r="BG57" i="16"/>
  <c r="BH57" i="16"/>
  <c r="BI57" i="16"/>
  <c r="BJ57" i="16"/>
  <c r="BK57" i="16"/>
  <c r="BK124" i="16" s="1"/>
  <c r="AN58" i="16"/>
  <c r="AO58" i="16"/>
  <c r="AP58" i="16"/>
  <c r="AP125" i="16" s="1"/>
  <c r="AQ58" i="16"/>
  <c r="AQ125" i="16" s="1"/>
  <c r="AR58" i="16"/>
  <c r="AS58" i="16"/>
  <c r="AT58" i="16"/>
  <c r="AU58" i="16"/>
  <c r="AU80" i="16" s="1"/>
  <c r="AV58" i="16"/>
  <c r="AW58" i="16"/>
  <c r="AX58" i="16"/>
  <c r="AX125" i="16" s="1"/>
  <c r="AY58" i="16"/>
  <c r="AZ58" i="16"/>
  <c r="BA58" i="16"/>
  <c r="BB58" i="16"/>
  <c r="BC58" i="16"/>
  <c r="BC125" i="16" s="1"/>
  <c r="BD58" i="16"/>
  <c r="BE58" i="16"/>
  <c r="BF58" i="16"/>
  <c r="BG58" i="16"/>
  <c r="BG125" i="16" s="1"/>
  <c r="BH58" i="16"/>
  <c r="BI58" i="16"/>
  <c r="BJ58" i="16"/>
  <c r="BJ125" i="16" s="1"/>
  <c r="BK58" i="16"/>
  <c r="BK80" i="16" s="1"/>
  <c r="AN59" i="16"/>
  <c r="AO59" i="16"/>
  <c r="AP59" i="16"/>
  <c r="AQ59" i="16"/>
  <c r="AR59" i="16"/>
  <c r="AS59" i="16"/>
  <c r="AT59" i="16"/>
  <c r="AU59" i="16"/>
  <c r="AU81" i="16" s="1"/>
  <c r="AV59" i="16"/>
  <c r="AW59" i="16"/>
  <c r="AX59" i="16"/>
  <c r="AY59" i="16"/>
  <c r="AY126" i="16" s="1"/>
  <c r="AZ59" i="16"/>
  <c r="BA59" i="16"/>
  <c r="BB59" i="16"/>
  <c r="BB126" i="16" s="1"/>
  <c r="BC59" i="16"/>
  <c r="BC81" i="16" s="1"/>
  <c r="BD59" i="16"/>
  <c r="BE59" i="16"/>
  <c r="BF59" i="16"/>
  <c r="BG59" i="16"/>
  <c r="BH59" i="16"/>
  <c r="BI59" i="16"/>
  <c r="BJ59" i="16"/>
  <c r="BK59" i="16"/>
  <c r="BK126" i="16" s="1"/>
  <c r="AN60" i="16"/>
  <c r="AO60" i="16"/>
  <c r="AP60" i="16"/>
  <c r="AQ60" i="16"/>
  <c r="AR60" i="16"/>
  <c r="AS60" i="16"/>
  <c r="AT60" i="16"/>
  <c r="AU60" i="16"/>
  <c r="AV60" i="16"/>
  <c r="AW60" i="16"/>
  <c r="AX60" i="16"/>
  <c r="AY60" i="16"/>
  <c r="AZ60" i="16"/>
  <c r="BA60" i="16"/>
  <c r="BB60" i="16"/>
  <c r="BC60" i="16"/>
  <c r="BD60" i="16"/>
  <c r="BE60" i="16"/>
  <c r="BF60" i="16"/>
  <c r="BF127" i="16" s="1"/>
  <c r="BG60" i="16"/>
  <c r="BH60" i="16"/>
  <c r="BI60" i="16"/>
  <c r="BJ60" i="16"/>
  <c r="BK60" i="16"/>
  <c r="AN61" i="16"/>
  <c r="AO61" i="16"/>
  <c r="AP61" i="16"/>
  <c r="AQ61" i="16"/>
  <c r="AR61" i="16"/>
  <c r="AS61" i="16"/>
  <c r="AT61" i="16"/>
  <c r="AU61" i="16"/>
  <c r="AU128" i="16" s="1"/>
  <c r="AV61" i="16"/>
  <c r="AW61" i="16"/>
  <c r="AX61" i="16"/>
  <c r="AY61" i="16"/>
  <c r="AY128" i="16" s="1"/>
  <c r="AZ61" i="16"/>
  <c r="BA61" i="16"/>
  <c r="BB61" i="16"/>
  <c r="BC61" i="16"/>
  <c r="BD61" i="16"/>
  <c r="BE61" i="16"/>
  <c r="BF61" i="16"/>
  <c r="BG61" i="16"/>
  <c r="BH61" i="16"/>
  <c r="BI61" i="16"/>
  <c r="BJ61" i="16"/>
  <c r="BK61" i="16"/>
  <c r="BK128" i="16" s="1"/>
  <c r="AN62" i="16"/>
  <c r="AO62" i="16"/>
  <c r="AP62" i="16"/>
  <c r="AQ62" i="16"/>
  <c r="AQ129" i="16" s="1"/>
  <c r="AR62" i="16"/>
  <c r="AR129" i="16" s="1"/>
  <c r="AS62" i="16"/>
  <c r="AT62" i="16"/>
  <c r="AT129" i="16" s="1"/>
  <c r="AU62" i="16"/>
  <c r="AU84" i="16" s="1"/>
  <c r="AV62" i="16"/>
  <c r="AW62" i="16"/>
  <c r="AX62" i="16"/>
  <c r="AY62" i="16"/>
  <c r="AZ62" i="16"/>
  <c r="BA62" i="16"/>
  <c r="BB62" i="16"/>
  <c r="BC62" i="16"/>
  <c r="BC129" i="16" s="1"/>
  <c r="BD62" i="16"/>
  <c r="BE62" i="16"/>
  <c r="BF62" i="16"/>
  <c r="BF129" i="16" s="1"/>
  <c r="BG62" i="16"/>
  <c r="BG129" i="16" s="1"/>
  <c r="BH62" i="16"/>
  <c r="BI62" i="16"/>
  <c r="BJ62" i="16"/>
  <c r="BK62" i="16"/>
  <c r="BK84" i="16" s="1"/>
  <c r="AN63" i="16"/>
  <c r="AO63" i="16"/>
  <c r="AP63" i="16"/>
  <c r="AQ63" i="16"/>
  <c r="AR63" i="16"/>
  <c r="AS63" i="16"/>
  <c r="AT63" i="16"/>
  <c r="AU63" i="16"/>
  <c r="AU85" i="16" s="1"/>
  <c r="AV63" i="16"/>
  <c r="AW63" i="16"/>
  <c r="AX63" i="16"/>
  <c r="AY63" i="16"/>
  <c r="AY130" i="16" s="1"/>
  <c r="AZ63" i="16"/>
  <c r="BA63" i="16"/>
  <c r="BB63" i="16"/>
  <c r="BB130" i="16" s="1"/>
  <c r="BC63" i="16"/>
  <c r="BC85" i="16" s="1"/>
  <c r="BD63" i="16"/>
  <c r="BE63" i="16"/>
  <c r="BF63" i="16"/>
  <c r="BG63" i="16"/>
  <c r="BH63" i="16"/>
  <c r="BI63" i="16"/>
  <c r="BJ63" i="16"/>
  <c r="BJ85" i="16" s="1"/>
  <c r="BK63" i="16"/>
  <c r="BK130" i="16" s="1"/>
  <c r="AN64" i="16"/>
  <c r="AO64" i="16"/>
  <c r="AP64" i="16"/>
  <c r="AP131" i="16" s="1"/>
  <c r="AQ64" i="16"/>
  <c r="AR64" i="16"/>
  <c r="AS64" i="16"/>
  <c r="AT64" i="16"/>
  <c r="AU64" i="16"/>
  <c r="AV64" i="16"/>
  <c r="AW64" i="16"/>
  <c r="AX64" i="16"/>
  <c r="AY64" i="16"/>
  <c r="AZ64" i="16"/>
  <c r="BA64" i="16"/>
  <c r="BB64" i="16"/>
  <c r="BC64" i="16"/>
  <c r="BD64" i="16"/>
  <c r="BE64" i="16"/>
  <c r="BF64" i="16"/>
  <c r="BG64" i="16"/>
  <c r="BH64" i="16"/>
  <c r="BI64" i="16"/>
  <c r="BJ64" i="16"/>
  <c r="BJ86" i="16" s="1"/>
  <c r="BK64" i="16"/>
  <c r="AN65" i="16"/>
  <c r="AO65" i="16"/>
  <c r="AP65" i="16"/>
  <c r="AQ65" i="16"/>
  <c r="AR65" i="16"/>
  <c r="AS65" i="16"/>
  <c r="AT65" i="16"/>
  <c r="AU65" i="16"/>
  <c r="AU132" i="16" s="1"/>
  <c r="AV65" i="16"/>
  <c r="AW65" i="16"/>
  <c r="AX65" i="16"/>
  <c r="AY65" i="16"/>
  <c r="AY132" i="16" s="1"/>
  <c r="AZ65" i="16"/>
  <c r="BA65" i="16"/>
  <c r="BA132" i="16" s="1"/>
  <c r="BB65" i="16"/>
  <c r="BC65" i="16"/>
  <c r="BD65" i="16"/>
  <c r="BE65" i="16"/>
  <c r="BF65" i="16"/>
  <c r="BG65" i="16"/>
  <c r="BH65" i="16"/>
  <c r="BI65" i="16"/>
  <c r="BJ65" i="16"/>
  <c r="BK65" i="16"/>
  <c r="BK132" i="16" s="1"/>
  <c r="AN66" i="16"/>
  <c r="AN88" i="16" s="1"/>
  <c r="AO66" i="16"/>
  <c r="AP66" i="16"/>
  <c r="AQ66" i="16"/>
  <c r="AQ133" i="16" s="1"/>
  <c r="AR66" i="16"/>
  <c r="AS66" i="16"/>
  <c r="AT66" i="16"/>
  <c r="AT133" i="16" s="1"/>
  <c r="AU66" i="16"/>
  <c r="AU88" i="16" s="1"/>
  <c r="AV66" i="16"/>
  <c r="AW66" i="16"/>
  <c r="AX66" i="16"/>
  <c r="AX133" i="16" s="1"/>
  <c r="AY66" i="16"/>
  <c r="AZ66" i="16"/>
  <c r="BA66" i="16"/>
  <c r="BB66" i="16"/>
  <c r="BC66" i="16"/>
  <c r="BC88" i="16" s="1"/>
  <c r="BD66" i="16"/>
  <c r="BD88" i="16" s="1"/>
  <c r="BE66" i="16"/>
  <c r="BF66" i="16"/>
  <c r="BG66" i="16"/>
  <c r="BG133" i="16" s="1"/>
  <c r="BH66" i="16"/>
  <c r="BI66" i="16"/>
  <c r="BJ66" i="16"/>
  <c r="BK66" i="16"/>
  <c r="BK88" i="16" s="1"/>
  <c r="AN67" i="16"/>
  <c r="AO67" i="16"/>
  <c r="AP67" i="16"/>
  <c r="AQ67" i="16"/>
  <c r="AR67" i="16"/>
  <c r="AS67" i="16"/>
  <c r="AT67" i="16"/>
  <c r="AT134" i="16" s="1"/>
  <c r="AU67" i="16"/>
  <c r="AU89" i="16" s="1"/>
  <c r="AV67" i="16"/>
  <c r="AW67" i="16"/>
  <c r="AX67" i="16"/>
  <c r="AY67" i="16"/>
  <c r="AY134" i="16" s="1"/>
  <c r="AZ67" i="16"/>
  <c r="BA67" i="16"/>
  <c r="BB67" i="16"/>
  <c r="BB134" i="16" s="1"/>
  <c r="BC67" i="16"/>
  <c r="BC89" i="16" s="1"/>
  <c r="BD67" i="16"/>
  <c r="BE67" i="16"/>
  <c r="BF67" i="16"/>
  <c r="BG67" i="16"/>
  <c r="BG134" i="16" s="1"/>
  <c r="BH67" i="16"/>
  <c r="BI67" i="16"/>
  <c r="BJ67" i="16"/>
  <c r="BJ89" i="16" s="1"/>
  <c r="BK67" i="16"/>
  <c r="BK89" i="16" s="1"/>
  <c r="BF77" i="16"/>
  <c r="AT82" i="16"/>
  <c r="AN92" i="16"/>
  <c r="AO92" i="16"/>
  <c r="AP92" i="16"/>
  <c r="AQ92" i="16"/>
  <c r="AR92" i="16"/>
  <c r="AS92" i="16"/>
  <c r="AT92" i="16"/>
  <c r="AU92" i="16"/>
  <c r="AV92" i="16"/>
  <c r="AW92" i="16"/>
  <c r="AX92" i="16"/>
  <c r="AY92" i="16"/>
  <c r="AZ92" i="16"/>
  <c r="BA92" i="16"/>
  <c r="BB92" i="16"/>
  <c r="BC92" i="16"/>
  <c r="BD92" i="16"/>
  <c r="BE92" i="16"/>
  <c r="BF92" i="16"/>
  <c r="BG92" i="16"/>
  <c r="BH92" i="16"/>
  <c r="BI92" i="16"/>
  <c r="BJ92" i="16"/>
  <c r="BK92" i="16"/>
  <c r="AN93" i="16"/>
  <c r="AO93" i="16"/>
  <c r="AP93" i="16"/>
  <c r="AQ93" i="16"/>
  <c r="AR93" i="16"/>
  <c r="AS93" i="16"/>
  <c r="AT93" i="16"/>
  <c r="AU93" i="16"/>
  <c r="AV93" i="16"/>
  <c r="AW93" i="16"/>
  <c r="AX93" i="16"/>
  <c r="AY93" i="16"/>
  <c r="AZ93" i="16"/>
  <c r="BA93" i="16"/>
  <c r="BB93" i="16"/>
  <c r="BC93" i="16"/>
  <c r="BD93" i="16"/>
  <c r="BE93" i="16"/>
  <c r="BF93" i="16"/>
  <c r="BG93" i="16"/>
  <c r="BH93" i="16"/>
  <c r="BI93" i="16"/>
  <c r="BJ93" i="16"/>
  <c r="BK93" i="16"/>
  <c r="AN94" i="16"/>
  <c r="AO94" i="16"/>
  <c r="AP94" i="16"/>
  <c r="AQ94" i="16"/>
  <c r="AR94" i="16"/>
  <c r="AS94" i="16"/>
  <c r="AT94" i="16"/>
  <c r="AU94" i="16"/>
  <c r="AV94" i="16"/>
  <c r="AW94" i="16"/>
  <c r="AX94" i="16"/>
  <c r="AY94" i="16"/>
  <c r="AZ94" i="16"/>
  <c r="BA94" i="16"/>
  <c r="BB94" i="16"/>
  <c r="BC94" i="16"/>
  <c r="BD94" i="16"/>
  <c r="BE94" i="16"/>
  <c r="BF94" i="16"/>
  <c r="BG94" i="16"/>
  <c r="BH94" i="16"/>
  <c r="BI94" i="16"/>
  <c r="BJ94" i="16"/>
  <c r="BK94" i="16"/>
  <c r="AN95" i="16"/>
  <c r="AO95" i="16"/>
  <c r="AP95" i="16"/>
  <c r="AQ95" i="16"/>
  <c r="AR95" i="16"/>
  <c r="AS95" i="16"/>
  <c r="AT95" i="16"/>
  <c r="AU95" i="16"/>
  <c r="AV95" i="16"/>
  <c r="AW95" i="16"/>
  <c r="AX95" i="16"/>
  <c r="AY95" i="16"/>
  <c r="AZ95" i="16"/>
  <c r="BA95" i="16"/>
  <c r="BB95" i="16"/>
  <c r="BC95" i="16"/>
  <c r="BD95" i="16"/>
  <c r="BE95" i="16"/>
  <c r="BF95" i="16"/>
  <c r="BG95" i="16"/>
  <c r="BH95" i="16"/>
  <c r="BI95" i="16"/>
  <c r="BJ95" i="16"/>
  <c r="BK95" i="16"/>
  <c r="AN96" i="16"/>
  <c r="AO96" i="16"/>
  <c r="AP96" i="16"/>
  <c r="AQ96" i="16"/>
  <c r="AR96" i="16"/>
  <c r="AS96" i="16"/>
  <c r="AT96" i="16"/>
  <c r="AU96" i="16"/>
  <c r="AV96" i="16"/>
  <c r="AW96" i="16"/>
  <c r="AX96" i="16"/>
  <c r="AY96" i="16"/>
  <c r="AZ96" i="16"/>
  <c r="BA96" i="16"/>
  <c r="BB96" i="16"/>
  <c r="BC96" i="16"/>
  <c r="BD96" i="16"/>
  <c r="BE96" i="16"/>
  <c r="BF96" i="16"/>
  <c r="BG96" i="16"/>
  <c r="BH96" i="16"/>
  <c r="BI96" i="16"/>
  <c r="BJ96" i="16"/>
  <c r="BK96" i="16"/>
  <c r="AN97" i="16"/>
  <c r="AO97" i="16"/>
  <c r="AP97" i="16"/>
  <c r="AQ97" i="16"/>
  <c r="AR97" i="16"/>
  <c r="AS97" i="16"/>
  <c r="AT97" i="16"/>
  <c r="AU97" i="16"/>
  <c r="AV97" i="16"/>
  <c r="AW97" i="16"/>
  <c r="AX97" i="16"/>
  <c r="AY97" i="16"/>
  <c r="AZ97" i="16"/>
  <c r="BA97" i="16"/>
  <c r="BB97" i="16"/>
  <c r="BC97" i="16"/>
  <c r="BD97" i="16"/>
  <c r="BE97" i="16"/>
  <c r="BF97" i="16"/>
  <c r="BG97" i="16"/>
  <c r="BH97" i="16"/>
  <c r="BI97" i="16"/>
  <c r="BJ97" i="16"/>
  <c r="BK97" i="16"/>
  <c r="AN98" i="16"/>
  <c r="AO98" i="16"/>
  <c r="AP98" i="16"/>
  <c r="AQ98" i="16"/>
  <c r="AR98" i="16"/>
  <c r="AS98" i="16"/>
  <c r="AT98" i="16"/>
  <c r="AU98" i="16"/>
  <c r="AV98" i="16"/>
  <c r="AW98" i="16"/>
  <c r="AX98" i="16"/>
  <c r="AY98" i="16"/>
  <c r="AZ98" i="16"/>
  <c r="BA98" i="16"/>
  <c r="BB98" i="16"/>
  <c r="BC98" i="16"/>
  <c r="BD98" i="16"/>
  <c r="BE98" i="16"/>
  <c r="BF98" i="16"/>
  <c r="BG98" i="16"/>
  <c r="BH98" i="16"/>
  <c r="BI98" i="16"/>
  <c r="BJ98" i="16"/>
  <c r="BK98" i="16"/>
  <c r="AN99" i="16"/>
  <c r="AO99" i="16"/>
  <c r="AP99" i="16"/>
  <c r="AQ99" i="16"/>
  <c r="AR99" i="16"/>
  <c r="AS99" i="16"/>
  <c r="AT99" i="16"/>
  <c r="AU99" i="16"/>
  <c r="AV99" i="16"/>
  <c r="AW99" i="16"/>
  <c r="AX99" i="16"/>
  <c r="AY99" i="16"/>
  <c r="AZ99" i="16"/>
  <c r="BA99" i="16"/>
  <c r="BB99" i="16"/>
  <c r="BC99" i="16"/>
  <c r="BD99" i="16"/>
  <c r="BE99" i="16"/>
  <c r="BF99" i="16"/>
  <c r="BG99" i="16"/>
  <c r="BH99" i="16"/>
  <c r="BI99" i="16"/>
  <c r="BJ99" i="16"/>
  <c r="BK99" i="16"/>
  <c r="AN100" i="16"/>
  <c r="AO100" i="16"/>
  <c r="AP100" i="16"/>
  <c r="AQ100" i="16"/>
  <c r="AR100" i="16"/>
  <c r="AS100" i="16"/>
  <c r="AT100" i="16"/>
  <c r="AU100" i="16"/>
  <c r="AV100" i="16"/>
  <c r="AW100" i="16"/>
  <c r="AX100" i="16"/>
  <c r="AY100" i="16"/>
  <c r="AZ100" i="16"/>
  <c r="BA100" i="16"/>
  <c r="BB100" i="16"/>
  <c r="BC100" i="16"/>
  <c r="BD100" i="16"/>
  <c r="BE100" i="16"/>
  <c r="BF100" i="16"/>
  <c r="BG100" i="16"/>
  <c r="BH100" i="16"/>
  <c r="BI100" i="16"/>
  <c r="BJ100" i="16"/>
  <c r="BK100" i="16"/>
  <c r="AN101" i="16"/>
  <c r="AO101" i="16"/>
  <c r="AP101" i="16"/>
  <c r="AQ101" i="16"/>
  <c r="AR101" i="16"/>
  <c r="AS101" i="16"/>
  <c r="AT101" i="16"/>
  <c r="AU101" i="16"/>
  <c r="AV101" i="16"/>
  <c r="AW101" i="16"/>
  <c r="AX101" i="16"/>
  <c r="AY101" i="16"/>
  <c r="AZ101" i="16"/>
  <c r="BA101" i="16"/>
  <c r="BB101" i="16"/>
  <c r="BC101" i="16"/>
  <c r="BD101" i="16"/>
  <c r="BE101" i="16"/>
  <c r="BF101" i="16"/>
  <c r="BG101" i="16"/>
  <c r="BH101" i="16"/>
  <c r="BI101" i="16"/>
  <c r="BJ101" i="16"/>
  <c r="BK101" i="16"/>
  <c r="AN102" i="16"/>
  <c r="AO102" i="16"/>
  <c r="AP102" i="16"/>
  <c r="AQ102" i="16"/>
  <c r="AR102" i="16"/>
  <c r="AS102" i="16"/>
  <c r="AT102" i="16"/>
  <c r="AU102" i="16"/>
  <c r="AV102" i="16"/>
  <c r="AW102" i="16"/>
  <c r="AX102" i="16"/>
  <c r="AY102" i="16"/>
  <c r="AZ102" i="16"/>
  <c r="BA102" i="16"/>
  <c r="BB102" i="16"/>
  <c r="BC102" i="16"/>
  <c r="BD102" i="16"/>
  <c r="BE102" i="16"/>
  <c r="BF102" i="16"/>
  <c r="BG102" i="16"/>
  <c r="BH102" i="16"/>
  <c r="BI102" i="16"/>
  <c r="BJ102" i="16"/>
  <c r="BK102" i="16"/>
  <c r="AN103" i="16"/>
  <c r="AN173" i="16" s="1"/>
  <c r="AO103" i="16"/>
  <c r="AO173" i="16" s="1"/>
  <c r="AP103" i="16"/>
  <c r="AP173" i="16" s="1"/>
  <c r="AQ103" i="16"/>
  <c r="AQ173" i="16" s="1"/>
  <c r="AR103" i="16"/>
  <c r="AR173" i="16" s="1"/>
  <c r="AS103" i="16"/>
  <c r="AS173" i="16" s="1"/>
  <c r="AT103" i="16"/>
  <c r="AT173" i="16" s="1"/>
  <c r="AU103" i="16"/>
  <c r="AU173" i="16" s="1"/>
  <c r="AV103" i="16"/>
  <c r="AV173" i="16" s="1"/>
  <c r="AW103" i="16"/>
  <c r="AW173" i="16" s="1"/>
  <c r="AX103" i="16"/>
  <c r="AX173" i="16" s="1"/>
  <c r="AY103" i="16"/>
  <c r="AY173" i="16" s="1"/>
  <c r="AZ103" i="16"/>
  <c r="AZ173" i="16" s="1"/>
  <c r="BA103" i="16"/>
  <c r="BA173" i="16" s="1"/>
  <c r="BB103" i="16"/>
  <c r="BB173" i="16" s="1"/>
  <c r="BC103" i="16"/>
  <c r="BC173" i="16" s="1"/>
  <c r="BD103" i="16"/>
  <c r="BD173" i="16" s="1"/>
  <c r="BE103" i="16"/>
  <c r="BE173" i="16" s="1"/>
  <c r="BF103" i="16"/>
  <c r="BF173" i="16" s="1"/>
  <c r="BG103" i="16"/>
  <c r="BG173" i="16" s="1"/>
  <c r="BH103" i="16"/>
  <c r="BH173" i="16" s="1"/>
  <c r="BI103" i="16"/>
  <c r="BI173" i="16" s="1"/>
  <c r="BJ103" i="16"/>
  <c r="BJ173" i="16" s="1"/>
  <c r="BK103" i="16"/>
  <c r="BK173" i="16" s="1"/>
  <c r="AN104" i="16"/>
  <c r="AN174" i="16" s="1"/>
  <c r="AO104" i="16"/>
  <c r="AO174" i="16" s="1"/>
  <c r="AP104" i="16"/>
  <c r="AP174" i="16" s="1"/>
  <c r="AQ104" i="16"/>
  <c r="AQ174" i="16" s="1"/>
  <c r="AR104" i="16"/>
  <c r="AR174" i="16" s="1"/>
  <c r="AS104" i="16"/>
  <c r="AS174" i="16" s="1"/>
  <c r="AT104" i="16"/>
  <c r="AT174" i="16" s="1"/>
  <c r="AU104" i="16"/>
  <c r="AU174" i="16" s="1"/>
  <c r="AV104" i="16"/>
  <c r="AV174" i="16" s="1"/>
  <c r="AW104" i="16"/>
  <c r="AW174" i="16" s="1"/>
  <c r="AX104" i="16"/>
  <c r="AX174" i="16" s="1"/>
  <c r="AY104" i="16"/>
  <c r="AY174" i="16" s="1"/>
  <c r="AZ104" i="16"/>
  <c r="AZ174" i="16" s="1"/>
  <c r="BA104" i="16"/>
  <c r="BA174" i="16" s="1"/>
  <c r="BB104" i="16"/>
  <c r="BB174" i="16" s="1"/>
  <c r="BC104" i="16"/>
  <c r="BC174" i="16" s="1"/>
  <c r="BD104" i="16"/>
  <c r="BD174" i="16" s="1"/>
  <c r="BE104" i="16"/>
  <c r="BE174" i="16" s="1"/>
  <c r="BF104" i="16"/>
  <c r="BF174" i="16" s="1"/>
  <c r="BG104" i="16"/>
  <c r="BG174" i="16" s="1"/>
  <c r="BH104" i="16"/>
  <c r="BH174" i="16" s="1"/>
  <c r="BI104" i="16"/>
  <c r="BI174" i="16" s="1"/>
  <c r="BJ104" i="16"/>
  <c r="BJ174" i="16" s="1"/>
  <c r="BK104" i="16"/>
  <c r="BK174" i="16" s="1"/>
  <c r="AN105" i="16"/>
  <c r="AN175" i="16" s="1"/>
  <c r="AO105" i="16"/>
  <c r="AO175" i="16" s="1"/>
  <c r="AP105" i="16"/>
  <c r="AP175" i="16" s="1"/>
  <c r="AQ105" i="16"/>
  <c r="AQ175" i="16" s="1"/>
  <c r="AR105" i="16"/>
  <c r="AR175" i="16" s="1"/>
  <c r="AS105" i="16"/>
  <c r="AS175" i="16" s="1"/>
  <c r="AT105" i="16"/>
  <c r="AT175" i="16" s="1"/>
  <c r="AU105" i="16"/>
  <c r="AU175" i="16" s="1"/>
  <c r="AV105" i="16"/>
  <c r="AV175" i="16" s="1"/>
  <c r="AW105" i="16"/>
  <c r="AW175" i="16" s="1"/>
  <c r="AX105" i="16"/>
  <c r="AX175" i="16" s="1"/>
  <c r="AY105" i="16"/>
  <c r="AY175" i="16" s="1"/>
  <c r="AZ105" i="16"/>
  <c r="AZ175" i="16" s="1"/>
  <c r="BA105" i="16"/>
  <c r="BA175" i="16" s="1"/>
  <c r="BB105" i="16"/>
  <c r="BB175" i="16" s="1"/>
  <c r="BC105" i="16"/>
  <c r="BC175" i="16" s="1"/>
  <c r="BD105" i="16"/>
  <c r="BD175" i="16" s="1"/>
  <c r="BE105" i="16"/>
  <c r="BE175" i="16" s="1"/>
  <c r="BF105" i="16"/>
  <c r="BF175" i="16" s="1"/>
  <c r="BG105" i="16"/>
  <c r="BG175" i="16" s="1"/>
  <c r="BH105" i="16"/>
  <c r="BH175" i="16" s="1"/>
  <c r="BI105" i="16"/>
  <c r="BI175" i="16" s="1"/>
  <c r="BJ105" i="16"/>
  <c r="BJ175" i="16" s="1"/>
  <c r="BK105" i="16"/>
  <c r="BK175" i="16" s="1"/>
  <c r="AN106" i="16"/>
  <c r="AN176" i="16" s="1"/>
  <c r="AO106" i="16"/>
  <c r="AO176" i="16" s="1"/>
  <c r="AP106" i="16"/>
  <c r="AP176" i="16" s="1"/>
  <c r="AQ106" i="16"/>
  <c r="AQ176" i="16" s="1"/>
  <c r="AR106" i="16"/>
  <c r="AR176" i="16" s="1"/>
  <c r="AS106" i="16"/>
  <c r="AS176" i="16" s="1"/>
  <c r="AT106" i="16"/>
  <c r="AT176" i="16" s="1"/>
  <c r="AU106" i="16"/>
  <c r="AU176" i="16" s="1"/>
  <c r="AV106" i="16"/>
  <c r="AV176" i="16" s="1"/>
  <c r="AW106" i="16"/>
  <c r="AW176" i="16" s="1"/>
  <c r="AX106" i="16"/>
  <c r="AX176" i="16" s="1"/>
  <c r="AY106" i="16"/>
  <c r="AY176" i="16" s="1"/>
  <c r="AZ106" i="16"/>
  <c r="AZ176" i="16" s="1"/>
  <c r="BA106" i="16"/>
  <c r="BA176" i="16" s="1"/>
  <c r="BB106" i="16"/>
  <c r="BB176" i="16" s="1"/>
  <c r="BC106" i="16"/>
  <c r="BC176" i="16" s="1"/>
  <c r="BD106" i="16"/>
  <c r="BD176" i="16" s="1"/>
  <c r="BE106" i="16"/>
  <c r="BE176" i="16" s="1"/>
  <c r="BF106" i="16"/>
  <c r="BF176" i="16" s="1"/>
  <c r="BG106" i="16"/>
  <c r="BG176" i="16" s="1"/>
  <c r="BH106" i="16"/>
  <c r="BH176" i="16" s="1"/>
  <c r="BI106" i="16"/>
  <c r="BI176" i="16" s="1"/>
  <c r="BJ106" i="16"/>
  <c r="BJ176" i="16" s="1"/>
  <c r="BK106" i="16"/>
  <c r="BK176" i="16" s="1"/>
  <c r="AN107" i="16"/>
  <c r="AN177" i="16" s="1"/>
  <c r="AO107" i="16"/>
  <c r="AO177" i="16" s="1"/>
  <c r="AP107" i="16"/>
  <c r="AP177" i="16" s="1"/>
  <c r="AQ107" i="16"/>
  <c r="AQ177" i="16" s="1"/>
  <c r="AR107" i="16"/>
  <c r="AR177" i="16" s="1"/>
  <c r="AS107" i="16"/>
  <c r="AS177" i="16" s="1"/>
  <c r="AT107" i="16"/>
  <c r="AT177" i="16" s="1"/>
  <c r="AU107" i="16"/>
  <c r="AU177" i="16" s="1"/>
  <c r="AV107" i="16"/>
  <c r="AV177" i="16" s="1"/>
  <c r="AW107" i="16"/>
  <c r="AW177" i="16" s="1"/>
  <c r="AX107" i="16"/>
  <c r="AX177" i="16" s="1"/>
  <c r="AY107" i="16"/>
  <c r="AY177" i="16" s="1"/>
  <c r="AZ107" i="16"/>
  <c r="AZ177" i="16" s="1"/>
  <c r="BA107" i="16"/>
  <c r="BA177" i="16" s="1"/>
  <c r="BB107" i="16"/>
  <c r="BB177" i="16" s="1"/>
  <c r="BC107" i="16"/>
  <c r="BC177" i="16" s="1"/>
  <c r="BD107" i="16"/>
  <c r="BD177" i="16" s="1"/>
  <c r="BE107" i="16"/>
  <c r="BE177" i="16" s="1"/>
  <c r="BF107" i="16"/>
  <c r="BF177" i="16" s="1"/>
  <c r="BG107" i="16"/>
  <c r="BG177" i="16" s="1"/>
  <c r="BH107" i="16"/>
  <c r="BH177" i="16" s="1"/>
  <c r="BI107" i="16"/>
  <c r="BI177" i="16" s="1"/>
  <c r="BJ107" i="16"/>
  <c r="BJ177" i="16" s="1"/>
  <c r="BK107" i="16"/>
  <c r="BK177" i="16" s="1"/>
  <c r="AN108" i="16"/>
  <c r="AN178" i="16" s="1"/>
  <c r="AO108" i="16"/>
  <c r="AO178" i="16" s="1"/>
  <c r="AP108" i="16"/>
  <c r="AP178" i="16" s="1"/>
  <c r="AQ108" i="16"/>
  <c r="AQ178" i="16" s="1"/>
  <c r="AR108" i="16"/>
  <c r="AR178" i="16" s="1"/>
  <c r="AS108" i="16"/>
  <c r="AS178" i="16" s="1"/>
  <c r="AT108" i="16"/>
  <c r="AT178" i="16" s="1"/>
  <c r="AU108" i="16"/>
  <c r="AU178" i="16" s="1"/>
  <c r="AV108" i="16"/>
  <c r="AV178" i="16" s="1"/>
  <c r="AW108" i="16"/>
  <c r="AW178" i="16" s="1"/>
  <c r="AX108" i="16"/>
  <c r="AX178" i="16" s="1"/>
  <c r="AY108" i="16"/>
  <c r="AY178" i="16" s="1"/>
  <c r="AZ108" i="16"/>
  <c r="AZ178" i="16" s="1"/>
  <c r="BA108" i="16"/>
  <c r="BA178" i="16" s="1"/>
  <c r="BB108" i="16"/>
  <c r="BB178" i="16" s="1"/>
  <c r="BC108" i="16"/>
  <c r="BC178" i="16" s="1"/>
  <c r="BD108" i="16"/>
  <c r="BD178" i="16" s="1"/>
  <c r="BE108" i="16"/>
  <c r="BE178" i="16" s="1"/>
  <c r="BF108" i="16"/>
  <c r="BF178" i="16" s="1"/>
  <c r="BG108" i="16"/>
  <c r="BG178" i="16" s="1"/>
  <c r="BH108" i="16"/>
  <c r="BH178" i="16" s="1"/>
  <c r="BI108" i="16"/>
  <c r="BI178" i="16" s="1"/>
  <c r="BJ108" i="16"/>
  <c r="BJ178" i="16" s="1"/>
  <c r="BK108" i="16"/>
  <c r="BK178" i="16" s="1"/>
  <c r="AN109" i="16"/>
  <c r="AN179" i="16" s="1"/>
  <c r="AO109" i="16"/>
  <c r="AO179" i="16" s="1"/>
  <c r="AP109" i="16"/>
  <c r="AP179" i="16" s="1"/>
  <c r="AQ109" i="16"/>
  <c r="AQ179" i="16" s="1"/>
  <c r="AR109" i="16"/>
  <c r="AR179" i="16" s="1"/>
  <c r="AS109" i="16"/>
  <c r="AS179" i="16" s="1"/>
  <c r="AT109" i="16"/>
  <c r="AT179" i="16" s="1"/>
  <c r="AU109" i="16"/>
  <c r="AU179" i="16" s="1"/>
  <c r="AV109" i="16"/>
  <c r="AV179" i="16" s="1"/>
  <c r="AW109" i="16"/>
  <c r="AW179" i="16" s="1"/>
  <c r="AX109" i="16"/>
  <c r="AX179" i="16" s="1"/>
  <c r="AY109" i="16"/>
  <c r="AY179" i="16" s="1"/>
  <c r="AZ109" i="16"/>
  <c r="AZ179" i="16" s="1"/>
  <c r="BA109" i="16"/>
  <c r="BA179" i="16" s="1"/>
  <c r="BB109" i="16"/>
  <c r="BB179" i="16" s="1"/>
  <c r="BC109" i="16"/>
  <c r="BC179" i="16" s="1"/>
  <c r="BD109" i="16"/>
  <c r="BD179" i="16" s="1"/>
  <c r="BE109" i="16"/>
  <c r="BE179" i="16" s="1"/>
  <c r="BF109" i="16"/>
  <c r="BF179" i="16" s="1"/>
  <c r="BG109" i="16"/>
  <c r="BG179" i="16" s="1"/>
  <c r="BH109" i="16"/>
  <c r="BH179" i="16" s="1"/>
  <c r="BI109" i="16"/>
  <c r="BI179" i="16" s="1"/>
  <c r="BJ109" i="16"/>
  <c r="BJ179" i="16" s="1"/>
  <c r="BK109" i="16"/>
  <c r="BK179" i="16" s="1"/>
  <c r="AN110" i="16"/>
  <c r="AN180" i="16" s="1"/>
  <c r="AO110" i="16"/>
  <c r="AO180" i="16" s="1"/>
  <c r="AP110" i="16"/>
  <c r="AP180" i="16" s="1"/>
  <c r="AQ110" i="16"/>
  <c r="AQ180" i="16" s="1"/>
  <c r="AR110" i="16"/>
  <c r="AR180" i="16" s="1"/>
  <c r="AS110" i="16"/>
  <c r="AS180" i="16" s="1"/>
  <c r="AT110" i="16"/>
  <c r="AT180" i="16" s="1"/>
  <c r="AU110" i="16"/>
  <c r="AU180" i="16" s="1"/>
  <c r="AV110" i="16"/>
  <c r="AV180" i="16" s="1"/>
  <c r="AW110" i="16"/>
  <c r="AW180" i="16" s="1"/>
  <c r="AX110" i="16"/>
  <c r="AX180" i="16" s="1"/>
  <c r="AY110" i="16"/>
  <c r="AY180" i="16" s="1"/>
  <c r="AZ110" i="16"/>
  <c r="AZ180" i="16" s="1"/>
  <c r="BA110" i="16"/>
  <c r="BA180" i="16" s="1"/>
  <c r="BB110" i="16"/>
  <c r="BB180" i="16" s="1"/>
  <c r="BC110" i="16"/>
  <c r="BC180" i="16" s="1"/>
  <c r="BD110" i="16"/>
  <c r="BD180" i="16" s="1"/>
  <c r="BE110" i="16"/>
  <c r="BE180" i="16" s="1"/>
  <c r="BF110" i="16"/>
  <c r="BF180" i="16" s="1"/>
  <c r="BG110" i="16"/>
  <c r="BG180" i="16" s="1"/>
  <c r="BH110" i="16"/>
  <c r="BH180" i="16" s="1"/>
  <c r="BI110" i="16"/>
  <c r="BI180" i="16" s="1"/>
  <c r="BJ110" i="16"/>
  <c r="BJ180" i="16" s="1"/>
  <c r="BK110" i="16"/>
  <c r="BK180" i="16" s="1"/>
  <c r="AN111" i="16"/>
  <c r="AN181" i="16" s="1"/>
  <c r="AO111" i="16"/>
  <c r="AO181" i="16" s="1"/>
  <c r="AP111" i="16"/>
  <c r="AP181" i="16" s="1"/>
  <c r="AQ111" i="16"/>
  <c r="AQ181" i="16" s="1"/>
  <c r="AR111" i="16"/>
  <c r="AR181" i="16" s="1"/>
  <c r="AS111" i="16"/>
  <c r="AS181" i="16" s="1"/>
  <c r="AT111" i="16"/>
  <c r="AT181" i="16" s="1"/>
  <c r="AU111" i="16"/>
  <c r="AU181" i="16" s="1"/>
  <c r="AV111" i="16"/>
  <c r="AV181" i="16" s="1"/>
  <c r="AW111" i="16"/>
  <c r="AW181" i="16" s="1"/>
  <c r="AX111" i="16"/>
  <c r="AX181" i="16" s="1"/>
  <c r="AY111" i="16"/>
  <c r="AY181" i="16" s="1"/>
  <c r="AZ111" i="16"/>
  <c r="AZ181" i="16" s="1"/>
  <c r="BA111" i="16"/>
  <c r="BA181" i="16" s="1"/>
  <c r="BB111" i="16"/>
  <c r="BB181" i="16" s="1"/>
  <c r="BC111" i="16"/>
  <c r="BC181" i="16" s="1"/>
  <c r="BD111" i="16"/>
  <c r="BD181" i="16" s="1"/>
  <c r="BE111" i="16"/>
  <c r="BE181" i="16" s="1"/>
  <c r="BF111" i="16"/>
  <c r="BF181" i="16" s="1"/>
  <c r="BG111" i="16"/>
  <c r="BG181" i="16" s="1"/>
  <c r="BH111" i="16"/>
  <c r="BH181" i="16" s="1"/>
  <c r="BI111" i="16"/>
  <c r="BI181" i="16" s="1"/>
  <c r="BJ111" i="16"/>
  <c r="BJ181" i="16" s="1"/>
  <c r="BK111" i="16"/>
  <c r="BK181" i="16" s="1"/>
  <c r="AP115" i="16"/>
  <c r="BG118" i="16"/>
  <c r="BK122" i="16"/>
  <c r="AT131" i="16"/>
  <c r="E69" i="16"/>
  <c r="E47" i="16"/>
  <c r="E91" i="16"/>
  <c r="E161" i="16"/>
  <c r="B158" i="16"/>
  <c r="B181" i="16" s="1"/>
  <c r="B157" i="16"/>
  <c r="B180" i="16" s="1"/>
  <c r="B156" i="16"/>
  <c r="B179" i="16" s="1"/>
  <c r="B155" i="16"/>
  <c r="B178" i="16" s="1"/>
  <c r="B154" i="16"/>
  <c r="B177" i="16" s="1"/>
  <c r="B153" i="16"/>
  <c r="B176" i="16" s="1"/>
  <c r="B152" i="16"/>
  <c r="B175" i="16" s="1"/>
  <c r="B151" i="16"/>
  <c r="B174" i="16" s="1"/>
  <c r="B150" i="16"/>
  <c r="B173" i="16" s="1"/>
  <c r="B149" i="16"/>
  <c r="B172" i="16" s="1"/>
  <c r="B148" i="16"/>
  <c r="B171" i="16" s="1"/>
  <c r="B147" i="16"/>
  <c r="B170" i="16" s="1"/>
  <c r="B146" i="16"/>
  <c r="B169" i="16" s="1"/>
  <c r="B145" i="16"/>
  <c r="B168" i="16" s="1"/>
  <c r="B144" i="16"/>
  <c r="B167" i="16" s="1"/>
  <c r="B143" i="16"/>
  <c r="B166" i="16" s="1"/>
  <c r="B142" i="16"/>
  <c r="B165" i="16" s="1"/>
  <c r="B141" i="16"/>
  <c r="B164" i="16" s="1"/>
  <c r="B140" i="16"/>
  <c r="B163" i="16" s="1"/>
  <c r="B139" i="16"/>
  <c r="B162" i="16" s="1"/>
  <c r="E138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E114" i="16"/>
  <c r="AM111" i="16"/>
  <c r="AM181" i="16" s="1"/>
  <c r="AL111" i="16"/>
  <c r="AL181" i="16" s="1"/>
  <c r="AK111" i="16"/>
  <c r="AK181" i="16" s="1"/>
  <c r="AJ111" i="16"/>
  <c r="AJ181" i="16" s="1"/>
  <c r="AI111" i="16"/>
  <c r="AI181" i="16" s="1"/>
  <c r="AH111" i="16"/>
  <c r="AH181" i="16" s="1"/>
  <c r="AG111" i="16"/>
  <c r="AG181" i="16" s="1"/>
  <c r="AF111" i="16"/>
  <c r="AF181" i="16" s="1"/>
  <c r="AE111" i="16"/>
  <c r="AE181" i="16" s="1"/>
  <c r="AD111" i="16"/>
  <c r="AD181" i="16" s="1"/>
  <c r="AC111" i="16"/>
  <c r="AC181" i="16" s="1"/>
  <c r="AB111" i="16"/>
  <c r="AB181" i="16" s="1"/>
  <c r="AA111" i="16"/>
  <c r="AA181" i="16" s="1"/>
  <c r="Z111" i="16"/>
  <c r="Z181" i="16" s="1"/>
  <c r="Y111" i="16"/>
  <c r="Y181" i="16" s="1"/>
  <c r="X111" i="16"/>
  <c r="X181" i="16" s="1"/>
  <c r="W111" i="16"/>
  <c r="W181" i="16" s="1"/>
  <c r="V111" i="16"/>
  <c r="V181" i="16" s="1"/>
  <c r="U111" i="16"/>
  <c r="U181" i="16" s="1"/>
  <c r="T111" i="16"/>
  <c r="T181" i="16" s="1"/>
  <c r="S111" i="16"/>
  <c r="S181" i="16" s="1"/>
  <c r="R111" i="16"/>
  <c r="R181" i="16" s="1"/>
  <c r="Q111" i="16"/>
  <c r="Q181" i="16" s="1"/>
  <c r="P111" i="16"/>
  <c r="P181" i="16" s="1"/>
  <c r="O111" i="16"/>
  <c r="O181" i="16" s="1"/>
  <c r="N111" i="16"/>
  <c r="N181" i="16" s="1"/>
  <c r="M111" i="16"/>
  <c r="M181" i="16" s="1"/>
  <c r="L111" i="16"/>
  <c r="L181" i="16" s="1"/>
  <c r="K111" i="16"/>
  <c r="K181" i="16" s="1"/>
  <c r="J111" i="16"/>
  <c r="J181" i="16" s="1"/>
  <c r="I111" i="16"/>
  <c r="I181" i="16" s="1"/>
  <c r="H111" i="16"/>
  <c r="H181" i="16" s="1"/>
  <c r="G111" i="16"/>
  <c r="G181" i="16" s="1"/>
  <c r="F111" i="16"/>
  <c r="F181" i="16" s="1"/>
  <c r="E111" i="16"/>
  <c r="E181" i="16" s="1"/>
  <c r="D111" i="16"/>
  <c r="D181" i="16" s="1"/>
  <c r="B111" i="16"/>
  <c r="AM110" i="16"/>
  <c r="AM180" i="16" s="1"/>
  <c r="AL110" i="16"/>
  <c r="AL180" i="16" s="1"/>
  <c r="AK110" i="16"/>
  <c r="AK180" i="16" s="1"/>
  <c r="AJ110" i="16"/>
  <c r="AJ180" i="16" s="1"/>
  <c r="AI110" i="16"/>
  <c r="AI180" i="16" s="1"/>
  <c r="AH110" i="16"/>
  <c r="AH180" i="16" s="1"/>
  <c r="AG110" i="16"/>
  <c r="AG180" i="16" s="1"/>
  <c r="AF110" i="16"/>
  <c r="AF180" i="16" s="1"/>
  <c r="AE110" i="16"/>
  <c r="AE180" i="16" s="1"/>
  <c r="AD110" i="16"/>
  <c r="AD180" i="16" s="1"/>
  <c r="AC110" i="16"/>
  <c r="AC180" i="16" s="1"/>
  <c r="AB110" i="16"/>
  <c r="AB180" i="16" s="1"/>
  <c r="AA110" i="16"/>
  <c r="AA180" i="16" s="1"/>
  <c r="Z110" i="16"/>
  <c r="Z180" i="16" s="1"/>
  <c r="Y110" i="16"/>
  <c r="Y180" i="16" s="1"/>
  <c r="X110" i="16"/>
  <c r="X180" i="16" s="1"/>
  <c r="W110" i="16"/>
  <c r="W180" i="16" s="1"/>
  <c r="V110" i="16"/>
  <c r="V180" i="16" s="1"/>
  <c r="U110" i="16"/>
  <c r="U180" i="16" s="1"/>
  <c r="T110" i="16"/>
  <c r="T180" i="16" s="1"/>
  <c r="S110" i="16"/>
  <c r="S180" i="16" s="1"/>
  <c r="R110" i="16"/>
  <c r="R180" i="16" s="1"/>
  <c r="Q110" i="16"/>
  <c r="Q180" i="16" s="1"/>
  <c r="P110" i="16"/>
  <c r="P180" i="16" s="1"/>
  <c r="O110" i="16"/>
  <c r="O180" i="16" s="1"/>
  <c r="N110" i="16"/>
  <c r="N180" i="16" s="1"/>
  <c r="M110" i="16"/>
  <c r="M180" i="16" s="1"/>
  <c r="L110" i="16"/>
  <c r="L180" i="16" s="1"/>
  <c r="K110" i="16"/>
  <c r="K180" i="16" s="1"/>
  <c r="J110" i="16"/>
  <c r="J180" i="16" s="1"/>
  <c r="I110" i="16"/>
  <c r="I180" i="16" s="1"/>
  <c r="H110" i="16"/>
  <c r="H180" i="16" s="1"/>
  <c r="G110" i="16"/>
  <c r="G180" i="16" s="1"/>
  <c r="F110" i="16"/>
  <c r="F180" i="16" s="1"/>
  <c r="E110" i="16"/>
  <c r="E180" i="16" s="1"/>
  <c r="D110" i="16"/>
  <c r="D180" i="16" s="1"/>
  <c r="B110" i="16"/>
  <c r="AM109" i="16"/>
  <c r="AM179" i="16" s="1"/>
  <c r="AL109" i="16"/>
  <c r="AL179" i="16" s="1"/>
  <c r="AK109" i="16"/>
  <c r="AK179" i="16" s="1"/>
  <c r="AJ109" i="16"/>
  <c r="AJ179" i="16" s="1"/>
  <c r="AI109" i="16"/>
  <c r="AI179" i="16" s="1"/>
  <c r="AH109" i="16"/>
  <c r="AH179" i="16" s="1"/>
  <c r="AG109" i="16"/>
  <c r="AG179" i="16" s="1"/>
  <c r="AF109" i="16"/>
  <c r="AF179" i="16" s="1"/>
  <c r="AE109" i="16"/>
  <c r="AE179" i="16" s="1"/>
  <c r="AD109" i="16"/>
  <c r="AD179" i="16" s="1"/>
  <c r="AC109" i="16"/>
  <c r="AC179" i="16" s="1"/>
  <c r="AB109" i="16"/>
  <c r="AB179" i="16" s="1"/>
  <c r="AA109" i="16"/>
  <c r="AA179" i="16" s="1"/>
  <c r="Z109" i="16"/>
  <c r="Z179" i="16" s="1"/>
  <c r="Y109" i="16"/>
  <c r="Y179" i="16" s="1"/>
  <c r="X109" i="16"/>
  <c r="X179" i="16" s="1"/>
  <c r="W109" i="16"/>
  <c r="W179" i="16" s="1"/>
  <c r="V109" i="16"/>
  <c r="V179" i="16" s="1"/>
  <c r="U109" i="16"/>
  <c r="U179" i="16" s="1"/>
  <c r="T109" i="16"/>
  <c r="T179" i="16" s="1"/>
  <c r="S109" i="16"/>
  <c r="S179" i="16" s="1"/>
  <c r="R109" i="16"/>
  <c r="R179" i="16" s="1"/>
  <c r="Q109" i="16"/>
  <c r="Q179" i="16" s="1"/>
  <c r="P109" i="16"/>
  <c r="P179" i="16" s="1"/>
  <c r="O109" i="16"/>
  <c r="O179" i="16" s="1"/>
  <c r="N109" i="16"/>
  <c r="N179" i="16" s="1"/>
  <c r="M109" i="16"/>
  <c r="M179" i="16" s="1"/>
  <c r="L109" i="16"/>
  <c r="L179" i="16" s="1"/>
  <c r="K109" i="16"/>
  <c r="K179" i="16" s="1"/>
  <c r="J109" i="16"/>
  <c r="J179" i="16" s="1"/>
  <c r="I109" i="16"/>
  <c r="I179" i="16" s="1"/>
  <c r="H109" i="16"/>
  <c r="H179" i="16" s="1"/>
  <c r="G109" i="16"/>
  <c r="G179" i="16" s="1"/>
  <c r="F109" i="16"/>
  <c r="F179" i="16" s="1"/>
  <c r="E109" i="16"/>
  <c r="E179" i="16" s="1"/>
  <c r="D109" i="16"/>
  <c r="D179" i="16" s="1"/>
  <c r="B109" i="16"/>
  <c r="AM108" i="16"/>
  <c r="AM178" i="16" s="1"/>
  <c r="AL108" i="16"/>
  <c r="AL178" i="16" s="1"/>
  <c r="AK108" i="16"/>
  <c r="AK178" i="16" s="1"/>
  <c r="AJ108" i="16"/>
  <c r="AJ178" i="16" s="1"/>
  <c r="AI108" i="16"/>
  <c r="AI178" i="16" s="1"/>
  <c r="AH108" i="16"/>
  <c r="AH178" i="16" s="1"/>
  <c r="AG108" i="16"/>
  <c r="AG178" i="16" s="1"/>
  <c r="AF108" i="16"/>
  <c r="AF178" i="16" s="1"/>
  <c r="AE108" i="16"/>
  <c r="AE178" i="16" s="1"/>
  <c r="AD108" i="16"/>
  <c r="AD178" i="16" s="1"/>
  <c r="AC108" i="16"/>
  <c r="AC178" i="16" s="1"/>
  <c r="AB108" i="16"/>
  <c r="AB178" i="16" s="1"/>
  <c r="AA108" i="16"/>
  <c r="AA178" i="16" s="1"/>
  <c r="Z108" i="16"/>
  <c r="Z178" i="16" s="1"/>
  <c r="Y108" i="16"/>
  <c r="Y178" i="16" s="1"/>
  <c r="X108" i="16"/>
  <c r="X178" i="16" s="1"/>
  <c r="W108" i="16"/>
  <c r="W178" i="16" s="1"/>
  <c r="V108" i="16"/>
  <c r="V178" i="16" s="1"/>
  <c r="U108" i="16"/>
  <c r="U178" i="16" s="1"/>
  <c r="T108" i="16"/>
  <c r="T178" i="16" s="1"/>
  <c r="S108" i="16"/>
  <c r="S178" i="16" s="1"/>
  <c r="R108" i="16"/>
  <c r="R178" i="16" s="1"/>
  <c r="Q108" i="16"/>
  <c r="Q178" i="16" s="1"/>
  <c r="P108" i="16"/>
  <c r="P178" i="16" s="1"/>
  <c r="O108" i="16"/>
  <c r="O178" i="16" s="1"/>
  <c r="N108" i="16"/>
  <c r="N178" i="16" s="1"/>
  <c r="M108" i="16"/>
  <c r="M178" i="16" s="1"/>
  <c r="L108" i="16"/>
  <c r="L178" i="16" s="1"/>
  <c r="K108" i="16"/>
  <c r="K178" i="16" s="1"/>
  <c r="J108" i="16"/>
  <c r="J178" i="16" s="1"/>
  <c r="I108" i="16"/>
  <c r="I178" i="16" s="1"/>
  <c r="H108" i="16"/>
  <c r="H178" i="16" s="1"/>
  <c r="G108" i="16"/>
  <c r="G178" i="16" s="1"/>
  <c r="F108" i="16"/>
  <c r="F178" i="16" s="1"/>
  <c r="E108" i="16"/>
  <c r="E178" i="16" s="1"/>
  <c r="D108" i="16"/>
  <c r="D178" i="16" s="1"/>
  <c r="B108" i="16"/>
  <c r="AM107" i="16"/>
  <c r="AM177" i="16" s="1"/>
  <c r="AL107" i="16"/>
  <c r="AL177" i="16" s="1"/>
  <c r="AK107" i="16"/>
  <c r="AK177" i="16" s="1"/>
  <c r="AJ107" i="16"/>
  <c r="AJ177" i="16" s="1"/>
  <c r="AI107" i="16"/>
  <c r="AI177" i="16" s="1"/>
  <c r="AH107" i="16"/>
  <c r="AH177" i="16" s="1"/>
  <c r="AG107" i="16"/>
  <c r="AG177" i="16" s="1"/>
  <c r="AF107" i="16"/>
  <c r="AF177" i="16" s="1"/>
  <c r="AE107" i="16"/>
  <c r="AE177" i="16" s="1"/>
  <c r="AD107" i="16"/>
  <c r="AD177" i="16" s="1"/>
  <c r="AC107" i="16"/>
  <c r="AC177" i="16" s="1"/>
  <c r="AB107" i="16"/>
  <c r="AB177" i="16" s="1"/>
  <c r="AA107" i="16"/>
  <c r="AA177" i="16" s="1"/>
  <c r="Z107" i="16"/>
  <c r="Z177" i="16" s="1"/>
  <c r="Y107" i="16"/>
  <c r="Y177" i="16" s="1"/>
  <c r="X107" i="16"/>
  <c r="X177" i="16" s="1"/>
  <c r="W107" i="16"/>
  <c r="W177" i="16" s="1"/>
  <c r="V107" i="16"/>
  <c r="V177" i="16" s="1"/>
  <c r="U107" i="16"/>
  <c r="U177" i="16" s="1"/>
  <c r="T107" i="16"/>
  <c r="T177" i="16" s="1"/>
  <c r="S107" i="16"/>
  <c r="S177" i="16" s="1"/>
  <c r="R107" i="16"/>
  <c r="R177" i="16" s="1"/>
  <c r="Q107" i="16"/>
  <c r="Q177" i="16" s="1"/>
  <c r="P107" i="16"/>
  <c r="P177" i="16" s="1"/>
  <c r="O107" i="16"/>
  <c r="O177" i="16" s="1"/>
  <c r="N107" i="16"/>
  <c r="N177" i="16" s="1"/>
  <c r="M107" i="16"/>
  <c r="M177" i="16" s="1"/>
  <c r="L107" i="16"/>
  <c r="L177" i="16" s="1"/>
  <c r="K107" i="16"/>
  <c r="K177" i="16" s="1"/>
  <c r="J107" i="16"/>
  <c r="J177" i="16" s="1"/>
  <c r="I107" i="16"/>
  <c r="I177" i="16" s="1"/>
  <c r="H107" i="16"/>
  <c r="H177" i="16" s="1"/>
  <c r="G107" i="16"/>
  <c r="G177" i="16" s="1"/>
  <c r="F107" i="16"/>
  <c r="F177" i="16" s="1"/>
  <c r="E107" i="16"/>
  <c r="E177" i="16" s="1"/>
  <c r="D107" i="16"/>
  <c r="D177" i="16" s="1"/>
  <c r="B107" i="16"/>
  <c r="AM106" i="16"/>
  <c r="AM176" i="16" s="1"/>
  <c r="AL106" i="16"/>
  <c r="AL176" i="16" s="1"/>
  <c r="AK106" i="16"/>
  <c r="AK176" i="16" s="1"/>
  <c r="AJ106" i="16"/>
  <c r="AJ176" i="16" s="1"/>
  <c r="AI106" i="16"/>
  <c r="AI176" i="16" s="1"/>
  <c r="AH106" i="16"/>
  <c r="AH176" i="16" s="1"/>
  <c r="AG106" i="16"/>
  <c r="AG176" i="16" s="1"/>
  <c r="AF106" i="16"/>
  <c r="AF176" i="16" s="1"/>
  <c r="AE106" i="16"/>
  <c r="AE176" i="16" s="1"/>
  <c r="AD106" i="16"/>
  <c r="AD176" i="16" s="1"/>
  <c r="AC106" i="16"/>
  <c r="AC176" i="16" s="1"/>
  <c r="AB106" i="16"/>
  <c r="AB176" i="16" s="1"/>
  <c r="AA106" i="16"/>
  <c r="AA176" i="16" s="1"/>
  <c r="Z106" i="16"/>
  <c r="Z176" i="16" s="1"/>
  <c r="Y106" i="16"/>
  <c r="Y176" i="16" s="1"/>
  <c r="X106" i="16"/>
  <c r="X176" i="16" s="1"/>
  <c r="W106" i="16"/>
  <c r="W176" i="16" s="1"/>
  <c r="V106" i="16"/>
  <c r="V176" i="16" s="1"/>
  <c r="U106" i="16"/>
  <c r="U176" i="16" s="1"/>
  <c r="T106" i="16"/>
  <c r="T176" i="16" s="1"/>
  <c r="S106" i="16"/>
  <c r="S176" i="16" s="1"/>
  <c r="R106" i="16"/>
  <c r="R176" i="16" s="1"/>
  <c r="Q106" i="16"/>
  <c r="Q176" i="16" s="1"/>
  <c r="P106" i="16"/>
  <c r="P176" i="16" s="1"/>
  <c r="O106" i="16"/>
  <c r="O176" i="16" s="1"/>
  <c r="N106" i="16"/>
  <c r="N176" i="16" s="1"/>
  <c r="M106" i="16"/>
  <c r="M176" i="16" s="1"/>
  <c r="L106" i="16"/>
  <c r="L176" i="16" s="1"/>
  <c r="K106" i="16"/>
  <c r="K176" i="16" s="1"/>
  <c r="J106" i="16"/>
  <c r="J176" i="16" s="1"/>
  <c r="I106" i="16"/>
  <c r="I176" i="16" s="1"/>
  <c r="H106" i="16"/>
  <c r="H176" i="16" s="1"/>
  <c r="G106" i="16"/>
  <c r="G176" i="16" s="1"/>
  <c r="F106" i="16"/>
  <c r="F176" i="16" s="1"/>
  <c r="E106" i="16"/>
  <c r="E176" i="16" s="1"/>
  <c r="D106" i="16"/>
  <c r="D176" i="16" s="1"/>
  <c r="B106" i="16"/>
  <c r="AM105" i="16"/>
  <c r="AM175" i="16" s="1"/>
  <c r="AL105" i="16"/>
  <c r="AL175" i="16" s="1"/>
  <c r="AK105" i="16"/>
  <c r="AK175" i="16" s="1"/>
  <c r="AJ105" i="16"/>
  <c r="AJ175" i="16" s="1"/>
  <c r="AI105" i="16"/>
  <c r="AI175" i="16" s="1"/>
  <c r="AH105" i="16"/>
  <c r="AH175" i="16" s="1"/>
  <c r="AG105" i="16"/>
  <c r="AG175" i="16" s="1"/>
  <c r="AF105" i="16"/>
  <c r="AF175" i="16" s="1"/>
  <c r="AE105" i="16"/>
  <c r="AE175" i="16" s="1"/>
  <c r="AD105" i="16"/>
  <c r="AD175" i="16" s="1"/>
  <c r="AC105" i="16"/>
  <c r="AC175" i="16" s="1"/>
  <c r="AB105" i="16"/>
  <c r="AB175" i="16" s="1"/>
  <c r="AA105" i="16"/>
  <c r="AA175" i="16" s="1"/>
  <c r="Z105" i="16"/>
  <c r="Z175" i="16" s="1"/>
  <c r="Y105" i="16"/>
  <c r="Y175" i="16" s="1"/>
  <c r="X105" i="16"/>
  <c r="X175" i="16" s="1"/>
  <c r="W105" i="16"/>
  <c r="W175" i="16" s="1"/>
  <c r="V105" i="16"/>
  <c r="V175" i="16" s="1"/>
  <c r="U105" i="16"/>
  <c r="U175" i="16" s="1"/>
  <c r="T105" i="16"/>
  <c r="T175" i="16" s="1"/>
  <c r="S105" i="16"/>
  <c r="S175" i="16" s="1"/>
  <c r="R105" i="16"/>
  <c r="R175" i="16" s="1"/>
  <c r="Q105" i="16"/>
  <c r="Q175" i="16" s="1"/>
  <c r="P105" i="16"/>
  <c r="P175" i="16" s="1"/>
  <c r="O105" i="16"/>
  <c r="O175" i="16" s="1"/>
  <c r="N105" i="16"/>
  <c r="N175" i="16" s="1"/>
  <c r="M105" i="16"/>
  <c r="M175" i="16" s="1"/>
  <c r="L105" i="16"/>
  <c r="L175" i="16" s="1"/>
  <c r="K105" i="16"/>
  <c r="K175" i="16" s="1"/>
  <c r="J105" i="16"/>
  <c r="J175" i="16" s="1"/>
  <c r="I105" i="16"/>
  <c r="I175" i="16" s="1"/>
  <c r="H105" i="16"/>
  <c r="H175" i="16" s="1"/>
  <c r="G105" i="16"/>
  <c r="G175" i="16" s="1"/>
  <c r="F105" i="16"/>
  <c r="F175" i="16" s="1"/>
  <c r="E105" i="16"/>
  <c r="E175" i="16" s="1"/>
  <c r="D105" i="16"/>
  <c r="D175" i="16" s="1"/>
  <c r="B105" i="16"/>
  <c r="AM104" i="16"/>
  <c r="AM174" i="16" s="1"/>
  <c r="AL104" i="16"/>
  <c r="AL174" i="16" s="1"/>
  <c r="AK104" i="16"/>
  <c r="AK174" i="16" s="1"/>
  <c r="AJ104" i="16"/>
  <c r="AJ174" i="16" s="1"/>
  <c r="AI104" i="16"/>
  <c r="AI174" i="16" s="1"/>
  <c r="AH104" i="16"/>
  <c r="AH174" i="16" s="1"/>
  <c r="AG104" i="16"/>
  <c r="AG174" i="16" s="1"/>
  <c r="AF104" i="16"/>
  <c r="AF174" i="16" s="1"/>
  <c r="AE104" i="16"/>
  <c r="AE174" i="16" s="1"/>
  <c r="AD104" i="16"/>
  <c r="AD174" i="16" s="1"/>
  <c r="AC104" i="16"/>
  <c r="AC174" i="16" s="1"/>
  <c r="AB104" i="16"/>
  <c r="AB174" i="16" s="1"/>
  <c r="AA104" i="16"/>
  <c r="AA174" i="16" s="1"/>
  <c r="Z104" i="16"/>
  <c r="Z174" i="16" s="1"/>
  <c r="Y104" i="16"/>
  <c r="Y174" i="16" s="1"/>
  <c r="X104" i="16"/>
  <c r="X174" i="16" s="1"/>
  <c r="W104" i="16"/>
  <c r="W174" i="16" s="1"/>
  <c r="V104" i="16"/>
  <c r="V174" i="16" s="1"/>
  <c r="U104" i="16"/>
  <c r="U174" i="16" s="1"/>
  <c r="T104" i="16"/>
  <c r="T174" i="16" s="1"/>
  <c r="S104" i="16"/>
  <c r="S174" i="16" s="1"/>
  <c r="R104" i="16"/>
  <c r="R174" i="16" s="1"/>
  <c r="Q104" i="16"/>
  <c r="Q174" i="16" s="1"/>
  <c r="P104" i="16"/>
  <c r="P174" i="16" s="1"/>
  <c r="O104" i="16"/>
  <c r="O174" i="16" s="1"/>
  <c r="N104" i="16"/>
  <c r="N174" i="16" s="1"/>
  <c r="M104" i="16"/>
  <c r="M174" i="16" s="1"/>
  <c r="L104" i="16"/>
  <c r="L174" i="16" s="1"/>
  <c r="K104" i="16"/>
  <c r="K174" i="16" s="1"/>
  <c r="J104" i="16"/>
  <c r="J174" i="16" s="1"/>
  <c r="I104" i="16"/>
  <c r="I174" i="16" s="1"/>
  <c r="H104" i="16"/>
  <c r="H174" i="16" s="1"/>
  <c r="G104" i="16"/>
  <c r="G174" i="16" s="1"/>
  <c r="F104" i="16"/>
  <c r="F174" i="16" s="1"/>
  <c r="E104" i="16"/>
  <c r="E174" i="16" s="1"/>
  <c r="D104" i="16"/>
  <c r="D174" i="16" s="1"/>
  <c r="B104" i="16"/>
  <c r="AM103" i="16"/>
  <c r="AM173" i="16" s="1"/>
  <c r="AL103" i="16"/>
  <c r="AL173" i="16" s="1"/>
  <c r="AK103" i="16"/>
  <c r="AK173" i="16" s="1"/>
  <c r="AJ103" i="16"/>
  <c r="AJ173" i="16" s="1"/>
  <c r="AI103" i="16"/>
  <c r="AI173" i="16" s="1"/>
  <c r="AH103" i="16"/>
  <c r="AH173" i="16" s="1"/>
  <c r="AG103" i="16"/>
  <c r="AG173" i="16" s="1"/>
  <c r="AF103" i="16"/>
  <c r="AF173" i="16" s="1"/>
  <c r="AE103" i="16"/>
  <c r="AE173" i="16" s="1"/>
  <c r="AD103" i="16"/>
  <c r="AD173" i="16" s="1"/>
  <c r="AC103" i="16"/>
  <c r="AC173" i="16" s="1"/>
  <c r="AB103" i="16"/>
  <c r="AB173" i="16" s="1"/>
  <c r="AA103" i="16"/>
  <c r="AA173" i="16" s="1"/>
  <c r="Z103" i="16"/>
  <c r="Z173" i="16" s="1"/>
  <c r="Y103" i="16"/>
  <c r="Y173" i="16" s="1"/>
  <c r="X103" i="16"/>
  <c r="X173" i="16" s="1"/>
  <c r="W103" i="16"/>
  <c r="W173" i="16" s="1"/>
  <c r="V103" i="16"/>
  <c r="V173" i="16" s="1"/>
  <c r="U103" i="16"/>
  <c r="U173" i="16" s="1"/>
  <c r="T103" i="16"/>
  <c r="T173" i="16" s="1"/>
  <c r="S103" i="16"/>
  <c r="S173" i="16" s="1"/>
  <c r="R103" i="16"/>
  <c r="R173" i="16" s="1"/>
  <c r="Q103" i="16"/>
  <c r="Q173" i="16" s="1"/>
  <c r="P103" i="16"/>
  <c r="P173" i="16" s="1"/>
  <c r="O103" i="16"/>
  <c r="O173" i="16" s="1"/>
  <c r="N103" i="16"/>
  <c r="N173" i="16" s="1"/>
  <c r="M103" i="16"/>
  <c r="M173" i="16" s="1"/>
  <c r="L103" i="16"/>
  <c r="L173" i="16" s="1"/>
  <c r="K103" i="16"/>
  <c r="K173" i="16" s="1"/>
  <c r="J103" i="16"/>
  <c r="J173" i="16" s="1"/>
  <c r="I103" i="16"/>
  <c r="I173" i="16" s="1"/>
  <c r="H103" i="16"/>
  <c r="H173" i="16" s="1"/>
  <c r="G103" i="16"/>
  <c r="G173" i="16" s="1"/>
  <c r="F103" i="16"/>
  <c r="F173" i="16" s="1"/>
  <c r="E103" i="16"/>
  <c r="E173" i="16" s="1"/>
  <c r="D103" i="16"/>
  <c r="D173" i="16" s="1"/>
  <c r="B103" i="16"/>
  <c r="AM102" i="16"/>
  <c r="AL102" i="16"/>
  <c r="AK102" i="16"/>
  <c r="AJ102" i="16"/>
  <c r="AI102" i="16"/>
  <c r="AH102" i="16"/>
  <c r="AG102" i="16"/>
  <c r="AF102" i="16"/>
  <c r="AE102" i="16"/>
  <c r="AD102" i="16"/>
  <c r="AC102" i="16"/>
  <c r="AB102" i="16"/>
  <c r="AA102" i="16"/>
  <c r="Z102" i="16"/>
  <c r="Y102" i="16"/>
  <c r="X102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B102" i="16"/>
  <c r="AM101" i="16"/>
  <c r="AL101" i="16"/>
  <c r="AK101" i="16"/>
  <c r="AJ101" i="16"/>
  <c r="AI101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B101" i="16"/>
  <c r="AM100" i="16"/>
  <c r="AL100" i="16"/>
  <c r="AK100" i="16"/>
  <c r="AJ100" i="16"/>
  <c r="AI100" i="16"/>
  <c r="AH100" i="16"/>
  <c r="AG100" i="16"/>
  <c r="AF100" i="16"/>
  <c r="AE100" i="16"/>
  <c r="AD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B100" i="16"/>
  <c r="AM99" i="16"/>
  <c r="AL99" i="16"/>
  <c r="AK99" i="16"/>
  <c r="AJ99" i="16"/>
  <c r="AI99" i="16"/>
  <c r="AH99" i="16"/>
  <c r="AG99" i="16"/>
  <c r="AF99" i="16"/>
  <c r="AE99" i="16"/>
  <c r="AD99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B99" i="16"/>
  <c r="AM98" i="16"/>
  <c r="AL98" i="16"/>
  <c r="AK98" i="16"/>
  <c r="AJ98" i="16"/>
  <c r="AI98" i="16"/>
  <c r="AH98" i="16"/>
  <c r="AG98" i="16"/>
  <c r="AF98" i="16"/>
  <c r="AE98" i="16"/>
  <c r="AD98" i="16"/>
  <c r="AC98" i="16"/>
  <c r="AB98" i="16"/>
  <c r="AA98" i="16"/>
  <c r="Z98" i="16"/>
  <c r="Y98" i="16"/>
  <c r="X98" i="16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E98" i="16"/>
  <c r="D98" i="16"/>
  <c r="B98" i="16"/>
  <c r="AM97" i="16"/>
  <c r="AL97" i="16"/>
  <c r="AK97" i="16"/>
  <c r="AJ97" i="16"/>
  <c r="AI97" i="16"/>
  <c r="AH97" i="16"/>
  <c r="AG97" i="16"/>
  <c r="AF97" i="16"/>
  <c r="AE97" i="16"/>
  <c r="AD97" i="16"/>
  <c r="AC97" i="16"/>
  <c r="AB97" i="16"/>
  <c r="AA97" i="16"/>
  <c r="Z97" i="16"/>
  <c r="Y97" i="16"/>
  <c r="X97" i="16"/>
  <c r="W97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B97" i="16"/>
  <c r="AM96" i="16"/>
  <c r="AL96" i="16"/>
  <c r="AK96" i="16"/>
  <c r="AJ96" i="16"/>
  <c r="AI96" i="16"/>
  <c r="AH96" i="16"/>
  <c r="AG96" i="16"/>
  <c r="AF96" i="16"/>
  <c r="AE96" i="16"/>
  <c r="AD96" i="16"/>
  <c r="AC96" i="16"/>
  <c r="AB96" i="16"/>
  <c r="AA96" i="16"/>
  <c r="Z96" i="16"/>
  <c r="Y96" i="16"/>
  <c r="X96" i="16"/>
  <c r="W96" i="16"/>
  <c r="V96" i="16"/>
  <c r="U96" i="16"/>
  <c r="T96" i="16"/>
  <c r="S96" i="16"/>
  <c r="R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B96" i="16"/>
  <c r="AM95" i="16"/>
  <c r="AL95" i="16"/>
  <c r="AK95" i="16"/>
  <c r="AJ95" i="16"/>
  <c r="AI95" i="16"/>
  <c r="AH95" i="16"/>
  <c r="AG95" i="16"/>
  <c r="AF95" i="16"/>
  <c r="AE95" i="16"/>
  <c r="AD95" i="16"/>
  <c r="AC95" i="16"/>
  <c r="AB95" i="16"/>
  <c r="AA95" i="16"/>
  <c r="Z95" i="16"/>
  <c r="Y95" i="16"/>
  <c r="X95" i="16"/>
  <c r="W95" i="16"/>
  <c r="V95" i="16"/>
  <c r="U95" i="16"/>
  <c r="T95" i="16"/>
  <c r="S95" i="16"/>
  <c r="R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B95" i="16"/>
  <c r="AM94" i="16"/>
  <c r="AL94" i="16"/>
  <c r="AK94" i="16"/>
  <c r="AJ94" i="16"/>
  <c r="AI94" i="16"/>
  <c r="AH94" i="16"/>
  <c r="AG94" i="16"/>
  <c r="AF94" i="16"/>
  <c r="AE94" i="16"/>
  <c r="AD94" i="16"/>
  <c r="AC94" i="16"/>
  <c r="AB94" i="16"/>
  <c r="AA94" i="16"/>
  <c r="Z94" i="16"/>
  <c r="Y94" i="16"/>
  <c r="X94" i="16"/>
  <c r="W94" i="16"/>
  <c r="V94" i="16"/>
  <c r="U94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B94" i="16"/>
  <c r="AM93" i="16"/>
  <c r="AL93" i="16"/>
  <c r="AK93" i="16"/>
  <c r="AJ93" i="16"/>
  <c r="AI93" i="16"/>
  <c r="AH93" i="16"/>
  <c r="AG93" i="16"/>
  <c r="AF93" i="16"/>
  <c r="AE93" i="16"/>
  <c r="AD93" i="16"/>
  <c r="AC93" i="16"/>
  <c r="AB93" i="16"/>
  <c r="AA93" i="16"/>
  <c r="Z93" i="16"/>
  <c r="Y93" i="16"/>
  <c r="X93" i="16"/>
  <c r="W93" i="16"/>
  <c r="V93" i="16"/>
  <c r="U93" i="16"/>
  <c r="T93" i="16"/>
  <c r="S93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F93" i="16"/>
  <c r="E93" i="16"/>
  <c r="D93" i="16"/>
  <c r="B93" i="16"/>
  <c r="AM92" i="16"/>
  <c r="AL92" i="16"/>
  <c r="AK92" i="16"/>
  <c r="AJ92" i="16"/>
  <c r="AI92" i="16"/>
  <c r="AH92" i="16"/>
  <c r="AG92" i="16"/>
  <c r="AF92" i="16"/>
  <c r="AE92" i="16"/>
  <c r="AD92" i="16"/>
  <c r="AC92" i="16"/>
  <c r="AB92" i="16"/>
  <c r="AA92" i="16"/>
  <c r="Z92" i="16"/>
  <c r="Y92" i="16"/>
  <c r="X92" i="16"/>
  <c r="W92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B92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AM67" i="16"/>
  <c r="AL67" i="16"/>
  <c r="AK67" i="16"/>
  <c r="AJ67" i="16"/>
  <c r="AI67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E134" i="16" s="1"/>
  <c r="D67" i="16"/>
  <c r="B67" i="16"/>
  <c r="AM66" i="16"/>
  <c r="AL66" i="16"/>
  <c r="AK66" i="16"/>
  <c r="AJ66" i="16"/>
  <c r="AI66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E133" i="16" s="1"/>
  <c r="D66" i="16"/>
  <c r="B66" i="16"/>
  <c r="AM65" i="16"/>
  <c r="AL65" i="16"/>
  <c r="AK65" i="16"/>
  <c r="AJ65" i="16"/>
  <c r="AI65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E132" i="16" s="1"/>
  <c r="D65" i="16"/>
  <c r="B65" i="16"/>
  <c r="AM64" i="16"/>
  <c r="AL64" i="16"/>
  <c r="AK64" i="16"/>
  <c r="AJ64" i="16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E86" i="16" s="1"/>
  <c r="D64" i="16"/>
  <c r="B64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B63" i="16"/>
  <c r="AM62" i="16"/>
  <c r="AL62" i="16"/>
  <c r="AK62" i="16"/>
  <c r="AJ62" i="16"/>
  <c r="AI62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E129" i="16" s="1"/>
  <c r="D62" i="16"/>
  <c r="B62" i="16"/>
  <c r="AM61" i="16"/>
  <c r="AL61" i="16"/>
  <c r="AK61" i="16"/>
  <c r="AJ61" i="16"/>
  <c r="AI61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B61" i="16"/>
  <c r="AM60" i="16"/>
  <c r="AL60" i="16"/>
  <c r="AK60" i="16"/>
  <c r="AJ60" i="16"/>
  <c r="AI60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E82" i="16" s="1"/>
  <c r="D60" i="16"/>
  <c r="B60" i="16"/>
  <c r="AM59" i="16"/>
  <c r="AL59" i="16"/>
  <c r="AK59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E126" i="16" s="1"/>
  <c r="D59" i="16"/>
  <c r="B59" i="16"/>
  <c r="AM58" i="16"/>
  <c r="AL58" i="16"/>
  <c r="AK58" i="16"/>
  <c r="AJ58" i="16"/>
  <c r="AI58" i="16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E125" i="16" s="1"/>
  <c r="D58" i="16"/>
  <c r="B58" i="16"/>
  <c r="AM57" i="16"/>
  <c r="AL57" i="16"/>
  <c r="AL79" i="16" s="1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B57" i="16"/>
  <c r="AM56" i="16"/>
  <c r="AL56" i="16"/>
  <c r="AK56" i="16"/>
  <c r="AJ56" i="16"/>
  <c r="AI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E123" i="16" s="1"/>
  <c r="D56" i="16"/>
  <c r="B56" i="16"/>
  <c r="AM55" i="16"/>
  <c r="AL55" i="16"/>
  <c r="AK55" i="16"/>
  <c r="AJ55" i="16"/>
  <c r="AI55" i="16"/>
  <c r="AH55" i="16"/>
  <c r="AG55" i="16"/>
  <c r="AF55" i="16"/>
  <c r="AE55" i="16"/>
  <c r="AD55" i="16"/>
  <c r="AC55" i="16"/>
  <c r="AB55" i="16"/>
  <c r="AA55" i="16"/>
  <c r="Z55" i="16"/>
  <c r="Y55" i="16"/>
  <c r="X55" i="16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B55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B54" i="16"/>
  <c r="AM53" i="16"/>
  <c r="AL53" i="16"/>
  <c r="AK53" i="16"/>
  <c r="AJ53" i="16"/>
  <c r="AI53" i="16"/>
  <c r="AH53" i="16"/>
  <c r="AH75" i="16" s="1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E75" i="16" s="1"/>
  <c r="D53" i="16"/>
  <c r="B53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E119" i="16" s="1"/>
  <c r="D52" i="16"/>
  <c r="B52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E118" i="16" s="1"/>
  <c r="D51" i="16"/>
  <c r="B51" i="16"/>
  <c r="AM50" i="16"/>
  <c r="AL50" i="16"/>
  <c r="AK50" i="16"/>
  <c r="AJ50" i="16"/>
  <c r="AI50" i="16"/>
  <c r="AH50" i="16"/>
  <c r="AG50" i="16"/>
  <c r="AF50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B50" i="16"/>
  <c r="AM49" i="16"/>
  <c r="AL49" i="16"/>
  <c r="AK49" i="16"/>
  <c r="AJ49" i="16"/>
  <c r="AI49" i="16"/>
  <c r="AH49" i="16"/>
  <c r="AH71" i="16" s="1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E71" i="16" s="1"/>
  <c r="D49" i="16"/>
  <c r="B49" i="16"/>
  <c r="AM48" i="16"/>
  <c r="AL48" i="16"/>
  <c r="AK48" i="16"/>
  <c r="AJ48" i="16"/>
  <c r="AI48" i="16"/>
  <c r="AH48" i="16"/>
  <c r="AG48" i="16"/>
  <c r="AF48" i="16"/>
  <c r="AE48" i="16"/>
  <c r="AD48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E115" i="16" s="1"/>
  <c r="D48" i="16"/>
  <c r="B48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C84" i="16" l="1"/>
  <c r="BG72" i="16"/>
  <c r="D139" i="16"/>
  <c r="D162" i="16" s="1"/>
  <c r="H139" i="16"/>
  <c r="I162" i="16" s="1"/>
  <c r="L139" i="16"/>
  <c r="P139" i="16"/>
  <c r="T139" i="16"/>
  <c r="X139" i="16"/>
  <c r="AB139" i="16"/>
  <c r="AF139" i="16"/>
  <c r="AJ139" i="16"/>
  <c r="G140" i="16"/>
  <c r="K140" i="16"/>
  <c r="O140" i="16"/>
  <c r="S140" i="16"/>
  <c r="W140" i="16"/>
  <c r="W163" i="16" s="1"/>
  <c r="AA140" i="16"/>
  <c r="AE140" i="16"/>
  <c r="AI140" i="16"/>
  <c r="AM140" i="16"/>
  <c r="F141" i="16"/>
  <c r="J141" i="16"/>
  <c r="N141" i="16"/>
  <c r="R141" i="16"/>
  <c r="V141" i="16"/>
  <c r="Z141" i="16"/>
  <c r="AD141" i="16"/>
  <c r="AH141" i="16"/>
  <c r="AL141" i="16"/>
  <c r="E142" i="16"/>
  <c r="I142" i="16"/>
  <c r="M142" i="16"/>
  <c r="Q142" i="16"/>
  <c r="U142" i="16"/>
  <c r="Y142" i="16"/>
  <c r="AC142" i="16"/>
  <c r="AG142" i="16"/>
  <c r="AK142" i="16"/>
  <c r="D143" i="16"/>
  <c r="D166" i="16" s="1"/>
  <c r="H143" i="16"/>
  <c r="L143" i="16"/>
  <c r="P143" i="16"/>
  <c r="T143" i="16"/>
  <c r="X143" i="16"/>
  <c r="AB143" i="16"/>
  <c r="AF143" i="16"/>
  <c r="AJ143" i="16"/>
  <c r="G144" i="16"/>
  <c r="K144" i="16"/>
  <c r="O144" i="16"/>
  <c r="S144" i="16"/>
  <c r="W144" i="16"/>
  <c r="AA144" i="16"/>
  <c r="AE144" i="16"/>
  <c r="AI144" i="16"/>
  <c r="AM144" i="16"/>
  <c r="F145" i="16"/>
  <c r="J145" i="16"/>
  <c r="K168" i="16" s="1"/>
  <c r="N145" i="16"/>
  <c r="R145" i="16"/>
  <c r="V145" i="16"/>
  <c r="Z145" i="16"/>
  <c r="AA168" i="16" s="1"/>
  <c r="AD145" i="16"/>
  <c r="AH145" i="16"/>
  <c r="AL145" i="16"/>
  <c r="E146" i="16"/>
  <c r="F169" i="16" s="1"/>
  <c r="I146" i="16"/>
  <c r="M146" i="16"/>
  <c r="Q146" i="16"/>
  <c r="U146" i="16"/>
  <c r="V169" i="16" s="1"/>
  <c r="Y146" i="16"/>
  <c r="AC146" i="16"/>
  <c r="AG146" i="16"/>
  <c r="AK146" i="16"/>
  <c r="AL169" i="16" s="1"/>
  <c r="D170" i="16"/>
  <c r="D147" i="16"/>
  <c r="H147" i="16"/>
  <c r="L170" i="16"/>
  <c r="L147" i="16"/>
  <c r="P147" i="16"/>
  <c r="T147" i="16"/>
  <c r="T170" i="16" s="1"/>
  <c r="X147" i="16"/>
  <c r="AB147" i="16"/>
  <c r="AB170" i="16" s="1"/>
  <c r="AF147" i="16"/>
  <c r="AG170" i="16" s="1"/>
  <c r="AJ147" i="16"/>
  <c r="G148" i="16"/>
  <c r="K148" i="16"/>
  <c r="O148" i="16"/>
  <c r="S148" i="16"/>
  <c r="W148" i="16"/>
  <c r="AA148" i="16"/>
  <c r="AE148" i="16"/>
  <c r="AI148" i="16"/>
  <c r="AM148" i="16"/>
  <c r="AN171" i="16" s="1"/>
  <c r="F149" i="16"/>
  <c r="J149" i="16"/>
  <c r="J172" i="16" s="1"/>
  <c r="N149" i="16"/>
  <c r="N172" i="16" s="1"/>
  <c r="R149" i="16"/>
  <c r="S172" i="16" s="1"/>
  <c r="V149" i="16"/>
  <c r="Z149" i="16"/>
  <c r="Z172" i="16"/>
  <c r="AD149" i="16"/>
  <c r="AD172" i="16" s="1"/>
  <c r="AH149" i="16"/>
  <c r="AL149" i="16"/>
  <c r="BH149" i="16"/>
  <c r="BI172" i="16" s="1"/>
  <c r="BD172" i="16"/>
  <c r="BD149" i="16"/>
  <c r="AZ149" i="16"/>
  <c r="AV149" i="16"/>
  <c r="AV172" i="16" s="1"/>
  <c r="AR149" i="16"/>
  <c r="AN149" i="16"/>
  <c r="BH148" i="16"/>
  <c r="BD148" i="16"/>
  <c r="BD171" i="16" s="1"/>
  <c r="AZ148" i="16"/>
  <c r="AV148" i="16"/>
  <c r="AV171" i="16" s="1"/>
  <c r="AR148" i="16"/>
  <c r="AS171" i="16" s="1"/>
  <c r="AN148" i="16"/>
  <c r="BH147" i="16"/>
  <c r="BD147" i="16"/>
  <c r="BD170" i="16" s="1"/>
  <c r="AZ147" i="16"/>
  <c r="AV147" i="16"/>
  <c r="AV170" i="16" s="1"/>
  <c r="AR147" i="16"/>
  <c r="AS170" i="16" s="1"/>
  <c r="AN147" i="16"/>
  <c r="BH146" i="16"/>
  <c r="BD146" i="16"/>
  <c r="BD169" i="16" s="1"/>
  <c r="AZ146" i="16"/>
  <c r="AV146" i="16"/>
  <c r="AV169" i="16" s="1"/>
  <c r="AR146" i="16"/>
  <c r="AS169" i="16" s="1"/>
  <c r="AN146" i="16"/>
  <c r="BH145" i="16"/>
  <c r="BD145" i="16"/>
  <c r="BD168" i="16" s="1"/>
  <c r="AZ145" i="16"/>
  <c r="AV145" i="16"/>
  <c r="AV168" i="16" s="1"/>
  <c r="AR145" i="16"/>
  <c r="AS168" i="16" s="1"/>
  <c r="AN145" i="16"/>
  <c r="BH144" i="16"/>
  <c r="BD144" i="16"/>
  <c r="AZ144" i="16"/>
  <c r="AV144" i="16"/>
  <c r="AR144" i="16"/>
  <c r="AN144" i="16"/>
  <c r="BH143" i="16"/>
  <c r="BD143" i="16"/>
  <c r="AZ143" i="16"/>
  <c r="AV143" i="16"/>
  <c r="AR143" i="16"/>
  <c r="AN143" i="16"/>
  <c r="BH142" i="16"/>
  <c r="BD142" i="16"/>
  <c r="AZ142" i="16"/>
  <c r="AV142" i="16"/>
  <c r="AR142" i="16"/>
  <c r="AN142" i="16"/>
  <c r="BH141" i="16"/>
  <c r="BD141" i="16"/>
  <c r="AZ141" i="16"/>
  <c r="AV141" i="16"/>
  <c r="AR141" i="16"/>
  <c r="AN141" i="16"/>
  <c r="BH140" i="16"/>
  <c r="BD140" i="16"/>
  <c r="AZ140" i="16"/>
  <c r="AV140" i="16"/>
  <c r="AR140" i="16"/>
  <c r="AN140" i="16"/>
  <c r="BH139" i="16"/>
  <c r="BD139" i="16"/>
  <c r="AZ139" i="16"/>
  <c r="AV139" i="16"/>
  <c r="AR139" i="16"/>
  <c r="AS162" i="16" s="1"/>
  <c r="AN139" i="16"/>
  <c r="E139" i="16"/>
  <c r="I139" i="16"/>
  <c r="M139" i="16"/>
  <c r="N162" i="16" s="1"/>
  <c r="Q139" i="16"/>
  <c r="U139" i="16"/>
  <c r="Y139" i="16"/>
  <c r="AC139" i="16"/>
  <c r="AD162" i="16" s="1"/>
  <c r="AG139" i="16"/>
  <c r="AK139" i="16"/>
  <c r="D140" i="16"/>
  <c r="D163" i="16" s="1"/>
  <c r="H140" i="16"/>
  <c r="L140" i="16"/>
  <c r="P140" i="16"/>
  <c r="T140" i="16"/>
  <c r="T163" i="16" s="1"/>
  <c r="X140" i="16"/>
  <c r="AB140" i="16"/>
  <c r="AF140" i="16"/>
  <c r="AJ140" i="16"/>
  <c r="AJ163" i="16" s="1"/>
  <c r="G141" i="16"/>
  <c r="K141" i="16"/>
  <c r="O141" i="16"/>
  <c r="S141" i="16"/>
  <c r="W141" i="16"/>
  <c r="AA141" i="16"/>
  <c r="AE141" i="16"/>
  <c r="AI141" i="16"/>
  <c r="AM141" i="16"/>
  <c r="F142" i="16"/>
  <c r="J142" i="16"/>
  <c r="N142" i="16"/>
  <c r="R142" i="16"/>
  <c r="V142" i="16"/>
  <c r="Z142" i="16"/>
  <c r="AD142" i="16"/>
  <c r="AH142" i="16"/>
  <c r="AL142" i="16"/>
  <c r="E143" i="16"/>
  <c r="I143" i="16"/>
  <c r="M143" i="16"/>
  <c r="Q143" i="16"/>
  <c r="U143" i="16"/>
  <c r="Y143" i="16"/>
  <c r="AC143" i="16"/>
  <c r="AG143" i="16"/>
  <c r="AK143" i="16"/>
  <c r="D144" i="16"/>
  <c r="D167" i="16" s="1"/>
  <c r="H144" i="16"/>
  <c r="L144" i="16"/>
  <c r="P144" i="16"/>
  <c r="T144" i="16"/>
  <c r="T167" i="16" s="1"/>
  <c r="X144" i="16"/>
  <c r="AB144" i="16"/>
  <c r="AB167" i="16" s="1"/>
  <c r="AF144" i="16"/>
  <c r="AJ144" i="16"/>
  <c r="G145" i="16"/>
  <c r="K145" i="16"/>
  <c r="O145" i="16"/>
  <c r="O168" i="16" s="1"/>
  <c r="S145" i="16"/>
  <c r="W145" i="16"/>
  <c r="AA145" i="16"/>
  <c r="AE145" i="16"/>
  <c r="AE168" i="16" s="1"/>
  <c r="AI145" i="16"/>
  <c r="AM145" i="16"/>
  <c r="AN168" i="16" s="1"/>
  <c r="F146" i="16"/>
  <c r="J146" i="16"/>
  <c r="K169" i="16" s="1"/>
  <c r="N146" i="16"/>
  <c r="R146" i="16"/>
  <c r="V146" i="16"/>
  <c r="Z146" i="16"/>
  <c r="AA169" i="16" s="1"/>
  <c r="AD146" i="16"/>
  <c r="AH146" i="16"/>
  <c r="AL146" i="16"/>
  <c r="E147" i="16"/>
  <c r="F170" i="16" s="1"/>
  <c r="I147" i="16"/>
  <c r="J170" i="16" s="1"/>
  <c r="M147" i="16"/>
  <c r="Q147" i="16"/>
  <c r="U147" i="16"/>
  <c r="V170" i="16" s="1"/>
  <c r="Y147" i="16"/>
  <c r="AC147" i="16"/>
  <c r="AG147" i="16"/>
  <c r="AK147" i="16"/>
  <c r="D148" i="16"/>
  <c r="D171" i="16" s="1"/>
  <c r="H148" i="16"/>
  <c r="L148" i="16"/>
  <c r="L171" i="16" s="1"/>
  <c r="P148" i="16"/>
  <c r="T171" i="16"/>
  <c r="T148" i="16"/>
  <c r="X148" i="16"/>
  <c r="X171" i="16" s="1"/>
  <c r="AB171" i="16"/>
  <c r="AB148" i="16"/>
  <c r="AF148" i="16"/>
  <c r="AJ148" i="16"/>
  <c r="AJ171" i="16" s="1"/>
  <c r="G149" i="16"/>
  <c r="G172" i="16" s="1"/>
  <c r="K149" i="16"/>
  <c r="O149" i="16"/>
  <c r="S149" i="16"/>
  <c r="W149" i="16"/>
  <c r="W172" i="16" s="1"/>
  <c r="AA149" i="16"/>
  <c r="AE149" i="16"/>
  <c r="AI149" i="16"/>
  <c r="AM149" i="16"/>
  <c r="AN172" i="16" s="1"/>
  <c r="BK149" i="16"/>
  <c r="BG149" i="16"/>
  <c r="BC149" i="16"/>
  <c r="AY149" i="16"/>
  <c r="AU149" i="16"/>
  <c r="AQ149" i="16"/>
  <c r="BK148" i="16"/>
  <c r="BG148" i="16"/>
  <c r="BG171" i="16" s="1"/>
  <c r="BC148" i="16"/>
  <c r="AY148" i="16"/>
  <c r="AU148" i="16"/>
  <c r="AQ148" i="16"/>
  <c r="AQ171" i="16" s="1"/>
  <c r="BK147" i="16"/>
  <c r="BG147" i="16"/>
  <c r="BC147" i="16"/>
  <c r="AY147" i="16"/>
  <c r="AY170" i="16" s="1"/>
  <c r="AU147" i="16"/>
  <c r="AQ147" i="16"/>
  <c r="BK146" i="16"/>
  <c r="BG146" i="16"/>
  <c r="BG169" i="16" s="1"/>
  <c r="BC146" i="16"/>
  <c r="AY146" i="16"/>
  <c r="AU146" i="16"/>
  <c r="AQ146" i="16"/>
  <c r="AQ169" i="16" s="1"/>
  <c r="BK145" i="16"/>
  <c r="BG145" i="16"/>
  <c r="BC145" i="16"/>
  <c r="AY145" i="16"/>
  <c r="AY168" i="16" s="1"/>
  <c r="AU145" i="16"/>
  <c r="AQ145" i="16"/>
  <c r="BK144" i="16"/>
  <c r="BG144" i="16"/>
  <c r="BC144" i="16"/>
  <c r="AY144" i="16"/>
  <c r="AU144" i="16"/>
  <c r="AQ144" i="16"/>
  <c r="BK143" i="16"/>
  <c r="BG143" i="16"/>
  <c r="BC143" i="16"/>
  <c r="AY143" i="16"/>
  <c r="AU143" i="16"/>
  <c r="AQ143" i="16"/>
  <c r="BK142" i="16"/>
  <c r="BG142" i="16"/>
  <c r="BC142" i="16"/>
  <c r="AY142" i="16"/>
  <c r="AU142" i="16"/>
  <c r="AQ142" i="16"/>
  <c r="BK141" i="16"/>
  <c r="BG141" i="16"/>
  <c r="BC141" i="16"/>
  <c r="AY141" i="16"/>
  <c r="AU141" i="16"/>
  <c r="AQ141" i="16"/>
  <c r="BK140" i="16"/>
  <c r="BG140" i="16"/>
  <c r="BC140" i="16"/>
  <c r="AY140" i="16"/>
  <c r="AU140" i="16"/>
  <c r="AQ140" i="16"/>
  <c r="BK139" i="16"/>
  <c r="BG139" i="16"/>
  <c r="BC139" i="16"/>
  <c r="AY139" i="16"/>
  <c r="AU139" i="16"/>
  <c r="AQ139" i="16"/>
  <c r="F139" i="16"/>
  <c r="J139" i="16"/>
  <c r="N139" i="16"/>
  <c r="R139" i="16"/>
  <c r="V139" i="16"/>
  <c r="Z139" i="16"/>
  <c r="AD139" i="16"/>
  <c r="AH139" i="16"/>
  <c r="AL139" i="16"/>
  <c r="E140" i="16"/>
  <c r="I140" i="16"/>
  <c r="M140" i="16"/>
  <c r="Q140" i="16"/>
  <c r="U140" i="16"/>
  <c r="Y140" i="16"/>
  <c r="AC140" i="16"/>
  <c r="AG140" i="16"/>
  <c r="AK140" i="16"/>
  <c r="D141" i="16"/>
  <c r="D164" i="16" s="1"/>
  <c r="H141" i="16"/>
  <c r="L141" i="16"/>
  <c r="L164" i="16" s="1"/>
  <c r="P141" i="16"/>
  <c r="T141" i="16"/>
  <c r="X141" i="16"/>
  <c r="AB141" i="16"/>
  <c r="AF141" i="16"/>
  <c r="AJ141" i="16"/>
  <c r="G142" i="16"/>
  <c r="G165" i="16" s="1"/>
  <c r="K142" i="16"/>
  <c r="O142" i="16"/>
  <c r="S142" i="16"/>
  <c r="W142" i="16"/>
  <c r="W165" i="16" s="1"/>
  <c r="AA142" i="16"/>
  <c r="AE142" i="16"/>
  <c r="AI142" i="16"/>
  <c r="AM142" i="16"/>
  <c r="AN165" i="16" s="1"/>
  <c r="F143" i="16"/>
  <c r="J143" i="16"/>
  <c r="N143" i="16"/>
  <c r="R143" i="16"/>
  <c r="V143" i="16"/>
  <c r="Z143" i="16"/>
  <c r="AD143" i="16"/>
  <c r="AH143" i="16"/>
  <c r="AL143" i="16"/>
  <c r="E144" i="16"/>
  <c r="I144" i="16"/>
  <c r="M144" i="16"/>
  <c r="Q144" i="16"/>
  <c r="U144" i="16"/>
  <c r="Y144" i="16"/>
  <c r="AC144" i="16"/>
  <c r="AG144" i="16"/>
  <c r="AK144" i="16"/>
  <c r="D145" i="16"/>
  <c r="D168" i="16" s="1"/>
  <c r="H145" i="16"/>
  <c r="I168" i="16" s="1"/>
  <c r="L168" i="16"/>
  <c r="L145" i="16"/>
  <c r="P145" i="16"/>
  <c r="T168" i="16"/>
  <c r="T145" i="16"/>
  <c r="X145" i="16"/>
  <c r="AB145" i="16"/>
  <c r="AB168" i="16" s="1"/>
  <c r="AF145" i="16"/>
  <c r="AJ145" i="16"/>
  <c r="AJ168" i="16" s="1"/>
  <c r="G146" i="16"/>
  <c r="G169" i="16" s="1"/>
  <c r="K146" i="16"/>
  <c r="O146" i="16"/>
  <c r="S146" i="16"/>
  <c r="W146" i="16"/>
  <c r="W169" i="16" s="1"/>
  <c r="AA146" i="16"/>
  <c r="AE146" i="16"/>
  <c r="AI146" i="16"/>
  <c r="AM146" i="16"/>
  <c r="AN169" i="16" s="1"/>
  <c r="F147" i="16"/>
  <c r="J147" i="16"/>
  <c r="N147" i="16"/>
  <c r="R147" i="16"/>
  <c r="V147" i="16"/>
  <c r="Z147" i="16"/>
  <c r="Z170" i="16"/>
  <c r="AD147" i="16"/>
  <c r="AH147" i="16"/>
  <c r="AL147" i="16"/>
  <c r="E148" i="16"/>
  <c r="F171" i="16" s="1"/>
  <c r="I148" i="16"/>
  <c r="M148" i="16"/>
  <c r="M171" i="16" s="1"/>
  <c r="Q148" i="16"/>
  <c r="U148" i="16"/>
  <c r="Y148" i="16"/>
  <c r="AC148" i="16"/>
  <c r="AC171" i="16" s="1"/>
  <c r="AG148" i="16"/>
  <c r="AK148" i="16"/>
  <c r="D149" i="16"/>
  <c r="D172" i="16" s="1"/>
  <c r="H149" i="16"/>
  <c r="I172" i="16" s="1"/>
  <c r="L172" i="16"/>
  <c r="L149" i="16"/>
  <c r="P149" i="16"/>
  <c r="T172" i="16"/>
  <c r="T149" i="16"/>
  <c r="X149" i="16"/>
  <c r="AB149" i="16"/>
  <c r="AB172" i="16" s="1"/>
  <c r="AF149" i="16"/>
  <c r="AJ149" i="16"/>
  <c r="AJ172" i="16" s="1"/>
  <c r="BJ149" i="16"/>
  <c r="BK172" i="16" s="1"/>
  <c r="BF149" i="16"/>
  <c r="BB149" i="16"/>
  <c r="BC172" i="16" s="1"/>
  <c r="AX149" i="16"/>
  <c r="AT149" i="16"/>
  <c r="AU172" i="16" s="1"/>
  <c r="AP149" i="16"/>
  <c r="AP172" i="16" s="1"/>
  <c r="BJ148" i="16"/>
  <c r="BK171" i="16" s="1"/>
  <c r="BF148" i="16"/>
  <c r="BB148" i="16"/>
  <c r="BC171" i="16" s="1"/>
  <c r="AX148" i="16"/>
  <c r="AT148" i="16"/>
  <c r="AU171" i="16" s="1"/>
  <c r="AP148" i="16"/>
  <c r="BJ147" i="16"/>
  <c r="BK170" i="16" s="1"/>
  <c r="BF147" i="16"/>
  <c r="BB147" i="16"/>
  <c r="BC170" i="16" s="1"/>
  <c r="AX147" i="16"/>
  <c r="AT147" i="16"/>
  <c r="AU170" i="16" s="1"/>
  <c r="AP147" i="16"/>
  <c r="BJ146" i="16"/>
  <c r="BK169" i="16" s="1"/>
  <c r="BF146" i="16"/>
  <c r="BB146" i="16"/>
  <c r="BC169" i="16" s="1"/>
  <c r="AX146" i="16"/>
  <c r="AT146" i="16"/>
  <c r="AU169" i="16" s="1"/>
  <c r="AP146" i="16"/>
  <c r="BJ145" i="16"/>
  <c r="BK168" i="16" s="1"/>
  <c r="BJ168" i="16"/>
  <c r="BF145" i="16"/>
  <c r="BB145" i="16"/>
  <c r="AX145" i="16"/>
  <c r="AT145" i="16"/>
  <c r="AU168" i="16" s="1"/>
  <c r="AP145" i="16"/>
  <c r="BJ144" i="16"/>
  <c r="BF144" i="16"/>
  <c r="BB144" i="16"/>
  <c r="BC167" i="16" s="1"/>
  <c r="AX144" i="16"/>
  <c r="AT144" i="16"/>
  <c r="AP144" i="16"/>
  <c r="BJ143" i="16"/>
  <c r="BK166" i="16" s="1"/>
  <c r="BF143" i="16"/>
  <c r="BB143" i="16"/>
  <c r="AX143" i="16"/>
  <c r="AT143" i="16"/>
  <c r="AU166" i="16" s="1"/>
  <c r="AP143" i="16"/>
  <c r="BJ142" i="16"/>
  <c r="BF142" i="16"/>
  <c r="BB142" i="16"/>
  <c r="BC165" i="16" s="1"/>
  <c r="AX142" i="16"/>
  <c r="AT142" i="16"/>
  <c r="AP142" i="16"/>
  <c r="BJ141" i="16"/>
  <c r="BK164" i="16" s="1"/>
  <c r="BF141" i="16"/>
  <c r="BB141" i="16"/>
  <c r="AX141" i="16"/>
  <c r="AT141" i="16"/>
  <c r="AU164" i="16" s="1"/>
  <c r="AP141" i="16"/>
  <c r="BJ140" i="16"/>
  <c r="BF140" i="16"/>
  <c r="BB140" i="16"/>
  <c r="BC163" i="16" s="1"/>
  <c r="AX140" i="16"/>
  <c r="AT140" i="16"/>
  <c r="AP140" i="16"/>
  <c r="BJ139" i="16"/>
  <c r="BK162" i="16" s="1"/>
  <c r="BF139" i="16"/>
  <c r="BB139" i="16"/>
  <c r="AX139" i="16"/>
  <c r="AT139" i="16"/>
  <c r="AU162" i="16" s="1"/>
  <c r="AP139" i="16"/>
  <c r="G139" i="16"/>
  <c r="K139" i="16"/>
  <c r="O139" i="16"/>
  <c r="O162" i="16" s="1"/>
  <c r="S139" i="16"/>
  <c r="T162" i="16" s="1"/>
  <c r="W139" i="16"/>
  <c r="AA139" i="16"/>
  <c r="AE139" i="16"/>
  <c r="AE162" i="16" s="1"/>
  <c r="AI139" i="16"/>
  <c r="AM139" i="16"/>
  <c r="AN162" i="16" s="1"/>
  <c r="F140" i="16"/>
  <c r="J140" i="16"/>
  <c r="N140" i="16"/>
  <c r="R140" i="16"/>
  <c r="V140" i="16"/>
  <c r="Z140" i="16"/>
  <c r="AD140" i="16"/>
  <c r="AH140" i="16"/>
  <c r="AL140" i="16"/>
  <c r="E141" i="16"/>
  <c r="I141" i="16"/>
  <c r="M141" i="16"/>
  <c r="Q141" i="16"/>
  <c r="U141" i="16"/>
  <c r="Y141" i="16"/>
  <c r="AC141" i="16"/>
  <c r="AG141" i="16"/>
  <c r="AK141" i="16"/>
  <c r="D142" i="16"/>
  <c r="D165" i="16" s="1"/>
  <c r="H142" i="16"/>
  <c r="L142" i="16"/>
  <c r="L165" i="16" s="1"/>
  <c r="P142" i="16"/>
  <c r="T142" i="16"/>
  <c r="T165" i="16" s="1"/>
  <c r="X142" i="16"/>
  <c r="Y165" i="16" s="1"/>
  <c r="AB142" i="16"/>
  <c r="AF142" i="16"/>
  <c r="AJ142" i="16"/>
  <c r="AJ165" i="16" s="1"/>
  <c r="G143" i="16"/>
  <c r="K143" i="16"/>
  <c r="O143" i="16"/>
  <c r="O166" i="16" s="1"/>
  <c r="S143" i="16"/>
  <c r="W143" i="16"/>
  <c r="AA143" i="16"/>
  <c r="AE143" i="16"/>
  <c r="AE166" i="16" s="1"/>
  <c r="AI143" i="16"/>
  <c r="AM143" i="16"/>
  <c r="F144" i="16"/>
  <c r="J144" i="16"/>
  <c r="N144" i="16"/>
  <c r="R144" i="16"/>
  <c r="V144" i="16"/>
  <c r="Z144" i="16"/>
  <c r="AD144" i="16"/>
  <c r="AH144" i="16"/>
  <c r="AL144" i="16"/>
  <c r="E145" i="16"/>
  <c r="F168" i="16" s="1"/>
  <c r="I145" i="16"/>
  <c r="M145" i="16"/>
  <c r="M168" i="16" s="1"/>
  <c r="Q145" i="16"/>
  <c r="U145" i="16"/>
  <c r="V168" i="16" s="1"/>
  <c r="Y145" i="16"/>
  <c r="AC145" i="16"/>
  <c r="AD168" i="16" s="1"/>
  <c r="AG145" i="16"/>
  <c r="AK145" i="16"/>
  <c r="AL168" i="16" s="1"/>
  <c r="D169" i="16"/>
  <c r="D146" i="16"/>
  <c r="H146" i="16"/>
  <c r="I169" i="16" s="1"/>
  <c r="L169" i="16"/>
  <c r="L146" i="16"/>
  <c r="P146" i="16"/>
  <c r="T146" i="16"/>
  <c r="T169" i="16" s="1"/>
  <c r="X146" i="16"/>
  <c r="Y169" i="16" s="1"/>
  <c r="AB169" i="16"/>
  <c r="AB146" i="16"/>
  <c r="AF146" i="16"/>
  <c r="AG169" i="16" s="1"/>
  <c r="AJ169" i="16"/>
  <c r="AJ146" i="16"/>
  <c r="G147" i="16"/>
  <c r="G170" i="16" s="1"/>
  <c r="K147" i="16"/>
  <c r="O147" i="16"/>
  <c r="O170" i="16" s="1"/>
  <c r="S147" i="16"/>
  <c r="W147" i="16"/>
  <c r="W170" i="16" s="1"/>
  <c r="AA147" i="16"/>
  <c r="AE147" i="16"/>
  <c r="AE170" i="16" s="1"/>
  <c r="AI147" i="16"/>
  <c r="AJ170" i="16" s="1"/>
  <c r="AM147" i="16"/>
  <c r="AN170" i="16" s="1"/>
  <c r="F148" i="16"/>
  <c r="J148" i="16"/>
  <c r="K171" i="16" s="1"/>
  <c r="N148" i="16"/>
  <c r="R148" i="16"/>
  <c r="S171" i="16" s="1"/>
  <c r="V148" i="16"/>
  <c r="Z148" i="16"/>
  <c r="AA171" i="16" s="1"/>
  <c r="AD148" i="16"/>
  <c r="AH148" i="16"/>
  <c r="AI171" i="16" s="1"/>
  <c r="AL148" i="16"/>
  <c r="E149" i="16"/>
  <c r="F172" i="16" s="1"/>
  <c r="I149" i="16"/>
  <c r="M149" i="16"/>
  <c r="M172" i="16" s="1"/>
  <c r="Q149" i="16"/>
  <c r="U149" i="16"/>
  <c r="V172" i="16" s="1"/>
  <c r="Y149" i="16"/>
  <c r="AC149" i="16"/>
  <c r="AG149" i="16"/>
  <c r="AK149" i="16"/>
  <c r="AL172" i="16" s="1"/>
  <c r="BI149" i="16"/>
  <c r="BE149" i="16"/>
  <c r="BF172" i="16" s="1"/>
  <c r="BA149" i="16"/>
  <c r="AW149" i="16"/>
  <c r="AX172" i="16" s="1"/>
  <c r="AS149" i="16"/>
  <c r="AO149" i="16"/>
  <c r="AO172" i="16" s="1"/>
  <c r="BI148" i="16"/>
  <c r="BE148" i="16"/>
  <c r="BF171" i="16" s="1"/>
  <c r="BA148" i="16"/>
  <c r="AW148" i="16"/>
  <c r="AS148" i="16"/>
  <c r="AO148" i="16"/>
  <c r="AP171" i="16" s="1"/>
  <c r="BI147" i="16"/>
  <c r="BE147" i="16"/>
  <c r="BA147" i="16"/>
  <c r="AW147" i="16"/>
  <c r="AX170" i="16" s="1"/>
  <c r="AS147" i="16"/>
  <c r="AO147" i="16"/>
  <c r="BI146" i="16"/>
  <c r="BE146" i="16"/>
  <c r="BF169" i="16" s="1"/>
  <c r="BA146" i="16"/>
  <c r="AW146" i="16"/>
  <c r="AS146" i="16"/>
  <c r="AO146" i="16"/>
  <c r="AP169" i="16" s="1"/>
  <c r="BI145" i="16"/>
  <c r="BE145" i="16"/>
  <c r="BA145" i="16"/>
  <c r="AW145" i="16"/>
  <c r="AX168" i="16" s="1"/>
  <c r="AS145" i="16"/>
  <c r="AO145" i="16"/>
  <c r="BI144" i="16"/>
  <c r="BE144" i="16"/>
  <c r="BF167" i="16" s="1"/>
  <c r="BA144" i="16"/>
  <c r="AW144" i="16"/>
  <c r="AS144" i="16"/>
  <c r="AO144" i="16"/>
  <c r="AP167" i="16" s="1"/>
  <c r="BI143" i="16"/>
  <c r="BE143" i="16"/>
  <c r="BA143" i="16"/>
  <c r="AW143" i="16"/>
  <c r="AX166" i="16" s="1"/>
  <c r="AS143" i="16"/>
  <c r="AO143" i="16"/>
  <c r="BI142" i="16"/>
  <c r="BE142" i="16"/>
  <c r="BF165" i="16" s="1"/>
  <c r="BA142" i="16"/>
  <c r="AW142" i="16"/>
  <c r="AS142" i="16"/>
  <c r="AO142" i="16"/>
  <c r="AP165" i="16" s="1"/>
  <c r="BI141" i="16"/>
  <c r="BE141" i="16"/>
  <c r="BA141" i="16"/>
  <c r="AW141" i="16"/>
  <c r="AX164" i="16" s="1"/>
  <c r="AS141" i="16"/>
  <c r="AO141" i="16"/>
  <c r="BI140" i="16"/>
  <c r="BE140" i="16"/>
  <c r="BF163" i="16" s="1"/>
  <c r="BA140" i="16"/>
  <c r="AW140" i="16"/>
  <c r="AS140" i="16"/>
  <c r="AO140" i="16"/>
  <c r="AP163" i="16" s="1"/>
  <c r="BI139" i="16"/>
  <c r="BE139" i="16"/>
  <c r="BA139" i="16"/>
  <c r="AW139" i="16"/>
  <c r="AX162" i="16" s="1"/>
  <c r="AS139" i="16"/>
  <c r="AO139" i="16"/>
  <c r="AU72" i="16"/>
  <c r="AU126" i="16"/>
  <c r="BC121" i="16"/>
  <c r="BI90" i="18"/>
  <c r="BI112" i="18" s="1"/>
  <c r="BI160" i="18" s="1"/>
  <c r="BE90" i="18"/>
  <c r="BE112" i="18" s="1"/>
  <c r="BE160" i="18" s="1"/>
  <c r="AW90" i="18"/>
  <c r="AW112" i="18" s="1"/>
  <c r="AW160" i="18" s="1"/>
  <c r="AS90" i="18"/>
  <c r="AS112" i="18" s="1"/>
  <c r="AS160" i="18" s="1"/>
  <c r="BI89" i="18"/>
  <c r="BI111" i="18" s="1"/>
  <c r="BI159" i="18" s="1"/>
  <c r="BE89" i="18"/>
  <c r="BE111" i="18" s="1"/>
  <c r="BE159" i="18" s="1"/>
  <c r="BA89" i="18"/>
  <c r="BA111" i="18" s="1"/>
  <c r="BA159" i="18" s="1"/>
  <c r="AW89" i="18"/>
  <c r="AW111" i="18" s="1"/>
  <c r="AW159" i="18" s="1"/>
  <c r="AS89" i="18"/>
  <c r="AS111" i="18" s="1"/>
  <c r="AS159" i="18" s="1"/>
  <c r="AO89" i="18"/>
  <c r="AO111" i="18" s="1"/>
  <c r="AO159" i="18" s="1"/>
  <c r="BI88" i="18"/>
  <c r="BI110" i="18" s="1"/>
  <c r="BI158" i="18" s="1"/>
  <c r="BE88" i="18"/>
  <c r="BE110" i="18" s="1"/>
  <c r="BE158" i="18" s="1"/>
  <c r="AS88" i="18"/>
  <c r="AS110" i="18" s="1"/>
  <c r="AS158" i="18" s="1"/>
  <c r="BI87" i="18"/>
  <c r="BI109" i="18" s="1"/>
  <c r="BI157" i="18" s="1"/>
  <c r="BA87" i="18"/>
  <c r="BA109" i="18" s="1"/>
  <c r="BA157" i="18" s="1"/>
  <c r="BI86" i="18"/>
  <c r="BI108" i="18" s="1"/>
  <c r="BI156" i="18" s="1"/>
  <c r="BA86" i="18"/>
  <c r="BA108" i="18" s="1"/>
  <c r="BA156" i="18" s="1"/>
  <c r="AO86" i="18"/>
  <c r="AO108" i="18" s="1"/>
  <c r="AO156" i="18" s="1"/>
  <c r="BI85" i="18"/>
  <c r="BI107" i="18" s="1"/>
  <c r="BI155" i="18" s="1"/>
  <c r="BE85" i="18"/>
  <c r="BE107" i="18" s="1"/>
  <c r="BE155" i="18" s="1"/>
  <c r="BA85" i="18"/>
  <c r="BA107" i="18" s="1"/>
  <c r="BA155" i="18" s="1"/>
  <c r="AW85" i="18"/>
  <c r="AW107" i="18" s="1"/>
  <c r="AW155" i="18" s="1"/>
  <c r="AS85" i="18"/>
  <c r="AS107" i="18" s="1"/>
  <c r="AS155" i="18" s="1"/>
  <c r="AO85" i="18"/>
  <c r="AO107" i="18" s="1"/>
  <c r="AO155" i="18" s="1"/>
  <c r="BA84" i="18"/>
  <c r="BA106" i="18" s="1"/>
  <c r="BA154" i="18" s="1"/>
  <c r="BE83" i="18"/>
  <c r="BE105" i="18" s="1"/>
  <c r="BE153" i="18" s="1"/>
  <c r="AW83" i="18"/>
  <c r="AW105" i="18" s="1"/>
  <c r="AW153" i="18" s="1"/>
  <c r="AS83" i="18"/>
  <c r="AS105" i="18" s="1"/>
  <c r="AS153" i="18" s="1"/>
  <c r="BE82" i="18"/>
  <c r="BE104" i="18" s="1"/>
  <c r="BE152" i="18" s="1"/>
  <c r="AW82" i="18"/>
  <c r="AW104" i="18" s="1"/>
  <c r="AW152" i="18" s="1"/>
  <c r="AS82" i="18"/>
  <c r="AS104" i="18" s="1"/>
  <c r="AS152" i="18" s="1"/>
  <c r="BI81" i="18"/>
  <c r="BI103" i="18" s="1"/>
  <c r="BI151" i="18" s="1"/>
  <c r="BE81" i="18"/>
  <c r="BE103" i="18" s="1"/>
  <c r="BE151" i="18" s="1"/>
  <c r="BA81" i="18"/>
  <c r="BA103" i="18" s="1"/>
  <c r="BA151" i="18" s="1"/>
  <c r="AW81" i="18"/>
  <c r="AW103" i="18" s="1"/>
  <c r="AW151" i="18" s="1"/>
  <c r="AS81" i="18"/>
  <c r="AS103" i="18" s="1"/>
  <c r="AS151" i="18" s="1"/>
  <c r="AO81" i="18"/>
  <c r="AO103" i="18" s="1"/>
  <c r="AO151" i="18" s="1"/>
  <c r="BI80" i="18"/>
  <c r="BI102" i="18" s="1"/>
  <c r="BI150" i="18" s="1"/>
  <c r="AS80" i="18"/>
  <c r="AS102" i="18" s="1"/>
  <c r="AS150" i="18" s="1"/>
  <c r="AO80" i="18"/>
  <c r="AO102" i="18" s="1"/>
  <c r="AO150" i="18" s="1"/>
  <c r="BI79" i="18"/>
  <c r="BI101" i="18" s="1"/>
  <c r="BI149" i="18" s="1"/>
  <c r="BA79" i="18"/>
  <c r="BA101" i="18" s="1"/>
  <c r="BA149" i="18" s="1"/>
  <c r="AO79" i="18"/>
  <c r="AO101" i="18" s="1"/>
  <c r="AO149" i="18" s="1"/>
  <c r="BI78" i="18"/>
  <c r="BI100" i="18" s="1"/>
  <c r="BI148" i="18" s="1"/>
  <c r="BE78" i="18"/>
  <c r="BE100" i="18" s="1"/>
  <c r="BE148" i="18" s="1"/>
  <c r="AW78" i="18"/>
  <c r="AW100" i="18" s="1"/>
  <c r="AW148" i="18" s="1"/>
  <c r="AS78" i="18"/>
  <c r="AS100" i="18" s="1"/>
  <c r="AS148" i="18" s="1"/>
  <c r="AO78" i="18"/>
  <c r="AO100" i="18" s="1"/>
  <c r="AO148" i="18" s="1"/>
  <c r="BI77" i="18"/>
  <c r="BI99" i="18" s="1"/>
  <c r="BI147" i="18" s="1"/>
  <c r="BE77" i="18"/>
  <c r="BE99" i="18" s="1"/>
  <c r="BE147" i="18" s="1"/>
  <c r="BA77" i="18"/>
  <c r="BA99" i="18" s="1"/>
  <c r="BA147" i="18" s="1"/>
  <c r="AW77" i="18"/>
  <c r="AW99" i="18" s="1"/>
  <c r="AW147" i="18" s="1"/>
  <c r="AS77" i="18"/>
  <c r="AS99" i="18" s="1"/>
  <c r="AS147" i="18" s="1"/>
  <c r="AO77" i="18"/>
  <c r="AO99" i="18" s="1"/>
  <c r="AO147" i="18" s="1"/>
  <c r="BE76" i="18"/>
  <c r="BE98" i="18" s="1"/>
  <c r="BE146" i="18" s="1"/>
  <c r="AW76" i="18"/>
  <c r="AW98" i="18" s="1"/>
  <c r="AW146" i="18" s="1"/>
  <c r="AO76" i="18"/>
  <c r="AO98" i="18" s="1"/>
  <c r="AO146" i="18" s="1"/>
  <c r="BE75" i="18"/>
  <c r="BE97" i="18" s="1"/>
  <c r="BE145" i="18" s="1"/>
  <c r="BI74" i="18"/>
  <c r="BI96" i="18" s="1"/>
  <c r="BI144" i="18" s="1"/>
  <c r="BA74" i="18"/>
  <c r="BA96" i="18" s="1"/>
  <c r="BA144" i="18" s="1"/>
  <c r="AW74" i="18"/>
  <c r="AW96" i="18" s="1"/>
  <c r="AW144" i="18" s="1"/>
  <c r="AS74" i="18"/>
  <c r="AS96" i="18" s="1"/>
  <c r="AS144" i="18" s="1"/>
  <c r="BI73" i="18"/>
  <c r="BI95" i="18" s="1"/>
  <c r="BI143" i="18" s="1"/>
  <c r="BE73" i="18"/>
  <c r="BE95" i="18" s="1"/>
  <c r="BE143" i="18" s="1"/>
  <c r="BA73" i="18"/>
  <c r="BA95" i="18" s="1"/>
  <c r="BA143" i="18" s="1"/>
  <c r="AW73" i="18"/>
  <c r="AW95" i="18" s="1"/>
  <c r="AW143" i="18" s="1"/>
  <c r="AS73" i="18"/>
  <c r="AS95" i="18" s="1"/>
  <c r="AS143" i="18" s="1"/>
  <c r="AO73" i="18"/>
  <c r="AO95" i="18" s="1"/>
  <c r="AO143" i="18" s="1"/>
  <c r="BI72" i="18"/>
  <c r="BI94" i="18" s="1"/>
  <c r="BI142" i="18" s="1"/>
  <c r="BE72" i="18"/>
  <c r="BE94" i="18" s="1"/>
  <c r="BE142" i="18" s="1"/>
  <c r="AW72" i="18"/>
  <c r="AW94" i="18" s="1"/>
  <c r="AW142" i="18" s="1"/>
  <c r="BI71" i="18"/>
  <c r="BI93" i="18" s="1"/>
  <c r="BI141" i="18" s="1"/>
  <c r="BA71" i="18"/>
  <c r="BA93" i="18" s="1"/>
  <c r="BA141" i="18" s="1"/>
  <c r="E117" i="18"/>
  <c r="E25" i="18"/>
  <c r="L71" i="18"/>
  <c r="L93" i="18" s="1"/>
  <c r="L141" i="18" s="1"/>
  <c r="X71" i="18"/>
  <c r="X93" i="18" s="1"/>
  <c r="X141" i="18" s="1"/>
  <c r="AA72" i="18"/>
  <c r="AA94" i="18" s="1"/>
  <c r="AA142" i="18" s="1"/>
  <c r="V73" i="18"/>
  <c r="V95" i="18" s="1"/>
  <c r="V143" i="18" s="1"/>
  <c r="AL73" i="18"/>
  <c r="AL95" i="18" s="1"/>
  <c r="AL143" i="18" s="1"/>
  <c r="U74" i="18"/>
  <c r="U96" i="18" s="1"/>
  <c r="U144" i="18" s="1"/>
  <c r="AK74" i="18"/>
  <c r="AK96" i="18" s="1"/>
  <c r="AK144" i="18" s="1"/>
  <c r="X75" i="18"/>
  <c r="X97" i="18" s="1"/>
  <c r="X145" i="18" s="1"/>
  <c r="K76" i="18"/>
  <c r="K98" i="18" s="1"/>
  <c r="K146" i="18" s="1"/>
  <c r="R77" i="18"/>
  <c r="R99" i="18" s="1"/>
  <c r="R147" i="18" s="1"/>
  <c r="AH77" i="18"/>
  <c r="AH99" i="18" s="1"/>
  <c r="AH147" i="18" s="1"/>
  <c r="Q78" i="18"/>
  <c r="Q100" i="18" s="1"/>
  <c r="Q148" i="18" s="1"/>
  <c r="AG78" i="18"/>
  <c r="AG100" i="18" s="1"/>
  <c r="AG148" i="18" s="1"/>
  <c r="K72" i="18"/>
  <c r="K94" i="18" s="1"/>
  <c r="K142" i="18" s="1"/>
  <c r="W72" i="18"/>
  <c r="W94" i="18" s="1"/>
  <c r="W142" i="18" s="1"/>
  <c r="AM72" i="18"/>
  <c r="AM94" i="18" s="1"/>
  <c r="AM142" i="18" s="1"/>
  <c r="N73" i="18"/>
  <c r="N95" i="18" s="1"/>
  <c r="N143" i="18" s="1"/>
  <c r="AH73" i="18"/>
  <c r="AH95" i="18" s="1"/>
  <c r="AH143" i="18" s="1"/>
  <c r="M74" i="18"/>
  <c r="M96" i="18" s="1"/>
  <c r="M144" i="18" s="1"/>
  <c r="AG74" i="18"/>
  <c r="AG96" i="18" s="1"/>
  <c r="AG144" i="18" s="1"/>
  <c r="AF75" i="18"/>
  <c r="AF97" i="18" s="1"/>
  <c r="AF145" i="18" s="1"/>
  <c r="W76" i="18"/>
  <c r="W98" i="18" s="1"/>
  <c r="W146" i="18" s="1"/>
  <c r="AI76" i="18"/>
  <c r="AI98" i="18" s="1"/>
  <c r="AI146" i="18" s="1"/>
  <c r="V77" i="18"/>
  <c r="V99" i="18" s="1"/>
  <c r="V147" i="18" s="1"/>
  <c r="U78" i="18"/>
  <c r="U100" i="18" s="1"/>
  <c r="U148" i="18" s="1"/>
  <c r="BF78" i="18"/>
  <c r="BF100" i="18" s="1"/>
  <c r="BF148" i="18" s="1"/>
  <c r="AT78" i="18"/>
  <c r="AT100" i="18" s="1"/>
  <c r="AT148" i="18" s="1"/>
  <c r="BB77" i="18"/>
  <c r="BB99" i="18" s="1"/>
  <c r="BB147" i="18" s="1"/>
  <c r="AX77" i="18"/>
  <c r="AX99" i="18" s="1"/>
  <c r="AX147" i="18" s="1"/>
  <c r="BJ76" i="18"/>
  <c r="BJ98" i="18" s="1"/>
  <c r="BJ146" i="18" s="1"/>
  <c r="BF76" i="18"/>
  <c r="BF98" i="18" s="1"/>
  <c r="BF146" i="18" s="1"/>
  <c r="BB76" i="18"/>
  <c r="BB98" i="18" s="1"/>
  <c r="BB146" i="18" s="1"/>
  <c r="AX76" i="18"/>
  <c r="AX98" i="18" s="1"/>
  <c r="AX146" i="18" s="1"/>
  <c r="AT76" i="18"/>
  <c r="AT98" i="18" s="1"/>
  <c r="AT146" i="18" s="1"/>
  <c r="AP76" i="18"/>
  <c r="AP98" i="18" s="1"/>
  <c r="AP146" i="18" s="1"/>
  <c r="BF73" i="18"/>
  <c r="BF95" i="18" s="1"/>
  <c r="BF143" i="18" s="1"/>
  <c r="BB73" i="18"/>
  <c r="BB95" i="18" s="1"/>
  <c r="BB143" i="18" s="1"/>
  <c r="AP73" i="18"/>
  <c r="AP95" i="18" s="1"/>
  <c r="AP143" i="18" s="1"/>
  <c r="BJ72" i="18"/>
  <c r="BJ94" i="18" s="1"/>
  <c r="BJ142" i="18" s="1"/>
  <c r="BF72" i="18"/>
  <c r="BF94" i="18" s="1"/>
  <c r="BF142" i="18" s="1"/>
  <c r="BB72" i="18"/>
  <c r="BB94" i="18" s="1"/>
  <c r="BB142" i="18" s="1"/>
  <c r="AX72" i="18"/>
  <c r="AX94" i="18" s="1"/>
  <c r="AX142" i="18" s="1"/>
  <c r="AT72" i="18"/>
  <c r="AT94" i="18" s="1"/>
  <c r="AT142" i="18" s="1"/>
  <c r="AP72" i="18"/>
  <c r="AP94" i="18" s="1"/>
  <c r="AP142" i="18" s="1"/>
  <c r="AP71" i="18"/>
  <c r="AP93" i="18" s="1"/>
  <c r="AP141" i="18" s="1"/>
  <c r="H75" i="18"/>
  <c r="H97" i="18" s="1"/>
  <c r="H145" i="18" s="1"/>
  <c r="BF90" i="18"/>
  <c r="BF112" i="18" s="1"/>
  <c r="BF160" i="18" s="1"/>
  <c r="BJ88" i="18"/>
  <c r="BJ110" i="18" s="1"/>
  <c r="BJ158" i="18" s="1"/>
  <c r="BF88" i="18"/>
  <c r="BF110" i="18" s="1"/>
  <c r="BF158" i="18" s="1"/>
  <c r="BB88" i="18"/>
  <c r="BB110" i="18" s="1"/>
  <c r="BB158" i="18" s="1"/>
  <c r="AX88" i="18"/>
  <c r="AX110" i="18" s="1"/>
  <c r="AX158" i="18" s="1"/>
  <c r="AT88" i="18"/>
  <c r="AT110" i="18" s="1"/>
  <c r="AT158" i="18" s="1"/>
  <c r="AP88" i="18"/>
  <c r="AP110" i="18" s="1"/>
  <c r="AP158" i="18" s="1"/>
  <c r="AT87" i="18"/>
  <c r="AT109" i="18" s="1"/>
  <c r="AT157" i="18" s="1"/>
  <c r="BJ84" i="18"/>
  <c r="BJ106" i="18" s="1"/>
  <c r="BJ154" i="18" s="1"/>
  <c r="BF84" i="18"/>
  <c r="BF106" i="18" s="1"/>
  <c r="BF154" i="18" s="1"/>
  <c r="BB84" i="18"/>
  <c r="BB106" i="18" s="1"/>
  <c r="BB154" i="18" s="1"/>
  <c r="AX84" i="18"/>
  <c r="AX106" i="18" s="1"/>
  <c r="AX154" i="18" s="1"/>
  <c r="AT84" i="18"/>
  <c r="AT106" i="18" s="1"/>
  <c r="AT154" i="18" s="1"/>
  <c r="AP84" i="18"/>
  <c r="AP106" i="18" s="1"/>
  <c r="AP154" i="18" s="1"/>
  <c r="AT83" i="18"/>
  <c r="AT105" i="18" s="1"/>
  <c r="AT153" i="18" s="1"/>
  <c r="AT82" i="18"/>
  <c r="AT104" i="18" s="1"/>
  <c r="AT152" i="18" s="1"/>
  <c r="BJ80" i="18"/>
  <c r="BJ102" i="18" s="1"/>
  <c r="BJ150" i="18" s="1"/>
  <c r="BF80" i="18"/>
  <c r="BF102" i="18" s="1"/>
  <c r="BF150" i="18" s="1"/>
  <c r="BB80" i="18"/>
  <c r="BB102" i="18" s="1"/>
  <c r="BB150" i="18" s="1"/>
  <c r="AX80" i="18"/>
  <c r="AX102" i="18" s="1"/>
  <c r="AX150" i="18" s="1"/>
  <c r="AT80" i="18"/>
  <c r="AT102" i="18" s="1"/>
  <c r="AT150" i="18" s="1"/>
  <c r="AP80" i="18"/>
  <c r="AP102" i="18" s="1"/>
  <c r="AP150" i="18" s="1"/>
  <c r="G76" i="18"/>
  <c r="G98" i="18" s="1"/>
  <c r="G146" i="18" s="1"/>
  <c r="F77" i="18"/>
  <c r="F99" i="18" s="1"/>
  <c r="F147" i="18" s="1"/>
  <c r="D2" i="36"/>
  <c r="D29" i="31"/>
  <c r="D54" i="31"/>
  <c r="D14" i="34"/>
  <c r="E3" i="31"/>
  <c r="D27" i="17"/>
  <c r="D28" i="17" s="1"/>
  <c r="D29" i="17" s="1"/>
  <c r="D30" i="17" s="1"/>
  <c r="D31" i="17" s="1"/>
  <c r="D32" i="17" s="1"/>
  <c r="D33" i="17" s="1"/>
  <c r="D34" i="17" s="1"/>
  <c r="D35" i="17" s="1"/>
  <c r="D36" i="17" s="1"/>
  <c r="D37" i="17" s="1"/>
  <c r="D38" i="17" s="1"/>
  <c r="D39" i="17" s="1"/>
  <c r="D40" i="17" s="1"/>
  <c r="D41" i="17" s="1"/>
  <c r="D42" i="17" s="1"/>
  <c r="D43" i="17" s="1"/>
  <c r="D44" i="17" s="1"/>
  <c r="D45" i="17" s="1"/>
  <c r="D46" i="17" s="1"/>
  <c r="D47" i="17" s="1"/>
  <c r="D48" i="17" s="1"/>
  <c r="D49" i="17" s="1"/>
  <c r="D50" i="17" s="1"/>
  <c r="D51" i="17" s="1"/>
  <c r="D52" i="17" s="1"/>
  <c r="D53" i="17" s="1"/>
  <c r="D54" i="17" s="1"/>
  <c r="D55" i="17" s="1"/>
  <c r="D56" i="17" s="1"/>
  <c r="D57" i="17" s="1"/>
  <c r="D58" i="17" s="1"/>
  <c r="D59" i="17" s="1"/>
  <c r="D60" i="17" s="1"/>
  <c r="D61" i="17" s="1"/>
  <c r="D62" i="17" s="1"/>
  <c r="D63" i="17" s="1"/>
  <c r="D64" i="17" s="1"/>
  <c r="D65" i="17" s="1"/>
  <c r="D66" i="17" s="1"/>
  <c r="D67" i="17" s="1"/>
  <c r="D68" i="17" s="1"/>
  <c r="D69" i="17" s="1"/>
  <c r="D70" i="17" s="1"/>
  <c r="D71" i="17" s="1"/>
  <c r="D72" i="17" s="1"/>
  <c r="D73" i="17" s="1"/>
  <c r="D74" i="17" s="1"/>
  <c r="D75" i="17" s="1"/>
  <c r="D76" i="17" s="1"/>
  <c r="D77" i="17" s="1"/>
  <c r="D78" i="17" s="1"/>
  <c r="D79" i="17" s="1"/>
  <c r="D80" i="17" s="1"/>
  <c r="D81" i="17" s="1"/>
  <c r="D82" i="17" s="1"/>
  <c r="D83" i="17" s="1"/>
  <c r="D84" i="17" s="1"/>
  <c r="D85" i="17" s="1"/>
  <c r="E92" i="18"/>
  <c r="BA952" i="25"/>
  <c r="AX32" i="11" s="1"/>
  <c r="BB951" i="25"/>
  <c r="AZ950" i="25"/>
  <c r="AW25" i="11" s="1"/>
  <c r="AW18" i="11" s="1"/>
  <c r="AV48" i="12"/>
  <c r="AW5" i="41" s="1"/>
  <c r="AU130" i="16"/>
  <c r="BK81" i="16"/>
  <c r="H79" i="18"/>
  <c r="H101" i="18" s="1"/>
  <c r="H149" i="18" s="1"/>
  <c r="P79" i="18"/>
  <c r="P101" i="18" s="1"/>
  <c r="P149" i="18" s="1"/>
  <c r="AB79" i="18"/>
  <c r="AB101" i="18" s="1"/>
  <c r="AB149" i="18" s="1"/>
  <c r="AF79" i="18"/>
  <c r="AF101" i="18" s="1"/>
  <c r="AF149" i="18" s="1"/>
  <c r="G80" i="18"/>
  <c r="G102" i="18" s="1"/>
  <c r="G150" i="18" s="1"/>
  <c r="S80" i="18"/>
  <c r="S102" i="18" s="1"/>
  <c r="S150" i="18" s="1"/>
  <c r="AI80" i="18"/>
  <c r="AI102" i="18" s="1"/>
  <c r="AI150" i="18" s="1"/>
  <c r="F81" i="18"/>
  <c r="F103" i="18" s="1"/>
  <c r="F151" i="18" s="1"/>
  <c r="R81" i="18"/>
  <c r="R103" i="18" s="1"/>
  <c r="R151" i="18" s="1"/>
  <c r="AD81" i="18"/>
  <c r="AD103" i="18" s="1"/>
  <c r="AD151" i="18" s="1"/>
  <c r="AL81" i="18"/>
  <c r="AL103" i="18" s="1"/>
  <c r="AL151" i="18" s="1"/>
  <c r="M82" i="18"/>
  <c r="M104" i="18" s="1"/>
  <c r="M152" i="18" s="1"/>
  <c r="AC82" i="18"/>
  <c r="AC104" i="18" s="1"/>
  <c r="AC152" i="18" s="1"/>
  <c r="H83" i="18"/>
  <c r="H105" i="18" s="1"/>
  <c r="H153" i="18" s="1"/>
  <c r="X83" i="18"/>
  <c r="X105" i="18" s="1"/>
  <c r="X153" i="18" s="1"/>
  <c r="S84" i="18"/>
  <c r="S106" i="18" s="1"/>
  <c r="S154" i="18" s="1"/>
  <c r="AA84" i="18"/>
  <c r="AA106" i="18" s="1"/>
  <c r="AA154" i="18" s="1"/>
  <c r="AI84" i="18"/>
  <c r="AI106" i="18" s="1"/>
  <c r="AI154" i="18" s="1"/>
  <c r="F85" i="18"/>
  <c r="F107" i="18" s="1"/>
  <c r="F155" i="18" s="1"/>
  <c r="J85" i="18"/>
  <c r="J107" i="18" s="1"/>
  <c r="J155" i="18" s="1"/>
  <c r="R85" i="18"/>
  <c r="R107" i="18" s="1"/>
  <c r="R155" i="18" s="1"/>
  <c r="V85" i="18"/>
  <c r="V107" i="18" s="1"/>
  <c r="V155" i="18" s="1"/>
  <c r="AD85" i="18"/>
  <c r="AD107" i="18" s="1"/>
  <c r="AD155" i="18" s="1"/>
  <c r="AH85" i="18"/>
  <c r="AH107" i="18" s="1"/>
  <c r="AH155" i="18" s="1"/>
  <c r="M86" i="18"/>
  <c r="M108" i="18" s="1"/>
  <c r="M156" i="18" s="1"/>
  <c r="U86" i="18"/>
  <c r="U108" i="18" s="1"/>
  <c r="U156" i="18" s="1"/>
  <c r="AC86" i="18"/>
  <c r="AC108" i="18" s="1"/>
  <c r="AC156" i="18" s="1"/>
  <c r="H87" i="18"/>
  <c r="H109" i="18" s="1"/>
  <c r="H157" i="18" s="1"/>
  <c r="X87" i="18"/>
  <c r="X109" i="18" s="1"/>
  <c r="X157" i="18" s="1"/>
  <c r="K88" i="18"/>
  <c r="K110" i="18" s="1"/>
  <c r="K158" i="18" s="1"/>
  <c r="AA88" i="18"/>
  <c r="AA110" i="18" s="1"/>
  <c r="AA158" i="18" s="1"/>
  <c r="AI88" i="18"/>
  <c r="AI110" i="18" s="1"/>
  <c r="AI158" i="18" s="1"/>
  <c r="F89" i="18"/>
  <c r="F111" i="18" s="1"/>
  <c r="F159" i="18" s="1"/>
  <c r="J89" i="18"/>
  <c r="J111" i="18" s="1"/>
  <c r="J159" i="18" s="1"/>
  <c r="R89" i="18"/>
  <c r="R111" i="18" s="1"/>
  <c r="R159" i="18" s="1"/>
  <c r="V89" i="18"/>
  <c r="V111" i="18" s="1"/>
  <c r="V159" i="18" s="1"/>
  <c r="Z89" i="18"/>
  <c r="Z111" i="18" s="1"/>
  <c r="Z159" i="18" s="1"/>
  <c r="AL89" i="18"/>
  <c r="AL111" i="18" s="1"/>
  <c r="AL159" i="18" s="1"/>
  <c r="M90" i="18"/>
  <c r="M112" i="18" s="1"/>
  <c r="M160" i="18" s="1"/>
  <c r="AK90" i="18"/>
  <c r="AK112" i="18" s="1"/>
  <c r="AK160" i="18" s="1"/>
  <c r="BK134" i="16"/>
  <c r="BC133" i="16"/>
  <c r="BK85" i="16"/>
  <c r="BC80" i="16"/>
  <c r="F161" i="16"/>
  <c r="BK112" i="16"/>
  <c r="BI4" i="12" s="1"/>
  <c r="BK5" i="27" s="1"/>
  <c r="E140" i="18"/>
  <c r="E70" i="18"/>
  <c r="BE46" i="25"/>
  <c r="BE946" i="25" s="1"/>
  <c r="BE953" i="25" s="1"/>
  <c r="AZ50" i="25"/>
  <c r="BD42" i="25"/>
  <c r="BD942" i="25" s="1"/>
  <c r="BB51" i="25"/>
  <c r="BB45" i="25"/>
  <c r="BB945" i="25" s="1"/>
  <c r="BC41" i="25"/>
  <c r="BC941" i="25" s="1"/>
  <c r="H3" i="20"/>
  <c r="H12" i="26" s="1"/>
  <c r="G3" i="22"/>
  <c r="G3" i="16"/>
  <c r="G47" i="16" s="1"/>
  <c r="G25" i="20"/>
  <c r="E2" i="11"/>
  <c r="E3" i="41" s="1"/>
  <c r="F3" i="18"/>
  <c r="AT127" i="16"/>
  <c r="AU134" i="16"/>
  <c r="BJ83" i="18"/>
  <c r="BJ105" i="18" s="1"/>
  <c r="BJ153" i="18" s="1"/>
  <c r="BJ82" i="16"/>
  <c r="AX79" i="18"/>
  <c r="AX101" i="18" s="1"/>
  <c r="AX149" i="18" s="1"/>
  <c r="AX123" i="16"/>
  <c r="BF74" i="18"/>
  <c r="BF96" i="18" s="1"/>
  <c r="BF144" i="18" s="1"/>
  <c r="BF73" i="16"/>
  <c r="BF134" i="16"/>
  <c r="AW71" i="18"/>
  <c r="AW93" i="18" s="1"/>
  <c r="AW141" i="18" s="1"/>
  <c r="AS71" i="18"/>
  <c r="AS93" i="18" s="1"/>
  <c r="AS141" i="18" s="1"/>
  <c r="BH90" i="18"/>
  <c r="BH112" i="18" s="1"/>
  <c r="BH160" i="18" s="1"/>
  <c r="BD90" i="18"/>
  <c r="BD112" i="18" s="1"/>
  <c r="BD160" i="18" s="1"/>
  <c r="AZ90" i="18"/>
  <c r="AZ112" i="18" s="1"/>
  <c r="AZ160" i="18" s="1"/>
  <c r="AV90" i="18"/>
  <c r="AV112" i="18" s="1"/>
  <c r="AV160" i="18" s="1"/>
  <c r="AR90" i="18"/>
  <c r="AR112" i="18" s="1"/>
  <c r="AR160" i="18" s="1"/>
  <c r="AZ89" i="18"/>
  <c r="AZ111" i="18" s="1"/>
  <c r="AZ159" i="18" s="1"/>
  <c r="BH88" i="18"/>
  <c r="BH110" i="18" s="1"/>
  <c r="BH158" i="18" s="1"/>
  <c r="AR88" i="18"/>
  <c r="AR110" i="18" s="1"/>
  <c r="AR158" i="18" s="1"/>
  <c r="BD87" i="18"/>
  <c r="BD109" i="18" s="1"/>
  <c r="BD157" i="18" s="1"/>
  <c r="AZ87" i="18"/>
  <c r="AZ109" i="18" s="1"/>
  <c r="AZ157" i="18" s="1"/>
  <c r="AN87" i="18"/>
  <c r="AN109" i="18" s="1"/>
  <c r="AN157" i="18" s="1"/>
  <c r="BH86" i="18"/>
  <c r="BH108" i="18" s="1"/>
  <c r="BH156" i="18" s="1"/>
  <c r="BD86" i="18"/>
  <c r="BD108" i="18" s="1"/>
  <c r="BD156" i="18" s="1"/>
  <c r="AZ86" i="18"/>
  <c r="AZ108" i="18" s="1"/>
  <c r="AZ156" i="18" s="1"/>
  <c r="AV86" i="18"/>
  <c r="AV108" i="18" s="1"/>
  <c r="AV156" i="18" s="1"/>
  <c r="AR86" i="18"/>
  <c r="AR108" i="18" s="1"/>
  <c r="AR156" i="18" s="1"/>
  <c r="AZ85" i="18"/>
  <c r="AZ107" i="18" s="1"/>
  <c r="AZ155" i="18" s="1"/>
  <c r="BH84" i="18"/>
  <c r="BH106" i="18" s="1"/>
  <c r="BH154" i="18" s="1"/>
  <c r="AR84" i="18"/>
  <c r="AR106" i="18" s="1"/>
  <c r="AR154" i="18" s="1"/>
  <c r="BD83" i="18"/>
  <c r="BD105" i="18" s="1"/>
  <c r="BD153" i="18" s="1"/>
  <c r="AZ83" i="18"/>
  <c r="AZ105" i="18" s="1"/>
  <c r="AZ153" i="18" s="1"/>
  <c r="AN83" i="18"/>
  <c r="AN105" i="18" s="1"/>
  <c r="AN153" i="18" s="1"/>
  <c r="BH82" i="18"/>
  <c r="BH104" i="18" s="1"/>
  <c r="BH152" i="18" s="1"/>
  <c r="BD82" i="18"/>
  <c r="BD104" i="18" s="1"/>
  <c r="BD152" i="18" s="1"/>
  <c r="AZ82" i="18"/>
  <c r="AZ104" i="18" s="1"/>
  <c r="AZ152" i="18" s="1"/>
  <c r="AV82" i="18"/>
  <c r="AV104" i="18" s="1"/>
  <c r="AV152" i="18" s="1"/>
  <c r="AR82" i="18"/>
  <c r="AR104" i="18" s="1"/>
  <c r="AR152" i="18" s="1"/>
  <c r="AZ81" i="18"/>
  <c r="AZ103" i="18" s="1"/>
  <c r="AZ151" i="18" s="1"/>
  <c r="AV80" i="18"/>
  <c r="AV102" i="18" s="1"/>
  <c r="AV150" i="18" s="1"/>
  <c r="BD79" i="18"/>
  <c r="BD101" i="18" s="1"/>
  <c r="BD149" i="18" s="1"/>
  <c r="AZ79" i="18"/>
  <c r="AZ101" i="18" s="1"/>
  <c r="AZ149" i="18" s="1"/>
  <c r="AN79" i="18"/>
  <c r="AN101" i="18" s="1"/>
  <c r="AN149" i="18" s="1"/>
  <c r="BH78" i="18"/>
  <c r="BH100" i="18" s="1"/>
  <c r="BH148" i="18" s="1"/>
  <c r="BD78" i="18"/>
  <c r="BD100" i="18" s="1"/>
  <c r="BD148" i="18" s="1"/>
  <c r="AZ78" i="18"/>
  <c r="AZ100" i="18" s="1"/>
  <c r="AZ148" i="18" s="1"/>
  <c r="AV78" i="18"/>
  <c r="AV100" i="18" s="1"/>
  <c r="AV148" i="18" s="1"/>
  <c r="AR78" i="18"/>
  <c r="AR100" i="18" s="1"/>
  <c r="AR148" i="18" s="1"/>
  <c r="BD77" i="18"/>
  <c r="BD99" i="18" s="1"/>
  <c r="BD147" i="18" s="1"/>
  <c r="AV77" i="18"/>
  <c r="AV99" i="18" s="1"/>
  <c r="AV147" i="18" s="1"/>
  <c r="BH75" i="18"/>
  <c r="BH97" i="18" s="1"/>
  <c r="BH145" i="18" s="1"/>
  <c r="BD75" i="18"/>
  <c r="BD97" i="18" s="1"/>
  <c r="BD145" i="18" s="1"/>
  <c r="AZ75" i="18"/>
  <c r="AZ97" i="18" s="1"/>
  <c r="AZ145" i="18" s="1"/>
  <c r="AN75" i="18"/>
  <c r="AN97" i="18" s="1"/>
  <c r="AN145" i="18" s="1"/>
  <c r="BH74" i="18"/>
  <c r="BH96" i="18" s="1"/>
  <c r="BH144" i="18" s="1"/>
  <c r="BD74" i="18"/>
  <c r="BD96" i="18" s="1"/>
  <c r="BD144" i="18" s="1"/>
  <c r="AZ74" i="18"/>
  <c r="AZ96" i="18" s="1"/>
  <c r="AZ144" i="18" s="1"/>
  <c r="AV74" i="18"/>
  <c r="AV96" i="18" s="1"/>
  <c r="AV144" i="18" s="1"/>
  <c r="AR74" i="18"/>
  <c r="AR96" i="18" s="1"/>
  <c r="AR144" i="18" s="1"/>
  <c r="AR73" i="18"/>
  <c r="AR95" i="18" s="1"/>
  <c r="AR143" i="18" s="1"/>
  <c r="AV72" i="18"/>
  <c r="AV94" i="18" s="1"/>
  <c r="AV142" i="18" s="1"/>
  <c r="BH71" i="18"/>
  <c r="BH93" i="18" s="1"/>
  <c r="BH141" i="18" s="1"/>
  <c r="BD71" i="18"/>
  <c r="BD93" i="18" s="1"/>
  <c r="BD141" i="18" s="1"/>
  <c r="AZ71" i="18"/>
  <c r="AZ93" i="18" s="1"/>
  <c r="AZ141" i="18" s="1"/>
  <c r="AR71" i="18"/>
  <c r="AR93" i="18" s="1"/>
  <c r="AR141" i="18" s="1"/>
  <c r="AN71" i="18"/>
  <c r="AN93" i="18" s="1"/>
  <c r="AN141" i="18" s="1"/>
  <c r="H115" i="16"/>
  <c r="H71" i="18"/>
  <c r="H93" i="18" s="1"/>
  <c r="H141" i="18" s="1"/>
  <c r="P115" i="16"/>
  <c r="P71" i="18"/>
  <c r="P93" i="18" s="1"/>
  <c r="P141" i="18" s="1"/>
  <c r="T115" i="16"/>
  <c r="T71" i="18"/>
  <c r="T93" i="18" s="1"/>
  <c r="T141" i="18" s="1"/>
  <c r="AB115" i="16"/>
  <c r="AB71" i="18"/>
  <c r="AB93" i="18" s="1"/>
  <c r="AB141" i="18" s="1"/>
  <c r="AF115" i="16"/>
  <c r="AF71" i="18"/>
  <c r="AF93" i="18" s="1"/>
  <c r="AF141" i="18" s="1"/>
  <c r="AJ115" i="16"/>
  <c r="AJ71" i="18"/>
  <c r="AJ93" i="18" s="1"/>
  <c r="AJ141" i="18" s="1"/>
  <c r="G116" i="16"/>
  <c r="G72" i="18"/>
  <c r="G94" i="18" s="1"/>
  <c r="G142" i="18" s="1"/>
  <c r="O116" i="16"/>
  <c r="O72" i="18"/>
  <c r="O94" i="18" s="1"/>
  <c r="O142" i="18" s="1"/>
  <c r="S116" i="16"/>
  <c r="S72" i="18"/>
  <c r="S94" i="18" s="1"/>
  <c r="S142" i="18" s="1"/>
  <c r="AE116" i="16"/>
  <c r="AE72" i="18"/>
  <c r="AE94" i="18" s="1"/>
  <c r="AE142" i="18" s="1"/>
  <c r="AI116" i="16"/>
  <c r="AI72" i="18"/>
  <c r="AI94" i="18" s="1"/>
  <c r="AI142" i="18" s="1"/>
  <c r="F117" i="16"/>
  <c r="F73" i="18"/>
  <c r="F95" i="18" s="1"/>
  <c r="F143" i="18" s="1"/>
  <c r="J117" i="16"/>
  <c r="J73" i="18"/>
  <c r="J95" i="18" s="1"/>
  <c r="J143" i="18" s="1"/>
  <c r="R117" i="16"/>
  <c r="R73" i="18"/>
  <c r="R95" i="18" s="1"/>
  <c r="R143" i="18" s="1"/>
  <c r="Z117" i="16"/>
  <c r="Z73" i="18"/>
  <c r="Z95" i="18" s="1"/>
  <c r="Z143" i="18" s="1"/>
  <c r="AD117" i="16"/>
  <c r="AD73" i="18"/>
  <c r="AD95" i="18" s="1"/>
  <c r="AD143" i="18" s="1"/>
  <c r="I118" i="16"/>
  <c r="I74" i="18"/>
  <c r="I96" i="18" s="1"/>
  <c r="I144" i="18" s="1"/>
  <c r="Q118" i="16"/>
  <c r="Q74" i="18"/>
  <c r="Q96" i="18" s="1"/>
  <c r="Q144" i="18" s="1"/>
  <c r="Y118" i="16"/>
  <c r="Y74" i="18"/>
  <c r="Y96" i="18" s="1"/>
  <c r="Y144" i="18" s="1"/>
  <c r="AC118" i="16"/>
  <c r="AC74" i="18"/>
  <c r="AC96" i="18" s="1"/>
  <c r="AC144" i="18" s="1"/>
  <c r="L119" i="16"/>
  <c r="L75" i="18"/>
  <c r="L97" i="18" s="1"/>
  <c r="L145" i="18" s="1"/>
  <c r="L74" i="16"/>
  <c r="P119" i="16"/>
  <c r="P75" i="18"/>
  <c r="P97" i="18" s="1"/>
  <c r="P145" i="18" s="1"/>
  <c r="T119" i="16"/>
  <c r="T75" i="18"/>
  <c r="T97" i="18" s="1"/>
  <c r="T145" i="18" s="1"/>
  <c r="AB119" i="16"/>
  <c r="AB75" i="18"/>
  <c r="AB97" i="18" s="1"/>
  <c r="AB145" i="18" s="1"/>
  <c r="AJ119" i="16"/>
  <c r="AJ75" i="18"/>
  <c r="AJ97" i="18" s="1"/>
  <c r="AJ145" i="18" s="1"/>
  <c r="O120" i="16"/>
  <c r="O76" i="18"/>
  <c r="O98" i="18" s="1"/>
  <c r="O146" i="18" s="1"/>
  <c r="S120" i="16"/>
  <c r="S76" i="18"/>
  <c r="S98" i="18" s="1"/>
  <c r="S146" i="18" s="1"/>
  <c r="AA120" i="16"/>
  <c r="AA76" i="18"/>
  <c r="AA98" i="18" s="1"/>
  <c r="AA146" i="18" s="1"/>
  <c r="AE120" i="16"/>
  <c r="AE76" i="18"/>
  <c r="AE98" i="18" s="1"/>
  <c r="AE146" i="18" s="1"/>
  <c r="AM120" i="16"/>
  <c r="AM76" i="18"/>
  <c r="AM98" i="18" s="1"/>
  <c r="AM146" i="18" s="1"/>
  <c r="J121" i="16"/>
  <c r="J77" i="18"/>
  <c r="J99" i="18" s="1"/>
  <c r="J147" i="18" s="1"/>
  <c r="N121" i="16"/>
  <c r="N77" i="18"/>
  <c r="N99" i="18" s="1"/>
  <c r="N147" i="18" s="1"/>
  <c r="Z121" i="16"/>
  <c r="Z77" i="18"/>
  <c r="Z99" i="18" s="1"/>
  <c r="Z147" i="18" s="1"/>
  <c r="AD121" i="16"/>
  <c r="AD77" i="18"/>
  <c r="AD99" i="18" s="1"/>
  <c r="AD147" i="18" s="1"/>
  <c r="AL121" i="16"/>
  <c r="AL77" i="18"/>
  <c r="AL99" i="18" s="1"/>
  <c r="AL147" i="18" s="1"/>
  <c r="I122" i="16"/>
  <c r="I78" i="18"/>
  <c r="I100" i="18" s="1"/>
  <c r="I148" i="18" s="1"/>
  <c r="M122" i="16"/>
  <c r="M78" i="18"/>
  <c r="M100" i="18" s="1"/>
  <c r="M148" i="18" s="1"/>
  <c r="Y122" i="16"/>
  <c r="Y78" i="18"/>
  <c r="Y100" i="18" s="1"/>
  <c r="Y148" i="18" s="1"/>
  <c r="AC122" i="16"/>
  <c r="AC78" i="18"/>
  <c r="AC100" i="18" s="1"/>
  <c r="AC148" i="18" s="1"/>
  <c r="AK122" i="16"/>
  <c r="AK78" i="18"/>
  <c r="AK100" i="18" s="1"/>
  <c r="AK148" i="18" s="1"/>
  <c r="L123" i="16"/>
  <c r="L79" i="18"/>
  <c r="L101" i="18" s="1"/>
  <c r="L149" i="18" s="1"/>
  <c r="T123" i="16"/>
  <c r="T79" i="18"/>
  <c r="T101" i="18" s="1"/>
  <c r="T149" i="18" s="1"/>
  <c r="X123" i="16"/>
  <c r="X79" i="18"/>
  <c r="X101" i="18" s="1"/>
  <c r="X149" i="18" s="1"/>
  <c r="AJ123" i="16"/>
  <c r="AJ79" i="18"/>
  <c r="AJ101" i="18" s="1"/>
  <c r="AJ149" i="18" s="1"/>
  <c r="K124" i="16"/>
  <c r="K80" i="18"/>
  <c r="K102" i="18" s="1"/>
  <c r="K150" i="18" s="1"/>
  <c r="O124" i="16"/>
  <c r="O80" i="18"/>
  <c r="O102" i="18" s="1"/>
  <c r="O150" i="18" s="1"/>
  <c r="W124" i="16"/>
  <c r="W80" i="18"/>
  <c r="W102" i="18" s="1"/>
  <c r="W150" i="18" s="1"/>
  <c r="W79" i="16"/>
  <c r="AA124" i="16"/>
  <c r="AA80" i="18"/>
  <c r="AA102" i="18" s="1"/>
  <c r="AA150" i="18" s="1"/>
  <c r="AE124" i="16"/>
  <c r="AE80" i="18"/>
  <c r="AE102" i="18" s="1"/>
  <c r="AE150" i="18" s="1"/>
  <c r="AM124" i="16"/>
  <c r="AM80" i="18"/>
  <c r="AM102" i="18" s="1"/>
  <c r="AM150" i="18" s="1"/>
  <c r="J125" i="16"/>
  <c r="J81" i="18"/>
  <c r="J103" i="18" s="1"/>
  <c r="J151" i="18" s="1"/>
  <c r="N125" i="16"/>
  <c r="N81" i="18"/>
  <c r="N103" i="18" s="1"/>
  <c r="N151" i="18" s="1"/>
  <c r="V125" i="16"/>
  <c r="V81" i="18"/>
  <c r="V103" i="18" s="1"/>
  <c r="V151" i="18" s="1"/>
  <c r="Z125" i="16"/>
  <c r="Z81" i="18"/>
  <c r="Z103" i="18" s="1"/>
  <c r="Z151" i="18" s="1"/>
  <c r="AH125" i="16"/>
  <c r="AH81" i="18"/>
  <c r="AH103" i="18" s="1"/>
  <c r="AH151" i="18" s="1"/>
  <c r="I126" i="16"/>
  <c r="I82" i="18"/>
  <c r="I104" i="18" s="1"/>
  <c r="I152" i="18" s="1"/>
  <c r="Q126" i="16"/>
  <c r="Q82" i="18"/>
  <c r="Q104" i="18" s="1"/>
  <c r="Q152" i="18" s="1"/>
  <c r="U126" i="16"/>
  <c r="U82" i="18"/>
  <c r="U104" i="18" s="1"/>
  <c r="U152" i="18" s="1"/>
  <c r="Y126" i="16"/>
  <c r="Y82" i="18"/>
  <c r="Y104" i="18" s="1"/>
  <c r="Y152" i="18" s="1"/>
  <c r="AG126" i="16"/>
  <c r="AG82" i="18"/>
  <c r="AG104" i="18" s="1"/>
  <c r="AG152" i="18" s="1"/>
  <c r="AK126" i="16"/>
  <c r="AK82" i="18"/>
  <c r="AK104" i="18" s="1"/>
  <c r="AK152" i="18" s="1"/>
  <c r="L127" i="16"/>
  <c r="L83" i="18"/>
  <c r="L105" i="18" s="1"/>
  <c r="L153" i="18" s="1"/>
  <c r="P127" i="16"/>
  <c r="P83" i="18"/>
  <c r="P105" i="18" s="1"/>
  <c r="P153" i="18" s="1"/>
  <c r="T127" i="16"/>
  <c r="T83" i="18"/>
  <c r="T105" i="18" s="1"/>
  <c r="T153" i="18" s="1"/>
  <c r="AB127" i="16"/>
  <c r="AB83" i="18"/>
  <c r="AB105" i="18" s="1"/>
  <c r="AB153" i="18" s="1"/>
  <c r="AF127" i="16"/>
  <c r="AF83" i="18"/>
  <c r="AF105" i="18" s="1"/>
  <c r="AF153" i="18" s="1"/>
  <c r="AJ127" i="16"/>
  <c r="AJ83" i="18"/>
  <c r="AJ105" i="18" s="1"/>
  <c r="AJ153" i="18" s="1"/>
  <c r="G128" i="16"/>
  <c r="G84" i="18"/>
  <c r="G106" i="18" s="1"/>
  <c r="G154" i="18" s="1"/>
  <c r="K128" i="16"/>
  <c r="K84" i="18"/>
  <c r="K106" i="18" s="1"/>
  <c r="K154" i="18" s="1"/>
  <c r="O128" i="16"/>
  <c r="O84" i="18"/>
  <c r="O106" i="18" s="1"/>
  <c r="O154" i="18" s="1"/>
  <c r="W128" i="16"/>
  <c r="W84" i="18"/>
  <c r="W106" i="18" s="1"/>
  <c r="W154" i="18" s="1"/>
  <c r="AE128" i="16"/>
  <c r="AE84" i="18"/>
  <c r="AE106" i="18" s="1"/>
  <c r="AE154" i="18" s="1"/>
  <c r="AM128" i="16"/>
  <c r="AM84" i="18"/>
  <c r="AM106" i="18" s="1"/>
  <c r="AM154" i="18" s="1"/>
  <c r="N129" i="16"/>
  <c r="N85" i="18"/>
  <c r="N107" i="18" s="1"/>
  <c r="N155" i="18" s="1"/>
  <c r="Z129" i="16"/>
  <c r="Z85" i="18"/>
  <c r="Z107" i="18" s="1"/>
  <c r="Z155" i="18" s="1"/>
  <c r="AL129" i="16"/>
  <c r="AL85" i="18"/>
  <c r="AL107" i="18" s="1"/>
  <c r="AL155" i="18" s="1"/>
  <c r="AL84" i="16"/>
  <c r="I130" i="16"/>
  <c r="I86" i="18"/>
  <c r="I108" i="18" s="1"/>
  <c r="I156" i="18" s="1"/>
  <c r="Q130" i="16"/>
  <c r="Q86" i="18"/>
  <c r="Q108" i="18" s="1"/>
  <c r="Q156" i="18" s="1"/>
  <c r="Y130" i="16"/>
  <c r="Y86" i="18"/>
  <c r="Y108" i="18" s="1"/>
  <c r="Y156" i="18" s="1"/>
  <c r="AG130" i="16"/>
  <c r="AG86" i="18"/>
  <c r="AG108" i="18" s="1"/>
  <c r="AG156" i="18" s="1"/>
  <c r="AK130" i="16"/>
  <c r="AK86" i="18"/>
  <c r="AK108" i="18" s="1"/>
  <c r="AK156" i="18" s="1"/>
  <c r="L131" i="16"/>
  <c r="L87" i="18"/>
  <c r="L109" i="18" s="1"/>
  <c r="L157" i="18" s="1"/>
  <c r="P131" i="16"/>
  <c r="P87" i="18"/>
  <c r="P109" i="18" s="1"/>
  <c r="P157" i="18" s="1"/>
  <c r="T131" i="16"/>
  <c r="T87" i="18"/>
  <c r="T109" i="18" s="1"/>
  <c r="T157" i="18" s="1"/>
  <c r="AB131" i="16"/>
  <c r="AB87" i="18"/>
  <c r="AB109" i="18" s="1"/>
  <c r="AB157" i="18" s="1"/>
  <c r="AF131" i="16"/>
  <c r="AF87" i="18"/>
  <c r="AF109" i="18" s="1"/>
  <c r="AF157" i="18" s="1"/>
  <c r="AJ131" i="16"/>
  <c r="AJ87" i="18"/>
  <c r="AJ109" i="18" s="1"/>
  <c r="AJ157" i="18" s="1"/>
  <c r="G132" i="16"/>
  <c r="G88" i="18"/>
  <c r="G110" i="18" s="1"/>
  <c r="G158" i="18" s="1"/>
  <c r="O132" i="16"/>
  <c r="O88" i="18"/>
  <c r="O110" i="18" s="1"/>
  <c r="O158" i="18" s="1"/>
  <c r="S132" i="16"/>
  <c r="S88" i="18"/>
  <c r="S110" i="18" s="1"/>
  <c r="S158" i="18" s="1"/>
  <c r="S87" i="16"/>
  <c r="W132" i="16"/>
  <c r="W88" i="18"/>
  <c r="W110" i="18" s="1"/>
  <c r="W158" i="18" s="1"/>
  <c r="AE132" i="16"/>
  <c r="AE88" i="18"/>
  <c r="AE110" i="18" s="1"/>
  <c r="AE158" i="18" s="1"/>
  <c r="AM132" i="16"/>
  <c r="AM88" i="18"/>
  <c r="AM110" i="18" s="1"/>
  <c r="AM158" i="18" s="1"/>
  <c r="AD133" i="16"/>
  <c r="AD89" i="18"/>
  <c r="AD111" i="18" s="1"/>
  <c r="AD159" i="18" s="1"/>
  <c r="AH133" i="16"/>
  <c r="AH89" i="18"/>
  <c r="AH111" i="18" s="1"/>
  <c r="AH159" i="18" s="1"/>
  <c r="I134" i="16"/>
  <c r="I90" i="18"/>
  <c r="I112" i="18" s="1"/>
  <c r="I160" i="18" s="1"/>
  <c r="M115" i="16"/>
  <c r="M71" i="18"/>
  <c r="M93" i="18" s="1"/>
  <c r="M141" i="18" s="1"/>
  <c r="U115" i="16"/>
  <c r="U71" i="18"/>
  <c r="U93" i="18" s="1"/>
  <c r="U141" i="18" s="1"/>
  <c r="AC115" i="16"/>
  <c r="AC71" i="18"/>
  <c r="AC93" i="18" s="1"/>
  <c r="AC141" i="18" s="1"/>
  <c r="AK115" i="16"/>
  <c r="AK71" i="18"/>
  <c r="AK93" i="18" s="1"/>
  <c r="AK141" i="18" s="1"/>
  <c r="L116" i="16"/>
  <c r="L72" i="18"/>
  <c r="L94" i="18" s="1"/>
  <c r="L142" i="18" s="1"/>
  <c r="T71" i="16"/>
  <c r="T72" i="18"/>
  <c r="T94" i="18" s="1"/>
  <c r="T142" i="18" s="1"/>
  <c r="AB116" i="16"/>
  <c r="AB72" i="18"/>
  <c r="AB94" i="18" s="1"/>
  <c r="AB142" i="18" s="1"/>
  <c r="AJ71" i="16"/>
  <c r="AJ72" i="18"/>
  <c r="AJ94" i="18" s="1"/>
  <c r="AJ142" i="18" s="1"/>
  <c r="K117" i="16"/>
  <c r="K73" i="18"/>
  <c r="K95" i="18" s="1"/>
  <c r="K143" i="18" s="1"/>
  <c r="S117" i="16"/>
  <c r="S73" i="18"/>
  <c r="S95" i="18" s="1"/>
  <c r="S143" i="18" s="1"/>
  <c r="AA117" i="16"/>
  <c r="AA73" i="18"/>
  <c r="AA95" i="18" s="1"/>
  <c r="AA143" i="18" s="1"/>
  <c r="AI117" i="16"/>
  <c r="AI73" i="18"/>
  <c r="AI95" i="18" s="1"/>
  <c r="AI143" i="18" s="1"/>
  <c r="F118" i="16"/>
  <c r="F74" i="18"/>
  <c r="F96" i="18" s="1"/>
  <c r="F144" i="18" s="1"/>
  <c r="N118" i="16"/>
  <c r="N74" i="18"/>
  <c r="N96" i="18" s="1"/>
  <c r="N144" i="18" s="1"/>
  <c r="V118" i="16"/>
  <c r="V74" i="18"/>
  <c r="V96" i="18" s="1"/>
  <c r="V144" i="18" s="1"/>
  <c r="AD118" i="16"/>
  <c r="AD74" i="18"/>
  <c r="AD96" i="18" s="1"/>
  <c r="AD144" i="18" s="1"/>
  <c r="M119" i="16"/>
  <c r="M75" i="18"/>
  <c r="M97" i="18" s="1"/>
  <c r="M145" i="18" s="1"/>
  <c r="U119" i="16"/>
  <c r="U75" i="18"/>
  <c r="U97" i="18" s="1"/>
  <c r="U145" i="18" s="1"/>
  <c r="AC119" i="16"/>
  <c r="AC75" i="18"/>
  <c r="AC97" i="18" s="1"/>
  <c r="AC145" i="18" s="1"/>
  <c r="AK119" i="16"/>
  <c r="AK75" i="18"/>
  <c r="AK97" i="18" s="1"/>
  <c r="AK145" i="18" s="1"/>
  <c r="H120" i="16"/>
  <c r="H76" i="18"/>
  <c r="H98" i="18" s="1"/>
  <c r="H146" i="18" s="1"/>
  <c r="T75" i="16"/>
  <c r="T76" i="18"/>
  <c r="T98" i="18" s="1"/>
  <c r="T146" i="18" s="1"/>
  <c r="AB120" i="16"/>
  <c r="AB76" i="18"/>
  <c r="AB98" i="18" s="1"/>
  <c r="AB146" i="18" s="1"/>
  <c r="AJ75" i="16"/>
  <c r="AJ76" i="18"/>
  <c r="AJ98" i="18" s="1"/>
  <c r="AJ146" i="18" s="1"/>
  <c r="G121" i="16"/>
  <c r="G77" i="18"/>
  <c r="G99" i="18" s="1"/>
  <c r="G147" i="18" s="1"/>
  <c r="O121" i="16"/>
  <c r="O77" i="18"/>
  <c r="O99" i="18" s="1"/>
  <c r="O147" i="18" s="1"/>
  <c r="W121" i="16"/>
  <c r="W77" i="18"/>
  <c r="W99" i="18" s="1"/>
  <c r="W147" i="18" s="1"/>
  <c r="AE76" i="16"/>
  <c r="AE77" i="18"/>
  <c r="AE99" i="18" s="1"/>
  <c r="AE147" i="18" s="1"/>
  <c r="F122" i="16"/>
  <c r="F78" i="18"/>
  <c r="F100" i="18" s="1"/>
  <c r="F148" i="18" s="1"/>
  <c r="N77" i="16"/>
  <c r="N78" i="18"/>
  <c r="N100" i="18" s="1"/>
  <c r="N148" i="18" s="1"/>
  <c r="V122" i="16"/>
  <c r="V78" i="18"/>
  <c r="V100" i="18" s="1"/>
  <c r="V148" i="18" s="1"/>
  <c r="AD77" i="16"/>
  <c r="AD78" i="18"/>
  <c r="AD100" i="18" s="1"/>
  <c r="AD148" i="18" s="1"/>
  <c r="AL122" i="16"/>
  <c r="AL78" i="18"/>
  <c r="AL100" i="18" s="1"/>
  <c r="AL148" i="18" s="1"/>
  <c r="I123" i="16"/>
  <c r="I79" i="18"/>
  <c r="I101" i="18" s="1"/>
  <c r="I149" i="18" s="1"/>
  <c r="M123" i="16"/>
  <c r="M79" i="18"/>
  <c r="M101" i="18" s="1"/>
  <c r="M149" i="18" s="1"/>
  <c r="U123" i="16"/>
  <c r="U79" i="18"/>
  <c r="U101" i="18" s="1"/>
  <c r="U149" i="18" s="1"/>
  <c r="AC123" i="16"/>
  <c r="AC79" i="18"/>
  <c r="AC101" i="18" s="1"/>
  <c r="AC149" i="18" s="1"/>
  <c r="AK123" i="16"/>
  <c r="AK79" i="18"/>
  <c r="AK101" i="18" s="1"/>
  <c r="AK149" i="18" s="1"/>
  <c r="L124" i="16"/>
  <c r="L80" i="18"/>
  <c r="L102" i="18" s="1"/>
  <c r="L150" i="18" s="1"/>
  <c r="T124" i="16"/>
  <c r="T80" i="18"/>
  <c r="T102" i="18" s="1"/>
  <c r="T150" i="18" s="1"/>
  <c r="AB124" i="16"/>
  <c r="AB80" i="18"/>
  <c r="AB102" i="18" s="1"/>
  <c r="AB150" i="18" s="1"/>
  <c r="AJ124" i="16"/>
  <c r="AJ80" i="18"/>
  <c r="AJ102" i="18" s="1"/>
  <c r="AJ150" i="18" s="1"/>
  <c r="G125" i="16"/>
  <c r="G81" i="18"/>
  <c r="G103" i="18" s="1"/>
  <c r="G151" i="18" s="1"/>
  <c r="O80" i="16"/>
  <c r="O81" i="18"/>
  <c r="O103" i="18" s="1"/>
  <c r="O151" i="18" s="1"/>
  <c r="W81" i="18"/>
  <c r="W103" i="18" s="1"/>
  <c r="W151" i="18" s="1"/>
  <c r="AE80" i="16"/>
  <c r="AE81" i="18"/>
  <c r="AE103" i="18" s="1"/>
  <c r="AE151" i="18" s="1"/>
  <c r="AM81" i="18"/>
  <c r="AM103" i="18" s="1"/>
  <c r="AM151" i="18" s="1"/>
  <c r="F81" i="16"/>
  <c r="F82" i="18"/>
  <c r="F104" i="18" s="1"/>
  <c r="F152" i="18" s="1"/>
  <c r="R82" i="18"/>
  <c r="R104" i="18" s="1"/>
  <c r="R152" i="18" s="1"/>
  <c r="V81" i="16"/>
  <c r="V82" i="18"/>
  <c r="V104" i="18" s="1"/>
  <c r="V152" i="18" s="1"/>
  <c r="AD81" i="16"/>
  <c r="AD82" i="18"/>
  <c r="AD104" i="18" s="1"/>
  <c r="AD152" i="18" s="1"/>
  <c r="AL82" i="18"/>
  <c r="AL104" i="18" s="1"/>
  <c r="AL152" i="18" s="1"/>
  <c r="I83" i="18"/>
  <c r="I105" i="18" s="1"/>
  <c r="I153" i="18" s="1"/>
  <c r="Q83" i="18"/>
  <c r="Q105" i="18" s="1"/>
  <c r="Q153" i="18" s="1"/>
  <c r="Y83" i="18"/>
  <c r="Y105" i="18" s="1"/>
  <c r="Y153" i="18" s="1"/>
  <c r="AK83" i="18"/>
  <c r="AK105" i="18" s="1"/>
  <c r="AK153" i="18" s="1"/>
  <c r="L84" i="18"/>
  <c r="L106" i="18" s="1"/>
  <c r="L154" i="18" s="1"/>
  <c r="P83" i="16"/>
  <c r="P84" i="18"/>
  <c r="P106" i="18" s="1"/>
  <c r="P154" i="18" s="1"/>
  <c r="AB84" i="18"/>
  <c r="AB106" i="18" s="1"/>
  <c r="AB154" i="18" s="1"/>
  <c r="AF83" i="16"/>
  <c r="AF84" i="18"/>
  <c r="AF106" i="18" s="1"/>
  <c r="AF154" i="18" s="1"/>
  <c r="G85" i="18"/>
  <c r="G107" i="18" s="1"/>
  <c r="G155" i="18" s="1"/>
  <c r="S85" i="18"/>
  <c r="S107" i="18" s="1"/>
  <c r="S155" i="18" s="1"/>
  <c r="AA85" i="18"/>
  <c r="AA107" i="18" s="1"/>
  <c r="AA155" i="18" s="1"/>
  <c r="AE84" i="16"/>
  <c r="AE85" i="18"/>
  <c r="AE107" i="18" s="1"/>
  <c r="AE155" i="18" s="1"/>
  <c r="AM85" i="18"/>
  <c r="AM107" i="18" s="1"/>
  <c r="AM155" i="18" s="1"/>
  <c r="F85" i="16"/>
  <c r="F86" i="18"/>
  <c r="F108" i="18" s="1"/>
  <c r="F156" i="18" s="1"/>
  <c r="N85" i="16"/>
  <c r="N86" i="18"/>
  <c r="N108" i="18" s="1"/>
  <c r="N156" i="18" s="1"/>
  <c r="Z86" i="18"/>
  <c r="Z108" i="18" s="1"/>
  <c r="Z156" i="18" s="1"/>
  <c r="AH86" i="18"/>
  <c r="AH108" i="18" s="1"/>
  <c r="AH156" i="18" s="1"/>
  <c r="M87" i="18"/>
  <c r="M109" i="18" s="1"/>
  <c r="M157" i="18" s="1"/>
  <c r="U86" i="16"/>
  <c r="U87" i="18"/>
  <c r="U109" i="18" s="1"/>
  <c r="U157" i="18" s="1"/>
  <c r="AC87" i="18"/>
  <c r="AC109" i="18" s="1"/>
  <c r="AC157" i="18" s="1"/>
  <c r="AG86" i="16"/>
  <c r="AG87" i="18"/>
  <c r="AG109" i="18" s="1"/>
  <c r="AG157" i="18" s="1"/>
  <c r="L88" i="18"/>
  <c r="L110" i="18" s="1"/>
  <c r="L158" i="18" s="1"/>
  <c r="T88" i="18"/>
  <c r="T110" i="18" s="1"/>
  <c r="T158" i="18" s="1"/>
  <c r="AB88" i="18"/>
  <c r="AB110" i="18" s="1"/>
  <c r="AB158" i="18" s="1"/>
  <c r="AJ87" i="16"/>
  <c r="AJ88" i="18"/>
  <c r="AJ110" i="18" s="1"/>
  <c r="AJ158" i="18" s="1"/>
  <c r="K89" i="18"/>
  <c r="K111" i="18" s="1"/>
  <c r="K159" i="18" s="1"/>
  <c r="S89" i="18"/>
  <c r="S111" i="18" s="1"/>
  <c r="S159" i="18" s="1"/>
  <c r="AA89" i="18"/>
  <c r="AA111" i="18" s="1"/>
  <c r="AA159" i="18" s="1"/>
  <c r="AI89" i="18"/>
  <c r="AI111" i="18" s="1"/>
  <c r="AI159" i="18" s="1"/>
  <c r="F90" i="18"/>
  <c r="F112" i="18" s="1"/>
  <c r="F160" i="18" s="1"/>
  <c r="N89" i="16"/>
  <c r="N90" i="18"/>
  <c r="N112" i="18" s="1"/>
  <c r="N160" i="18" s="1"/>
  <c r="V90" i="18"/>
  <c r="V112" i="18" s="1"/>
  <c r="V160" i="18" s="1"/>
  <c r="AD90" i="18"/>
  <c r="AD112" i="18" s="1"/>
  <c r="AD160" i="18" s="1"/>
  <c r="AH90" i="18"/>
  <c r="AH112" i="18" s="1"/>
  <c r="AH160" i="18" s="1"/>
  <c r="AX90" i="18"/>
  <c r="AX112" i="18" s="1"/>
  <c r="AX160" i="18" s="1"/>
  <c r="AX134" i="16"/>
  <c r="AX89" i="16"/>
  <c r="AP90" i="18"/>
  <c r="AP112" i="18" s="1"/>
  <c r="AP160" i="18" s="1"/>
  <c r="AP89" i="16"/>
  <c r="AP134" i="16"/>
  <c r="BF88" i="16"/>
  <c r="BF89" i="18"/>
  <c r="BF111" i="18" s="1"/>
  <c r="BF159" i="18" s="1"/>
  <c r="AX88" i="16"/>
  <c r="AX89" i="18"/>
  <c r="AX111" i="18" s="1"/>
  <c r="AX159" i="18" s="1"/>
  <c r="AP88" i="16"/>
  <c r="AP89" i="18"/>
  <c r="AP111" i="18" s="1"/>
  <c r="AP159" i="18" s="1"/>
  <c r="AP133" i="16"/>
  <c r="BJ86" i="18"/>
  <c r="BJ108" i="18" s="1"/>
  <c r="BJ156" i="18" s="1"/>
  <c r="BJ130" i="16"/>
  <c r="BB86" i="18"/>
  <c r="BB108" i="18" s="1"/>
  <c r="BB156" i="18" s="1"/>
  <c r="BB85" i="16"/>
  <c r="AT86" i="18"/>
  <c r="AT108" i="18" s="1"/>
  <c r="AT156" i="18" s="1"/>
  <c r="AT85" i="16"/>
  <c r="BJ84" i="16"/>
  <c r="BJ85" i="18"/>
  <c r="BJ107" i="18" s="1"/>
  <c r="BJ155" i="18" s="1"/>
  <c r="BJ129" i="16"/>
  <c r="BB84" i="16"/>
  <c r="BB85" i="18"/>
  <c r="BB107" i="18" s="1"/>
  <c r="BB155" i="18" s="1"/>
  <c r="BB129" i="16"/>
  <c r="BF83" i="18"/>
  <c r="BF105" i="18" s="1"/>
  <c r="BF153" i="18" s="1"/>
  <c r="BF82" i="16"/>
  <c r="BB83" i="18"/>
  <c r="BB105" i="18" s="1"/>
  <c r="BB153" i="18" s="1"/>
  <c r="BB82" i="16"/>
  <c r="BB127" i="16"/>
  <c r="AX83" i="18"/>
  <c r="AX105" i="18" s="1"/>
  <c r="AX153" i="18" s="1"/>
  <c r="AX82" i="16"/>
  <c r="AX127" i="16"/>
  <c r="AP83" i="18"/>
  <c r="AP105" i="18" s="1"/>
  <c r="AP153" i="18" s="1"/>
  <c r="AP127" i="16"/>
  <c r="BJ80" i="16"/>
  <c r="BJ81" i="18"/>
  <c r="BJ103" i="18" s="1"/>
  <c r="BJ151" i="18" s="1"/>
  <c r="BB80" i="16"/>
  <c r="BB81" i="18"/>
  <c r="BB103" i="18" s="1"/>
  <c r="BB151" i="18" s="1"/>
  <c r="AT78" i="16"/>
  <c r="AT79" i="18"/>
  <c r="AT101" i="18" s="1"/>
  <c r="AT149" i="18" s="1"/>
  <c r="AT123" i="16"/>
  <c r="AP79" i="18"/>
  <c r="AP101" i="18" s="1"/>
  <c r="AP149" i="18" s="1"/>
  <c r="AP123" i="16"/>
  <c r="AP78" i="16"/>
  <c r="BJ78" i="18"/>
  <c r="BJ100" i="18" s="1"/>
  <c r="BJ148" i="18" s="1"/>
  <c r="BJ77" i="16"/>
  <c r="BJ76" i="16"/>
  <c r="BJ77" i="18"/>
  <c r="BJ99" i="18" s="1"/>
  <c r="BJ147" i="18" s="1"/>
  <c r="BJ121" i="16"/>
  <c r="BF76" i="16"/>
  <c r="BF77" i="18"/>
  <c r="BF99" i="18" s="1"/>
  <c r="BF147" i="18" s="1"/>
  <c r="BF121" i="16"/>
  <c r="AT76" i="16"/>
  <c r="AT77" i="18"/>
  <c r="AT99" i="18" s="1"/>
  <c r="AT147" i="18" s="1"/>
  <c r="AT121" i="16"/>
  <c r="AP76" i="16"/>
  <c r="AP77" i="18"/>
  <c r="AP99" i="18" s="1"/>
  <c r="AP147" i="18" s="1"/>
  <c r="AP121" i="16"/>
  <c r="BJ75" i="18"/>
  <c r="BJ97" i="18" s="1"/>
  <c r="BJ145" i="18" s="1"/>
  <c r="BJ74" i="16"/>
  <c r="BB75" i="18"/>
  <c r="BB97" i="18" s="1"/>
  <c r="BB145" i="18" s="1"/>
  <c r="BB119" i="16"/>
  <c r="AX74" i="16"/>
  <c r="AX75" i="18"/>
  <c r="AX97" i="18" s="1"/>
  <c r="AX145" i="18" s="1"/>
  <c r="AT75" i="18"/>
  <c r="AT97" i="18" s="1"/>
  <c r="AT145" i="18" s="1"/>
  <c r="AT74" i="16"/>
  <c r="AT119" i="16"/>
  <c r="AP75" i="18"/>
  <c r="AP97" i="18" s="1"/>
  <c r="AP145" i="18" s="1"/>
  <c r="AP74" i="16"/>
  <c r="AP119" i="16"/>
  <c r="BJ74" i="18"/>
  <c r="BJ96" i="18" s="1"/>
  <c r="BJ144" i="18" s="1"/>
  <c r="BJ118" i="16"/>
  <c r="BB74" i="18"/>
  <c r="BB96" i="18" s="1"/>
  <c r="BB144" i="18" s="1"/>
  <c r="BB118" i="16"/>
  <c r="BB73" i="16"/>
  <c r="AT74" i="18"/>
  <c r="AT96" i="18" s="1"/>
  <c r="AT144" i="18" s="1"/>
  <c r="AT118" i="16"/>
  <c r="BJ72" i="16"/>
  <c r="BJ73" i="18"/>
  <c r="BJ95" i="18" s="1"/>
  <c r="BJ143" i="18" s="1"/>
  <c r="AT72" i="16"/>
  <c r="AT73" i="18"/>
  <c r="AT95" i="18" s="1"/>
  <c r="AT143" i="18" s="1"/>
  <c r="AT117" i="16"/>
  <c r="BJ71" i="18"/>
  <c r="BJ93" i="18" s="1"/>
  <c r="BJ141" i="18" s="1"/>
  <c r="BJ70" i="16"/>
  <c r="BJ115" i="16"/>
  <c r="F70" i="16"/>
  <c r="F71" i="18"/>
  <c r="F93" i="18" s="1"/>
  <c r="F141" i="18" s="1"/>
  <c r="N71" i="18"/>
  <c r="N93" i="18" s="1"/>
  <c r="N141" i="18" s="1"/>
  <c r="V71" i="18"/>
  <c r="V93" i="18" s="1"/>
  <c r="V141" i="18" s="1"/>
  <c r="Z70" i="16"/>
  <c r="Z71" i="18"/>
  <c r="Z93" i="18" s="1"/>
  <c r="Z141" i="18" s="1"/>
  <c r="AH71" i="18"/>
  <c r="AH93" i="18" s="1"/>
  <c r="AH141" i="18" s="1"/>
  <c r="AL70" i="16"/>
  <c r="AL71" i="18"/>
  <c r="AL93" i="18" s="1"/>
  <c r="AL141" i="18" s="1"/>
  <c r="I71" i="16"/>
  <c r="I72" i="18"/>
  <c r="I94" i="18" s="1"/>
  <c r="I142" i="18" s="1"/>
  <c r="Q72" i="18"/>
  <c r="Q94" i="18" s="1"/>
  <c r="Q142" i="18" s="1"/>
  <c r="Y71" i="16"/>
  <c r="Y72" i="18"/>
  <c r="Y94" i="18" s="1"/>
  <c r="Y142" i="18" s="1"/>
  <c r="AG72" i="18"/>
  <c r="AG94" i="18" s="1"/>
  <c r="AG142" i="18" s="1"/>
  <c r="AK71" i="16"/>
  <c r="AK72" i="18"/>
  <c r="AK94" i="18" s="1"/>
  <c r="AK142" i="18" s="1"/>
  <c r="L73" i="18"/>
  <c r="L95" i="18" s="1"/>
  <c r="L143" i="18" s="1"/>
  <c r="T72" i="16"/>
  <c r="T73" i="18"/>
  <c r="T95" i="18" s="1"/>
  <c r="T143" i="18" s="1"/>
  <c r="AB73" i="18"/>
  <c r="AB95" i="18" s="1"/>
  <c r="AB143" i="18" s="1"/>
  <c r="AF72" i="16"/>
  <c r="AF73" i="18"/>
  <c r="AF95" i="18" s="1"/>
  <c r="AF143" i="18" s="1"/>
  <c r="AJ72" i="16"/>
  <c r="AJ73" i="18"/>
  <c r="AJ95" i="18" s="1"/>
  <c r="AJ143" i="18" s="1"/>
  <c r="K73" i="16"/>
  <c r="K74" i="18"/>
  <c r="K96" i="18" s="1"/>
  <c r="K144" i="18" s="1"/>
  <c r="O73" i="16"/>
  <c r="O74" i="18"/>
  <c r="O96" i="18" s="1"/>
  <c r="O144" i="18" s="1"/>
  <c r="S74" i="18"/>
  <c r="S96" i="18" s="1"/>
  <c r="S144" i="18" s="1"/>
  <c r="AT122" i="16"/>
  <c r="BJ117" i="16"/>
  <c r="BF89" i="16"/>
  <c r="AP82" i="16"/>
  <c r="AT81" i="16"/>
  <c r="AX78" i="16"/>
  <c r="BA89" i="16"/>
  <c r="BA90" i="18"/>
  <c r="BA112" i="18" s="1"/>
  <c r="BA160" i="18" s="1"/>
  <c r="AO89" i="16"/>
  <c r="AO90" i="18"/>
  <c r="AO112" i="18" s="1"/>
  <c r="AO160" i="18" s="1"/>
  <c r="BA87" i="16"/>
  <c r="BA88" i="18"/>
  <c r="BA110" i="18" s="1"/>
  <c r="BA158" i="18" s="1"/>
  <c r="AW87" i="16"/>
  <c r="AW88" i="18"/>
  <c r="AW110" i="18" s="1"/>
  <c r="AW158" i="18" s="1"/>
  <c r="AO132" i="16"/>
  <c r="AO88" i="18"/>
  <c r="AO110" i="18" s="1"/>
  <c r="AO158" i="18" s="1"/>
  <c r="BE131" i="16"/>
  <c r="BE87" i="18"/>
  <c r="BE109" i="18" s="1"/>
  <c r="BE157" i="18" s="1"/>
  <c r="AW86" i="16"/>
  <c r="AW87" i="18"/>
  <c r="AW109" i="18" s="1"/>
  <c r="AW157" i="18" s="1"/>
  <c r="AS86" i="16"/>
  <c r="AS87" i="18"/>
  <c r="AS109" i="18" s="1"/>
  <c r="AS157" i="18" s="1"/>
  <c r="AO131" i="16"/>
  <c r="AO87" i="18"/>
  <c r="AO109" i="18" s="1"/>
  <c r="AO157" i="18" s="1"/>
  <c r="BE85" i="16"/>
  <c r="BE86" i="18"/>
  <c r="BE108" i="18" s="1"/>
  <c r="BE156" i="18" s="1"/>
  <c r="AW85" i="16"/>
  <c r="AW86" i="18"/>
  <c r="AW108" i="18" s="1"/>
  <c r="AW156" i="18" s="1"/>
  <c r="AS85" i="16"/>
  <c r="AS86" i="18"/>
  <c r="AS108" i="18" s="1"/>
  <c r="AS156" i="18" s="1"/>
  <c r="BI128" i="16"/>
  <c r="BI84" i="18"/>
  <c r="BI106" i="18" s="1"/>
  <c r="BI154" i="18" s="1"/>
  <c r="BE83" i="16"/>
  <c r="BE84" i="18"/>
  <c r="BE106" i="18" s="1"/>
  <c r="BE154" i="18" s="1"/>
  <c r="AW128" i="16"/>
  <c r="AW84" i="18"/>
  <c r="AW106" i="18" s="1"/>
  <c r="AW154" i="18" s="1"/>
  <c r="AS83" i="16"/>
  <c r="AS84" i="18"/>
  <c r="AS106" i="18" s="1"/>
  <c r="AS154" i="18" s="1"/>
  <c r="AO83" i="16"/>
  <c r="AO84" i="18"/>
  <c r="AO106" i="18" s="1"/>
  <c r="AO154" i="18" s="1"/>
  <c r="BI82" i="16"/>
  <c r="BI83" i="18"/>
  <c r="BI105" i="18" s="1"/>
  <c r="BI153" i="18" s="1"/>
  <c r="BA82" i="16"/>
  <c r="BA83" i="18"/>
  <c r="BA105" i="18" s="1"/>
  <c r="BA153" i="18" s="1"/>
  <c r="AO82" i="16"/>
  <c r="AO83" i="18"/>
  <c r="AO105" i="18" s="1"/>
  <c r="AO153" i="18" s="1"/>
  <c r="BI81" i="16"/>
  <c r="BI82" i="18"/>
  <c r="BI104" i="18" s="1"/>
  <c r="BI152" i="18" s="1"/>
  <c r="BA81" i="16"/>
  <c r="BA82" i="18"/>
  <c r="BA104" i="18" s="1"/>
  <c r="BA152" i="18" s="1"/>
  <c r="AO81" i="16"/>
  <c r="AO82" i="18"/>
  <c r="AO104" i="18" s="1"/>
  <c r="AO152" i="18" s="1"/>
  <c r="AO126" i="16"/>
  <c r="BE124" i="16"/>
  <c r="BE80" i="18"/>
  <c r="BE102" i="18" s="1"/>
  <c r="BE150" i="18" s="1"/>
  <c r="BA79" i="16"/>
  <c r="BA80" i="18"/>
  <c r="BA102" i="18" s="1"/>
  <c r="BA150" i="18" s="1"/>
  <c r="AW79" i="16"/>
  <c r="AW80" i="18"/>
  <c r="AW102" i="18" s="1"/>
  <c r="AW150" i="18" s="1"/>
  <c r="BE78" i="16"/>
  <c r="BE79" i="18"/>
  <c r="BE101" i="18" s="1"/>
  <c r="BE149" i="18" s="1"/>
  <c r="AW78" i="16"/>
  <c r="AW79" i="18"/>
  <c r="AW101" i="18" s="1"/>
  <c r="AW149" i="18" s="1"/>
  <c r="AS78" i="16"/>
  <c r="AS79" i="18"/>
  <c r="AS101" i="18" s="1"/>
  <c r="AS149" i="18" s="1"/>
  <c r="BA77" i="16"/>
  <c r="BA78" i="18"/>
  <c r="BA100" i="18" s="1"/>
  <c r="BA148" i="18" s="1"/>
  <c r="BI75" i="16"/>
  <c r="BI76" i="18"/>
  <c r="BI98" i="18" s="1"/>
  <c r="BI146" i="18" s="1"/>
  <c r="BA75" i="16"/>
  <c r="BA76" i="18"/>
  <c r="BA98" i="18" s="1"/>
  <c r="BA146" i="18" s="1"/>
  <c r="AS75" i="16"/>
  <c r="AS76" i="18"/>
  <c r="AS98" i="18" s="1"/>
  <c r="AS146" i="18" s="1"/>
  <c r="BI74" i="16"/>
  <c r="BI75" i="18"/>
  <c r="BI97" i="18" s="1"/>
  <c r="BI145" i="18" s="1"/>
  <c r="BA74" i="16"/>
  <c r="BA75" i="18"/>
  <c r="BA97" i="18" s="1"/>
  <c r="BA145" i="18" s="1"/>
  <c r="AW119" i="16"/>
  <c r="AW75" i="18"/>
  <c r="AW97" i="18" s="1"/>
  <c r="AW145" i="18" s="1"/>
  <c r="AS74" i="16"/>
  <c r="AS75" i="18"/>
  <c r="AS97" i="18" s="1"/>
  <c r="AS145" i="18" s="1"/>
  <c r="AO74" i="16"/>
  <c r="AO75" i="18"/>
  <c r="AO97" i="18" s="1"/>
  <c r="AO145" i="18" s="1"/>
  <c r="BE73" i="16"/>
  <c r="BE74" i="18"/>
  <c r="BE96" i="18" s="1"/>
  <c r="BE144" i="18" s="1"/>
  <c r="AO73" i="16"/>
  <c r="AO74" i="18"/>
  <c r="AO96" i="18" s="1"/>
  <c r="AO144" i="18" s="1"/>
  <c r="BA116" i="16"/>
  <c r="BA72" i="18"/>
  <c r="BA94" i="18" s="1"/>
  <c r="BA142" i="18" s="1"/>
  <c r="AS71" i="16"/>
  <c r="AS72" i="18"/>
  <c r="AS94" i="18" s="1"/>
  <c r="AS142" i="18" s="1"/>
  <c r="AS116" i="16"/>
  <c r="AO116" i="16"/>
  <c r="AO72" i="18"/>
  <c r="AO94" i="18" s="1"/>
  <c r="AO142" i="18" s="1"/>
  <c r="BE115" i="16"/>
  <c r="BE71" i="18"/>
  <c r="BE93" i="18" s="1"/>
  <c r="BE141" i="18" s="1"/>
  <c r="BE70" i="16"/>
  <c r="AO70" i="16"/>
  <c r="AO71" i="18"/>
  <c r="AO93" i="18" s="1"/>
  <c r="AO141" i="18" s="1"/>
  <c r="N133" i="16"/>
  <c r="N89" i="18"/>
  <c r="N111" i="18" s="1"/>
  <c r="N159" i="18" s="1"/>
  <c r="N88" i="16"/>
  <c r="Q134" i="16"/>
  <c r="Q90" i="18"/>
  <c r="Q112" i="18" s="1"/>
  <c r="Q160" i="18" s="1"/>
  <c r="U134" i="16"/>
  <c r="U90" i="18"/>
  <c r="U112" i="18" s="1"/>
  <c r="U160" i="18" s="1"/>
  <c r="Y134" i="16"/>
  <c r="Y90" i="18"/>
  <c r="Y112" i="18" s="1"/>
  <c r="Y160" i="18" s="1"/>
  <c r="AC134" i="16"/>
  <c r="AC90" i="18"/>
  <c r="AC112" i="18" s="1"/>
  <c r="AC160" i="18" s="1"/>
  <c r="AG134" i="16"/>
  <c r="AG90" i="18"/>
  <c r="AG112" i="18" s="1"/>
  <c r="AG160" i="18" s="1"/>
  <c r="I115" i="16"/>
  <c r="I71" i="18"/>
  <c r="I93" i="18" s="1"/>
  <c r="I141" i="18" s="1"/>
  <c r="Q115" i="16"/>
  <c r="Q71" i="18"/>
  <c r="Q93" i="18" s="1"/>
  <c r="Q141" i="18" s="1"/>
  <c r="Y115" i="16"/>
  <c r="Y71" i="18"/>
  <c r="Y93" i="18" s="1"/>
  <c r="Y141" i="18" s="1"/>
  <c r="AG70" i="16"/>
  <c r="AG71" i="18"/>
  <c r="AG93" i="18" s="1"/>
  <c r="AG141" i="18" s="1"/>
  <c r="H116" i="16"/>
  <c r="H72" i="18"/>
  <c r="H94" i="18" s="1"/>
  <c r="H142" i="18" s="1"/>
  <c r="P116" i="16"/>
  <c r="P72" i="18"/>
  <c r="P94" i="18" s="1"/>
  <c r="P142" i="18" s="1"/>
  <c r="X116" i="16"/>
  <c r="X72" i="18"/>
  <c r="X94" i="18" s="1"/>
  <c r="X142" i="18" s="1"/>
  <c r="AF116" i="16"/>
  <c r="AF72" i="18"/>
  <c r="AF94" i="18" s="1"/>
  <c r="AF142" i="18" s="1"/>
  <c r="G117" i="16"/>
  <c r="G73" i="18"/>
  <c r="G95" i="18" s="1"/>
  <c r="G143" i="18" s="1"/>
  <c r="O117" i="16"/>
  <c r="O73" i="18"/>
  <c r="O95" i="18" s="1"/>
  <c r="O143" i="18" s="1"/>
  <c r="W117" i="16"/>
  <c r="W73" i="18"/>
  <c r="W95" i="18" s="1"/>
  <c r="W143" i="18" s="1"/>
  <c r="AE72" i="16"/>
  <c r="AE73" i="18"/>
  <c r="AE95" i="18" s="1"/>
  <c r="AE143" i="18" s="1"/>
  <c r="AM117" i="16"/>
  <c r="AM73" i="18"/>
  <c r="AM95" i="18" s="1"/>
  <c r="AM143" i="18" s="1"/>
  <c r="J118" i="16"/>
  <c r="J74" i="18"/>
  <c r="J96" i="18" s="1"/>
  <c r="J144" i="18" s="1"/>
  <c r="R118" i="16"/>
  <c r="R74" i="18"/>
  <c r="R96" i="18" s="1"/>
  <c r="R144" i="18" s="1"/>
  <c r="Z118" i="16"/>
  <c r="Z74" i="18"/>
  <c r="Z96" i="18" s="1"/>
  <c r="Z144" i="18" s="1"/>
  <c r="AH118" i="16"/>
  <c r="AH74" i="18"/>
  <c r="AH96" i="18" s="1"/>
  <c r="AH144" i="18" s="1"/>
  <c r="AL118" i="16"/>
  <c r="AL74" i="18"/>
  <c r="AL96" i="18" s="1"/>
  <c r="AL144" i="18" s="1"/>
  <c r="I119" i="16"/>
  <c r="I75" i="18"/>
  <c r="I97" i="18" s="1"/>
  <c r="I145" i="18" s="1"/>
  <c r="Q119" i="16"/>
  <c r="Q75" i="18"/>
  <c r="Q97" i="18" s="1"/>
  <c r="Q145" i="18" s="1"/>
  <c r="Y119" i="16"/>
  <c r="Y75" i="18"/>
  <c r="Y97" i="18" s="1"/>
  <c r="Y145" i="18" s="1"/>
  <c r="AG74" i="16"/>
  <c r="AG75" i="18"/>
  <c r="AG97" i="18" s="1"/>
  <c r="AG145" i="18" s="1"/>
  <c r="L120" i="16"/>
  <c r="L76" i="18"/>
  <c r="L98" i="18" s="1"/>
  <c r="L146" i="18" s="1"/>
  <c r="P120" i="16"/>
  <c r="P76" i="18"/>
  <c r="P98" i="18" s="1"/>
  <c r="P146" i="18" s="1"/>
  <c r="X120" i="16"/>
  <c r="X76" i="18"/>
  <c r="X98" i="18" s="1"/>
  <c r="X146" i="18" s="1"/>
  <c r="AF120" i="16"/>
  <c r="AF76" i="18"/>
  <c r="AF98" i="18" s="1"/>
  <c r="AF146" i="18" s="1"/>
  <c r="K121" i="16"/>
  <c r="K77" i="18"/>
  <c r="K99" i="18" s="1"/>
  <c r="K147" i="18" s="1"/>
  <c r="S121" i="16"/>
  <c r="S77" i="18"/>
  <c r="S99" i="18" s="1"/>
  <c r="S147" i="18" s="1"/>
  <c r="AA121" i="16"/>
  <c r="AA77" i="18"/>
  <c r="AA99" i="18" s="1"/>
  <c r="AA147" i="18" s="1"/>
  <c r="AI121" i="16"/>
  <c r="AI77" i="18"/>
  <c r="AI99" i="18" s="1"/>
  <c r="AI147" i="18" s="1"/>
  <c r="AM121" i="16"/>
  <c r="AM77" i="18"/>
  <c r="AM99" i="18" s="1"/>
  <c r="AM147" i="18" s="1"/>
  <c r="J122" i="16"/>
  <c r="J78" i="18"/>
  <c r="J100" i="18" s="1"/>
  <c r="J148" i="18" s="1"/>
  <c r="R122" i="16"/>
  <c r="R78" i="18"/>
  <c r="R100" i="18" s="1"/>
  <c r="R148" i="18" s="1"/>
  <c r="Z122" i="16"/>
  <c r="Z78" i="18"/>
  <c r="Z100" i="18" s="1"/>
  <c r="Z148" i="18" s="1"/>
  <c r="AH122" i="16"/>
  <c r="AH78" i="18"/>
  <c r="AH100" i="18" s="1"/>
  <c r="AH148" i="18" s="1"/>
  <c r="Q123" i="16"/>
  <c r="Q79" i="18"/>
  <c r="Q101" i="18" s="1"/>
  <c r="Q149" i="18" s="1"/>
  <c r="Y123" i="16"/>
  <c r="Y79" i="18"/>
  <c r="Y101" i="18" s="1"/>
  <c r="Y149" i="18" s="1"/>
  <c r="AG123" i="16"/>
  <c r="AG79" i="18"/>
  <c r="AG101" i="18" s="1"/>
  <c r="AG149" i="18" s="1"/>
  <c r="H124" i="16"/>
  <c r="H80" i="18"/>
  <c r="H102" i="18" s="1"/>
  <c r="H150" i="18" s="1"/>
  <c r="P124" i="16"/>
  <c r="P80" i="18"/>
  <c r="P102" i="18" s="1"/>
  <c r="P150" i="18" s="1"/>
  <c r="X79" i="16"/>
  <c r="X80" i="18"/>
  <c r="X102" i="18" s="1"/>
  <c r="X150" i="18" s="1"/>
  <c r="AF124" i="16"/>
  <c r="AF80" i="18"/>
  <c r="AF102" i="18" s="1"/>
  <c r="AF150" i="18" s="1"/>
  <c r="K125" i="16"/>
  <c r="K81" i="18"/>
  <c r="K103" i="18" s="1"/>
  <c r="K151" i="18" s="1"/>
  <c r="S81" i="18"/>
  <c r="S103" i="18" s="1"/>
  <c r="S151" i="18" s="1"/>
  <c r="AA81" i="18"/>
  <c r="AA103" i="18" s="1"/>
  <c r="AA151" i="18" s="1"/>
  <c r="AI81" i="18"/>
  <c r="AI103" i="18" s="1"/>
  <c r="AI151" i="18" s="1"/>
  <c r="J82" i="18"/>
  <c r="J104" i="18" s="1"/>
  <c r="J152" i="18" s="1"/>
  <c r="N81" i="16"/>
  <c r="N82" i="18"/>
  <c r="N104" i="18" s="1"/>
  <c r="N152" i="18" s="1"/>
  <c r="Z82" i="18"/>
  <c r="Z104" i="18" s="1"/>
  <c r="Z152" i="18" s="1"/>
  <c r="AH82" i="18"/>
  <c r="AH104" i="18" s="1"/>
  <c r="AH152" i="18" s="1"/>
  <c r="M83" i="18"/>
  <c r="M105" i="18" s="1"/>
  <c r="M153" i="18" s="1"/>
  <c r="U82" i="16"/>
  <c r="U83" i="18"/>
  <c r="U105" i="18" s="1"/>
  <c r="U153" i="18" s="1"/>
  <c r="AC83" i="18"/>
  <c r="AC105" i="18" s="1"/>
  <c r="AC153" i="18" s="1"/>
  <c r="AG82" i="16"/>
  <c r="AG83" i="18"/>
  <c r="AG105" i="18" s="1"/>
  <c r="AG153" i="18" s="1"/>
  <c r="H84" i="18"/>
  <c r="H106" i="18" s="1"/>
  <c r="H154" i="18" s="1"/>
  <c r="T84" i="18"/>
  <c r="T106" i="18" s="1"/>
  <c r="T154" i="18" s="1"/>
  <c r="X83" i="16"/>
  <c r="X84" i="18"/>
  <c r="X106" i="18" s="1"/>
  <c r="X154" i="18" s="1"/>
  <c r="AJ84" i="18"/>
  <c r="AJ106" i="18" s="1"/>
  <c r="AJ154" i="18" s="1"/>
  <c r="K85" i="18"/>
  <c r="K107" i="18" s="1"/>
  <c r="K155" i="18" s="1"/>
  <c r="O84" i="16"/>
  <c r="O85" i="18"/>
  <c r="O107" i="18" s="1"/>
  <c r="O155" i="18" s="1"/>
  <c r="W85" i="18"/>
  <c r="W107" i="18" s="1"/>
  <c r="W155" i="18" s="1"/>
  <c r="AI85" i="18"/>
  <c r="AI107" i="18" s="1"/>
  <c r="AI155" i="18" s="1"/>
  <c r="J86" i="18"/>
  <c r="J108" i="18" s="1"/>
  <c r="J156" i="18" s="1"/>
  <c r="R86" i="18"/>
  <c r="R108" i="18" s="1"/>
  <c r="R156" i="18" s="1"/>
  <c r="V85" i="16"/>
  <c r="V86" i="18"/>
  <c r="V108" i="18" s="1"/>
  <c r="V156" i="18" s="1"/>
  <c r="AD85" i="16"/>
  <c r="AD86" i="18"/>
  <c r="AD108" i="18" s="1"/>
  <c r="AD156" i="18" s="1"/>
  <c r="AL86" i="18"/>
  <c r="AL108" i="18" s="1"/>
  <c r="AL156" i="18" s="1"/>
  <c r="I87" i="18"/>
  <c r="I109" i="18" s="1"/>
  <c r="I157" i="18" s="1"/>
  <c r="Q87" i="18"/>
  <c r="Q109" i="18" s="1"/>
  <c r="Q157" i="18" s="1"/>
  <c r="Y87" i="18"/>
  <c r="Y109" i="18" s="1"/>
  <c r="Y157" i="18" s="1"/>
  <c r="AK87" i="18"/>
  <c r="AK109" i="18" s="1"/>
  <c r="AK157" i="18" s="1"/>
  <c r="H87" i="16"/>
  <c r="H88" i="18"/>
  <c r="H110" i="18" s="1"/>
  <c r="H158" i="18" s="1"/>
  <c r="P88" i="18"/>
  <c r="P110" i="18" s="1"/>
  <c r="P158" i="18" s="1"/>
  <c r="X88" i="18"/>
  <c r="X110" i="18" s="1"/>
  <c r="X158" i="18" s="1"/>
  <c r="AF88" i="18"/>
  <c r="AF110" i="18" s="1"/>
  <c r="AF158" i="18" s="1"/>
  <c r="G89" i="18"/>
  <c r="G111" i="18" s="1"/>
  <c r="G159" i="18" s="1"/>
  <c r="O89" i="18"/>
  <c r="O111" i="18" s="1"/>
  <c r="O159" i="18" s="1"/>
  <c r="W88" i="16"/>
  <c r="W89" i="18"/>
  <c r="W111" i="18" s="1"/>
  <c r="W159" i="18" s="1"/>
  <c r="AE89" i="18"/>
  <c r="AE111" i="18" s="1"/>
  <c r="AE159" i="18" s="1"/>
  <c r="AM89" i="18"/>
  <c r="AM111" i="18" s="1"/>
  <c r="AM159" i="18" s="1"/>
  <c r="J90" i="18"/>
  <c r="J112" i="18" s="1"/>
  <c r="J160" i="18" s="1"/>
  <c r="R90" i="18"/>
  <c r="R112" i="18" s="1"/>
  <c r="R160" i="18" s="1"/>
  <c r="Z90" i="18"/>
  <c r="Z112" i="18" s="1"/>
  <c r="Z160" i="18" s="1"/>
  <c r="AL90" i="18"/>
  <c r="AL112" i="18" s="1"/>
  <c r="AL160" i="18" s="1"/>
  <c r="BJ90" i="18"/>
  <c r="BJ112" i="18" s="1"/>
  <c r="BJ160" i="18" s="1"/>
  <c r="BJ134" i="16"/>
  <c r="BB90" i="18"/>
  <c r="BB112" i="18" s="1"/>
  <c r="BB160" i="18" s="1"/>
  <c r="BB89" i="16"/>
  <c r="AT90" i="18"/>
  <c r="AT112" i="18" s="1"/>
  <c r="AT160" i="18" s="1"/>
  <c r="AT89" i="16"/>
  <c r="BJ88" i="16"/>
  <c r="BJ89" i="18"/>
  <c r="BJ111" i="18" s="1"/>
  <c r="BJ159" i="18" s="1"/>
  <c r="BJ133" i="16"/>
  <c r="BB88" i="16"/>
  <c r="BB89" i="18"/>
  <c r="BB111" i="18" s="1"/>
  <c r="BB159" i="18" s="1"/>
  <c r="BB133" i="16"/>
  <c r="AT88" i="16"/>
  <c r="AT89" i="18"/>
  <c r="AT111" i="18" s="1"/>
  <c r="AT159" i="18" s="1"/>
  <c r="BJ87" i="18"/>
  <c r="BJ109" i="18" s="1"/>
  <c r="BJ157" i="18" s="1"/>
  <c r="BJ131" i="16"/>
  <c r="BF87" i="18"/>
  <c r="BF109" i="18" s="1"/>
  <c r="BF157" i="18" s="1"/>
  <c r="BF86" i="16"/>
  <c r="BB87" i="18"/>
  <c r="BB109" i="18" s="1"/>
  <c r="BB157" i="18" s="1"/>
  <c r="BB86" i="16"/>
  <c r="BB131" i="16"/>
  <c r="AX87" i="18"/>
  <c r="AX109" i="18" s="1"/>
  <c r="AX157" i="18" s="1"/>
  <c r="AX131" i="16"/>
  <c r="AX86" i="16"/>
  <c r="AP87" i="18"/>
  <c r="AP109" i="18" s="1"/>
  <c r="AP157" i="18" s="1"/>
  <c r="AP86" i="16"/>
  <c r="BF86" i="18"/>
  <c r="BF108" i="18" s="1"/>
  <c r="BF156" i="18" s="1"/>
  <c r="BF85" i="16"/>
  <c r="AX86" i="18"/>
  <c r="AX108" i="18" s="1"/>
  <c r="AX156" i="18" s="1"/>
  <c r="AX130" i="16"/>
  <c r="AP86" i="18"/>
  <c r="AP108" i="18" s="1"/>
  <c r="AP156" i="18" s="1"/>
  <c r="AP85" i="16"/>
  <c r="AP130" i="16"/>
  <c r="BF84" i="16"/>
  <c r="BF85" i="18"/>
  <c r="BF107" i="18" s="1"/>
  <c r="BF155" i="18" s="1"/>
  <c r="AX84" i="16"/>
  <c r="AX85" i="18"/>
  <c r="AX107" i="18" s="1"/>
  <c r="AX155" i="18" s="1"/>
  <c r="AT84" i="16"/>
  <c r="AT85" i="18"/>
  <c r="AT107" i="18" s="1"/>
  <c r="AT155" i="18" s="1"/>
  <c r="AP84" i="16"/>
  <c r="AP85" i="18"/>
  <c r="AP107" i="18" s="1"/>
  <c r="AP155" i="18" s="1"/>
  <c r="BJ82" i="18"/>
  <c r="BJ104" i="18" s="1"/>
  <c r="BJ152" i="18" s="1"/>
  <c r="BJ81" i="16"/>
  <c r="BJ126" i="16"/>
  <c r="BF82" i="18"/>
  <c r="BF104" i="18" s="1"/>
  <c r="BF152" i="18" s="1"/>
  <c r="BF81" i="16"/>
  <c r="BB82" i="18"/>
  <c r="BB104" i="18" s="1"/>
  <c r="BB152" i="18" s="1"/>
  <c r="BB81" i="16"/>
  <c r="AX82" i="18"/>
  <c r="AX104" i="18" s="1"/>
  <c r="AX152" i="18" s="1"/>
  <c r="AX81" i="16"/>
  <c r="AX126" i="16"/>
  <c r="AP82" i="18"/>
  <c r="AP104" i="18" s="1"/>
  <c r="AP152" i="18" s="1"/>
  <c r="AP81" i="16"/>
  <c r="AP126" i="16"/>
  <c r="BF80" i="16"/>
  <c r="BF81" i="18"/>
  <c r="BF103" i="18" s="1"/>
  <c r="BF151" i="18" s="1"/>
  <c r="BF125" i="16"/>
  <c r="AX80" i="16"/>
  <c r="AX81" i="18"/>
  <c r="AX103" i="18" s="1"/>
  <c r="AX151" i="18" s="1"/>
  <c r="AT80" i="16"/>
  <c r="AT81" i="18"/>
  <c r="AT103" i="18" s="1"/>
  <c r="AT151" i="18" s="1"/>
  <c r="AT125" i="16"/>
  <c r="AP80" i="16"/>
  <c r="AP81" i="18"/>
  <c r="AP103" i="18" s="1"/>
  <c r="AP151" i="18" s="1"/>
  <c r="BJ78" i="16"/>
  <c r="BJ79" i="18"/>
  <c r="BJ101" i="18" s="1"/>
  <c r="BJ149" i="18" s="1"/>
  <c r="BF79" i="18"/>
  <c r="BF101" i="18" s="1"/>
  <c r="BF149" i="18" s="1"/>
  <c r="BF123" i="16"/>
  <c r="BF78" i="16"/>
  <c r="BB79" i="18"/>
  <c r="BB101" i="18" s="1"/>
  <c r="BB149" i="18" s="1"/>
  <c r="BB78" i="16"/>
  <c r="BB123" i="16"/>
  <c r="BB78" i="18"/>
  <c r="BB100" i="18" s="1"/>
  <c r="BB148" i="18" s="1"/>
  <c r="BB122" i="16"/>
  <c r="AX78" i="18"/>
  <c r="AX100" i="18" s="1"/>
  <c r="AX148" i="18" s="1"/>
  <c r="AX77" i="16"/>
  <c r="AP78" i="18"/>
  <c r="AP100" i="18" s="1"/>
  <c r="AP148" i="18" s="1"/>
  <c r="AP122" i="16"/>
  <c r="BF75" i="18"/>
  <c r="BF97" i="18" s="1"/>
  <c r="BF145" i="18" s="1"/>
  <c r="BF74" i="16"/>
  <c r="BF119" i="16"/>
  <c r="AX74" i="18"/>
  <c r="AX96" i="18" s="1"/>
  <c r="AX144" i="18" s="1"/>
  <c r="AX118" i="16"/>
  <c r="AP74" i="18"/>
  <c r="AP96" i="18" s="1"/>
  <c r="AP144" i="18" s="1"/>
  <c r="AP118" i="16"/>
  <c r="AP73" i="16"/>
  <c r="AX72" i="16"/>
  <c r="AX73" i="18"/>
  <c r="AX95" i="18" s="1"/>
  <c r="AX143" i="18" s="1"/>
  <c r="BF71" i="18"/>
  <c r="BF93" i="18" s="1"/>
  <c r="BF141" i="18" s="1"/>
  <c r="BF115" i="16"/>
  <c r="BB70" i="16"/>
  <c r="BB71" i="18"/>
  <c r="BB93" i="18" s="1"/>
  <c r="BB141" i="18" s="1"/>
  <c r="AX71" i="18"/>
  <c r="AX93" i="18" s="1"/>
  <c r="AX141" i="18" s="1"/>
  <c r="AX70" i="16"/>
  <c r="AT71" i="18"/>
  <c r="AT93" i="18" s="1"/>
  <c r="AT141" i="18" s="1"/>
  <c r="AT70" i="16"/>
  <c r="AT115" i="16"/>
  <c r="J70" i="16"/>
  <c r="J71" i="18"/>
  <c r="J93" i="18" s="1"/>
  <c r="J141" i="18" s="1"/>
  <c r="R71" i="18"/>
  <c r="R93" i="18" s="1"/>
  <c r="R141" i="18" s="1"/>
  <c r="AD71" i="18"/>
  <c r="AD93" i="18" s="1"/>
  <c r="AD141" i="18" s="1"/>
  <c r="M72" i="18"/>
  <c r="M94" i="18" s="1"/>
  <c r="M142" i="18" s="1"/>
  <c r="U71" i="16"/>
  <c r="U72" i="18"/>
  <c r="U94" i="18" s="1"/>
  <c r="U142" i="18" s="1"/>
  <c r="AC72" i="18"/>
  <c r="AC94" i="18" s="1"/>
  <c r="AC142" i="18" s="1"/>
  <c r="H73" i="18"/>
  <c r="H95" i="18" s="1"/>
  <c r="H143" i="18" s="1"/>
  <c r="P73" i="18"/>
  <c r="P95" i="18" s="1"/>
  <c r="P143" i="18" s="1"/>
  <c r="X73" i="18"/>
  <c r="X95" i="18" s="1"/>
  <c r="X143" i="18" s="1"/>
  <c r="G74" i="18"/>
  <c r="G96" i="18" s="1"/>
  <c r="G144" i="18" s="1"/>
  <c r="W74" i="18"/>
  <c r="W96" i="18" s="1"/>
  <c r="W144" i="18" s="1"/>
  <c r="BF133" i="16"/>
  <c r="BJ122" i="16"/>
  <c r="AF112" i="16"/>
  <c r="AD4" i="12" s="1"/>
  <c r="AF5" i="27" s="1"/>
  <c r="BF131" i="16"/>
  <c r="BF130" i="16"/>
  <c r="AT130" i="16"/>
  <c r="AX129" i="16"/>
  <c r="AP129" i="16"/>
  <c r="BJ127" i="16"/>
  <c r="BF126" i="16"/>
  <c r="AT126" i="16"/>
  <c r="BB125" i="16"/>
  <c r="BJ123" i="16"/>
  <c r="BF122" i="16"/>
  <c r="BF118" i="16"/>
  <c r="AX115" i="16"/>
  <c r="AT86" i="16"/>
  <c r="AX85" i="16"/>
  <c r="AT77" i="16"/>
  <c r="BJ73" i="16"/>
  <c r="AT73" i="16"/>
  <c r="AE74" i="18"/>
  <c r="AE96" i="18" s="1"/>
  <c r="AE144" i="18" s="1"/>
  <c r="AM74" i="18"/>
  <c r="AM96" i="18" s="1"/>
  <c r="AM144" i="18" s="1"/>
  <c r="N75" i="18"/>
  <c r="N97" i="18" s="1"/>
  <c r="N145" i="18" s="1"/>
  <c r="V75" i="18"/>
  <c r="V97" i="18" s="1"/>
  <c r="V145" i="18" s="1"/>
  <c r="AH75" i="18"/>
  <c r="AH97" i="18" s="1"/>
  <c r="AH145" i="18" s="1"/>
  <c r="M76" i="18"/>
  <c r="M98" i="18" s="1"/>
  <c r="M146" i="18" s="1"/>
  <c r="U75" i="16"/>
  <c r="U76" i="18"/>
  <c r="U98" i="18" s="1"/>
  <c r="U146" i="18" s="1"/>
  <c r="AC76" i="18"/>
  <c r="AC98" i="18" s="1"/>
  <c r="AC146" i="18" s="1"/>
  <c r="H77" i="18"/>
  <c r="H99" i="18" s="1"/>
  <c r="H147" i="18" s="1"/>
  <c r="P77" i="18"/>
  <c r="P99" i="18" s="1"/>
  <c r="P147" i="18" s="1"/>
  <c r="X77" i="18"/>
  <c r="X99" i="18" s="1"/>
  <c r="X147" i="18" s="1"/>
  <c r="AF76" i="16"/>
  <c r="AF77" i="18"/>
  <c r="AF99" i="18" s="1"/>
  <c r="AF147" i="18" s="1"/>
  <c r="K78" i="18"/>
  <c r="K100" i="18" s="1"/>
  <c r="K148" i="18" s="1"/>
  <c r="S78" i="18"/>
  <c r="S100" i="18" s="1"/>
  <c r="S148" i="18" s="1"/>
  <c r="AA78" i="18"/>
  <c r="AA100" i="18" s="1"/>
  <c r="AA148" i="18" s="1"/>
  <c r="AM78" i="18"/>
  <c r="AM100" i="18" s="1"/>
  <c r="AM148" i="18" s="1"/>
  <c r="F78" i="16"/>
  <c r="F79" i="18"/>
  <c r="F101" i="18" s="1"/>
  <c r="F149" i="18" s="1"/>
  <c r="N78" i="16"/>
  <c r="N79" i="18"/>
  <c r="N101" i="18" s="1"/>
  <c r="N149" i="18" s="1"/>
  <c r="V79" i="18"/>
  <c r="V101" i="18" s="1"/>
  <c r="V149" i="18" s="1"/>
  <c r="Z78" i="16"/>
  <c r="Z79" i="18"/>
  <c r="Z101" i="18" s="1"/>
  <c r="Z149" i="18" s="1"/>
  <c r="AH79" i="18"/>
  <c r="AH101" i="18" s="1"/>
  <c r="AH149" i="18" s="1"/>
  <c r="I79" i="16"/>
  <c r="I80" i="18"/>
  <c r="I102" i="18" s="1"/>
  <c r="I150" i="18" s="1"/>
  <c r="Q80" i="18"/>
  <c r="Q102" i="18" s="1"/>
  <c r="Q150" i="18" s="1"/>
  <c r="Y79" i="16"/>
  <c r="Y80" i="18"/>
  <c r="Y102" i="18" s="1"/>
  <c r="Y150" i="18" s="1"/>
  <c r="AG80" i="18"/>
  <c r="AG102" i="18" s="1"/>
  <c r="AG150" i="18" s="1"/>
  <c r="H80" i="16"/>
  <c r="H81" i="18"/>
  <c r="H103" i="18" s="1"/>
  <c r="H151" i="18" s="1"/>
  <c r="T81" i="18"/>
  <c r="T103" i="18" s="1"/>
  <c r="T151" i="18" s="1"/>
  <c r="AB81" i="18"/>
  <c r="AB103" i="18" s="1"/>
  <c r="AB151" i="18" s="1"/>
  <c r="AJ80" i="16"/>
  <c r="AJ81" i="18"/>
  <c r="AJ103" i="18" s="1"/>
  <c r="AJ151" i="18" s="1"/>
  <c r="K82" i="18"/>
  <c r="K104" i="18" s="1"/>
  <c r="K152" i="18" s="1"/>
  <c r="S82" i="18"/>
  <c r="S104" i="18" s="1"/>
  <c r="S152" i="18" s="1"/>
  <c r="AA82" i="18"/>
  <c r="AA104" i="18" s="1"/>
  <c r="AA152" i="18" s="1"/>
  <c r="AM82" i="18"/>
  <c r="AM104" i="18" s="1"/>
  <c r="AM152" i="18" s="1"/>
  <c r="F82" i="16"/>
  <c r="F83" i="18"/>
  <c r="F105" i="18" s="1"/>
  <c r="F153" i="18" s="1"/>
  <c r="N82" i="16"/>
  <c r="N83" i="18"/>
  <c r="N105" i="18" s="1"/>
  <c r="N153" i="18" s="1"/>
  <c r="V83" i="18"/>
  <c r="V105" i="18" s="1"/>
  <c r="V153" i="18" s="1"/>
  <c r="Z82" i="16"/>
  <c r="Z83" i="18"/>
  <c r="Z105" i="18" s="1"/>
  <c r="Z153" i="18" s="1"/>
  <c r="AL83" i="18"/>
  <c r="AL105" i="18" s="1"/>
  <c r="AL153" i="18" s="1"/>
  <c r="M84" i="18"/>
  <c r="M106" i="18" s="1"/>
  <c r="M154" i="18" s="1"/>
  <c r="U84" i="18"/>
  <c r="U106" i="18" s="1"/>
  <c r="U154" i="18" s="1"/>
  <c r="AC84" i="18"/>
  <c r="AC106" i="18" s="1"/>
  <c r="AC154" i="18" s="1"/>
  <c r="AG128" i="16"/>
  <c r="AG84" i="18"/>
  <c r="AG106" i="18" s="1"/>
  <c r="AG154" i="18" s="1"/>
  <c r="H84" i="16"/>
  <c r="H85" i="18"/>
  <c r="H107" i="18" s="1"/>
  <c r="H155" i="18" s="1"/>
  <c r="L129" i="16"/>
  <c r="L85" i="18"/>
  <c r="L107" i="18" s="1"/>
  <c r="L155" i="18" s="1"/>
  <c r="X85" i="18"/>
  <c r="X107" i="18" s="1"/>
  <c r="X155" i="18" s="1"/>
  <c r="AJ85" i="18"/>
  <c r="AJ107" i="18" s="1"/>
  <c r="AJ155" i="18" s="1"/>
  <c r="K130" i="16"/>
  <c r="K86" i="18"/>
  <c r="K108" i="18" s="1"/>
  <c r="K156" i="18" s="1"/>
  <c r="S130" i="16"/>
  <c r="S86" i="18"/>
  <c r="S108" i="18" s="1"/>
  <c r="S156" i="18" s="1"/>
  <c r="AA85" i="16"/>
  <c r="AA86" i="18"/>
  <c r="AA108" i="18" s="1"/>
  <c r="AA156" i="18" s="1"/>
  <c r="AE130" i="16"/>
  <c r="AE86" i="18"/>
  <c r="AE108" i="18" s="1"/>
  <c r="AE156" i="18" s="1"/>
  <c r="AM130" i="16"/>
  <c r="AM86" i="18"/>
  <c r="AM108" i="18" s="1"/>
  <c r="AM156" i="18" s="1"/>
  <c r="N86" i="16"/>
  <c r="N87" i="18"/>
  <c r="N109" i="18" s="1"/>
  <c r="N157" i="18" s="1"/>
  <c r="Z87" i="18"/>
  <c r="Z109" i="18" s="1"/>
  <c r="Z157" i="18" s="1"/>
  <c r="AH131" i="16"/>
  <c r="AH87" i="18"/>
  <c r="AH109" i="18" s="1"/>
  <c r="AH157" i="18" s="1"/>
  <c r="M132" i="16"/>
  <c r="M88" i="18"/>
  <c r="M110" i="18" s="1"/>
  <c r="M158" i="18" s="1"/>
  <c r="U132" i="16"/>
  <c r="U88" i="18"/>
  <c r="U110" i="18" s="1"/>
  <c r="U158" i="18" s="1"/>
  <c r="AC88" i="18"/>
  <c r="AC110" i="18" s="1"/>
  <c r="AC158" i="18" s="1"/>
  <c r="AK132" i="16"/>
  <c r="AK88" i="18"/>
  <c r="AK110" i="18" s="1"/>
  <c r="AK158" i="18" s="1"/>
  <c r="L133" i="16"/>
  <c r="L89" i="18"/>
  <c r="L111" i="18" s="1"/>
  <c r="L159" i="18" s="1"/>
  <c r="T133" i="16"/>
  <c r="T89" i="18"/>
  <c r="T111" i="18" s="1"/>
  <c r="T159" i="18" s="1"/>
  <c r="X133" i="16"/>
  <c r="X89" i="18"/>
  <c r="X111" i="18" s="1"/>
  <c r="X159" i="18" s="1"/>
  <c r="AJ133" i="16"/>
  <c r="AJ89" i="18"/>
  <c r="AJ111" i="18" s="1"/>
  <c r="AJ159" i="18" s="1"/>
  <c r="K134" i="16"/>
  <c r="K90" i="18"/>
  <c r="K112" i="18" s="1"/>
  <c r="K160" i="18" s="1"/>
  <c r="AA90" i="18"/>
  <c r="AA112" i="18" s="1"/>
  <c r="AA160" i="18" s="1"/>
  <c r="AI134" i="16"/>
  <c r="AI90" i="18"/>
  <c r="AI112" i="18" s="1"/>
  <c r="AI160" i="18" s="1"/>
  <c r="AR88" i="16"/>
  <c r="AR89" i="18"/>
  <c r="AR111" i="18" s="1"/>
  <c r="AR159" i="18" s="1"/>
  <c r="AN133" i="16"/>
  <c r="AN89" i="18"/>
  <c r="AN111" i="18" s="1"/>
  <c r="AN159" i="18" s="1"/>
  <c r="BH86" i="16"/>
  <c r="BH87" i="18"/>
  <c r="BH109" i="18" s="1"/>
  <c r="BH157" i="18" s="1"/>
  <c r="AR78" i="16"/>
  <c r="AR79" i="18"/>
  <c r="AR101" i="18" s="1"/>
  <c r="AR149" i="18" s="1"/>
  <c r="AA73" i="16"/>
  <c r="AA74" i="18"/>
  <c r="AA96" i="18" s="1"/>
  <c r="AA144" i="18" s="1"/>
  <c r="AI74" i="18"/>
  <c r="AI96" i="18" s="1"/>
  <c r="AI144" i="18" s="1"/>
  <c r="F74" i="16"/>
  <c r="F75" i="18"/>
  <c r="F97" i="18" s="1"/>
  <c r="F145" i="18" s="1"/>
  <c r="J74" i="16"/>
  <c r="J75" i="18"/>
  <c r="J97" i="18" s="1"/>
  <c r="J145" i="18" s="1"/>
  <c r="R75" i="18"/>
  <c r="R97" i="18" s="1"/>
  <c r="R145" i="18" s="1"/>
  <c r="Z74" i="16"/>
  <c r="Z75" i="18"/>
  <c r="Z97" i="18" s="1"/>
  <c r="Z145" i="18" s="1"/>
  <c r="AD75" i="18"/>
  <c r="AD97" i="18" s="1"/>
  <c r="AD145" i="18" s="1"/>
  <c r="AL74" i="16"/>
  <c r="AL75" i="18"/>
  <c r="AL97" i="18" s="1"/>
  <c r="AL145" i="18" s="1"/>
  <c r="I75" i="16"/>
  <c r="I76" i="18"/>
  <c r="I98" i="18" s="1"/>
  <c r="I146" i="18" s="1"/>
  <c r="Q76" i="18"/>
  <c r="Q98" i="18" s="1"/>
  <c r="Q146" i="18" s="1"/>
  <c r="Y76" i="18"/>
  <c r="Y98" i="18" s="1"/>
  <c r="Y146" i="18" s="1"/>
  <c r="AG76" i="18"/>
  <c r="AG98" i="18" s="1"/>
  <c r="AG146" i="18" s="1"/>
  <c r="AK75" i="16"/>
  <c r="AK76" i="18"/>
  <c r="AK98" i="18" s="1"/>
  <c r="AK146" i="18" s="1"/>
  <c r="L77" i="18"/>
  <c r="L99" i="18" s="1"/>
  <c r="L147" i="18" s="1"/>
  <c r="T76" i="16"/>
  <c r="T77" i="18"/>
  <c r="T99" i="18" s="1"/>
  <c r="T147" i="18" s="1"/>
  <c r="AB77" i="18"/>
  <c r="AB99" i="18" s="1"/>
  <c r="AB147" i="18" s="1"/>
  <c r="AJ76" i="16"/>
  <c r="AJ77" i="18"/>
  <c r="AJ99" i="18" s="1"/>
  <c r="AJ147" i="18" s="1"/>
  <c r="G78" i="18"/>
  <c r="G100" i="18" s="1"/>
  <c r="G148" i="18" s="1"/>
  <c r="O77" i="16"/>
  <c r="O78" i="18"/>
  <c r="O100" i="18" s="1"/>
  <c r="O148" i="18" s="1"/>
  <c r="W78" i="18"/>
  <c r="W100" i="18" s="1"/>
  <c r="W148" i="18" s="1"/>
  <c r="AE78" i="18"/>
  <c r="AE100" i="18" s="1"/>
  <c r="AE148" i="18" s="1"/>
  <c r="AI77" i="16"/>
  <c r="AI78" i="18"/>
  <c r="AI100" i="18" s="1"/>
  <c r="AI148" i="18" s="1"/>
  <c r="J79" i="18"/>
  <c r="J101" i="18" s="1"/>
  <c r="J149" i="18" s="1"/>
  <c r="R79" i="18"/>
  <c r="R101" i="18" s="1"/>
  <c r="R149" i="18" s="1"/>
  <c r="AD79" i="18"/>
  <c r="AD101" i="18" s="1"/>
  <c r="AD149" i="18" s="1"/>
  <c r="AL79" i="18"/>
  <c r="AL101" i="18" s="1"/>
  <c r="AL149" i="18" s="1"/>
  <c r="M80" i="18"/>
  <c r="M102" i="18" s="1"/>
  <c r="M150" i="18" s="1"/>
  <c r="U80" i="18"/>
  <c r="U102" i="18" s="1"/>
  <c r="U150" i="18" s="1"/>
  <c r="AC80" i="18"/>
  <c r="AC102" i="18" s="1"/>
  <c r="AC150" i="18" s="1"/>
  <c r="AK79" i="16"/>
  <c r="AK80" i="18"/>
  <c r="AK102" i="18" s="1"/>
  <c r="AK150" i="18" s="1"/>
  <c r="L81" i="18"/>
  <c r="L103" i="18" s="1"/>
  <c r="L151" i="18" s="1"/>
  <c r="P80" i="16"/>
  <c r="P81" i="18"/>
  <c r="P103" i="18" s="1"/>
  <c r="P151" i="18" s="1"/>
  <c r="X81" i="18"/>
  <c r="X103" i="18" s="1"/>
  <c r="X151" i="18" s="1"/>
  <c r="AF81" i="18"/>
  <c r="AF103" i="18" s="1"/>
  <c r="AF151" i="18" s="1"/>
  <c r="G82" i="18"/>
  <c r="G104" i="18" s="1"/>
  <c r="G152" i="18" s="1"/>
  <c r="O81" i="16"/>
  <c r="O82" i="18"/>
  <c r="O104" i="18" s="1"/>
  <c r="O152" i="18" s="1"/>
  <c r="W82" i="18"/>
  <c r="W104" i="18" s="1"/>
  <c r="W152" i="18" s="1"/>
  <c r="AE82" i="18"/>
  <c r="AE104" i="18" s="1"/>
  <c r="AE152" i="18" s="1"/>
  <c r="AI81" i="16"/>
  <c r="AI82" i="18"/>
  <c r="AI104" i="18" s="1"/>
  <c r="AI152" i="18" s="1"/>
  <c r="J83" i="18"/>
  <c r="J105" i="18" s="1"/>
  <c r="J153" i="18" s="1"/>
  <c r="R83" i="18"/>
  <c r="R105" i="18" s="1"/>
  <c r="R153" i="18" s="1"/>
  <c r="AD83" i="18"/>
  <c r="AD105" i="18" s="1"/>
  <c r="AD153" i="18" s="1"/>
  <c r="AH83" i="18"/>
  <c r="AH105" i="18" s="1"/>
  <c r="AH153" i="18" s="1"/>
  <c r="I83" i="16"/>
  <c r="I84" i="18"/>
  <c r="I106" i="18" s="1"/>
  <c r="I154" i="18" s="1"/>
  <c r="Q84" i="18"/>
  <c r="Q106" i="18" s="1"/>
  <c r="Q154" i="18" s="1"/>
  <c r="Y83" i="16"/>
  <c r="Y84" i="18"/>
  <c r="Y106" i="18" s="1"/>
  <c r="Y154" i="18" s="1"/>
  <c r="AK84" i="18"/>
  <c r="AK106" i="18" s="1"/>
  <c r="AK154" i="18" s="1"/>
  <c r="P85" i="18"/>
  <c r="P107" i="18" s="1"/>
  <c r="P155" i="18" s="1"/>
  <c r="T129" i="16"/>
  <c r="T85" i="18"/>
  <c r="T107" i="18" s="1"/>
  <c r="T155" i="18" s="1"/>
  <c r="AB129" i="16"/>
  <c r="AB85" i="18"/>
  <c r="AB107" i="18" s="1"/>
  <c r="AB155" i="18" s="1"/>
  <c r="AF129" i="16"/>
  <c r="AF85" i="18"/>
  <c r="AF107" i="18" s="1"/>
  <c r="AF155" i="18" s="1"/>
  <c r="G130" i="16"/>
  <c r="G86" i="18"/>
  <c r="G108" i="18" s="1"/>
  <c r="G156" i="18" s="1"/>
  <c r="O85" i="16"/>
  <c r="O86" i="18"/>
  <c r="O108" i="18" s="1"/>
  <c r="O156" i="18" s="1"/>
  <c r="W130" i="16"/>
  <c r="W86" i="18"/>
  <c r="W108" i="18" s="1"/>
  <c r="W156" i="18" s="1"/>
  <c r="AI86" i="18"/>
  <c r="AI108" i="18" s="1"/>
  <c r="AI156" i="18" s="1"/>
  <c r="F86" i="16"/>
  <c r="F87" i="18"/>
  <c r="F109" i="18" s="1"/>
  <c r="F157" i="18" s="1"/>
  <c r="J131" i="16"/>
  <c r="J87" i="18"/>
  <c r="J109" i="18" s="1"/>
  <c r="J157" i="18" s="1"/>
  <c r="R131" i="16"/>
  <c r="R87" i="18"/>
  <c r="R109" i="18" s="1"/>
  <c r="R157" i="18" s="1"/>
  <c r="V131" i="16"/>
  <c r="V87" i="18"/>
  <c r="V109" i="18" s="1"/>
  <c r="V157" i="18" s="1"/>
  <c r="AD131" i="16"/>
  <c r="AD87" i="18"/>
  <c r="AD109" i="18" s="1"/>
  <c r="AD157" i="18" s="1"/>
  <c r="AL131" i="16"/>
  <c r="AL87" i="18"/>
  <c r="AL109" i="18" s="1"/>
  <c r="AL157" i="18" s="1"/>
  <c r="I132" i="16"/>
  <c r="I88" i="18"/>
  <c r="I110" i="18" s="1"/>
  <c r="I158" i="18" s="1"/>
  <c r="Q132" i="16"/>
  <c r="Q88" i="18"/>
  <c r="Q110" i="18" s="1"/>
  <c r="Q158" i="18" s="1"/>
  <c r="Y88" i="18"/>
  <c r="Y110" i="18" s="1"/>
  <c r="Y158" i="18" s="1"/>
  <c r="AG132" i="16"/>
  <c r="AG88" i="18"/>
  <c r="AG110" i="18" s="1"/>
  <c r="AG158" i="18" s="1"/>
  <c r="H133" i="16"/>
  <c r="H89" i="18"/>
  <c r="H111" i="18" s="1"/>
  <c r="H159" i="18" s="1"/>
  <c r="P133" i="16"/>
  <c r="P89" i="18"/>
  <c r="P111" i="18" s="1"/>
  <c r="P159" i="18" s="1"/>
  <c r="AB89" i="18"/>
  <c r="AB111" i="18" s="1"/>
  <c r="AB159" i="18" s="1"/>
  <c r="AF133" i="16"/>
  <c r="AF89" i="18"/>
  <c r="AF111" i="18" s="1"/>
  <c r="AF159" i="18" s="1"/>
  <c r="G134" i="16"/>
  <c r="G90" i="18"/>
  <c r="G112" i="18" s="1"/>
  <c r="G160" i="18" s="1"/>
  <c r="O134" i="16"/>
  <c r="O90" i="18"/>
  <c r="O112" i="18" s="1"/>
  <c r="O160" i="18" s="1"/>
  <c r="S134" i="16"/>
  <c r="S90" i="18"/>
  <c r="S112" i="18" s="1"/>
  <c r="S160" i="18" s="1"/>
  <c r="W134" i="16"/>
  <c r="W90" i="18"/>
  <c r="W112" i="18" s="1"/>
  <c r="W160" i="18" s="1"/>
  <c r="AE134" i="16"/>
  <c r="AE90" i="18"/>
  <c r="AE112" i="18" s="1"/>
  <c r="AE160" i="18" s="1"/>
  <c r="AM134" i="16"/>
  <c r="AM90" i="18"/>
  <c r="AM112" i="18" s="1"/>
  <c r="AM160" i="18" s="1"/>
  <c r="AN90" i="18"/>
  <c r="AN112" i="18" s="1"/>
  <c r="AN160" i="18" s="1"/>
  <c r="BH88" i="16"/>
  <c r="BH89" i="18"/>
  <c r="BH111" i="18" s="1"/>
  <c r="BH159" i="18" s="1"/>
  <c r="BD133" i="16"/>
  <c r="BD89" i="18"/>
  <c r="BD111" i="18" s="1"/>
  <c r="BD159" i="18" s="1"/>
  <c r="AV88" i="16"/>
  <c r="AV89" i="18"/>
  <c r="AV111" i="18" s="1"/>
  <c r="AV159" i="18" s="1"/>
  <c r="BD87" i="16"/>
  <c r="BD88" i="18"/>
  <c r="BD110" i="18" s="1"/>
  <c r="BD158" i="18" s="1"/>
  <c r="AZ87" i="16"/>
  <c r="AZ88" i="18"/>
  <c r="AZ110" i="18" s="1"/>
  <c r="AZ158" i="18" s="1"/>
  <c r="AV132" i="16"/>
  <c r="AV88" i="18"/>
  <c r="AV110" i="18" s="1"/>
  <c r="AV158" i="18" s="1"/>
  <c r="AN87" i="16"/>
  <c r="AN88" i="18"/>
  <c r="AN110" i="18" s="1"/>
  <c r="AN158" i="18" s="1"/>
  <c r="AV86" i="16"/>
  <c r="AV87" i="18"/>
  <c r="AV109" i="18" s="1"/>
  <c r="AV157" i="18" s="1"/>
  <c r="AR86" i="16"/>
  <c r="AR87" i="18"/>
  <c r="AR109" i="18" s="1"/>
  <c r="AR157" i="18" s="1"/>
  <c r="AN86" i="18"/>
  <c r="AN108" i="18" s="1"/>
  <c r="AN156" i="18" s="1"/>
  <c r="BH84" i="16"/>
  <c r="BH85" i="18"/>
  <c r="BH107" i="18" s="1"/>
  <c r="BH155" i="18" s="1"/>
  <c r="BD129" i="16"/>
  <c r="BD85" i="18"/>
  <c r="BD107" i="18" s="1"/>
  <c r="BD155" i="18" s="1"/>
  <c r="AV129" i="16"/>
  <c r="AV85" i="18"/>
  <c r="AV107" i="18" s="1"/>
  <c r="AV155" i="18" s="1"/>
  <c r="AR84" i="16"/>
  <c r="AR85" i="18"/>
  <c r="AR107" i="18" s="1"/>
  <c r="AR155" i="18" s="1"/>
  <c r="AN129" i="16"/>
  <c r="AN85" i="18"/>
  <c r="AN107" i="18" s="1"/>
  <c r="AN155" i="18" s="1"/>
  <c r="BD83" i="16"/>
  <c r="BD84" i="18"/>
  <c r="BD106" i="18" s="1"/>
  <c r="BD154" i="18" s="1"/>
  <c r="AZ83" i="16"/>
  <c r="AZ84" i="18"/>
  <c r="AZ106" i="18" s="1"/>
  <c r="AZ154" i="18" s="1"/>
  <c r="AV128" i="16"/>
  <c r="AV84" i="18"/>
  <c r="AV106" i="18" s="1"/>
  <c r="AV154" i="18" s="1"/>
  <c r="AN83" i="16"/>
  <c r="AN84" i="18"/>
  <c r="AN106" i="18" s="1"/>
  <c r="AN154" i="18" s="1"/>
  <c r="BH82" i="16"/>
  <c r="BH83" i="18"/>
  <c r="BH105" i="18" s="1"/>
  <c r="BH153" i="18" s="1"/>
  <c r="AV82" i="16"/>
  <c r="AV83" i="18"/>
  <c r="AV105" i="18" s="1"/>
  <c r="AV153" i="18" s="1"/>
  <c r="AR82" i="16"/>
  <c r="AR83" i="18"/>
  <c r="AR105" i="18" s="1"/>
  <c r="AR153" i="18" s="1"/>
  <c r="AN82" i="18"/>
  <c r="AN104" i="18" s="1"/>
  <c r="AN152" i="18" s="1"/>
  <c r="BH80" i="16"/>
  <c r="BH81" i="18"/>
  <c r="BH103" i="18" s="1"/>
  <c r="BH151" i="18" s="1"/>
  <c r="BD125" i="16"/>
  <c r="BD81" i="18"/>
  <c r="BD103" i="18" s="1"/>
  <c r="BD151" i="18" s="1"/>
  <c r="AV80" i="16"/>
  <c r="AV81" i="18"/>
  <c r="AV103" i="18" s="1"/>
  <c r="AV151" i="18" s="1"/>
  <c r="AR80" i="16"/>
  <c r="AR81" i="18"/>
  <c r="AR103" i="18" s="1"/>
  <c r="AR151" i="18" s="1"/>
  <c r="AN81" i="18"/>
  <c r="AN103" i="18" s="1"/>
  <c r="AN151" i="18" s="1"/>
  <c r="BH124" i="16"/>
  <c r="BH80" i="18"/>
  <c r="BH102" i="18" s="1"/>
  <c r="BH150" i="18" s="1"/>
  <c r="BD79" i="16"/>
  <c r="BD80" i="18"/>
  <c r="BD102" i="18" s="1"/>
  <c r="BD150" i="18" s="1"/>
  <c r="AZ124" i="16"/>
  <c r="AZ80" i="18"/>
  <c r="AZ102" i="18" s="1"/>
  <c r="AZ150" i="18" s="1"/>
  <c r="AR124" i="16"/>
  <c r="AR80" i="18"/>
  <c r="AR102" i="18" s="1"/>
  <c r="AR150" i="18" s="1"/>
  <c r="AN79" i="16"/>
  <c r="AN80" i="18"/>
  <c r="AN102" i="18" s="1"/>
  <c r="AN150" i="18" s="1"/>
  <c r="BH78" i="16"/>
  <c r="BH79" i="18"/>
  <c r="BH101" i="18" s="1"/>
  <c r="BH149" i="18" s="1"/>
  <c r="AV78" i="16"/>
  <c r="AV79" i="18"/>
  <c r="AV101" i="18" s="1"/>
  <c r="AV149" i="18" s="1"/>
  <c r="AN78" i="18"/>
  <c r="AN100" i="18" s="1"/>
  <c r="AN148" i="18" s="1"/>
  <c r="BH76" i="16"/>
  <c r="BH77" i="18"/>
  <c r="BH99" i="18" s="1"/>
  <c r="BH147" i="18" s="1"/>
  <c r="AZ76" i="16"/>
  <c r="AZ77" i="18"/>
  <c r="AZ99" i="18" s="1"/>
  <c r="AZ147" i="18" s="1"/>
  <c r="AR121" i="16"/>
  <c r="AR77" i="18"/>
  <c r="AR99" i="18" s="1"/>
  <c r="AR147" i="18" s="1"/>
  <c r="AN76" i="16"/>
  <c r="AN77" i="18"/>
  <c r="AN99" i="18" s="1"/>
  <c r="AN147" i="18" s="1"/>
  <c r="BH120" i="16"/>
  <c r="BH76" i="18"/>
  <c r="BH98" i="18" s="1"/>
  <c r="BH146" i="18" s="1"/>
  <c r="BD120" i="16"/>
  <c r="BD76" i="18"/>
  <c r="BD98" i="18" s="1"/>
  <c r="BD146" i="18" s="1"/>
  <c r="AZ75" i="16"/>
  <c r="AZ76" i="18"/>
  <c r="AZ98" i="18" s="1"/>
  <c r="AZ146" i="18" s="1"/>
  <c r="AV120" i="16"/>
  <c r="AV76" i="18"/>
  <c r="AV98" i="18" s="1"/>
  <c r="AV146" i="18" s="1"/>
  <c r="AR75" i="16"/>
  <c r="AR76" i="18"/>
  <c r="AR98" i="18" s="1"/>
  <c r="AR146" i="18" s="1"/>
  <c r="AN120" i="16"/>
  <c r="AN76" i="18"/>
  <c r="AN98" i="18" s="1"/>
  <c r="AN146" i="18" s="1"/>
  <c r="AV74" i="16"/>
  <c r="AV75" i="18"/>
  <c r="AV97" i="18" s="1"/>
  <c r="AV145" i="18" s="1"/>
  <c r="AR74" i="16"/>
  <c r="AR75" i="18"/>
  <c r="AR97" i="18" s="1"/>
  <c r="AR145" i="18" s="1"/>
  <c r="AN74" i="18"/>
  <c r="AN96" i="18" s="1"/>
  <c r="AN144" i="18" s="1"/>
  <c r="BH72" i="16"/>
  <c r="BH73" i="18"/>
  <c r="BH95" i="18" s="1"/>
  <c r="BH143" i="18" s="1"/>
  <c r="BD117" i="16"/>
  <c r="BD73" i="18"/>
  <c r="BD95" i="18" s="1"/>
  <c r="BD143" i="18" s="1"/>
  <c r="AZ72" i="16"/>
  <c r="AZ73" i="18"/>
  <c r="AZ95" i="18" s="1"/>
  <c r="AZ143" i="18" s="1"/>
  <c r="AV117" i="16"/>
  <c r="AV73" i="18"/>
  <c r="AV95" i="18" s="1"/>
  <c r="AV143" i="18" s="1"/>
  <c r="AN117" i="16"/>
  <c r="AN73" i="18"/>
  <c r="AN95" i="18" s="1"/>
  <c r="AN143" i="18" s="1"/>
  <c r="BH116" i="16"/>
  <c r="BH72" i="18"/>
  <c r="BH94" i="18" s="1"/>
  <c r="BH142" i="18" s="1"/>
  <c r="BD71" i="16"/>
  <c r="BD72" i="18"/>
  <c r="BD94" i="18" s="1"/>
  <c r="BD142" i="18" s="1"/>
  <c r="AZ116" i="16"/>
  <c r="AZ72" i="18"/>
  <c r="AZ94" i="18" s="1"/>
  <c r="AZ142" i="18" s="1"/>
  <c r="AR71" i="16"/>
  <c r="AR72" i="18"/>
  <c r="AR94" i="18" s="1"/>
  <c r="AR142" i="18" s="1"/>
  <c r="AN72" i="18"/>
  <c r="AN94" i="18" s="1"/>
  <c r="AN142" i="18" s="1"/>
  <c r="AV70" i="16"/>
  <c r="AV71" i="18"/>
  <c r="AV93" i="18" s="1"/>
  <c r="AV141" i="18" s="1"/>
  <c r="G71" i="18"/>
  <c r="G93" i="18" s="1"/>
  <c r="G141" i="18" s="1"/>
  <c r="K115" i="16"/>
  <c r="K71" i="18"/>
  <c r="K93" i="18" s="1"/>
  <c r="K141" i="18" s="1"/>
  <c r="O70" i="16"/>
  <c r="O71" i="18"/>
  <c r="O93" i="18" s="1"/>
  <c r="O141" i="18" s="1"/>
  <c r="S115" i="16"/>
  <c r="S71" i="18"/>
  <c r="S93" i="18" s="1"/>
  <c r="S141" i="18" s="1"/>
  <c r="W115" i="16"/>
  <c r="W71" i="18"/>
  <c r="W93" i="18" s="1"/>
  <c r="W141" i="18" s="1"/>
  <c r="AA115" i="16"/>
  <c r="AA71" i="18"/>
  <c r="AA93" i="18" s="1"/>
  <c r="AA141" i="18" s="1"/>
  <c r="AE115" i="16"/>
  <c r="AE71" i="18"/>
  <c r="AE93" i="18" s="1"/>
  <c r="AE141" i="18" s="1"/>
  <c r="AI115" i="16"/>
  <c r="AI71" i="18"/>
  <c r="AI93" i="18" s="1"/>
  <c r="AI141" i="18" s="1"/>
  <c r="AM115" i="16"/>
  <c r="AM71" i="18"/>
  <c r="AM93" i="18" s="1"/>
  <c r="AM141" i="18" s="1"/>
  <c r="F72" i="18"/>
  <c r="F94" i="18" s="1"/>
  <c r="F142" i="18" s="1"/>
  <c r="J116" i="16"/>
  <c r="J72" i="18"/>
  <c r="J94" i="18" s="1"/>
  <c r="J142" i="18" s="1"/>
  <c r="N71" i="16"/>
  <c r="N72" i="18"/>
  <c r="N94" i="18" s="1"/>
  <c r="N142" i="18" s="1"/>
  <c r="R116" i="16"/>
  <c r="R72" i="18"/>
  <c r="R94" i="18" s="1"/>
  <c r="R142" i="18" s="1"/>
  <c r="V72" i="18"/>
  <c r="V94" i="18" s="1"/>
  <c r="V142" i="18" s="1"/>
  <c r="Z72" i="18"/>
  <c r="Z94" i="18" s="1"/>
  <c r="Z142" i="18" s="1"/>
  <c r="AD116" i="16"/>
  <c r="AD72" i="18"/>
  <c r="AD94" i="18" s="1"/>
  <c r="AD142" i="18" s="1"/>
  <c r="AH116" i="16"/>
  <c r="AH72" i="18"/>
  <c r="AH94" i="18" s="1"/>
  <c r="AH142" i="18" s="1"/>
  <c r="AL116" i="16"/>
  <c r="AL72" i="18"/>
  <c r="AL94" i="18" s="1"/>
  <c r="AL142" i="18" s="1"/>
  <c r="I72" i="16"/>
  <c r="I73" i="18"/>
  <c r="I95" i="18" s="1"/>
  <c r="I143" i="18" s="1"/>
  <c r="M117" i="16"/>
  <c r="M73" i="18"/>
  <c r="M95" i="18" s="1"/>
  <c r="M143" i="18" s="1"/>
  <c r="Q73" i="18"/>
  <c r="Q95" i="18" s="1"/>
  <c r="Q143" i="18" s="1"/>
  <c r="U72" i="16"/>
  <c r="U73" i="18"/>
  <c r="U95" i="18" s="1"/>
  <c r="U143" i="18" s="1"/>
  <c r="Y117" i="16"/>
  <c r="Y73" i="18"/>
  <c r="Y95" i="18" s="1"/>
  <c r="Y143" i="18" s="1"/>
  <c r="AC117" i="16"/>
  <c r="AC73" i="18"/>
  <c r="AC95" i="18" s="1"/>
  <c r="AC143" i="18" s="1"/>
  <c r="AG117" i="16"/>
  <c r="AG73" i="18"/>
  <c r="AG95" i="18" s="1"/>
  <c r="AG143" i="18" s="1"/>
  <c r="AK73" i="18"/>
  <c r="AK95" i="18" s="1"/>
  <c r="AK143" i="18" s="1"/>
  <c r="H118" i="16"/>
  <c r="H74" i="18"/>
  <c r="H96" i="18" s="1"/>
  <c r="H144" i="18" s="1"/>
  <c r="L118" i="16"/>
  <c r="L74" i="18"/>
  <c r="L96" i="18" s="1"/>
  <c r="L144" i="18" s="1"/>
  <c r="P74" i="18"/>
  <c r="P96" i="18" s="1"/>
  <c r="P144" i="18" s="1"/>
  <c r="T73" i="16"/>
  <c r="T74" i="18"/>
  <c r="T96" i="18" s="1"/>
  <c r="T144" i="18" s="1"/>
  <c r="X118" i="16"/>
  <c r="X74" i="18"/>
  <c r="X96" i="18" s="1"/>
  <c r="X144" i="18" s="1"/>
  <c r="AB118" i="16"/>
  <c r="AB74" i="18"/>
  <c r="AB96" i="18" s="1"/>
  <c r="AB144" i="18" s="1"/>
  <c r="AF118" i="16"/>
  <c r="AF74" i="18"/>
  <c r="AF96" i="18" s="1"/>
  <c r="AF144" i="18" s="1"/>
  <c r="AJ73" i="16"/>
  <c r="AJ74" i="18"/>
  <c r="AJ96" i="18" s="1"/>
  <c r="AJ144" i="18" s="1"/>
  <c r="G75" i="18"/>
  <c r="G97" i="18" s="1"/>
  <c r="G145" i="18" s="1"/>
  <c r="K75" i="18"/>
  <c r="K97" i="18" s="1"/>
  <c r="K145" i="18" s="1"/>
  <c r="O75" i="18"/>
  <c r="O97" i="18" s="1"/>
  <c r="O145" i="18" s="1"/>
  <c r="S119" i="16"/>
  <c r="S75" i="18"/>
  <c r="S97" i="18" s="1"/>
  <c r="S145" i="18" s="1"/>
  <c r="W119" i="16"/>
  <c r="W75" i="18"/>
  <c r="W97" i="18" s="1"/>
  <c r="W145" i="18" s="1"/>
  <c r="AA119" i="16"/>
  <c r="AA75" i="18"/>
  <c r="AA97" i="18" s="1"/>
  <c r="AA145" i="18" s="1"/>
  <c r="AE119" i="16"/>
  <c r="AE75" i="18"/>
  <c r="AE97" i="18" s="1"/>
  <c r="AE145" i="18" s="1"/>
  <c r="AI119" i="16"/>
  <c r="AI75" i="18"/>
  <c r="AI97" i="18" s="1"/>
  <c r="AI145" i="18" s="1"/>
  <c r="AM119" i="16"/>
  <c r="AM75" i="18"/>
  <c r="AM97" i="18" s="1"/>
  <c r="AM145" i="18" s="1"/>
  <c r="F120" i="16"/>
  <c r="F76" i="18"/>
  <c r="F98" i="18" s="1"/>
  <c r="F146" i="18" s="1"/>
  <c r="J120" i="16"/>
  <c r="J76" i="18"/>
  <c r="J98" i="18" s="1"/>
  <c r="J146" i="18" s="1"/>
  <c r="N75" i="16"/>
  <c r="N76" i="18"/>
  <c r="N98" i="18" s="1"/>
  <c r="N146" i="18" s="1"/>
  <c r="R120" i="16"/>
  <c r="R76" i="18"/>
  <c r="R98" i="18" s="1"/>
  <c r="R146" i="18" s="1"/>
  <c r="V120" i="16"/>
  <c r="V76" i="18"/>
  <c r="V98" i="18" s="1"/>
  <c r="V146" i="18" s="1"/>
  <c r="Z76" i="18"/>
  <c r="Z98" i="18" s="1"/>
  <c r="Z146" i="18" s="1"/>
  <c r="AD120" i="16"/>
  <c r="AD76" i="18"/>
  <c r="AD98" i="18" s="1"/>
  <c r="AD146" i="18" s="1"/>
  <c r="AH120" i="16"/>
  <c r="AH76" i="18"/>
  <c r="AH98" i="18" s="1"/>
  <c r="AH146" i="18" s="1"/>
  <c r="AL120" i="16"/>
  <c r="AL76" i="18"/>
  <c r="AL98" i="18" s="1"/>
  <c r="AL146" i="18" s="1"/>
  <c r="I77" i="18"/>
  <c r="I99" i="18" s="1"/>
  <c r="I147" i="18" s="1"/>
  <c r="M121" i="16"/>
  <c r="M77" i="18"/>
  <c r="M99" i="18" s="1"/>
  <c r="M147" i="18" s="1"/>
  <c r="Q77" i="18"/>
  <c r="Q99" i="18" s="1"/>
  <c r="Q147" i="18" s="1"/>
  <c r="U76" i="16"/>
  <c r="U77" i="18"/>
  <c r="U99" i="18" s="1"/>
  <c r="U147" i="18" s="1"/>
  <c r="Y121" i="16"/>
  <c r="Y77" i="18"/>
  <c r="Y99" i="18" s="1"/>
  <c r="Y147" i="18" s="1"/>
  <c r="AC121" i="16"/>
  <c r="AC77" i="18"/>
  <c r="AC99" i="18" s="1"/>
  <c r="AC147" i="18" s="1"/>
  <c r="AG121" i="16"/>
  <c r="AG77" i="18"/>
  <c r="AG99" i="18" s="1"/>
  <c r="AG147" i="18" s="1"/>
  <c r="AK76" i="16"/>
  <c r="AK77" i="18"/>
  <c r="AK99" i="18" s="1"/>
  <c r="AK147" i="18" s="1"/>
  <c r="H122" i="16"/>
  <c r="H78" i="18"/>
  <c r="H100" i="18" s="1"/>
  <c r="H148" i="18" s="1"/>
  <c r="L122" i="16"/>
  <c r="L78" i="18"/>
  <c r="L100" i="18" s="1"/>
  <c r="L148" i="18" s="1"/>
  <c r="P122" i="16"/>
  <c r="P78" i="18"/>
  <c r="P100" i="18" s="1"/>
  <c r="P148" i="18" s="1"/>
  <c r="T77" i="16"/>
  <c r="T78" i="18"/>
  <c r="T100" i="18" s="1"/>
  <c r="T148" i="18" s="1"/>
  <c r="X122" i="16"/>
  <c r="X78" i="18"/>
  <c r="X100" i="18" s="1"/>
  <c r="X148" i="18" s="1"/>
  <c r="AB122" i="16"/>
  <c r="AB78" i="18"/>
  <c r="AB100" i="18" s="1"/>
  <c r="AB148" i="18" s="1"/>
  <c r="AF122" i="16"/>
  <c r="AF78" i="18"/>
  <c r="AF100" i="18" s="1"/>
  <c r="AF148" i="18" s="1"/>
  <c r="AJ122" i="16"/>
  <c r="AJ78" i="18"/>
  <c r="AJ100" i="18" s="1"/>
  <c r="AJ148" i="18" s="1"/>
  <c r="G123" i="16"/>
  <c r="G79" i="18"/>
  <c r="G101" i="18" s="1"/>
  <c r="G149" i="18" s="1"/>
  <c r="K79" i="18"/>
  <c r="K101" i="18" s="1"/>
  <c r="K149" i="18" s="1"/>
  <c r="O123" i="16"/>
  <c r="O79" i="18"/>
  <c r="O101" i="18" s="1"/>
  <c r="O149" i="18" s="1"/>
  <c r="S78" i="16"/>
  <c r="S79" i="18"/>
  <c r="S101" i="18" s="1"/>
  <c r="S149" i="18" s="1"/>
  <c r="W123" i="16"/>
  <c r="W79" i="18"/>
  <c r="W101" i="18" s="1"/>
  <c r="W149" i="18" s="1"/>
  <c r="AA123" i="16"/>
  <c r="AA79" i="18"/>
  <c r="AA101" i="18" s="1"/>
  <c r="AA149" i="18" s="1"/>
  <c r="AE123" i="16"/>
  <c r="AE79" i="18"/>
  <c r="AE101" i="18" s="1"/>
  <c r="AE149" i="18" s="1"/>
  <c r="AI123" i="16"/>
  <c r="AI79" i="18"/>
  <c r="AI101" i="18" s="1"/>
  <c r="AI149" i="18" s="1"/>
  <c r="AM123" i="16"/>
  <c r="AM79" i="18"/>
  <c r="AM101" i="18" s="1"/>
  <c r="AM149" i="18" s="1"/>
  <c r="F124" i="16"/>
  <c r="F80" i="18"/>
  <c r="F102" i="18" s="1"/>
  <c r="F150" i="18" s="1"/>
  <c r="J79" i="16"/>
  <c r="J80" i="18"/>
  <c r="J102" i="18" s="1"/>
  <c r="J150" i="18" s="1"/>
  <c r="N124" i="16"/>
  <c r="N80" i="18"/>
  <c r="N102" i="18" s="1"/>
  <c r="N150" i="18" s="1"/>
  <c r="R80" i="18"/>
  <c r="R102" i="18" s="1"/>
  <c r="R150" i="18" s="1"/>
  <c r="V124" i="16"/>
  <c r="V80" i="18"/>
  <c r="V102" i="18" s="1"/>
  <c r="V150" i="18" s="1"/>
  <c r="Z124" i="16"/>
  <c r="Z80" i="18"/>
  <c r="Z102" i="18" s="1"/>
  <c r="Z150" i="18" s="1"/>
  <c r="AD124" i="16"/>
  <c r="AD80" i="18"/>
  <c r="AD102" i="18" s="1"/>
  <c r="AD150" i="18" s="1"/>
  <c r="AH124" i="16"/>
  <c r="AH80" i="18"/>
  <c r="AH102" i="18" s="1"/>
  <c r="AH150" i="18" s="1"/>
  <c r="AL124" i="16"/>
  <c r="AL80" i="18"/>
  <c r="AL102" i="18" s="1"/>
  <c r="AL150" i="18" s="1"/>
  <c r="I81" i="18"/>
  <c r="I103" i="18" s="1"/>
  <c r="I151" i="18" s="1"/>
  <c r="M125" i="16"/>
  <c r="M81" i="18"/>
  <c r="M103" i="18" s="1"/>
  <c r="M151" i="18" s="1"/>
  <c r="Q125" i="16"/>
  <c r="Q81" i="18"/>
  <c r="Q103" i="18" s="1"/>
  <c r="Q151" i="18" s="1"/>
  <c r="U125" i="16"/>
  <c r="U81" i="18"/>
  <c r="U103" i="18" s="1"/>
  <c r="U151" i="18" s="1"/>
  <c r="Y125" i="16"/>
  <c r="Y81" i="18"/>
  <c r="Y103" i="18" s="1"/>
  <c r="Y151" i="18" s="1"/>
  <c r="AC125" i="16"/>
  <c r="AC81" i="18"/>
  <c r="AC103" i="18" s="1"/>
  <c r="AC151" i="18" s="1"/>
  <c r="AG125" i="16"/>
  <c r="AG81" i="18"/>
  <c r="AG103" i="18" s="1"/>
  <c r="AG151" i="18" s="1"/>
  <c r="AK81" i="18"/>
  <c r="AK103" i="18" s="1"/>
  <c r="AK151" i="18" s="1"/>
  <c r="H126" i="16"/>
  <c r="H82" i="18"/>
  <c r="H104" i="18" s="1"/>
  <c r="H152" i="18" s="1"/>
  <c r="L126" i="16"/>
  <c r="L82" i="18"/>
  <c r="L104" i="18" s="1"/>
  <c r="L152" i="18" s="1"/>
  <c r="P126" i="16"/>
  <c r="P82" i="18"/>
  <c r="P104" i="18" s="1"/>
  <c r="P152" i="18" s="1"/>
  <c r="T82" i="18"/>
  <c r="T104" i="18" s="1"/>
  <c r="T152" i="18" s="1"/>
  <c r="X126" i="16"/>
  <c r="X82" i="18"/>
  <c r="X104" i="18" s="1"/>
  <c r="X152" i="18" s="1"/>
  <c r="AB126" i="16"/>
  <c r="AB82" i="18"/>
  <c r="AB104" i="18" s="1"/>
  <c r="AB152" i="18" s="1"/>
  <c r="AF126" i="16"/>
  <c r="AF82" i="18"/>
  <c r="AF104" i="18" s="1"/>
  <c r="AF152" i="18" s="1"/>
  <c r="AJ126" i="16"/>
  <c r="AJ82" i="18"/>
  <c r="AJ104" i="18" s="1"/>
  <c r="AJ152" i="18" s="1"/>
  <c r="G127" i="16"/>
  <c r="G83" i="18"/>
  <c r="G105" i="18" s="1"/>
  <c r="G153" i="18" s="1"/>
  <c r="K127" i="16"/>
  <c r="K83" i="18"/>
  <c r="K105" i="18" s="1"/>
  <c r="K153" i="18" s="1"/>
  <c r="O83" i="18"/>
  <c r="O105" i="18" s="1"/>
  <c r="O153" i="18" s="1"/>
  <c r="S83" i="18"/>
  <c r="S105" i="18" s="1"/>
  <c r="S153" i="18" s="1"/>
  <c r="W127" i="16"/>
  <c r="W83" i="18"/>
  <c r="W105" i="18" s="1"/>
  <c r="W153" i="18" s="1"/>
  <c r="AA83" i="18"/>
  <c r="AA105" i="18" s="1"/>
  <c r="AA153" i="18" s="1"/>
  <c r="AE127" i="16"/>
  <c r="AE83" i="18"/>
  <c r="AE105" i="18" s="1"/>
  <c r="AE153" i="18" s="1"/>
  <c r="AI127" i="16"/>
  <c r="AI83" i="18"/>
  <c r="AI105" i="18" s="1"/>
  <c r="AI153" i="18" s="1"/>
  <c r="AM127" i="16"/>
  <c r="AM83" i="18"/>
  <c r="AM105" i="18" s="1"/>
  <c r="AM153" i="18" s="1"/>
  <c r="F128" i="16"/>
  <c r="F84" i="18"/>
  <c r="F106" i="18" s="1"/>
  <c r="F154" i="18" s="1"/>
  <c r="J128" i="16"/>
  <c r="J84" i="18"/>
  <c r="J106" i="18" s="1"/>
  <c r="J154" i="18" s="1"/>
  <c r="N128" i="16"/>
  <c r="N84" i="18"/>
  <c r="N106" i="18" s="1"/>
  <c r="N154" i="18" s="1"/>
  <c r="R83" i="16"/>
  <c r="R84" i="18"/>
  <c r="R106" i="18" s="1"/>
  <c r="R154" i="18" s="1"/>
  <c r="V128" i="16"/>
  <c r="V84" i="18"/>
  <c r="V106" i="18" s="1"/>
  <c r="V154" i="18" s="1"/>
  <c r="Z128" i="16"/>
  <c r="Z84" i="18"/>
  <c r="Z106" i="18" s="1"/>
  <c r="Z154" i="18" s="1"/>
  <c r="AD128" i="16"/>
  <c r="AD84" i="18"/>
  <c r="AD106" i="18" s="1"/>
  <c r="AD154" i="18" s="1"/>
  <c r="AH128" i="16"/>
  <c r="AH84" i="18"/>
  <c r="AH106" i="18" s="1"/>
  <c r="AH154" i="18" s="1"/>
  <c r="AL128" i="16"/>
  <c r="AL84" i="18"/>
  <c r="AL106" i="18" s="1"/>
  <c r="AL154" i="18" s="1"/>
  <c r="I84" i="16"/>
  <c r="I85" i="18"/>
  <c r="I107" i="18" s="1"/>
  <c r="I155" i="18" s="1"/>
  <c r="M85" i="18"/>
  <c r="M107" i="18" s="1"/>
  <c r="M155" i="18" s="1"/>
  <c r="Q129" i="16"/>
  <c r="Q85" i="18"/>
  <c r="Q107" i="18" s="1"/>
  <c r="Q155" i="18" s="1"/>
  <c r="U85" i="18"/>
  <c r="U107" i="18" s="1"/>
  <c r="U155" i="18" s="1"/>
  <c r="Y129" i="16"/>
  <c r="Y85" i="18"/>
  <c r="Y107" i="18" s="1"/>
  <c r="Y155" i="18" s="1"/>
  <c r="AC85" i="18"/>
  <c r="AC107" i="18" s="1"/>
  <c r="AC155" i="18" s="1"/>
  <c r="AG129" i="16"/>
  <c r="AG85" i="18"/>
  <c r="AG107" i="18" s="1"/>
  <c r="AG155" i="18" s="1"/>
  <c r="AK129" i="16"/>
  <c r="AK85" i="18"/>
  <c r="AK107" i="18" s="1"/>
  <c r="AK155" i="18" s="1"/>
  <c r="H130" i="16"/>
  <c r="H86" i="18"/>
  <c r="H108" i="18" s="1"/>
  <c r="H156" i="18" s="1"/>
  <c r="L86" i="18"/>
  <c r="L108" i="18" s="1"/>
  <c r="L156" i="18" s="1"/>
  <c r="P130" i="16"/>
  <c r="P86" i="18"/>
  <c r="P108" i="18" s="1"/>
  <c r="P156" i="18" s="1"/>
  <c r="T86" i="18"/>
  <c r="T108" i="18" s="1"/>
  <c r="T156" i="18" s="1"/>
  <c r="X130" i="16"/>
  <c r="X86" i="18"/>
  <c r="X108" i="18" s="1"/>
  <c r="X156" i="18" s="1"/>
  <c r="AB130" i="16"/>
  <c r="AB86" i="18"/>
  <c r="AB108" i="18" s="1"/>
  <c r="AB156" i="18" s="1"/>
  <c r="AF130" i="16"/>
  <c r="AF86" i="18"/>
  <c r="AF108" i="18" s="1"/>
  <c r="AF156" i="18" s="1"/>
  <c r="AJ130" i="16"/>
  <c r="AJ86" i="18"/>
  <c r="AJ108" i="18" s="1"/>
  <c r="AJ156" i="18" s="1"/>
  <c r="G87" i="18"/>
  <c r="G109" i="18" s="1"/>
  <c r="G157" i="18" s="1"/>
  <c r="K131" i="16"/>
  <c r="K87" i="18"/>
  <c r="K109" i="18" s="1"/>
  <c r="K157" i="18" s="1"/>
  <c r="O87" i="18"/>
  <c r="O109" i="18" s="1"/>
  <c r="O157" i="18" s="1"/>
  <c r="S87" i="18"/>
  <c r="S109" i="18" s="1"/>
  <c r="S157" i="18" s="1"/>
  <c r="W87" i="18"/>
  <c r="W109" i="18" s="1"/>
  <c r="W157" i="18" s="1"/>
  <c r="AA87" i="18"/>
  <c r="AA109" i="18" s="1"/>
  <c r="AA157" i="18" s="1"/>
  <c r="AE131" i="16"/>
  <c r="AE87" i="18"/>
  <c r="AE109" i="18" s="1"/>
  <c r="AE157" i="18" s="1"/>
  <c r="AI131" i="16"/>
  <c r="AI87" i="18"/>
  <c r="AI109" i="18" s="1"/>
  <c r="AI157" i="18" s="1"/>
  <c r="AM87" i="18"/>
  <c r="AM109" i="18" s="1"/>
  <c r="AM157" i="18" s="1"/>
  <c r="F132" i="16"/>
  <c r="F88" i="18"/>
  <c r="F110" i="18" s="1"/>
  <c r="F158" i="18" s="1"/>
  <c r="J132" i="16"/>
  <c r="J88" i="18"/>
  <c r="J110" i="18" s="1"/>
  <c r="J158" i="18" s="1"/>
  <c r="N132" i="16"/>
  <c r="N88" i="18"/>
  <c r="N110" i="18" s="1"/>
  <c r="N158" i="18" s="1"/>
  <c r="R88" i="18"/>
  <c r="R110" i="18" s="1"/>
  <c r="R158" i="18" s="1"/>
  <c r="V132" i="16"/>
  <c r="V88" i="18"/>
  <c r="V110" i="18" s="1"/>
  <c r="V158" i="18" s="1"/>
  <c r="Z88" i="18"/>
  <c r="Z110" i="18" s="1"/>
  <c r="Z158" i="18" s="1"/>
  <c r="AD132" i="16"/>
  <c r="AD88" i="18"/>
  <c r="AD110" i="18" s="1"/>
  <c r="AD158" i="18" s="1"/>
  <c r="AH88" i="18"/>
  <c r="AH110" i="18" s="1"/>
  <c r="AH158" i="18" s="1"/>
  <c r="AL132" i="16"/>
  <c r="AL88" i="18"/>
  <c r="AL110" i="18" s="1"/>
  <c r="AL158" i="18" s="1"/>
  <c r="I88" i="16"/>
  <c r="I89" i="18"/>
  <c r="I111" i="18" s="1"/>
  <c r="I159" i="18" s="1"/>
  <c r="M133" i="16"/>
  <c r="M89" i="18"/>
  <c r="M111" i="18" s="1"/>
  <c r="M159" i="18" s="1"/>
  <c r="Q133" i="16"/>
  <c r="Q89" i="18"/>
  <c r="Q111" i="18" s="1"/>
  <c r="Q159" i="18" s="1"/>
  <c r="U89" i="18"/>
  <c r="U111" i="18" s="1"/>
  <c r="U159" i="18" s="1"/>
  <c r="Y133" i="16"/>
  <c r="Y89" i="18"/>
  <c r="Y111" i="18" s="1"/>
  <c r="Y159" i="18" s="1"/>
  <c r="AC89" i="18"/>
  <c r="AC111" i="18" s="1"/>
  <c r="AC159" i="18" s="1"/>
  <c r="AG133" i="16"/>
  <c r="AG89" i="18"/>
  <c r="AG111" i="18" s="1"/>
  <c r="AG159" i="18" s="1"/>
  <c r="AK89" i="18"/>
  <c r="AK111" i="18" s="1"/>
  <c r="AK159" i="18" s="1"/>
  <c r="H134" i="16"/>
  <c r="H90" i="18"/>
  <c r="H112" i="18" s="1"/>
  <c r="H160" i="18" s="1"/>
  <c r="L90" i="18"/>
  <c r="L112" i="18" s="1"/>
  <c r="L160" i="18" s="1"/>
  <c r="P134" i="16"/>
  <c r="P90" i="18"/>
  <c r="P112" i="18" s="1"/>
  <c r="P160" i="18" s="1"/>
  <c r="T134" i="16"/>
  <c r="T90" i="18"/>
  <c r="T112" i="18" s="1"/>
  <c r="T160" i="18" s="1"/>
  <c r="X134" i="16"/>
  <c r="X90" i="18"/>
  <c r="X112" i="18" s="1"/>
  <c r="X160" i="18" s="1"/>
  <c r="AB90" i="18"/>
  <c r="AB112" i="18" s="1"/>
  <c r="AB160" i="18" s="1"/>
  <c r="AF134" i="16"/>
  <c r="AF90" i="18"/>
  <c r="AF112" i="18" s="1"/>
  <c r="AF160" i="18" s="1"/>
  <c r="AJ134" i="16"/>
  <c r="AJ90" i="18"/>
  <c r="AJ112" i="18" s="1"/>
  <c r="AJ160" i="18" s="1"/>
  <c r="R75" i="16"/>
  <c r="AZ120" i="16"/>
  <c r="AV83" i="16"/>
  <c r="BK90" i="18"/>
  <c r="BK112" i="18" s="1"/>
  <c r="BK160" i="18" s="1"/>
  <c r="BG89" i="16"/>
  <c r="BG90" i="18"/>
  <c r="BG112" i="18" s="1"/>
  <c r="BG160" i="18" s="1"/>
  <c r="BC134" i="16"/>
  <c r="BC90" i="18"/>
  <c r="BC112" i="18" s="1"/>
  <c r="BC160" i="18" s="1"/>
  <c r="AY89" i="16"/>
  <c r="AY90" i="18"/>
  <c r="AY112" i="18" s="1"/>
  <c r="AY160" i="18" s="1"/>
  <c r="AU90" i="18"/>
  <c r="AU112" i="18" s="1"/>
  <c r="AU160" i="18" s="1"/>
  <c r="AQ90" i="18"/>
  <c r="AQ112" i="18" s="1"/>
  <c r="AQ160" i="18" s="1"/>
  <c r="BK133" i="16"/>
  <c r="BK89" i="18"/>
  <c r="BK111" i="18" s="1"/>
  <c r="BK159" i="18" s="1"/>
  <c r="BG88" i="16"/>
  <c r="BG89" i="18"/>
  <c r="BG111" i="18" s="1"/>
  <c r="BG159" i="18" s="1"/>
  <c r="BC89" i="18"/>
  <c r="BC111" i="18" s="1"/>
  <c r="BC159" i="18" s="1"/>
  <c r="AY89" i="18"/>
  <c r="AY111" i="18" s="1"/>
  <c r="AY159" i="18" s="1"/>
  <c r="AU133" i="16"/>
  <c r="AU89" i="18"/>
  <c r="AU111" i="18" s="1"/>
  <c r="AU159" i="18" s="1"/>
  <c r="AQ88" i="16"/>
  <c r="AQ89" i="18"/>
  <c r="AQ111" i="18" s="1"/>
  <c r="AQ159" i="18" s="1"/>
  <c r="BK87" i="16"/>
  <c r="BK88" i="18"/>
  <c r="BK110" i="18" s="1"/>
  <c r="BK158" i="18" s="1"/>
  <c r="BG88" i="18"/>
  <c r="BG110" i="18" s="1"/>
  <c r="BG158" i="18" s="1"/>
  <c r="BC88" i="18"/>
  <c r="BC110" i="18" s="1"/>
  <c r="BC158" i="18" s="1"/>
  <c r="AY87" i="16"/>
  <c r="AY88" i="18"/>
  <c r="AY110" i="18" s="1"/>
  <c r="AY158" i="18" s="1"/>
  <c r="AU87" i="16"/>
  <c r="AU88" i="18"/>
  <c r="AU110" i="18" s="1"/>
  <c r="AU158" i="18" s="1"/>
  <c r="AQ88" i="18"/>
  <c r="AQ110" i="18" s="1"/>
  <c r="AQ158" i="18" s="1"/>
  <c r="BK87" i="18"/>
  <c r="BK109" i="18" s="1"/>
  <c r="BK157" i="18" s="1"/>
  <c r="BG87" i="18"/>
  <c r="BG109" i="18" s="1"/>
  <c r="BG157" i="18" s="1"/>
  <c r="BC87" i="18"/>
  <c r="BC109" i="18" s="1"/>
  <c r="BC157" i="18" s="1"/>
  <c r="AY87" i="18"/>
  <c r="AY109" i="18" s="1"/>
  <c r="AY157" i="18" s="1"/>
  <c r="AU87" i="18"/>
  <c r="AU109" i="18" s="1"/>
  <c r="AU157" i="18" s="1"/>
  <c r="AQ87" i="18"/>
  <c r="AQ109" i="18" s="1"/>
  <c r="AQ157" i="18" s="1"/>
  <c r="BK86" i="18"/>
  <c r="BK108" i="18" s="1"/>
  <c r="BK156" i="18" s="1"/>
  <c r="BG86" i="18"/>
  <c r="BG108" i="18" s="1"/>
  <c r="BG156" i="18" s="1"/>
  <c r="BC130" i="16"/>
  <c r="BC86" i="18"/>
  <c r="BC108" i="18" s="1"/>
  <c r="BC156" i="18" s="1"/>
  <c r="AY85" i="16"/>
  <c r="AY86" i="18"/>
  <c r="AY108" i="18" s="1"/>
  <c r="AY156" i="18" s="1"/>
  <c r="AU86" i="18"/>
  <c r="AU108" i="18" s="1"/>
  <c r="AU156" i="18" s="1"/>
  <c r="AQ86" i="18"/>
  <c r="AQ108" i="18" s="1"/>
  <c r="AQ156" i="18" s="1"/>
  <c r="BK129" i="16"/>
  <c r="BK85" i="18"/>
  <c r="BK107" i="18" s="1"/>
  <c r="BK155" i="18" s="1"/>
  <c r="BG84" i="16"/>
  <c r="BG85" i="18"/>
  <c r="BG107" i="18" s="1"/>
  <c r="BG155" i="18" s="1"/>
  <c r="BC85" i="18"/>
  <c r="BC107" i="18" s="1"/>
  <c r="BC155" i="18" s="1"/>
  <c r="AY85" i="18"/>
  <c r="AY107" i="18" s="1"/>
  <c r="AY155" i="18" s="1"/>
  <c r="AU129" i="16"/>
  <c r="AU85" i="18"/>
  <c r="AU107" i="18" s="1"/>
  <c r="AU155" i="18" s="1"/>
  <c r="AQ84" i="16"/>
  <c r="AQ85" i="18"/>
  <c r="AQ107" i="18" s="1"/>
  <c r="AQ155" i="18" s="1"/>
  <c r="BK83" i="16"/>
  <c r="BK84" i="18"/>
  <c r="BK106" i="18" s="1"/>
  <c r="BK154" i="18" s="1"/>
  <c r="BG84" i="18"/>
  <c r="BG106" i="18" s="1"/>
  <c r="BG154" i="18" s="1"/>
  <c r="BC84" i="18"/>
  <c r="BC106" i="18" s="1"/>
  <c r="BC154" i="18" s="1"/>
  <c r="AY83" i="16"/>
  <c r="AY84" i="18"/>
  <c r="AY106" i="18" s="1"/>
  <c r="AY154" i="18" s="1"/>
  <c r="AU83" i="16"/>
  <c r="AU84" i="18"/>
  <c r="AU106" i="18" s="1"/>
  <c r="AU154" i="18" s="1"/>
  <c r="AQ84" i="18"/>
  <c r="AQ106" i="18" s="1"/>
  <c r="AQ154" i="18" s="1"/>
  <c r="BK83" i="18"/>
  <c r="BK105" i="18" s="1"/>
  <c r="BK153" i="18" s="1"/>
  <c r="BG83" i="18"/>
  <c r="BG105" i="18" s="1"/>
  <c r="BG153" i="18" s="1"/>
  <c r="BC83" i="18"/>
  <c r="BC105" i="18" s="1"/>
  <c r="BC153" i="18" s="1"/>
  <c r="AY83" i="18"/>
  <c r="AY105" i="18" s="1"/>
  <c r="AY153" i="18" s="1"/>
  <c r="AU83" i="18"/>
  <c r="AU105" i="18" s="1"/>
  <c r="AU153" i="18" s="1"/>
  <c r="AQ83" i="18"/>
  <c r="AQ105" i="18" s="1"/>
  <c r="AQ153" i="18" s="1"/>
  <c r="BK82" i="18"/>
  <c r="BK104" i="18" s="1"/>
  <c r="BK152" i="18" s="1"/>
  <c r="BG82" i="18"/>
  <c r="BG104" i="18" s="1"/>
  <c r="BG152" i="18" s="1"/>
  <c r="BC126" i="16"/>
  <c r="BC82" i="18"/>
  <c r="BC104" i="18" s="1"/>
  <c r="BC152" i="18" s="1"/>
  <c r="AY81" i="16"/>
  <c r="AY82" i="18"/>
  <c r="AY104" i="18" s="1"/>
  <c r="AY152" i="18" s="1"/>
  <c r="AU82" i="18"/>
  <c r="AU104" i="18" s="1"/>
  <c r="AU152" i="18" s="1"/>
  <c r="AQ82" i="18"/>
  <c r="AQ104" i="18" s="1"/>
  <c r="AQ152" i="18" s="1"/>
  <c r="BK125" i="16"/>
  <c r="BK81" i="18"/>
  <c r="BK103" i="18" s="1"/>
  <c r="BK151" i="18" s="1"/>
  <c r="BG80" i="16"/>
  <c r="BG81" i="18"/>
  <c r="BG103" i="18" s="1"/>
  <c r="BG151" i="18" s="1"/>
  <c r="BC81" i="18"/>
  <c r="BC103" i="18" s="1"/>
  <c r="BC151" i="18" s="1"/>
  <c r="AY81" i="18"/>
  <c r="AY103" i="18" s="1"/>
  <c r="AY151" i="18" s="1"/>
  <c r="AU125" i="16"/>
  <c r="AU81" i="18"/>
  <c r="AU103" i="18" s="1"/>
  <c r="AU151" i="18" s="1"/>
  <c r="AQ80" i="16"/>
  <c r="AQ81" i="18"/>
  <c r="AQ103" i="18" s="1"/>
  <c r="AQ151" i="18" s="1"/>
  <c r="BK79" i="16"/>
  <c r="BK80" i="18"/>
  <c r="BK102" i="18" s="1"/>
  <c r="BK150" i="18" s="1"/>
  <c r="BG80" i="18"/>
  <c r="BG102" i="18" s="1"/>
  <c r="BG150" i="18" s="1"/>
  <c r="BC80" i="18"/>
  <c r="BC102" i="18" s="1"/>
  <c r="BC150" i="18" s="1"/>
  <c r="AY79" i="16"/>
  <c r="AY80" i="18"/>
  <c r="AY102" i="18" s="1"/>
  <c r="AY150" i="18" s="1"/>
  <c r="AU79" i="16"/>
  <c r="AU80" i="18"/>
  <c r="AU102" i="18" s="1"/>
  <c r="AU150" i="18" s="1"/>
  <c r="AQ80" i="18"/>
  <c r="AQ102" i="18" s="1"/>
  <c r="AQ150" i="18" s="1"/>
  <c r="BK79" i="18"/>
  <c r="BK101" i="18" s="1"/>
  <c r="BK149" i="18" s="1"/>
  <c r="BG79" i="18"/>
  <c r="BG101" i="18" s="1"/>
  <c r="BG149" i="18" s="1"/>
  <c r="BC79" i="18"/>
  <c r="BC101" i="18" s="1"/>
  <c r="BC149" i="18" s="1"/>
  <c r="AY79" i="18"/>
  <c r="AY101" i="18" s="1"/>
  <c r="AY149" i="18" s="1"/>
  <c r="AU79" i="18"/>
  <c r="AU101" i="18" s="1"/>
  <c r="AU149" i="18" s="1"/>
  <c r="AQ79" i="18"/>
  <c r="AQ101" i="18" s="1"/>
  <c r="AQ149" i="18" s="1"/>
  <c r="BK78" i="18"/>
  <c r="BK100" i="18" s="1"/>
  <c r="BK148" i="18" s="1"/>
  <c r="BG78" i="18"/>
  <c r="BG100" i="18" s="1"/>
  <c r="BG148" i="18" s="1"/>
  <c r="BC77" i="16"/>
  <c r="BC78" i="18"/>
  <c r="BC100" i="18" s="1"/>
  <c r="BC148" i="18" s="1"/>
  <c r="AY78" i="18"/>
  <c r="AY100" i="18" s="1"/>
  <c r="AY148" i="18" s="1"/>
  <c r="AU122" i="16"/>
  <c r="AU78" i="18"/>
  <c r="AU100" i="18" s="1"/>
  <c r="AU148" i="18" s="1"/>
  <c r="AQ77" i="16"/>
  <c r="AQ78" i="18"/>
  <c r="AQ100" i="18" s="1"/>
  <c r="AQ148" i="18" s="1"/>
  <c r="BK121" i="16"/>
  <c r="BK77" i="18"/>
  <c r="BK99" i="18" s="1"/>
  <c r="BK147" i="18" s="1"/>
  <c r="BG76" i="16"/>
  <c r="BG77" i="18"/>
  <c r="BG99" i="18" s="1"/>
  <c r="BG147" i="18" s="1"/>
  <c r="BC77" i="18"/>
  <c r="BC99" i="18" s="1"/>
  <c r="BC147" i="18" s="1"/>
  <c r="AY77" i="18"/>
  <c r="AY99" i="18" s="1"/>
  <c r="AY147" i="18" s="1"/>
  <c r="AU76" i="16"/>
  <c r="AU77" i="18"/>
  <c r="AU99" i="18" s="1"/>
  <c r="AU147" i="18" s="1"/>
  <c r="AQ121" i="16"/>
  <c r="AQ77" i="18"/>
  <c r="AQ99" i="18" s="1"/>
  <c r="AQ147" i="18" s="1"/>
  <c r="BK76" i="18"/>
  <c r="BK98" i="18" s="1"/>
  <c r="BK146" i="18" s="1"/>
  <c r="BG76" i="18"/>
  <c r="BG98" i="18" s="1"/>
  <c r="BG146" i="18" s="1"/>
  <c r="BC76" i="18"/>
  <c r="BC98" i="18" s="1"/>
  <c r="BC146" i="18" s="1"/>
  <c r="AY75" i="16"/>
  <c r="AY76" i="18"/>
  <c r="AY98" i="18" s="1"/>
  <c r="AY146" i="18" s="1"/>
  <c r="AU76" i="18"/>
  <c r="AU98" i="18" s="1"/>
  <c r="AU146" i="18" s="1"/>
  <c r="AQ76" i="18"/>
  <c r="AQ98" i="18" s="1"/>
  <c r="AQ146" i="18" s="1"/>
  <c r="BK75" i="18"/>
  <c r="BK97" i="18" s="1"/>
  <c r="BK145" i="18" s="1"/>
  <c r="BG75" i="18"/>
  <c r="BG97" i="18" s="1"/>
  <c r="BG145" i="18" s="1"/>
  <c r="BC75" i="18"/>
  <c r="BC97" i="18" s="1"/>
  <c r="BC145" i="18" s="1"/>
  <c r="AY75" i="18"/>
  <c r="AY97" i="18" s="1"/>
  <c r="AY145" i="18" s="1"/>
  <c r="AU75" i="18"/>
  <c r="AU97" i="18" s="1"/>
  <c r="AU145" i="18" s="1"/>
  <c r="AQ75" i="18"/>
  <c r="AQ97" i="18" s="1"/>
  <c r="AQ145" i="18" s="1"/>
  <c r="BK118" i="16"/>
  <c r="BK74" i="18"/>
  <c r="BK96" i="18" s="1"/>
  <c r="BK144" i="18" s="1"/>
  <c r="BG73" i="16"/>
  <c r="BG74" i="18"/>
  <c r="BG96" i="18" s="1"/>
  <c r="BG144" i="18" s="1"/>
  <c r="BC73" i="16"/>
  <c r="BC74" i="18"/>
  <c r="BC96" i="18" s="1"/>
  <c r="BC144" i="18" s="1"/>
  <c r="AY118" i="16"/>
  <c r="AY74" i="18"/>
  <c r="AY96" i="18" s="1"/>
  <c r="AY144" i="18" s="1"/>
  <c r="AU73" i="16"/>
  <c r="AU74" i="18"/>
  <c r="AU96" i="18" s="1"/>
  <c r="AU144" i="18" s="1"/>
  <c r="AQ74" i="18"/>
  <c r="AQ96" i="18" s="1"/>
  <c r="AQ144" i="18" s="1"/>
  <c r="BK73" i="18"/>
  <c r="BK95" i="18" s="1"/>
  <c r="BK143" i="18" s="1"/>
  <c r="BG73" i="18"/>
  <c r="BG95" i="18" s="1"/>
  <c r="BG143" i="18" s="1"/>
  <c r="BC73" i="18"/>
  <c r="BC95" i="18" s="1"/>
  <c r="BC143" i="18" s="1"/>
  <c r="AY72" i="16"/>
  <c r="AY73" i="18"/>
  <c r="AY95" i="18" s="1"/>
  <c r="AY143" i="18" s="1"/>
  <c r="AU73" i="18"/>
  <c r="AU95" i="18" s="1"/>
  <c r="AU143" i="18" s="1"/>
  <c r="AQ73" i="18"/>
  <c r="AQ95" i="18" s="1"/>
  <c r="AQ143" i="18" s="1"/>
  <c r="BK72" i="18"/>
  <c r="BK94" i="18" s="1"/>
  <c r="BK142" i="18" s="1"/>
  <c r="BG72" i="18"/>
  <c r="BG94" i="18" s="1"/>
  <c r="BG142" i="18" s="1"/>
  <c r="BC72" i="18"/>
  <c r="BC94" i="18" s="1"/>
  <c r="BC142" i="18" s="1"/>
  <c r="AY72" i="18"/>
  <c r="AY94" i="18" s="1"/>
  <c r="AY142" i="18" s="1"/>
  <c r="AU72" i="18"/>
  <c r="AU94" i="18" s="1"/>
  <c r="AU142" i="18" s="1"/>
  <c r="AQ71" i="16"/>
  <c r="AQ72" i="18"/>
  <c r="AQ94" i="18" s="1"/>
  <c r="AQ142" i="18" s="1"/>
  <c r="BK71" i="18"/>
  <c r="BK93" i="18" s="1"/>
  <c r="BK141" i="18" s="1"/>
  <c r="BG71" i="18"/>
  <c r="BG93" i="18" s="1"/>
  <c r="BG141" i="18" s="1"/>
  <c r="BC71" i="18"/>
  <c r="BC93" i="18" s="1"/>
  <c r="BC141" i="18" s="1"/>
  <c r="AY71" i="18"/>
  <c r="AY93" i="18" s="1"/>
  <c r="AY141" i="18" s="1"/>
  <c r="AU71" i="18"/>
  <c r="AU93" i="18" s="1"/>
  <c r="AU141" i="18" s="1"/>
  <c r="AQ71" i="18"/>
  <c r="AQ93" i="18" s="1"/>
  <c r="AQ141" i="18" s="1"/>
  <c r="D122" i="16"/>
  <c r="E78" i="18"/>
  <c r="E100" i="18" s="1"/>
  <c r="E148" i="18" s="1"/>
  <c r="D78" i="18"/>
  <c r="D100" i="18" s="1"/>
  <c r="D148" i="18" s="1"/>
  <c r="D130" i="16"/>
  <c r="E86" i="18"/>
  <c r="E108" i="18" s="1"/>
  <c r="E156" i="18" s="1"/>
  <c r="D86" i="18"/>
  <c r="D108" i="18" s="1"/>
  <c r="D156" i="18" s="1"/>
  <c r="D119" i="16"/>
  <c r="D75" i="18"/>
  <c r="D97" i="18" s="1"/>
  <c r="D145" i="18" s="1"/>
  <c r="E75" i="18"/>
  <c r="E97" i="18" s="1"/>
  <c r="E145" i="18" s="1"/>
  <c r="D123" i="16"/>
  <c r="D79" i="18"/>
  <c r="D101" i="18" s="1"/>
  <c r="D149" i="18" s="1"/>
  <c r="E79" i="18"/>
  <c r="E101" i="18" s="1"/>
  <c r="E149" i="18" s="1"/>
  <c r="D131" i="16"/>
  <c r="D87" i="18"/>
  <c r="D109" i="18" s="1"/>
  <c r="D157" i="18" s="1"/>
  <c r="E87" i="18"/>
  <c r="E109" i="18" s="1"/>
  <c r="E157" i="18" s="1"/>
  <c r="D71" i="16"/>
  <c r="D72" i="18"/>
  <c r="D94" i="18" s="1"/>
  <c r="D142" i="18" s="1"/>
  <c r="E72" i="18"/>
  <c r="E94" i="18" s="1"/>
  <c r="E142" i="18" s="1"/>
  <c r="D75" i="16"/>
  <c r="E76" i="18"/>
  <c r="E98" i="18" s="1"/>
  <c r="E146" i="18" s="1"/>
  <c r="D76" i="18"/>
  <c r="D98" i="18" s="1"/>
  <c r="D146" i="18" s="1"/>
  <c r="D79" i="16"/>
  <c r="D80" i="18"/>
  <c r="D102" i="18" s="1"/>
  <c r="D150" i="18" s="1"/>
  <c r="E80" i="18"/>
  <c r="E102" i="18" s="1"/>
  <c r="E150" i="18" s="1"/>
  <c r="D83" i="16"/>
  <c r="D84" i="18"/>
  <c r="D106" i="18" s="1"/>
  <c r="D154" i="18" s="1"/>
  <c r="E84" i="18"/>
  <c r="E106" i="18" s="1"/>
  <c r="E154" i="18" s="1"/>
  <c r="D87" i="16"/>
  <c r="D88" i="18"/>
  <c r="D110" i="18" s="1"/>
  <c r="D158" i="18" s="1"/>
  <c r="E88" i="18"/>
  <c r="E110" i="18" s="1"/>
  <c r="E158" i="18" s="1"/>
  <c r="D73" i="16"/>
  <c r="E74" i="18"/>
  <c r="E96" i="18" s="1"/>
  <c r="E144" i="18" s="1"/>
  <c r="D74" i="18"/>
  <c r="D96" i="18" s="1"/>
  <c r="D144" i="18" s="1"/>
  <c r="D126" i="16"/>
  <c r="E82" i="18"/>
  <c r="E104" i="18" s="1"/>
  <c r="E152" i="18" s="1"/>
  <c r="D82" i="18"/>
  <c r="D104" i="18" s="1"/>
  <c r="D152" i="18" s="1"/>
  <c r="D134" i="16"/>
  <c r="E90" i="18"/>
  <c r="E112" i="18" s="1"/>
  <c r="E160" i="18" s="1"/>
  <c r="D90" i="18"/>
  <c r="D112" i="18" s="1"/>
  <c r="D160" i="18" s="1"/>
  <c r="D127" i="16"/>
  <c r="D83" i="18"/>
  <c r="D105" i="18" s="1"/>
  <c r="D153" i="18" s="1"/>
  <c r="E83" i="18"/>
  <c r="E105" i="18" s="1"/>
  <c r="E153" i="18" s="1"/>
  <c r="D72" i="16"/>
  <c r="D73" i="18"/>
  <c r="D95" i="18" s="1"/>
  <c r="D143" i="18" s="1"/>
  <c r="E73" i="18"/>
  <c r="E95" i="18" s="1"/>
  <c r="E143" i="18" s="1"/>
  <c r="D76" i="16"/>
  <c r="E77" i="18"/>
  <c r="E99" i="18" s="1"/>
  <c r="E147" i="18" s="1"/>
  <c r="D77" i="18"/>
  <c r="D99" i="18" s="1"/>
  <c r="D147" i="18" s="1"/>
  <c r="D81" i="18"/>
  <c r="D103" i="18" s="1"/>
  <c r="D151" i="18" s="1"/>
  <c r="E81" i="18"/>
  <c r="E103" i="18" s="1"/>
  <c r="E151" i="18" s="1"/>
  <c r="D129" i="16"/>
  <c r="E85" i="18"/>
  <c r="E107" i="18" s="1"/>
  <c r="E155" i="18" s="1"/>
  <c r="D85" i="18"/>
  <c r="D107" i="18" s="1"/>
  <c r="D155" i="18" s="1"/>
  <c r="D133" i="16"/>
  <c r="D89" i="18"/>
  <c r="D111" i="18" s="1"/>
  <c r="D159" i="18" s="1"/>
  <c r="E89" i="18"/>
  <c r="E111" i="18" s="1"/>
  <c r="E159" i="18" s="1"/>
  <c r="D115" i="16"/>
  <c r="E71" i="18"/>
  <c r="E93" i="18" s="1"/>
  <c r="E141" i="18" s="1"/>
  <c r="D71" i="18"/>
  <c r="D93" i="18" s="1"/>
  <c r="D141" i="18" s="1"/>
  <c r="T112" i="16"/>
  <c r="R4" i="12" s="1"/>
  <c r="T5" i="27" s="1"/>
  <c r="V112" i="16"/>
  <c r="T4" i="12" s="1"/>
  <c r="V5" i="27" s="1"/>
  <c r="BC112" i="16"/>
  <c r="BA4" i="12" s="1"/>
  <c r="BC5" i="27" s="1"/>
  <c r="AU112" i="16"/>
  <c r="AS4" i="12" s="1"/>
  <c r="AU5" i="27" s="1"/>
  <c r="BB112" i="16"/>
  <c r="AZ4" i="12" s="1"/>
  <c r="BB5" i="27" s="1"/>
  <c r="K112" i="16"/>
  <c r="I4" i="12" s="1"/>
  <c r="K5" i="27" s="1"/>
  <c r="AE112" i="16"/>
  <c r="AC4" i="12" s="1"/>
  <c r="AE5" i="27" s="1"/>
  <c r="AS128" i="16"/>
  <c r="BE79" i="16"/>
  <c r="AA74" i="16"/>
  <c r="AA78" i="16"/>
  <c r="AM82" i="16"/>
  <c r="AC89" i="16"/>
  <c r="N116" i="16"/>
  <c r="AV133" i="16"/>
  <c r="AR131" i="16"/>
  <c r="BH129" i="16"/>
  <c r="AZ128" i="16"/>
  <c r="AO127" i="16"/>
  <c r="BE123" i="16"/>
  <c r="AR123" i="16"/>
  <c r="BH121" i="16"/>
  <c r="AZ121" i="16"/>
  <c r="AN121" i="16"/>
  <c r="AS120" i="16"/>
  <c r="AZ79" i="16"/>
  <c r="BD75" i="16"/>
  <c r="AS131" i="16"/>
  <c r="BE128" i="16"/>
  <c r="AC73" i="16"/>
  <c r="AD76" i="16"/>
  <c r="V80" i="16"/>
  <c r="E88" i="16"/>
  <c r="BD132" i="16"/>
  <c r="AN132" i="16"/>
  <c r="BH127" i="16"/>
  <c r="AV127" i="16"/>
  <c r="AV125" i="16"/>
  <c r="AN124" i="16"/>
  <c r="BI120" i="16"/>
  <c r="AR120" i="16"/>
  <c r="BD116" i="16"/>
  <c r="AO86" i="16"/>
  <c r="AV84" i="16"/>
  <c r="AR79" i="16"/>
  <c r="AN75" i="16"/>
  <c r="AW74" i="16"/>
  <c r="AS89" i="16"/>
  <c r="AS134" i="16"/>
  <c r="BI87" i="16"/>
  <c r="BI132" i="16"/>
  <c r="AS87" i="16"/>
  <c r="AS132" i="16"/>
  <c r="BI86" i="16"/>
  <c r="BI131" i="16"/>
  <c r="BA131" i="16"/>
  <c r="BA86" i="16"/>
  <c r="AO85" i="16"/>
  <c r="AO130" i="16"/>
  <c r="AS82" i="16"/>
  <c r="AS127" i="16"/>
  <c r="BE81" i="16"/>
  <c r="BE126" i="16"/>
  <c r="AW81" i="16"/>
  <c r="AW126" i="16"/>
  <c r="AS81" i="16"/>
  <c r="AS126" i="16"/>
  <c r="AO124" i="16"/>
  <c r="AO79" i="16"/>
  <c r="AW77" i="16"/>
  <c r="AW122" i="16"/>
  <c r="BE75" i="16"/>
  <c r="BE120" i="16"/>
  <c r="AW120" i="16"/>
  <c r="AW75" i="16"/>
  <c r="BE119" i="16"/>
  <c r="BE74" i="16"/>
  <c r="BA73" i="16"/>
  <c r="BA118" i="16"/>
  <c r="BI71" i="16"/>
  <c r="BI116" i="16"/>
  <c r="AW70" i="16"/>
  <c r="AW115" i="16"/>
  <c r="AS70" i="16"/>
  <c r="AS115" i="16"/>
  <c r="N123" i="16"/>
  <c r="AO128" i="16"/>
  <c r="BA124" i="16"/>
  <c r="AS123" i="16"/>
  <c r="BA122" i="16"/>
  <c r="BA120" i="16"/>
  <c r="AO71" i="16"/>
  <c r="F116" i="16"/>
  <c r="F71" i="16"/>
  <c r="V116" i="16"/>
  <c r="V71" i="16"/>
  <c r="Q117" i="16"/>
  <c r="Q72" i="16"/>
  <c r="K74" i="16"/>
  <c r="K119" i="16"/>
  <c r="E76" i="16"/>
  <c r="E121" i="16"/>
  <c r="Q121" i="16"/>
  <c r="Q76" i="16"/>
  <c r="K123" i="16"/>
  <c r="K78" i="16"/>
  <c r="R124" i="16"/>
  <c r="R79" i="16"/>
  <c r="AK125" i="16"/>
  <c r="AK80" i="16"/>
  <c r="O127" i="16"/>
  <c r="O82" i="16"/>
  <c r="M129" i="16"/>
  <c r="M84" i="16"/>
  <c r="AC84" i="16"/>
  <c r="AC129" i="16"/>
  <c r="L130" i="16"/>
  <c r="L85" i="16"/>
  <c r="AA86" i="16"/>
  <c r="AA131" i="16"/>
  <c r="AK88" i="16"/>
  <c r="AK133" i="16"/>
  <c r="P77" i="16"/>
  <c r="D81" i="16"/>
  <c r="I117" i="16"/>
  <c r="AA130" i="16"/>
  <c r="AW132" i="16"/>
  <c r="AW131" i="16"/>
  <c r="BE130" i="16"/>
  <c r="AW130" i="16"/>
  <c r="BA126" i="16"/>
  <c r="BA119" i="16"/>
  <c r="AO118" i="16"/>
  <c r="AO115" i="16"/>
  <c r="BE86" i="16"/>
  <c r="BI83" i="16"/>
  <c r="BI89" i="16"/>
  <c r="BI134" i="16"/>
  <c r="BE89" i="16"/>
  <c r="BE134" i="16"/>
  <c r="AW89" i="16"/>
  <c r="AW134" i="16"/>
  <c r="BE132" i="16"/>
  <c r="BE87" i="16"/>
  <c r="BI85" i="16"/>
  <c r="BI130" i="16"/>
  <c r="BA85" i="16"/>
  <c r="BA130" i="16"/>
  <c r="BA83" i="16"/>
  <c r="BA128" i="16"/>
  <c r="BE82" i="16"/>
  <c r="BE127" i="16"/>
  <c r="AW82" i="16"/>
  <c r="AW127" i="16"/>
  <c r="BI79" i="16"/>
  <c r="BI124" i="16"/>
  <c r="AS79" i="16"/>
  <c r="AS124" i="16"/>
  <c r="BI78" i="16"/>
  <c r="BI123" i="16"/>
  <c r="BA123" i="16"/>
  <c r="BA78" i="16"/>
  <c r="AO78" i="16"/>
  <c r="AO123" i="16"/>
  <c r="AO75" i="16"/>
  <c r="AO120" i="16"/>
  <c r="BE71" i="16"/>
  <c r="BE116" i="16"/>
  <c r="AW116" i="16"/>
  <c r="AW71" i="16"/>
  <c r="BI70" i="16"/>
  <c r="BI115" i="16"/>
  <c r="BA70" i="16"/>
  <c r="BA115" i="16"/>
  <c r="AJ84" i="16"/>
  <c r="AJ129" i="16"/>
  <c r="BA134" i="16"/>
  <c r="AS130" i="16"/>
  <c r="AS119" i="16"/>
  <c r="G115" i="16"/>
  <c r="G70" i="16"/>
  <c r="E72" i="16"/>
  <c r="E117" i="16"/>
  <c r="P118" i="16"/>
  <c r="P73" i="16"/>
  <c r="G119" i="16"/>
  <c r="G74" i="16"/>
  <c r="T126" i="16"/>
  <c r="T81" i="16"/>
  <c r="T130" i="16"/>
  <c r="T85" i="16"/>
  <c r="O131" i="16"/>
  <c r="O86" i="16"/>
  <c r="Z132" i="16"/>
  <c r="Z87" i="16"/>
  <c r="U133" i="16"/>
  <c r="U88" i="16"/>
  <c r="AF73" i="16"/>
  <c r="AM78" i="16"/>
  <c r="W70" i="16"/>
  <c r="AG72" i="16"/>
  <c r="F75" i="16"/>
  <c r="AC76" i="16"/>
  <c r="AB77" i="16"/>
  <c r="M80" i="16"/>
  <c r="AJ81" i="16"/>
  <c r="AH83" i="16"/>
  <c r="AJ85" i="16"/>
  <c r="D89" i="16"/>
  <c r="R128" i="16"/>
  <c r="AO134" i="16"/>
  <c r="BI127" i="16"/>
  <c r="BA127" i="16"/>
  <c r="BI126" i="16"/>
  <c r="AW124" i="16"/>
  <c r="AW123" i="16"/>
  <c r="BI119" i="16"/>
  <c r="AO119" i="16"/>
  <c r="BE118" i="16"/>
  <c r="AO87" i="16"/>
  <c r="AW83" i="16"/>
  <c r="BA71" i="16"/>
  <c r="F72" i="16"/>
  <c r="AB74" i="16"/>
  <c r="S75" i="16"/>
  <c r="N76" i="16"/>
  <c r="AL76" i="16"/>
  <c r="AM79" i="16"/>
  <c r="Z80" i="16"/>
  <c r="K83" i="16"/>
  <c r="BH133" i="16"/>
  <c r="AR133" i="16"/>
  <c r="AZ132" i="16"/>
  <c r="AV131" i="16"/>
  <c r="BD128" i="16"/>
  <c r="AN128" i="16"/>
  <c r="BH125" i="16"/>
  <c r="AR125" i="16"/>
  <c r="AV123" i="16"/>
  <c r="AR119" i="16"/>
  <c r="BH117" i="16"/>
  <c r="AV87" i="16"/>
  <c r="BD80" i="16"/>
  <c r="BD72" i="16"/>
  <c r="BH71" i="16"/>
  <c r="P70" i="16"/>
  <c r="Q73" i="16"/>
  <c r="AA75" i="16"/>
  <c r="U81" i="16"/>
  <c r="P82" i="16"/>
  <c r="P86" i="16"/>
  <c r="BH131" i="16"/>
  <c r="AR127" i="16"/>
  <c r="BH123" i="16"/>
  <c r="AV119" i="16"/>
  <c r="BD84" i="16"/>
  <c r="AN84" i="16"/>
  <c r="BH79" i="16"/>
  <c r="BH75" i="16"/>
  <c r="AV75" i="16"/>
  <c r="AV72" i="16"/>
  <c r="L115" i="16"/>
  <c r="L70" i="16"/>
  <c r="X115" i="16"/>
  <c r="X70" i="16"/>
  <c r="K116" i="16"/>
  <c r="K71" i="16"/>
  <c r="W116" i="16"/>
  <c r="W71" i="16"/>
  <c r="AM116" i="16"/>
  <c r="AM71" i="16"/>
  <c r="V117" i="16"/>
  <c r="V72" i="16"/>
  <c r="AL117" i="16"/>
  <c r="AL72" i="16"/>
  <c r="AG118" i="16"/>
  <c r="AG73" i="16"/>
  <c r="H119" i="16"/>
  <c r="H74" i="16"/>
  <c r="X119" i="16"/>
  <c r="X74" i="16"/>
  <c r="AF119" i="16"/>
  <c r="AF74" i="16"/>
  <c r="G120" i="16"/>
  <c r="G75" i="16"/>
  <c r="W120" i="16"/>
  <c r="W75" i="16"/>
  <c r="AI120" i="16"/>
  <c r="AI75" i="16"/>
  <c r="F121" i="16"/>
  <c r="F76" i="16"/>
  <c r="R121" i="16"/>
  <c r="R76" i="16"/>
  <c r="AH121" i="16"/>
  <c r="AH76" i="16"/>
  <c r="E122" i="16"/>
  <c r="E77" i="16"/>
  <c r="Q122" i="16"/>
  <c r="Q77" i="16"/>
  <c r="AG122" i="16"/>
  <c r="AG77" i="16"/>
  <c r="H123" i="16"/>
  <c r="H78" i="16"/>
  <c r="P123" i="16"/>
  <c r="P78" i="16"/>
  <c r="AB123" i="16"/>
  <c r="AB78" i="16"/>
  <c r="S124" i="16"/>
  <c r="S79" i="16"/>
  <c r="AI124" i="16"/>
  <c r="AI79" i="16"/>
  <c r="F125" i="16"/>
  <c r="F80" i="16"/>
  <c r="R125" i="16"/>
  <c r="R80" i="16"/>
  <c r="AD125" i="16"/>
  <c r="AD80" i="16"/>
  <c r="AL125" i="16"/>
  <c r="AL80" i="16"/>
  <c r="AC126" i="16"/>
  <c r="AC81" i="16"/>
  <c r="X127" i="16"/>
  <c r="X82" i="16"/>
  <c r="S128" i="16"/>
  <c r="S83" i="16"/>
  <c r="U130" i="16"/>
  <c r="U85" i="16"/>
  <c r="AC130" i="16"/>
  <c r="AC85" i="16"/>
  <c r="H70" i="16"/>
  <c r="AF70" i="16"/>
  <c r="S71" i="16"/>
  <c r="AD72" i="16"/>
  <c r="AM75" i="16"/>
  <c r="M77" i="16"/>
  <c r="AK77" i="16"/>
  <c r="X78" i="16"/>
  <c r="K79" i="16"/>
  <c r="N80" i="16"/>
  <c r="Z84" i="16"/>
  <c r="AH88" i="16"/>
  <c r="U89" i="16"/>
  <c r="AA116" i="16"/>
  <c r="AA71" i="16"/>
  <c r="N117" i="16"/>
  <c r="N72" i="16"/>
  <c r="AH117" i="16"/>
  <c r="AH72" i="16"/>
  <c r="M118" i="16"/>
  <c r="M73" i="16"/>
  <c r="U118" i="16"/>
  <c r="U73" i="16"/>
  <c r="AK118" i="16"/>
  <c r="AK73" i="16"/>
  <c r="K120" i="16"/>
  <c r="K75" i="16"/>
  <c r="V121" i="16"/>
  <c r="V76" i="16"/>
  <c r="U122" i="16"/>
  <c r="U77" i="16"/>
  <c r="AF123" i="16"/>
  <c r="AF78" i="16"/>
  <c r="G124" i="16"/>
  <c r="G79" i="16"/>
  <c r="M126" i="16"/>
  <c r="M81" i="16"/>
  <c r="H127" i="16"/>
  <c r="H82" i="16"/>
  <c r="AA128" i="16"/>
  <c r="AA83" i="16"/>
  <c r="AI128" i="16"/>
  <c r="AI83" i="16"/>
  <c r="F129" i="16"/>
  <c r="F84" i="16"/>
  <c r="J129" i="16"/>
  <c r="J84" i="16"/>
  <c r="R129" i="16"/>
  <c r="R84" i="16"/>
  <c r="V129" i="16"/>
  <c r="V84" i="16"/>
  <c r="AD129" i="16"/>
  <c r="AD84" i="16"/>
  <c r="AH129" i="16"/>
  <c r="AH84" i="16"/>
  <c r="E130" i="16"/>
  <c r="E85" i="16"/>
  <c r="M130" i="16"/>
  <c r="M85" i="16"/>
  <c r="H131" i="16"/>
  <c r="H86" i="16"/>
  <c r="X131" i="16"/>
  <c r="X86" i="16"/>
  <c r="K132" i="16"/>
  <c r="K87" i="16"/>
  <c r="AA132" i="16"/>
  <c r="AA87" i="16"/>
  <c r="AI132" i="16"/>
  <c r="AI87" i="16"/>
  <c r="F133" i="16"/>
  <c r="F88" i="16"/>
  <c r="J133" i="16"/>
  <c r="J88" i="16"/>
  <c r="R133" i="16"/>
  <c r="R88" i="16"/>
  <c r="V133" i="16"/>
  <c r="V88" i="16"/>
  <c r="Z133" i="16"/>
  <c r="Z88" i="16"/>
  <c r="AL133" i="16"/>
  <c r="AL88" i="16"/>
  <c r="M134" i="16"/>
  <c r="M89" i="16"/>
  <c r="AK134" i="16"/>
  <c r="AK89" i="16"/>
  <c r="AB70" i="16"/>
  <c r="G71" i="16"/>
  <c r="AI71" i="16"/>
  <c r="R72" i="16"/>
  <c r="E73" i="16"/>
  <c r="P74" i="16"/>
  <c r="AC77" i="16"/>
  <c r="L78" i="16"/>
  <c r="AA79" i="16"/>
  <c r="AH80" i="16"/>
  <c r="E81" i="16"/>
  <c r="AK81" i="16"/>
  <c r="AF82" i="16"/>
  <c r="N84" i="16"/>
  <c r="AK85" i="16"/>
  <c r="AF86" i="16"/>
  <c r="AD88" i="16"/>
  <c r="E89" i="16"/>
  <c r="Z71" i="16"/>
  <c r="Z116" i="16"/>
  <c r="AK72" i="16"/>
  <c r="AK117" i="16"/>
  <c r="O74" i="16"/>
  <c r="O119" i="16"/>
  <c r="Z75" i="16"/>
  <c r="Z120" i="16"/>
  <c r="I76" i="16"/>
  <c r="I121" i="16"/>
  <c r="I80" i="16"/>
  <c r="I125" i="16"/>
  <c r="S82" i="16"/>
  <c r="S127" i="16"/>
  <c r="AA82" i="16"/>
  <c r="AA127" i="16"/>
  <c r="U129" i="16"/>
  <c r="U84" i="16"/>
  <c r="G131" i="16"/>
  <c r="G86" i="16"/>
  <c r="S86" i="16"/>
  <c r="S131" i="16"/>
  <c r="W131" i="16"/>
  <c r="W86" i="16"/>
  <c r="AM131" i="16"/>
  <c r="AM86" i="16"/>
  <c r="R132" i="16"/>
  <c r="R87" i="16"/>
  <c r="AH132" i="16"/>
  <c r="AH87" i="16"/>
  <c r="AC133" i="16"/>
  <c r="AC88" i="16"/>
  <c r="L134" i="16"/>
  <c r="L89" i="16"/>
  <c r="AB134" i="16"/>
  <c r="AB89" i="16"/>
  <c r="AA70" i="16"/>
  <c r="R71" i="16"/>
  <c r="AC72" i="16"/>
  <c r="AB73" i="16"/>
  <c r="AM74" i="16"/>
  <c r="AL75" i="16"/>
  <c r="M76" i="16"/>
  <c r="L77" i="16"/>
  <c r="W78" i="16"/>
  <c r="V79" i="16"/>
  <c r="U80" i="16"/>
  <c r="G82" i="16"/>
  <c r="AE82" i="16"/>
  <c r="J83" i="16"/>
  <c r="AK84" i="16"/>
  <c r="AB85" i="16"/>
  <c r="AE86" i="16"/>
  <c r="M88" i="16"/>
  <c r="T89" i="16"/>
  <c r="J112" i="16"/>
  <c r="H4" i="12" s="1"/>
  <c r="J5" i="27" s="1"/>
  <c r="O115" i="16"/>
  <c r="T118" i="16"/>
  <c r="N120" i="16"/>
  <c r="I129" i="16"/>
  <c r="O130" i="16"/>
  <c r="N131" i="16"/>
  <c r="I133" i="16"/>
  <c r="BJ112" i="16"/>
  <c r="BH4" i="12" s="1"/>
  <c r="BJ5" i="27" s="1"/>
  <c r="BF112" i="16"/>
  <c r="BD4" i="12" s="1"/>
  <c r="BF5" i="27" s="1"/>
  <c r="AX112" i="16"/>
  <c r="AV4" i="12" s="1"/>
  <c r="AX5" i="27" s="1"/>
  <c r="AT112" i="16"/>
  <c r="AR4" i="12" s="1"/>
  <c r="AT5" i="27" s="1"/>
  <c r="AP112" i="16"/>
  <c r="AN4" i="12" s="1"/>
  <c r="AP5" i="27" s="1"/>
  <c r="D47" i="16"/>
  <c r="D69" i="16"/>
  <c r="D138" i="16"/>
  <c r="D25" i="16"/>
  <c r="V70" i="16"/>
  <c r="V115" i="16"/>
  <c r="P72" i="16"/>
  <c r="P117" i="16"/>
  <c r="AE73" i="16"/>
  <c r="AE118" i="16"/>
  <c r="V74" i="16"/>
  <c r="V119" i="16"/>
  <c r="Y75" i="16"/>
  <c r="Y120" i="16"/>
  <c r="P76" i="16"/>
  <c r="P121" i="16"/>
  <c r="AA77" i="16"/>
  <c r="AA122" i="16"/>
  <c r="X80" i="16"/>
  <c r="X125" i="16"/>
  <c r="AA81" i="16"/>
  <c r="AA126" i="16"/>
  <c r="AK83" i="16"/>
  <c r="AK128" i="16"/>
  <c r="P84" i="16"/>
  <c r="P129" i="16"/>
  <c r="X84" i="16"/>
  <c r="X129" i="16"/>
  <c r="AI85" i="16"/>
  <c r="AI130" i="16"/>
  <c r="Z86" i="16"/>
  <c r="Z131" i="16"/>
  <c r="Y87" i="16"/>
  <c r="Y132" i="16"/>
  <c r="AC87" i="16"/>
  <c r="AC132" i="16"/>
  <c r="AB88" i="16"/>
  <c r="AB133" i="16"/>
  <c r="AA89" i="16"/>
  <c r="AA134" i="16"/>
  <c r="K70" i="16"/>
  <c r="AM70" i="16"/>
  <c r="AL71" i="16"/>
  <c r="M72" i="16"/>
  <c r="L73" i="16"/>
  <c r="W74" i="16"/>
  <c r="V75" i="16"/>
  <c r="AG76" i="16"/>
  <c r="AF77" i="16"/>
  <c r="G78" i="16"/>
  <c r="F79" i="16"/>
  <c r="AH79" i="16"/>
  <c r="AC80" i="16"/>
  <c r="L81" i="16"/>
  <c r="AB81" i="16"/>
  <c r="W82" i="16"/>
  <c r="Z83" i="16"/>
  <c r="E84" i="16"/>
  <c r="D85" i="16"/>
  <c r="J87" i="16"/>
  <c r="AJ89" i="16"/>
  <c r="D114" i="16"/>
  <c r="Y116" i="16"/>
  <c r="AK121" i="16"/>
  <c r="S123" i="16"/>
  <c r="N127" i="16"/>
  <c r="H129" i="16"/>
  <c r="F131" i="16"/>
  <c r="D161" i="16"/>
  <c r="D91" i="16"/>
  <c r="E25" i="16"/>
  <c r="F25" i="16"/>
  <c r="F47" i="16"/>
  <c r="F69" i="16"/>
  <c r="F91" i="16"/>
  <c r="BG112" i="16"/>
  <c r="BE4" i="12" s="1"/>
  <c r="BG5" i="27" s="1"/>
  <c r="AY112" i="16"/>
  <c r="AW4" i="12" s="1"/>
  <c r="AY5" i="27" s="1"/>
  <c r="AQ112" i="16"/>
  <c r="AO4" i="12" s="1"/>
  <c r="AQ5" i="27" s="1"/>
  <c r="AQ89" i="16"/>
  <c r="AQ134" i="16"/>
  <c r="AY88" i="16"/>
  <c r="AY133" i="16"/>
  <c r="BG87" i="16"/>
  <c r="BG132" i="16"/>
  <c r="BC87" i="16"/>
  <c r="BC132" i="16"/>
  <c r="AQ87" i="16"/>
  <c r="AQ132" i="16"/>
  <c r="BG85" i="16"/>
  <c r="BG130" i="16"/>
  <c r="AQ85" i="16"/>
  <c r="AQ130" i="16"/>
  <c r="AY84" i="16"/>
  <c r="AY129" i="16"/>
  <c r="BG83" i="16"/>
  <c r="BG128" i="16"/>
  <c r="BC83" i="16"/>
  <c r="BC128" i="16"/>
  <c r="AQ83" i="16"/>
  <c r="AQ128" i="16"/>
  <c r="BG81" i="16"/>
  <c r="BG126" i="16"/>
  <c r="AQ81" i="16"/>
  <c r="AQ126" i="16"/>
  <c r="AY80" i="16"/>
  <c r="AY125" i="16"/>
  <c r="BG79" i="16"/>
  <c r="BG124" i="16"/>
  <c r="BC79" i="16"/>
  <c r="BC124" i="16"/>
  <c r="AQ79" i="16"/>
  <c r="AQ124" i="16"/>
  <c r="BG77" i="16"/>
  <c r="BG122" i="16"/>
  <c r="AY122" i="16"/>
  <c r="AY77" i="16"/>
  <c r="AY76" i="16"/>
  <c r="AY121" i="16"/>
  <c r="BC75" i="16"/>
  <c r="BC120" i="16"/>
  <c r="AQ73" i="16"/>
  <c r="AQ118" i="16"/>
  <c r="BK72" i="16"/>
  <c r="BK117" i="16"/>
  <c r="BC117" i="16"/>
  <c r="BC72" i="16"/>
  <c r="AQ72" i="16"/>
  <c r="AQ117" i="16"/>
  <c r="BG71" i="16"/>
  <c r="BG116" i="16"/>
  <c r="BC71" i="16"/>
  <c r="BC116" i="16"/>
  <c r="AZ88" i="16"/>
  <c r="AZ133" i="16"/>
  <c r="BH87" i="16"/>
  <c r="BH132" i="16"/>
  <c r="AR87" i="16"/>
  <c r="AR132" i="16"/>
  <c r="BD86" i="16"/>
  <c r="BD131" i="16"/>
  <c r="AZ86" i="16"/>
  <c r="AZ131" i="16"/>
  <c r="AN86" i="16"/>
  <c r="AN131" i="16"/>
  <c r="AZ84" i="16"/>
  <c r="AZ129" i="16"/>
  <c r="BH83" i="16"/>
  <c r="BH128" i="16"/>
  <c r="AR83" i="16"/>
  <c r="AR128" i="16"/>
  <c r="BD82" i="16"/>
  <c r="BD127" i="16"/>
  <c r="AZ82" i="16"/>
  <c r="AZ127" i="16"/>
  <c r="AN82" i="16"/>
  <c r="AN127" i="16"/>
  <c r="AZ80" i="16"/>
  <c r="AZ125" i="16"/>
  <c r="AN80" i="16"/>
  <c r="AN125" i="16"/>
  <c r="AV124" i="16"/>
  <c r="AV79" i="16"/>
  <c r="BD78" i="16"/>
  <c r="BD123" i="16"/>
  <c r="AZ78" i="16"/>
  <c r="AZ123" i="16"/>
  <c r="AN78" i="16"/>
  <c r="AN123" i="16"/>
  <c r="BD76" i="16"/>
  <c r="BD121" i="16"/>
  <c r="AV76" i="16"/>
  <c r="AV121" i="16"/>
  <c r="BH74" i="16"/>
  <c r="BH119" i="16"/>
  <c r="AR72" i="16"/>
  <c r="AR117" i="16"/>
  <c r="AV71" i="16"/>
  <c r="AV116" i="16"/>
  <c r="AN116" i="16"/>
  <c r="AN71" i="16"/>
  <c r="AZ70" i="16"/>
  <c r="AZ115" i="16"/>
  <c r="BH112" i="16"/>
  <c r="BF4" i="12" s="1"/>
  <c r="BH5" i="27" s="1"/>
  <c r="BD112" i="16"/>
  <c r="BB4" i="12" s="1"/>
  <c r="BD5" i="27" s="1"/>
  <c r="AZ112" i="16"/>
  <c r="AX4" i="12" s="1"/>
  <c r="AV112" i="16"/>
  <c r="AT4" i="12" s="1"/>
  <c r="AV5" i="27" s="1"/>
  <c r="AR112" i="16"/>
  <c r="AP4" i="12" s="1"/>
  <c r="AR5" i="27" s="1"/>
  <c r="AN112" i="16"/>
  <c r="AL4" i="12" s="1"/>
  <c r="BH134" i="16"/>
  <c r="BH89" i="16"/>
  <c r="AZ134" i="16"/>
  <c r="AZ89" i="16"/>
  <c r="AR134" i="16"/>
  <c r="AR89" i="16"/>
  <c r="BI133" i="16"/>
  <c r="BI88" i="16"/>
  <c r="BA133" i="16"/>
  <c r="BA88" i="16"/>
  <c r="AS133" i="16"/>
  <c r="AS88" i="16"/>
  <c r="BJ132" i="16"/>
  <c r="BJ87" i="16"/>
  <c r="BB132" i="16"/>
  <c r="BB87" i="16"/>
  <c r="AT132" i="16"/>
  <c r="AT87" i="16"/>
  <c r="BK131" i="16"/>
  <c r="BK86" i="16"/>
  <c r="BC131" i="16"/>
  <c r="BC86" i="16"/>
  <c r="AU131" i="16"/>
  <c r="AU86" i="16"/>
  <c r="BD130" i="16"/>
  <c r="BD85" i="16"/>
  <c r="AV130" i="16"/>
  <c r="AV85" i="16"/>
  <c r="AN130" i="16"/>
  <c r="AN85" i="16"/>
  <c r="BE129" i="16"/>
  <c r="BE84" i="16"/>
  <c r="AW129" i="16"/>
  <c r="AW84" i="16"/>
  <c r="AO129" i="16"/>
  <c r="AO84" i="16"/>
  <c r="BB128" i="16"/>
  <c r="BB83" i="16"/>
  <c r="AX128" i="16"/>
  <c r="AX83" i="16"/>
  <c r="AP128" i="16"/>
  <c r="AP83" i="16"/>
  <c r="BG127" i="16"/>
  <c r="BG82" i="16"/>
  <c r="AY127" i="16"/>
  <c r="AY82" i="16"/>
  <c r="AQ127" i="16"/>
  <c r="AQ82" i="16"/>
  <c r="BH126" i="16"/>
  <c r="BH81" i="16"/>
  <c r="AZ126" i="16"/>
  <c r="AZ81" i="16"/>
  <c r="AR126" i="16"/>
  <c r="AR81" i="16"/>
  <c r="BI125" i="16"/>
  <c r="BI80" i="16"/>
  <c r="BA125" i="16"/>
  <c r="BA80" i="16"/>
  <c r="AS80" i="16"/>
  <c r="AS125" i="16"/>
  <c r="BJ124" i="16"/>
  <c r="BJ79" i="16"/>
  <c r="AX79" i="16"/>
  <c r="AX124" i="16"/>
  <c r="AP79" i="16"/>
  <c r="AP124" i="16"/>
  <c r="BG123" i="16"/>
  <c r="BG78" i="16"/>
  <c r="AY78" i="16"/>
  <c r="AY123" i="16"/>
  <c r="AQ123" i="16"/>
  <c r="AQ78" i="16"/>
  <c r="BH77" i="16"/>
  <c r="BH122" i="16"/>
  <c r="AZ122" i="16"/>
  <c r="AZ77" i="16"/>
  <c r="AR77" i="16"/>
  <c r="AR122" i="16"/>
  <c r="BI121" i="16"/>
  <c r="BI76" i="16"/>
  <c r="BA76" i="16"/>
  <c r="BA121" i="16"/>
  <c r="AS121" i="16"/>
  <c r="AS76" i="16"/>
  <c r="BJ75" i="16"/>
  <c r="BJ120" i="16"/>
  <c r="BB120" i="16"/>
  <c r="BB75" i="16"/>
  <c r="AX120" i="16"/>
  <c r="AX75" i="16"/>
  <c r="AP75" i="16"/>
  <c r="AP120" i="16"/>
  <c r="BG119" i="16"/>
  <c r="BG74" i="16"/>
  <c r="AU119" i="16"/>
  <c r="AU74" i="16"/>
  <c r="BD118" i="16"/>
  <c r="BD73" i="16"/>
  <c r="AV73" i="16"/>
  <c r="AV118" i="16"/>
  <c r="AN118" i="16"/>
  <c r="AN73" i="16"/>
  <c r="BE72" i="16"/>
  <c r="BE117" i="16"/>
  <c r="AW117" i="16"/>
  <c r="AW72" i="16"/>
  <c r="AO72" i="16"/>
  <c r="AO117" i="16"/>
  <c r="BF116" i="16"/>
  <c r="BF71" i="16"/>
  <c r="AX71" i="16"/>
  <c r="AX116" i="16"/>
  <c r="AP116" i="16"/>
  <c r="AP71" i="16"/>
  <c r="BG70" i="16"/>
  <c r="BG115" i="16"/>
  <c r="AY115" i="16"/>
  <c r="AY70" i="16"/>
  <c r="AQ70" i="16"/>
  <c r="AQ115" i="16"/>
  <c r="BD134" i="16"/>
  <c r="BD89" i="16"/>
  <c r="AV134" i="16"/>
  <c r="AV89" i="16"/>
  <c r="AN134" i="16"/>
  <c r="AN89" i="16"/>
  <c r="BE133" i="16"/>
  <c r="BE88" i="16"/>
  <c r="AW133" i="16"/>
  <c r="AW88" i="16"/>
  <c r="AO133" i="16"/>
  <c r="AO88" i="16"/>
  <c r="BF132" i="16"/>
  <c r="BF87" i="16"/>
  <c r="AX132" i="16"/>
  <c r="AX87" i="16"/>
  <c r="AP132" i="16"/>
  <c r="AP87" i="16"/>
  <c r="BG131" i="16"/>
  <c r="BG86" i="16"/>
  <c r="AY131" i="16"/>
  <c r="AY86" i="16"/>
  <c r="AQ131" i="16"/>
  <c r="AQ86" i="16"/>
  <c r="BH130" i="16"/>
  <c r="BH85" i="16"/>
  <c r="AZ130" i="16"/>
  <c r="AZ85" i="16"/>
  <c r="AR130" i="16"/>
  <c r="AR85" i="16"/>
  <c r="BI129" i="16"/>
  <c r="BI84" i="16"/>
  <c r="BA129" i="16"/>
  <c r="BA84" i="16"/>
  <c r="AS129" i="16"/>
  <c r="AS84" i="16"/>
  <c r="BJ128" i="16"/>
  <c r="BJ83" i="16"/>
  <c r="BF128" i="16"/>
  <c r="BF83" i="16"/>
  <c r="AT128" i="16"/>
  <c r="AT83" i="16"/>
  <c r="BK127" i="16"/>
  <c r="BK82" i="16"/>
  <c r="BC127" i="16"/>
  <c r="BC82" i="16"/>
  <c r="AU127" i="16"/>
  <c r="AU82" i="16"/>
  <c r="BD126" i="16"/>
  <c r="BD81" i="16"/>
  <c r="AV126" i="16"/>
  <c r="AV81" i="16"/>
  <c r="AN126" i="16"/>
  <c r="AN81" i="16"/>
  <c r="BE125" i="16"/>
  <c r="BE80" i="16"/>
  <c r="AW80" i="16"/>
  <c r="AW125" i="16"/>
  <c r="AO80" i="16"/>
  <c r="AO125" i="16"/>
  <c r="BF79" i="16"/>
  <c r="BF124" i="16"/>
  <c r="BB79" i="16"/>
  <c r="BB124" i="16"/>
  <c r="AT79" i="16"/>
  <c r="AT124" i="16"/>
  <c r="BK78" i="16"/>
  <c r="BK123" i="16"/>
  <c r="BC78" i="16"/>
  <c r="BC123" i="16"/>
  <c r="AU78" i="16"/>
  <c r="AU123" i="16"/>
  <c r="BD77" i="16"/>
  <c r="BD122" i="16"/>
  <c r="AV122" i="16"/>
  <c r="AV77" i="16"/>
  <c r="AN77" i="16"/>
  <c r="AN122" i="16"/>
  <c r="BE121" i="16"/>
  <c r="BE76" i="16"/>
  <c r="AW76" i="16"/>
  <c r="AW121" i="16"/>
  <c r="AO121" i="16"/>
  <c r="AO76" i="16"/>
  <c r="BF75" i="16"/>
  <c r="BF120" i="16"/>
  <c r="AT75" i="16"/>
  <c r="AT120" i="16"/>
  <c r="BK119" i="16"/>
  <c r="BK74" i="16"/>
  <c r="BC74" i="16"/>
  <c r="BC119" i="16"/>
  <c r="AY74" i="16"/>
  <c r="AY119" i="16"/>
  <c r="AQ119" i="16"/>
  <c r="AQ74" i="16"/>
  <c r="BH73" i="16"/>
  <c r="BH118" i="16"/>
  <c r="AZ118" i="16"/>
  <c r="AZ73" i="16"/>
  <c r="AR73" i="16"/>
  <c r="AR118" i="16"/>
  <c r="BI117" i="16"/>
  <c r="BI72" i="16"/>
  <c r="BA72" i="16"/>
  <c r="BA117" i="16"/>
  <c r="AS117" i="16"/>
  <c r="AS72" i="16"/>
  <c r="BJ71" i="16"/>
  <c r="BJ116" i="16"/>
  <c r="BB116" i="16"/>
  <c r="BB71" i="16"/>
  <c r="AT71" i="16"/>
  <c r="AT116" i="16"/>
  <c r="BK115" i="16"/>
  <c r="BK70" i="16"/>
  <c r="BC70" i="16"/>
  <c r="BC115" i="16"/>
  <c r="AU115" i="16"/>
  <c r="AU70" i="16"/>
  <c r="BI77" i="16"/>
  <c r="BI122" i="16"/>
  <c r="BE77" i="16"/>
  <c r="BE122" i="16"/>
  <c r="AS77" i="16"/>
  <c r="AS122" i="16"/>
  <c r="AO77" i="16"/>
  <c r="AO122" i="16"/>
  <c r="BB76" i="16"/>
  <c r="BB121" i="16"/>
  <c r="AX76" i="16"/>
  <c r="AX121" i="16"/>
  <c r="BK75" i="16"/>
  <c r="BK120" i="16"/>
  <c r="BG75" i="16"/>
  <c r="BG120" i="16"/>
  <c r="AU75" i="16"/>
  <c r="AU120" i="16"/>
  <c r="AQ75" i="16"/>
  <c r="AQ120" i="16"/>
  <c r="BD74" i="16"/>
  <c r="BD119" i="16"/>
  <c r="AZ74" i="16"/>
  <c r="AZ119" i="16"/>
  <c r="AN74" i="16"/>
  <c r="AN119" i="16"/>
  <c r="BI73" i="16"/>
  <c r="BI118" i="16"/>
  <c r="AW73" i="16"/>
  <c r="AW118" i="16"/>
  <c r="AS73" i="16"/>
  <c r="AS118" i="16"/>
  <c r="BF72" i="16"/>
  <c r="BF117" i="16"/>
  <c r="BB72" i="16"/>
  <c r="BB117" i="16"/>
  <c r="AP72" i="16"/>
  <c r="AP117" i="16"/>
  <c r="BK71" i="16"/>
  <c r="BK116" i="16"/>
  <c r="AY71" i="16"/>
  <c r="AY116" i="16"/>
  <c r="AU71" i="16"/>
  <c r="AU116" i="16"/>
  <c r="BH70" i="16"/>
  <c r="BH115" i="16"/>
  <c r="BD70" i="16"/>
  <c r="BD115" i="16"/>
  <c r="AR70" i="16"/>
  <c r="AR115" i="16"/>
  <c r="AN70" i="16"/>
  <c r="AN115" i="16"/>
  <c r="BI112" i="16"/>
  <c r="BG4" i="12" s="1"/>
  <c r="BI5" i="27" s="1"/>
  <c r="BE112" i="16"/>
  <c r="BC4" i="12" s="1"/>
  <c r="BE5" i="27" s="1"/>
  <c r="BA112" i="16"/>
  <c r="AY4" i="12" s="1"/>
  <c r="BA5" i="27" s="1"/>
  <c r="AW112" i="16"/>
  <c r="AU4" i="12" s="1"/>
  <c r="AW5" i="27" s="1"/>
  <c r="AS112" i="16"/>
  <c r="AQ4" i="12" s="1"/>
  <c r="AS5" i="27" s="1"/>
  <c r="AO112" i="16"/>
  <c r="AM4" i="12" s="1"/>
  <c r="AO5" i="27" s="1"/>
  <c r="F138" i="16"/>
  <c r="S125" i="16"/>
  <c r="S80" i="16"/>
  <c r="W125" i="16"/>
  <c r="W80" i="16"/>
  <c r="AA80" i="16"/>
  <c r="AA125" i="16"/>
  <c r="AI80" i="16"/>
  <c r="AI125" i="16"/>
  <c r="AM125" i="16"/>
  <c r="AM80" i="16"/>
  <c r="J126" i="16"/>
  <c r="J81" i="16"/>
  <c r="R126" i="16"/>
  <c r="R81" i="16"/>
  <c r="Z81" i="16"/>
  <c r="Z126" i="16"/>
  <c r="AH126" i="16"/>
  <c r="AH81" i="16"/>
  <c r="AL126" i="16"/>
  <c r="AL81" i="16"/>
  <c r="I127" i="16"/>
  <c r="I82" i="16"/>
  <c r="M127" i="16"/>
  <c r="M82" i="16"/>
  <c r="Q82" i="16"/>
  <c r="Q127" i="16"/>
  <c r="Y82" i="16"/>
  <c r="Y127" i="16"/>
  <c r="AC127" i="16"/>
  <c r="AC82" i="16"/>
  <c r="AK127" i="16"/>
  <c r="AK82" i="16"/>
  <c r="H83" i="16"/>
  <c r="H128" i="16"/>
  <c r="L128" i="16"/>
  <c r="L83" i="16"/>
  <c r="T128" i="16"/>
  <c r="T83" i="16"/>
  <c r="AB128" i="16"/>
  <c r="AB83" i="16"/>
  <c r="AJ83" i="16"/>
  <c r="AJ128" i="16"/>
  <c r="G129" i="16"/>
  <c r="G84" i="16"/>
  <c r="K129" i="16"/>
  <c r="K84" i="16"/>
  <c r="S129" i="16"/>
  <c r="S84" i="16"/>
  <c r="W129" i="16"/>
  <c r="W84" i="16"/>
  <c r="AA84" i="16"/>
  <c r="AA129" i="16"/>
  <c r="AI84" i="16"/>
  <c r="AI129" i="16"/>
  <c r="AM129" i="16"/>
  <c r="AM84" i="16"/>
  <c r="J130" i="16"/>
  <c r="J85" i="16"/>
  <c r="R130" i="16"/>
  <c r="R85" i="16"/>
  <c r="Z85" i="16"/>
  <c r="Z130" i="16"/>
  <c r="AH130" i="16"/>
  <c r="AH85" i="16"/>
  <c r="AL130" i="16"/>
  <c r="AL85" i="16"/>
  <c r="I131" i="16"/>
  <c r="I86" i="16"/>
  <c r="M131" i="16"/>
  <c r="M86" i="16"/>
  <c r="Q86" i="16"/>
  <c r="Q131" i="16"/>
  <c r="Y86" i="16"/>
  <c r="Y131" i="16"/>
  <c r="AC131" i="16"/>
  <c r="AC86" i="16"/>
  <c r="AK131" i="16"/>
  <c r="AK86" i="16"/>
  <c r="L132" i="16"/>
  <c r="L87" i="16"/>
  <c r="P132" i="16"/>
  <c r="P87" i="16"/>
  <c r="T132" i="16"/>
  <c r="T87" i="16"/>
  <c r="X87" i="16"/>
  <c r="X132" i="16"/>
  <c r="AB132" i="16"/>
  <c r="AB87" i="16"/>
  <c r="AF132" i="16"/>
  <c r="AF87" i="16"/>
  <c r="G133" i="16"/>
  <c r="G88" i="16"/>
  <c r="K133" i="16"/>
  <c r="K88" i="16"/>
  <c r="O133" i="16"/>
  <c r="O88" i="16"/>
  <c r="S133" i="16"/>
  <c r="S88" i="16"/>
  <c r="AA133" i="16"/>
  <c r="AA88" i="16"/>
  <c r="AE133" i="16"/>
  <c r="AE88" i="16"/>
  <c r="AI88" i="16"/>
  <c r="AI133" i="16"/>
  <c r="AM133" i="16"/>
  <c r="AM88" i="16"/>
  <c r="F134" i="16"/>
  <c r="F89" i="16"/>
  <c r="J134" i="16"/>
  <c r="J89" i="16"/>
  <c r="R134" i="16"/>
  <c r="R89" i="16"/>
  <c r="V89" i="16"/>
  <c r="V134" i="16"/>
  <c r="Z134" i="16"/>
  <c r="Z89" i="16"/>
  <c r="AD134" i="16"/>
  <c r="AD89" i="16"/>
  <c r="AH134" i="16"/>
  <c r="AH89" i="16"/>
  <c r="AL134" i="16"/>
  <c r="AL89" i="16"/>
  <c r="E70" i="16"/>
  <c r="U70" i="16"/>
  <c r="AK70" i="16"/>
  <c r="P71" i="16"/>
  <c r="AF71" i="16"/>
  <c r="K72" i="16"/>
  <c r="AA72" i="16"/>
  <c r="J73" i="16"/>
  <c r="Z73" i="16"/>
  <c r="E74" i="16"/>
  <c r="U74" i="16"/>
  <c r="AK74" i="16"/>
  <c r="P75" i="16"/>
  <c r="AF75" i="16"/>
  <c r="K76" i="16"/>
  <c r="AA76" i="16"/>
  <c r="J77" i="16"/>
  <c r="Z77" i="16"/>
  <c r="E78" i="16"/>
  <c r="U78" i="16"/>
  <c r="AK78" i="16"/>
  <c r="P79" i="16"/>
  <c r="AF79" i="16"/>
  <c r="K80" i="16"/>
  <c r="AG115" i="16"/>
  <c r="D116" i="16"/>
  <c r="AJ116" i="16"/>
  <c r="AG119" i="16"/>
  <c r="D120" i="16"/>
  <c r="AJ120" i="16"/>
  <c r="N122" i="16"/>
  <c r="D124" i="16"/>
  <c r="N126" i="16"/>
  <c r="D128" i="16"/>
  <c r="AF128" i="16"/>
  <c r="N130" i="16"/>
  <c r="D132" i="16"/>
  <c r="N115" i="16"/>
  <c r="N70" i="16"/>
  <c r="R115" i="16"/>
  <c r="R70" i="16"/>
  <c r="AD115" i="16"/>
  <c r="AD70" i="16"/>
  <c r="AH115" i="16"/>
  <c r="AH70" i="16"/>
  <c r="M116" i="16"/>
  <c r="M71" i="16"/>
  <c r="Q116" i="16"/>
  <c r="Q71" i="16"/>
  <c r="AC116" i="16"/>
  <c r="AC71" i="16"/>
  <c r="AG116" i="16"/>
  <c r="AG71" i="16"/>
  <c r="H117" i="16"/>
  <c r="H72" i="16"/>
  <c r="L117" i="16"/>
  <c r="L72" i="16"/>
  <c r="X117" i="16"/>
  <c r="X72" i="16"/>
  <c r="AB117" i="16"/>
  <c r="AB72" i="16"/>
  <c r="G118" i="16"/>
  <c r="G73" i="16"/>
  <c r="S118" i="16"/>
  <c r="S73" i="16"/>
  <c r="W118" i="16"/>
  <c r="W73" i="16"/>
  <c r="AI118" i="16"/>
  <c r="AI73" i="16"/>
  <c r="AM118" i="16"/>
  <c r="AM73" i="16"/>
  <c r="N119" i="16"/>
  <c r="N74" i="16"/>
  <c r="R119" i="16"/>
  <c r="R74" i="16"/>
  <c r="AD119" i="16"/>
  <c r="AD74" i="16"/>
  <c r="AH119" i="16"/>
  <c r="AH74" i="16"/>
  <c r="M120" i="16"/>
  <c r="M75" i="16"/>
  <c r="Q120" i="16"/>
  <c r="Q75" i="16"/>
  <c r="AC120" i="16"/>
  <c r="AC75" i="16"/>
  <c r="AG120" i="16"/>
  <c r="AG75" i="16"/>
  <c r="H121" i="16"/>
  <c r="H76" i="16"/>
  <c r="L121" i="16"/>
  <c r="L76" i="16"/>
  <c r="X121" i="16"/>
  <c r="X76" i="16"/>
  <c r="AB121" i="16"/>
  <c r="AB76" i="16"/>
  <c r="G122" i="16"/>
  <c r="G77" i="16"/>
  <c r="K122" i="16"/>
  <c r="K77" i="16"/>
  <c r="S122" i="16"/>
  <c r="S77" i="16"/>
  <c r="W122" i="16"/>
  <c r="W77" i="16"/>
  <c r="AE122" i="16"/>
  <c r="AE77" i="16"/>
  <c r="AM122" i="16"/>
  <c r="AM77" i="16"/>
  <c r="J123" i="16"/>
  <c r="J78" i="16"/>
  <c r="R123" i="16"/>
  <c r="R78" i="16"/>
  <c r="V123" i="16"/>
  <c r="V78" i="16"/>
  <c r="AD123" i="16"/>
  <c r="AD78" i="16"/>
  <c r="AH123" i="16"/>
  <c r="AH78" i="16"/>
  <c r="AL123" i="16"/>
  <c r="AL78" i="16"/>
  <c r="E124" i="16"/>
  <c r="E79" i="16"/>
  <c r="M124" i="16"/>
  <c r="M79" i="16"/>
  <c r="Q124" i="16"/>
  <c r="Q79" i="16"/>
  <c r="U124" i="16"/>
  <c r="U79" i="16"/>
  <c r="AC124" i="16"/>
  <c r="AC79" i="16"/>
  <c r="AG124" i="16"/>
  <c r="AG79" i="16"/>
  <c r="D125" i="16"/>
  <c r="D80" i="16"/>
  <c r="L125" i="16"/>
  <c r="L80" i="16"/>
  <c r="T125" i="16"/>
  <c r="T80" i="16"/>
  <c r="AB125" i="16"/>
  <c r="AB80" i="16"/>
  <c r="AF125" i="16"/>
  <c r="AF80" i="16"/>
  <c r="G126" i="16"/>
  <c r="G81" i="16"/>
  <c r="K126" i="16"/>
  <c r="K81" i="16"/>
  <c r="S126" i="16"/>
  <c r="S81" i="16"/>
  <c r="W126" i="16"/>
  <c r="W81" i="16"/>
  <c r="AE126" i="16"/>
  <c r="AE81" i="16"/>
  <c r="AM126" i="16"/>
  <c r="AM81" i="16"/>
  <c r="J127" i="16"/>
  <c r="J82" i="16"/>
  <c r="R127" i="16"/>
  <c r="R82" i="16"/>
  <c r="V127" i="16"/>
  <c r="V82" i="16"/>
  <c r="AD127" i="16"/>
  <c r="AD82" i="16"/>
  <c r="AH127" i="16"/>
  <c r="AH82" i="16"/>
  <c r="AL127" i="16"/>
  <c r="AL82" i="16"/>
  <c r="E128" i="16"/>
  <c r="E83" i="16"/>
  <c r="M128" i="16"/>
  <c r="M83" i="16"/>
  <c r="Q128" i="16"/>
  <c r="Q83" i="16"/>
  <c r="U128" i="16"/>
  <c r="U83" i="16"/>
  <c r="AC128" i="16"/>
  <c r="AC83" i="16"/>
  <c r="Q70" i="16"/>
  <c r="L71" i="16"/>
  <c r="AB71" i="16"/>
  <c r="G72" i="16"/>
  <c r="W72" i="16"/>
  <c r="AM72" i="16"/>
  <c r="F73" i="16"/>
  <c r="V73" i="16"/>
  <c r="AL73" i="16"/>
  <c r="Q74" i="16"/>
  <c r="L75" i="16"/>
  <c r="AB75" i="16"/>
  <c r="G76" i="16"/>
  <c r="W76" i="16"/>
  <c r="AM76" i="16"/>
  <c r="F77" i="16"/>
  <c r="V77" i="16"/>
  <c r="AL77" i="16"/>
  <c r="Q78" i="16"/>
  <c r="AG78" i="16"/>
  <c r="L79" i="16"/>
  <c r="AB79" i="16"/>
  <c r="G80" i="16"/>
  <c r="Z115" i="16"/>
  <c r="E116" i="16"/>
  <c r="AK116" i="16"/>
  <c r="T117" i="16"/>
  <c r="AE117" i="16"/>
  <c r="K118" i="16"/>
  <c r="Z119" i="16"/>
  <c r="E120" i="16"/>
  <c r="AK120" i="16"/>
  <c r="T121" i="16"/>
  <c r="AE121" i="16"/>
  <c r="O122" i="16"/>
  <c r="AD122" i="16"/>
  <c r="I124" i="16"/>
  <c r="X124" i="16"/>
  <c r="AK124" i="16"/>
  <c r="O125" i="16"/>
  <c r="O126" i="16"/>
  <c r="AD126" i="16"/>
  <c r="E127" i="16"/>
  <c r="AG127" i="16"/>
  <c r="I128" i="16"/>
  <c r="X128" i="16"/>
  <c r="O129" i="16"/>
  <c r="AD130" i="16"/>
  <c r="E131" i="16"/>
  <c r="AG131" i="16"/>
  <c r="H132" i="16"/>
  <c r="M70" i="16"/>
  <c r="S70" i="16"/>
  <c r="AC70" i="16"/>
  <c r="AI70" i="16"/>
  <c r="H71" i="16"/>
  <c r="X71" i="16"/>
  <c r="AD71" i="16"/>
  <c r="S72" i="16"/>
  <c r="Y72" i="16"/>
  <c r="AI72" i="16"/>
  <c r="H73" i="16"/>
  <c r="R73" i="16"/>
  <c r="X73" i="16"/>
  <c r="AH73" i="16"/>
  <c r="M74" i="16"/>
  <c r="S74" i="16"/>
  <c r="AC74" i="16"/>
  <c r="AI74" i="16"/>
  <c r="H75" i="16"/>
  <c r="X75" i="16"/>
  <c r="AD75" i="16"/>
  <c r="S76" i="16"/>
  <c r="Y76" i="16"/>
  <c r="AI76" i="16"/>
  <c r="H77" i="16"/>
  <c r="R77" i="16"/>
  <c r="X77" i="16"/>
  <c r="AH77" i="16"/>
  <c r="M78" i="16"/>
  <c r="AC78" i="16"/>
  <c r="AI78" i="16"/>
  <c r="H79" i="16"/>
  <c r="N79" i="16"/>
  <c r="AD79" i="16"/>
  <c r="H81" i="16"/>
  <c r="P81" i="16"/>
  <c r="X81" i="16"/>
  <c r="AF81" i="16"/>
  <c r="K82" i="16"/>
  <c r="AI82" i="16"/>
  <c r="F83" i="16"/>
  <c r="N83" i="16"/>
  <c r="V83" i="16"/>
  <c r="AD83" i="16"/>
  <c r="AL83" i="16"/>
  <c r="H85" i="16"/>
  <c r="P85" i="16"/>
  <c r="X85" i="16"/>
  <c r="AF85" i="16"/>
  <c r="K86" i="16"/>
  <c r="AI86" i="16"/>
  <c r="F87" i="16"/>
  <c r="N87" i="16"/>
  <c r="V87" i="16"/>
  <c r="AD87" i="16"/>
  <c r="AL87" i="16"/>
  <c r="H89" i="16"/>
  <c r="P89" i="16"/>
  <c r="X89" i="16"/>
  <c r="AF89" i="16"/>
  <c r="G112" i="16"/>
  <c r="E4" i="12" s="1"/>
  <c r="G5" i="27" s="1"/>
  <c r="S112" i="16"/>
  <c r="Q4" i="12" s="1"/>
  <c r="S5" i="27" s="1"/>
  <c r="W112" i="16"/>
  <c r="U4" i="12" s="1"/>
  <c r="W5" i="27" s="1"/>
  <c r="AI112" i="16"/>
  <c r="AG4" i="12" s="1"/>
  <c r="AI5" i="27" s="1"/>
  <c r="AM112" i="16"/>
  <c r="AK4" i="12" s="1"/>
  <c r="AM5" i="27" s="1"/>
  <c r="D112" i="16"/>
  <c r="B4" i="12" s="1"/>
  <c r="O112" i="16"/>
  <c r="M4" i="12" s="1"/>
  <c r="O5" i="27" s="1"/>
  <c r="Z112" i="16"/>
  <c r="X4" i="12" s="1"/>
  <c r="Z5" i="27" s="1"/>
  <c r="AJ112" i="16"/>
  <c r="AH4" i="12" s="1"/>
  <c r="AJ5" i="27" s="1"/>
  <c r="F115" i="16"/>
  <c r="AL115" i="16"/>
  <c r="I116" i="16"/>
  <c r="T116" i="16"/>
  <c r="U117" i="16"/>
  <c r="AF117" i="16"/>
  <c r="D118" i="16"/>
  <c r="O118" i="16"/>
  <c r="AJ118" i="16"/>
  <c r="F119" i="16"/>
  <c r="AL119" i="16"/>
  <c r="I120" i="16"/>
  <c r="T120" i="16"/>
  <c r="U121" i="16"/>
  <c r="AF121" i="16"/>
  <c r="T122" i="16"/>
  <c r="AI122" i="16"/>
  <c r="F123" i="16"/>
  <c r="J124" i="16"/>
  <c r="Y124" i="16"/>
  <c r="P125" i="16"/>
  <c r="AE125" i="16"/>
  <c r="F126" i="16"/>
  <c r="AI126" i="16"/>
  <c r="F127" i="16"/>
  <c r="U127" i="16"/>
  <c r="Y128" i="16"/>
  <c r="AE129" i="16"/>
  <c r="F130" i="16"/>
  <c r="U131" i="16"/>
  <c r="AJ132" i="16"/>
  <c r="W133" i="16"/>
  <c r="D70" i="16"/>
  <c r="I70" i="16"/>
  <c r="T70" i="16"/>
  <c r="Y70" i="16"/>
  <c r="AE70" i="16"/>
  <c r="AJ70" i="16"/>
  <c r="J71" i="16"/>
  <c r="O71" i="16"/>
  <c r="AE71" i="16"/>
  <c r="J72" i="16"/>
  <c r="O72" i="16"/>
  <c r="Z72" i="16"/>
  <c r="I73" i="16"/>
  <c r="N73" i="16"/>
  <c r="Y73" i="16"/>
  <c r="AD73" i="16"/>
  <c r="D74" i="16"/>
  <c r="I74" i="16"/>
  <c r="T74" i="16"/>
  <c r="Y74" i="16"/>
  <c r="AE74" i="16"/>
  <c r="AJ74" i="16"/>
  <c r="J75" i="16"/>
  <c r="O75" i="16"/>
  <c r="AE75" i="16"/>
  <c r="J76" i="16"/>
  <c r="O76" i="16"/>
  <c r="Z76" i="16"/>
  <c r="D77" i="16"/>
  <c r="I77" i="16"/>
  <c r="Y77" i="16"/>
  <c r="AJ77" i="16"/>
  <c r="D78" i="16"/>
  <c r="I78" i="16"/>
  <c r="O78" i="16"/>
  <c r="T78" i="16"/>
  <c r="Y78" i="16"/>
  <c r="AE78" i="16"/>
  <c r="AJ78" i="16"/>
  <c r="O79" i="16"/>
  <c r="T79" i="16"/>
  <c r="Z79" i="16"/>
  <c r="AE79" i="16"/>
  <c r="AJ79" i="16"/>
  <c r="E80" i="16"/>
  <c r="J80" i="16"/>
  <c r="Q80" i="16"/>
  <c r="Y80" i="16"/>
  <c r="AG80" i="16"/>
  <c r="I81" i="16"/>
  <c r="Q81" i="16"/>
  <c r="Y81" i="16"/>
  <c r="AG81" i="16"/>
  <c r="D82" i="16"/>
  <c r="L82" i="16"/>
  <c r="T82" i="16"/>
  <c r="AB82" i="16"/>
  <c r="AJ82" i="16"/>
  <c r="G83" i="16"/>
  <c r="O83" i="16"/>
  <c r="W83" i="16"/>
  <c r="AE83" i="16"/>
  <c r="AM83" i="16"/>
  <c r="Q84" i="16"/>
  <c r="Y84" i="16"/>
  <c r="AG84" i="16"/>
  <c r="I85" i="16"/>
  <c r="Q85" i="16"/>
  <c r="Y85" i="16"/>
  <c r="AG85" i="16"/>
  <c r="D86" i="16"/>
  <c r="L86" i="16"/>
  <c r="T86" i="16"/>
  <c r="AB86" i="16"/>
  <c r="AJ86" i="16"/>
  <c r="G87" i="16"/>
  <c r="O87" i="16"/>
  <c r="W87" i="16"/>
  <c r="AE87" i="16"/>
  <c r="AM87" i="16"/>
  <c r="Q88" i="16"/>
  <c r="Y88" i="16"/>
  <c r="AG88" i="16"/>
  <c r="I89" i="16"/>
  <c r="Q89" i="16"/>
  <c r="Y89" i="16"/>
  <c r="AG89" i="16"/>
  <c r="H112" i="16"/>
  <c r="F4" i="12" s="1"/>
  <c r="H5" i="27" s="1"/>
  <c r="L112" i="16"/>
  <c r="J4" i="12" s="1"/>
  <c r="L5" i="27" s="1"/>
  <c r="X112" i="16"/>
  <c r="V4" i="12" s="1"/>
  <c r="X5" i="27" s="1"/>
  <c r="AB112" i="16"/>
  <c r="Z4" i="12" s="1"/>
  <c r="F112" i="16"/>
  <c r="D4" i="12" s="1"/>
  <c r="F5" i="27" s="1"/>
  <c r="P112" i="16"/>
  <c r="N4" i="12" s="1"/>
  <c r="AA112" i="16"/>
  <c r="Y4" i="12" s="1"/>
  <c r="AA5" i="27" s="1"/>
  <c r="AL112" i="16"/>
  <c r="AJ4" i="12" s="1"/>
  <c r="AL5" i="27" s="1"/>
  <c r="J115" i="16"/>
  <c r="U116" i="16"/>
  <c r="D117" i="16"/>
  <c r="AJ117" i="16"/>
  <c r="AA118" i="16"/>
  <c r="J119" i="16"/>
  <c r="U120" i="16"/>
  <c r="D121" i="16"/>
  <c r="AJ121" i="16"/>
  <c r="Z123" i="16"/>
  <c r="H125" i="16"/>
  <c r="AJ125" i="16"/>
  <c r="V126" i="16"/>
  <c r="Z127" i="16"/>
  <c r="P128" i="16"/>
  <c r="V130" i="16"/>
  <c r="N134" i="16"/>
  <c r="AG83" i="16"/>
  <c r="D84" i="16"/>
  <c r="L84" i="16"/>
  <c r="T84" i="16"/>
  <c r="AB84" i="16"/>
  <c r="AF84" i="16"/>
  <c r="G85" i="16"/>
  <c r="K85" i="16"/>
  <c r="S85" i="16"/>
  <c r="W85" i="16"/>
  <c r="AE85" i="16"/>
  <c r="AM85" i="16"/>
  <c r="J86" i="16"/>
  <c r="R86" i="16"/>
  <c r="V86" i="16"/>
  <c r="AD86" i="16"/>
  <c r="AH86" i="16"/>
  <c r="AL86" i="16"/>
  <c r="E87" i="16"/>
  <c r="I87" i="16"/>
  <c r="M87" i="16"/>
  <c r="Q87" i="16"/>
  <c r="U87" i="16"/>
  <c r="AG87" i="16"/>
  <c r="AK87" i="16"/>
  <c r="D88" i="16"/>
  <c r="H88" i="16"/>
  <c r="L88" i="16"/>
  <c r="P88" i="16"/>
  <c r="T88" i="16"/>
  <c r="X88" i="16"/>
  <c r="AF88" i="16"/>
  <c r="AJ88" i="16"/>
  <c r="G89" i="16"/>
  <c r="K89" i="16"/>
  <c r="O89" i="16"/>
  <c r="S89" i="16"/>
  <c r="W89" i="16"/>
  <c r="AE89" i="16"/>
  <c r="AI89" i="16"/>
  <c r="AM89" i="16"/>
  <c r="N112" i="16"/>
  <c r="L4" i="12" s="1"/>
  <c r="N5" i="27" s="1"/>
  <c r="AD112" i="16"/>
  <c r="AB4" i="12" s="1"/>
  <c r="AD5" i="27" s="1"/>
  <c r="E112" i="16"/>
  <c r="C4" i="12" s="1"/>
  <c r="E5" i="27" s="1"/>
  <c r="I112" i="16"/>
  <c r="G4" i="12" s="1"/>
  <c r="I5" i="27" s="1"/>
  <c r="M112" i="16"/>
  <c r="K4" i="12" s="1"/>
  <c r="M5" i="27" s="1"/>
  <c r="Q112" i="16"/>
  <c r="O4" i="12" s="1"/>
  <c r="Q5" i="27" s="1"/>
  <c r="U112" i="16"/>
  <c r="S4" i="12" s="1"/>
  <c r="U5" i="27" s="1"/>
  <c r="Y112" i="16"/>
  <c r="W4" i="12" s="1"/>
  <c r="Y5" i="27" s="1"/>
  <c r="AC112" i="16"/>
  <c r="AA4" i="12" s="1"/>
  <c r="AC5" i="27" s="1"/>
  <c r="AG112" i="16"/>
  <c r="AE4" i="12" s="1"/>
  <c r="AG5" i="27" s="1"/>
  <c r="AK112" i="16"/>
  <c r="AI4" i="12" s="1"/>
  <c r="AK5" i="27" s="1"/>
  <c r="R112" i="16"/>
  <c r="P4" i="12" s="1"/>
  <c r="R5" i="27" s="1"/>
  <c r="AH112" i="16"/>
  <c r="AF4" i="12" s="1"/>
  <c r="AH5" i="27" s="1"/>
  <c r="G163" i="16" l="1"/>
  <c r="L163" i="16"/>
  <c r="AD167" i="16"/>
  <c r="AI166" i="16"/>
  <c r="K167" i="16"/>
  <c r="AB166" i="16"/>
  <c r="AJ166" i="16"/>
  <c r="T166" i="16"/>
  <c r="N167" i="16"/>
  <c r="S166" i="16"/>
  <c r="AA167" i="16"/>
  <c r="L167" i="16"/>
  <c r="AN163" i="16"/>
  <c r="AB164" i="16"/>
  <c r="I163" i="16"/>
  <c r="AS164" i="16"/>
  <c r="AS166" i="16"/>
  <c r="AE167" i="16"/>
  <c r="O167" i="16"/>
  <c r="AV163" i="16"/>
  <c r="BD164" i="16"/>
  <c r="AV167" i="16"/>
  <c r="Q165" i="16"/>
  <c r="T164" i="16"/>
  <c r="N165" i="16"/>
  <c r="S164" i="16"/>
  <c r="AI167" i="16"/>
  <c r="S167" i="16"/>
  <c r="AN166" i="16"/>
  <c r="AL164" i="16"/>
  <c r="V164" i="16"/>
  <c r="F164" i="16"/>
  <c r="AA163" i="16"/>
  <c r="K163" i="16"/>
  <c r="AG164" i="16"/>
  <c r="AJ167" i="16"/>
  <c r="Y167" i="16"/>
  <c r="AB163" i="16"/>
  <c r="BD163" i="16"/>
  <c r="AV164" i="16"/>
  <c r="BD165" i="16"/>
  <c r="AV166" i="16"/>
  <c r="BD167" i="16"/>
  <c r="AG166" i="16"/>
  <c r="AV165" i="16"/>
  <c r="BD166" i="16"/>
  <c r="Y166" i="16"/>
  <c r="AG165" i="16"/>
  <c r="AJ164" i="16"/>
  <c r="AI164" i="16"/>
  <c r="AB165" i="16"/>
  <c r="AL163" i="16"/>
  <c r="V163" i="16"/>
  <c r="F163" i="16"/>
  <c r="AQ163" i="16"/>
  <c r="BG163" i="16"/>
  <c r="AY164" i="16"/>
  <c r="AQ165" i="16"/>
  <c r="BG165" i="16"/>
  <c r="AY166" i="16"/>
  <c r="AQ167" i="16"/>
  <c r="BG167" i="16"/>
  <c r="AD166" i="16"/>
  <c r="N166" i="16"/>
  <c r="AI165" i="16"/>
  <c r="S165" i="16"/>
  <c r="AN164" i="16"/>
  <c r="W164" i="16"/>
  <c r="G164" i="16"/>
  <c r="AS163" i="16"/>
  <c r="AS165" i="16"/>
  <c r="AS167" i="16"/>
  <c r="L166" i="16"/>
  <c r="AL165" i="16"/>
  <c r="L162" i="16"/>
  <c r="AJ162" i="16"/>
  <c r="AA162" i="16"/>
  <c r="K162" i="16"/>
  <c r="AY162" i="16"/>
  <c r="Q162" i="16"/>
  <c r="AV162" i="16"/>
  <c r="BD162" i="16"/>
  <c r="AB162" i="16"/>
  <c r="Q171" i="16"/>
  <c r="Q168" i="16"/>
  <c r="AL170" i="16"/>
  <c r="Q163" i="16"/>
  <c r="BI171" i="16"/>
  <c r="W171" i="16"/>
  <c r="U165" i="16"/>
  <c r="AP162" i="16"/>
  <c r="BF162" i="16"/>
  <c r="AX163" i="16"/>
  <c r="AP164" i="16"/>
  <c r="BF164" i="16"/>
  <c r="AX165" i="16"/>
  <c r="AP166" i="16"/>
  <c r="BF166" i="16"/>
  <c r="AX167" i="16"/>
  <c r="AP168" i="16"/>
  <c r="BF168" i="16"/>
  <c r="AX169" i="16"/>
  <c r="AP170" i="16"/>
  <c r="BF170" i="16"/>
  <c r="AX171" i="16"/>
  <c r="AC172" i="16"/>
  <c r="Q169" i="16"/>
  <c r="W166" i="16"/>
  <c r="G166" i="16"/>
  <c r="I165" i="16"/>
  <c r="AT172" i="16"/>
  <c r="Y172" i="16"/>
  <c r="Y171" i="16"/>
  <c r="AI170" i="16"/>
  <c r="K170" i="16"/>
  <c r="AE169" i="16"/>
  <c r="O169" i="16"/>
  <c r="Y168" i="16"/>
  <c r="Q164" i="16"/>
  <c r="AD163" i="16"/>
  <c r="N163" i="16"/>
  <c r="AI162" i="16"/>
  <c r="S162" i="16"/>
  <c r="AQ162" i="16"/>
  <c r="BG162" i="16"/>
  <c r="AY163" i="16"/>
  <c r="AQ164" i="16"/>
  <c r="BG164" i="16"/>
  <c r="AY165" i="16"/>
  <c r="AQ166" i="16"/>
  <c r="BG166" i="16"/>
  <c r="AY167" i="16"/>
  <c r="AQ168" i="16"/>
  <c r="BG168" i="16"/>
  <c r="AY169" i="16"/>
  <c r="AQ170" i="16"/>
  <c r="BG170" i="16"/>
  <c r="AY171" i="16"/>
  <c r="AQ172" i="16"/>
  <c r="BG172" i="16"/>
  <c r="AE172" i="16"/>
  <c r="O172" i="16"/>
  <c r="AG171" i="16"/>
  <c r="AG167" i="16"/>
  <c r="AL166" i="16"/>
  <c r="V166" i="16"/>
  <c r="F166" i="16"/>
  <c r="AA165" i="16"/>
  <c r="K165" i="16"/>
  <c r="AE164" i="16"/>
  <c r="O164" i="16"/>
  <c r="Y163" i="16"/>
  <c r="AL162" i="16"/>
  <c r="V162" i="16"/>
  <c r="F162" i="16"/>
  <c r="BI162" i="16"/>
  <c r="BI163" i="16"/>
  <c r="BI164" i="16"/>
  <c r="BI165" i="16"/>
  <c r="BI166" i="16"/>
  <c r="BI167" i="16"/>
  <c r="BI168" i="16"/>
  <c r="BI169" i="16"/>
  <c r="BI170" i="16"/>
  <c r="BA172" i="16"/>
  <c r="AA172" i="16"/>
  <c r="Q170" i="16"/>
  <c r="AD169" i="16"/>
  <c r="N169" i="16"/>
  <c r="AI168" i="16"/>
  <c r="S168" i="16"/>
  <c r="AN167" i="16"/>
  <c r="W167" i="16"/>
  <c r="G167" i="16"/>
  <c r="I166" i="16"/>
  <c r="V165" i="16"/>
  <c r="F165" i="16"/>
  <c r="AA164" i="16"/>
  <c r="K164" i="16"/>
  <c r="AE163" i="16"/>
  <c r="O163" i="16"/>
  <c r="Y162" i="16"/>
  <c r="AY172" i="16"/>
  <c r="Q167" i="16"/>
  <c r="Q172" i="16"/>
  <c r="AA170" i="16"/>
  <c r="I164" i="16"/>
  <c r="G171" i="16"/>
  <c r="I170" i="16"/>
  <c r="AD171" i="16"/>
  <c r="N171" i="16"/>
  <c r="AD164" i="16"/>
  <c r="N164" i="16"/>
  <c r="AI163" i="16"/>
  <c r="S163" i="16"/>
  <c r="W162" i="16"/>
  <c r="G162" i="16"/>
  <c r="BC162" i="16"/>
  <c r="AU163" i="16"/>
  <c r="BK163" i="16"/>
  <c r="BC164" i="16"/>
  <c r="AU165" i="16"/>
  <c r="BK165" i="16"/>
  <c r="BC166" i="16"/>
  <c r="AU167" i="16"/>
  <c r="BK167" i="16"/>
  <c r="BC168" i="16"/>
  <c r="BJ172" i="16"/>
  <c r="AG172" i="16"/>
  <c r="AL171" i="16"/>
  <c r="V171" i="16"/>
  <c r="E171" i="16"/>
  <c r="S170" i="16"/>
  <c r="AG168" i="16"/>
  <c r="AL167" i="16"/>
  <c r="V167" i="16"/>
  <c r="F167" i="16"/>
  <c r="AA166" i="16"/>
  <c r="K166" i="16"/>
  <c r="AE165" i="16"/>
  <c r="O165" i="16"/>
  <c r="Y164" i="16"/>
  <c r="I171" i="16"/>
  <c r="AD170" i="16"/>
  <c r="N170" i="16"/>
  <c r="AI169" i="16"/>
  <c r="S169" i="16"/>
  <c r="W168" i="16"/>
  <c r="G168" i="16"/>
  <c r="I167" i="16"/>
  <c r="AG163" i="16"/>
  <c r="BA162" i="16"/>
  <c r="BA163" i="16"/>
  <c r="BA164" i="16"/>
  <c r="BA165" i="16"/>
  <c r="BA166" i="16"/>
  <c r="BA167" i="16"/>
  <c r="BA168" i="16"/>
  <c r="BA169" i="16"/>
  <c r="BA170" i="16"/>
  <c r="BA171" i="16"/>
  <c r="AS172" i="16"/>
  <c r="AI172" i="16"/>
  <c r="K172" i="16"/>
  <c r="AE171" i="16"/>
  <c r="O171" i="16"/>
  <c r="Y170" i="16"/>
  <c r="N168" i="16"/>
  <c r="Q166" i="16"/>
  <c r="AD165" i="16"/>
  <c r="AG162" i="16"/>
  <c r="AW162" i="16"/>
  <c r="BE163" i="16"/>
  <c r="AW165" i="16"/>
  <c r="BE166" i="16"/>
  <c r="BE167" i="16"/>
  <c r="AO169" i="16"/>
  <c r="AW170" i="16"/>
  <c r="AW171" i="16"/>
  <c r="AW172" i="16"/>
  <c r="U172" i="16"/>
  <c r="AH171" i="16"/>
  <c r="AM170" i="16"/>
  <c r="H169" i="16"/>
  <c r="E168" i="16"/>
  <c r="AF165" i="16"/>
  <c r="AK164" i="16"/>
  <c r="E164" i="16"/>
  <c r="J163" i="16"/>
  <c r="BB162" i="16"/>
  <c r="BJ163" i="16"/>
  <c r="AT165" i="16"/>
  <c r="BB166" i="16"/>
  <c r="BB167" i="16"/>
  <c r="AT168" i="16"/>
  <c r="BB168" i="16"/>
  <c r="AT169" i="16"/>
  <c r="BB169" i="16"/>
  <c r="AT170" i="16"/>
  <c r="BB170" i="16"/>
  <c r="BJ170" i="16"/>
  <c r="AT171" i="16"/>
  <c r="BB171" i="16"/>
  <c r="BJ171" i="16"/>
  <c r="BB172" i="16"/>
  <c r="AF172" i="16"/>
  <c r="X172" i="16"/>
  <c r="P172" i="16"/>
  <c r="H172" i="16"/>
  <c r="AK171" i="16"/>
  <c r="U171" i="16"/>
  <c r="AH170" i="16"/>
  <c r="R170" i="16"/>
  <c r="AM169" i="16"/>
  <c r="AF168" i="16"/>
  <c r="X168" i="16"/>
  <c r="P168" i="16"/>
  <c r="H168" i="16"/>
  <c r="AK167" i="16"/>
  <c r="AC167" i="16"/>
  <c r="U167" i="16"/>
  <c r="M167" i="16"/>
  <c r="E167" i="16"/>
  <c r="AH166" i="16"/>
  <c r="Z166" i="16"/>
  <c r="R166" i="16"/>
  <c r="J166" i="16"/>
  <c r="AM165" i="16"/>
  <c r="AF164" i="16"/>
  <c r="X164" i="16"/>
  <c r="P164" i="16"/>
  <c r="H164" i="16"/>
  <c r="AK163" i="16"/>
  <c r="AC163" i="16"/>
  <c r="U163" i="16"/>
  <c r="M163" i="16"/>
  <c r="E163" i="16"/>
  <c r="AH162" i="16"/>
  <c r="Z162" i="16"/>
  <c r="R162" i="16"/>
  <c r="J162" i="16"/>
  <c r="AM172" i="16"/>
  <c r="AF171" i="16"/>
  <c r="P171" i="16"/>
  <c r="H171" i="16"/>
  <c r="AK170" i="16"/>
  <c r="AC170" i="16"/>
  <c r="U170" i="16"/>
  <c r="M170" i="16"/>
  <c r="E170" i="16"/>
  <c r="Z169" i="16"/>
  <c r="R169" i="16"/>
  <c r="J169" i="16"/>
  <c r="AM168" i="16"/>
  <c r="AF167" i="16"/>
  <c r="X167" i="16"/>
  <c r="P167" i="16"/>
  <c r="H167" i="16"/>
  <c r="AK166" i="16"/>
  <c r="AC166" i="16"/>
  <c r="U166" i="16"/>
  <c r="M166" i="16"/>
  <c r="E166" i="16"/>
  <c r="AH165" i="16"/>
  <c r="Z165" i="16"/>
  <c r="R165" i="16"/>
  <c r="J165" i="16"/>
  <c r="AM164" i="16"/>
  <c r="AF163" i="16"/>
  <c r="X163" i="16"/>
  <c r="P163" i="16"/>
  <c r="H163" i="16"/>
  <c r="AK162" i="16"/>
  <c r="AC162" i="16"/>
  <c r="U162" i="16"/>
  <c r="M162" i="16"/>
  <c r="E162" i="16"/>
  <c r="AR162" i="16"/>
  <c r="AZ162" i="16"/>
  <c r="BH162" i="16"/>
  <c r="AR163" i="16"/>
  <c r="AZ163" i="16"/>
  <c r="BH163" i="16"/>
  <c r="AR164" i="16"/>
  <c r="AZ164" i="16"/>
  <c r="BH164" i="16"/>
  <c r="AR165" i="16"/>
  <c r="AZ165" i="16"/>
  <c r="BH165" i="16"/>
  <c r="AR166" i="16"/>
  <c r="AZ166" i="16"/>
  <c r="BH166" i="16"/>
  <c r="AR167" i="16"/>
  <c r="AZ167" i="16"/>
  <c r="BH167" i="16"/>
  <c r="AR168" i="16"/>
  <c r="AZ168" i="16"/>
  <c r="BH168" i="16"/>
  <c r="AR169" i="16"/>
  <c r="AZ169" i="16"/>
  <c r="BH169" i="16"/>
  <c r="AR170" i="16"/>
  <c r="AZ170" i="16"/>
  <c r="BH170" i="16"/>
  <c r="AR171" i="16"/>
  <c r="AZ171" i="16"/>
  <c r="BH171" i="16"/>
  <c r="AR172" i="16"/>
  <c r="AZ172" i="16"/>
  <c r="BH172" i="16"/>
  <c r="AH172" i="16"/>
  <c r="R172" i="16"/>
  <c r="AM171" i="16"/>
  <c r="AF170" i="16"/>
  <c r="X170" i="16"/>
  <c r="P170" i="16"/>
  <c r="H170" i="16"/>
  <c r="AK169" i="16"/>
  <c r="AC169" i="16"/>
  <c r="U169" i="16"/>
  <c r="M169" i="16"/>
  <c r="E169" i="16"/>
  <c r="AH168" i="16"/>
  <c r="Z168" i="16"/>
  <c r="R168" i="16"/>
  <c r="J168" i="16"/>
  <c r="AM167" i="16"/>
  <c r="AF166" i="16"/>
  <c r="X166" i="16"/>
  <c r="P166" i="16"/>
  <c r="H166" i="16"/>
  <c r="AK165" i="16"/>
  <c r="AC165" i="16"/>
  <c r="M165" i="16"/>
  <c r="E165" i="16"/>
  <c r="AH164" i="16"/>
  <c r="Z164" i="16"/>
  <c r="R164" i="16"/>
  <c r="J164" i="16"/>
  <c r="AM163" i="16"/>
  <c r="AF162" i="16"/>
  <c r="X162" i="16"/>
  <c r="P162" i="16"/>
  <c r="H162" i="16"/>
  <c r="AO162" i="16"/>
  <c r="BE162" i="16"/>
  <c r="AO163" i="16"/>
  <c r="AW163" i="16"/>
  <c r="AO164" i="16"/>
  <c r="AW164" i="16"/>
  <c r="BE164" i="16"/>
  <c r="AO165" i="16"/>
  <c r="BE165" i="16"/>
  <c r="AO166" i="16"/>
  <c r="AW166" i="16"/>
  <c r="AO167" i="16"/>
  <c r="AW167" i="16"/>
  <c r="AO168" i="16"/>
  <c r="AW168" i="16"/>
  <c r="BE168" i="16"/>
  <c r="AW169" i="16"/>
  <c r="BE169" i="16"/>
  <c r="AO170" i="16"/>
  <c r="BE170" i="16"/>
  <c r="AO171" i="16"/>
  <c r="BE171" i="16"/>
  <c r="BE172" i="16"/>
  <c r="AK172" i="16"/>
  <c r="E172" i="16"/>
  <c r="Z171" i="16"/>
  <c r="R171" i="16"/>
  <c r="J171" i="16"/>
  <c r="AF169" i="16"/>
  <c r="X169" i="16"/>
  <c r="P169" i="16"/>
  <c r="AK168" i="16"/>
  <c r="AC168" i="16"/>
  <c r="U168" i="16"/>
  <c r="AH167" i="16"/>
  <c r="Z167" i="16"/>
  <c r="R167" i="16"/>
  <c r="J167" i="16"/>
  <c r="AM166" i="16"/>
  <c r="X165" i="16"/>
  <c r="P165" i="16"/>
  <c r="H165" i="16"/>
  <c r="AC164" i="16"/>
  <c r="U164" i="16"/>
  <c r="M164" i="16"/>
  <c r="AH163" i="16"/>
  <c r="Z163" i="16"/>
  <c r="R163" i="16"/>
  <c r="AM162" i="16"/>
  <c r="AT162" i="16"/>
  <c r="BJ162" i="16"/>
  <c r="AT163" i="16"/>
  <c r="BB163" i="16"/>
  <c r="AT164" i="16"/>
  <c r="BB164" i="16"/>
  <c r="BJ164" i="16"/>
  <c r="BB165" i="16"/>
  <c r="BJ165" i="16"/>
  <c r="AT166" i="16"/>
  <c r="BJ166" i="16"/>
  <c r="AT167" i="16"/>
  <c r="BJ167" i="16"/>
  <c r="BJ169" i="16"/>
  <c r="AH169" i="16"/>
  <c r="F25" i="18"/>
  <c r="F47" i="18"/>
  <c r="BB952" i="25"/>
  <c r="AX27" i="11"/>
  <c r="E32" i="40"/>
  <c r="E27" i="40" s="1"/>
  <c r="P5" i="27"/>
  <c r="C4" i="42"/>
  <c r="D5" i="27"/>
  <c r="B4" i="42"/>
  <c r="AN5" i="27"/>
  <c r="E4" i="42"/>
  <c r="AZ5" i="27"/>
  <c r="F4" i="42"/>
  <c r="AB5" i="27"/>
  <c r="D4" i="42"/>
  <c r="E2" i="36"/>
  <c r="E14" i="34"/>
  <c r="F3" i="31"/>
  <c r="C4" i="34"/>
  <c r="E29" i="31"/>
  <c r="E54" i="31"/>
  <c r="AX49" i="12"/>
  <c r="BC948" i="25"/>
  <c r="AZ21" i="11" s="1"/>
  <c r="AY47" i="12"/>
  <c r="AY32" i="11"/>
  <c r="AY27" i="11" s="1"/>
  <c r="BD949" i="25"/>
  <c r="BA113" i="18"/>
  <c r="AY9" i="12" s="1"/>
  <c r="L113" i="18"/>
  <c r="J9" i="12" s="1"/>
  <c r="BI113" i="18"/>
  <c r="BG9" i="12" s="1"/>
  <c r="G69" i="16"/>
  <c r="G161" i="16"/>
  <c r="G138" i="16"/>
  <c r="G114" i="16"/>
  <c r="G25" i="16"/>
  <c r="G91" i="16"/>
  <c r="BC48" i="25"/>
  <c r="BC44" i="25"/>
  <c r="BC944" i="25" s="1"/>
  <c r="BD49" i="25"/>
  <c r="BA43" i="25"/>
  <c r="BA943" i="25" s="1"/>
  <c r="BB52" i="25"/>
  <c r="BE53" i="25"/>
  <c r="F117" i="18"/>
  <c r="F140" i="18"/>
  <c r="F92" i="18"/>
  <c r="F70" i="18"/>
  <c r="F2" i="11"/>
  <c r="F3" i="41" s="1"/>
  <c r="G3" i="18"/>
  <c r="I3" i="20"/>
  <c r="I12" i="26" s="1"/>
  <c r="H3" i="16"/>
  <c r="H3" i="22"/>
  <c r="H25" i="20"/>
  <c r="V113" i="18"/>
  <c r="T9" i="12" s="1"/>
  <c r="N113" i="18"/>
  <c r="L9" i="12" s="1"/>
  <c r="AG113" i="18"/>
  <c r="AE9" i="12" s="1"/>
  <c r="K113" i="18"/>
  <c r="I9" i="12" s="1"/>
  <c r="BJ113" i="18"/>
  <c r="BH9" i="12" s="1"/>
  <c r="T113" i="18"/>
  <c r="R9" i="12" s="1"/>
  <c r="AK113" i="18"/>
  <c r="AI9" i="12" s="1"/>
  <c r="BK113" i="18"/>
  <c r="BI9" i="12" s="1"/>
  <c r="AD113" i="18"/>
  <c r="AB9" i="12" s="1"/>
  <c r="AQ113" i="18"/>
  <c r="AO9" i="12" s="1"/>
  <c r="AM113" i="18"/>
  <c r="AK9" i="12" s="1"/>
  <c r="AV113" i="18"/>
  <c r="AT9" i="12" s="1"/>
  <c r="AT113" i="18"/>
  <c r="AR9" i="12" s="1"/>
  <c r="AR113" i="18"/>
  <c r="AP9" i="12" s="1"/>
  <c r="AE113" i="18"/>
  <c r="AC9" i="12" s="1"/>
  <c r="AJ113" i="18"/>
  <c r="AH9" i="12" s="1"/>
  <c r="AN159" i="16"/>
  <c r="AN4" i="14" s="1"/>
  <c r="AM9" i="11" s="1"/>
  <c r="AS113" i="18"/>
  <c r="AQ9" i="12" s="1"/>
  <c r="AB113" i="18"/>
  <c r="Z9" i="12" s="1"/>
  <c r="AA113" i="18"/>
  <c r="Y9" i="12" s="1"/>
  <c r="G113" i="18"/>
  <c r="E9" i="12" s="1"/>
  <c r="AF113" i="18"/>
  <c r="AD9" i="12" s="1"/>
  <c r="BD113" i="18"/>
  <c r="BB9" i="12" s="1"/>
  <c r="BE113" i="18"/>
  <c r="BC9" i="12" s="1"/>
  <c r="W113" i="18"/>
  <c r="U9" i="12" s="1"/>
  <c r="BH113" i="18"/>
  <c r="BF9" i="12" s="1"/>
  <c r="P113" i="18"/>
  <c r="N9" i="12" s="1"/>
  <c r="X113" i="18"/>
  <c r="V9" i="12" s="1"/>
  <c r="Z113" i="18"/>
  <c r="X9" i="12" s="1"/>
  <c r="AU113" i="18"/>
  <c r="AS9" i="12" s="1"/>
  <c r="U113" i="18"/>
  <c r="S9" i="12" s="1"/>
  <c r="BG113" i="18"/>
  <c r="BE9" i="12" s="1"/>
  <c r="AZ113" i="18"/>
  <c r="AX9" i="12" s="1"/>
  <c r="AC113" i="18"/>
  <c r="AA9" i="12" s="1"/>
  <c r="AX113" i="18"/>
  <c r="AV9" i="12" s="1"/>
  <c r="AN113" i="18"/>
  <c r="AL9" i="12" s="1"/>
  <c r="AP113" i="18"/>
  <c r="AN9" i="12" s="1"/>
  <c r="J113" i="18"/>
  <c r="H9" i="12" s="1"/>
  <c r="AW113" i="18"/>
  <c r="AU9" i="12" s="1"/>
  <c r="Q113" i="18"/>
  <c r="O9" i="12" s="1"/>
  <c r="AI113" i="18"/>
  <c r="AG9" i="12" s="1"/>
  <c r="O113" i="18"/>
  <c r="M9" i="12" s="1"/>
  <c r="Y113" i="18"/>
  <c r="W9" i="12" s="1"/>
  <c r="F113" i="18"/>
  <c r="D9" i="12" s="1"/>
  <c r="R113" i="18"/>
  <c r="P9" i="12" s="1"/>
  <c r="H113" i="18"/>
  <c r="F9" i="12" s="1"/>
  <c r="AL113" i="18"/>
  <c r="AJ9" i="12" s="1"/>
  <c r="I113" i="18"/>
  <c r="G9" i="12" s="1"/>
  <c r="BF113" i="18"/>
  <c r="BD9" i="12" s="1"/>
  <c r="BC113" i="18"/>
  <c r="BA9" i="12" s="1"/>
  <c r="AH113" i="18"/>
  <c r="AF9" i="12" s="1"/>
  <c r="AO113" i="18"/>
  <c r="AM9" i="12" s="1"/>
  <c r="AY113" i="18"/>
  <c r="AW9" i="12" s="1"/>
  <c r="M113" i="18"/>
  <c r="K9" i="12" s="1"/>
  <c r="S113" i="18"/>
  <c r="Q9" i="12" s="1"/>
  <c r="BB113" i="18"/>
  <c r="AZ9" i="12" s="1"/>
  <c r="D113" i="18"/>
  <c r="B9" i="12" s="1"/>
  <c r="E113" i="18"/>
  <c r="C9" i="12" s="1"/>
  <c r="BB159" i="16"/>
  <c r="BB4" i="14" s="1"/>
  <c r="BA9" i="11" s="1"/>
  <c r="AF135" i="16"/>
  <c r="AD5" i="12" s="1"/>
  <c r="AE3" i="12" s="1"/>
  <c r="AL135" i="16"/>
  <c r="AJ5" i="12" s="1"/>
  <c r="W135" i="16"/>
  <c r="U5" i="12" s="1"/>
  <c r="V15" i="11" s="1"/>
  <c r="I135" i="16"/>
  <c r="G5" i="12" s="1"/>
  <c r="H3" i="12" s="1"/>
  <c r="BA135" i="16"/>
  <c r="AY5" i="12" s="1"/>
  <c r="AZ15" i="11" s="1"/>
  <c r="P135" i="16"/>
  <c r="N5" i="12" s="1"/>
  <c r="O3" i="12" s="1"/>
  <c r="V135" i="16"/>
  <c r="T5" i="12" s="1"/>
  <c r="U3" i="12" s="1"/>
  <c r="G135" i="16"/>
  <c r="E5" i="12" s="1"/>
  <c r="F3" i="12" s="1"/>
  <c r="AM135" i="16"/>
  <c r="AK5" i="12" s="1"/>
  <c r="K135" i="16"/>
  <c r="I5" i="12" s="1"/>
  <c r="L135" i="16"/>
  <c r="J5" i="12" s="1"/>
  <c r="K15" i="11" s="1"/>
  <c r="BA159" i="16"/>
  <c r="BA4" i="14" s="1"/>
  <c r="AZ9" i="11" s="1"/>
  <c r="BK159" i="16"/>
  <c r="BK4" i="14" s="1"/>
  <c r="BJ9" i="11" s="1"/>
  <c r="F9" i="40" s="1"/>
  <c r="U135" i="16"/>
  <c r="S5" i="12" s="1"/>
  <c r="E135" i="16"/>
  <c r="C5" i="12" s="1"/>
  <c r="X135" i="16"/>
  <c r="V5" i="12" s="1"/>
  <c r="H135" i="16"/>
  <c r="F5" i="12" s="1"/>
  <c r="AC135" i="16"/>
  <c r="AA5" i="12" s="1"/>
  <c r="AI135" i="16"/>
  <c r="AG5" i="12" s="1"/>
  <c r="S135" i="16"/>
  <c r="Q5" i="12" s="1"/>
  <c r="AB135" i="16"/>
  <c r="Z5" i="12" s="1"/>
  <c r="Q135" i="16"/>
  <c r="O5" i="12" s="1"/>
  <c r="AJ135" i="16"/>
  <c r="AH5" i="12" s="1"/>
  <c r="AA135" i="16"/>
  <c r="Y5" i="12" s="1"/>
  <c r="C5" i="42" s="1"/>
  <c r="D3" i="42" s="1"/>
  <c r="J135" i="16"/>
  <c r="H5" i="12" s="1"/>
  <c r="Y135" i="16"/>
  <c r="W5" i="12" s="1"/>
  <c r="AK135" i="16"/>
  <c r="AI5" i="12" s="1"/>
  <c r="AE135" i="16"/>
  <c r="AC5" i="12" s="1"/>
  <c r="Z135" i="16"/>
  <c r="X5" i="12" s="1"/>
  <c r="O135" i="16"/>
  <c r="M5" i="12" s="1"/>
  <c r="B5" i="42" s="1"/>
  <c r="C3" i="42" s="1"/>
  <c r="M135" i="16"/>
  <c r="K5" i="12" s="1"/>
  <c r="BE135" i="16"/>
  <c r="BC5" i="12" s="1"/>
  <c r="BD3" i="12" s="1"/>
  <c r="AV135" i="16"/>
  <c r="AT5" i="12" s="1"/>
  <c r="AU15" i="11" s="1"/>
  <c r="AU159" i="16"/>
  <c r="AU4" i="14" s="1"/>
  <c r="AT9" i="11" s="1"/>
  <c r="AR159" i="16"/>
  <c r="AR4" i="14" s="1"/>
  <c r="AQ9" i="11" s="1"/>
  <c r="BH135" i="16"/>
  <c r="BF5" i="12" s="1"/>
  <c r="AT159" i="16"/>
  <c r="AT4" i="14" s="1"/>
  <c r="AS9" i="11" s="1"/>
  <c r="AY159" i="16"/>
  <c r="AY4" i="14" s="1"/>
  <c r="AX9" i="11" s="1"/>
  <c r="AP135" i="16"/>
  <c r="AN5" i="12" s="1"/>
  <c r="AW135" i="16"/>
  <c r="AU5" i="12" s="1"/>
  <c r="BG159" i="16"/>
  <c r="BG4" i="14" s="1"/>
  <c r="BF9" i="11" s="1"/>
  <c r="AU135" i="16"/>
  <c r="AS5" i="12" s="1"/>
  <c r="BK135" i="16"/>
  <c r="BI5" i="12" s="1"/>
  <c r="BB135" i="16"/>
  <c r="AZ5" i="12" s="1"/>
  <c r="AS135" i="16"/>
  <c r="AQ5" i="12" s="1"/>
  <c r="BI135" i="16"/>
  <c r="BG5" i="12" s="1"/>
  <c r="AZ135" i="16"/>
  <c r="AX5" i="12" s="1"/>
  <c r="AW159" i="16"/>
  <c r="AW4" i="14" s="1"/>
  <c r="AV9" i="11" s="1"/>
  <c r="BE159" i="16"/>
  <c r="BE4" i="14" s="1"/>
  <c r="BD9" i="11" s="1"/>
  <c r="AS159" i="16"/>
  <c r="AS4" i="14" s="1"/>
  <c r="AR9" i="11" s="1"/>
  <c r="BD159" i="16"/>
  <c r="BD4" i="14" s="1"/>
  <c r="BC9" i="11" s="1"/>
  <c r="AQ135" i="16"/>
  <c r="AO5" i="12" s="1"/>
  <c r="BG135" i="16"/>
  <c r="BE5" i="12" s="1"/>
  <c r="AX135" i="16"/>
  <c r="AV5" i="12" s="1"/>
  <c r="AO135" i="16"/>
  <c r="AM5" i="12" s="1"/>
  <c r="BI159" i="16"/>
  <c r="BI4" i="14" s="1"/>
  <c r="BH9" i="11" s="1"/>
  <c r="AQ159" i="16"/>
  <c r="AQ4" i="14" s="1"/>
  <c r="AP9" i="11" s="1"/>
  <c r="AR135" i="16"/>
  <c r="AP5" i="12" s="1"/>
  <c r="AY135" i="16"/>
  <c r="AW5" i="12" s="1"/>
  <c r="E5" i="42" s="1"/>
  <c r="F3" i="42" s="1"/>
  <c r="BF135" i="16"/>
  <c r="BD5" i="12" s="1"/>
  <c r="AN135" i="16"/>
  <c r="AL5" i="12" s="1"/>
  <c r="BD135" i="16"/>
  <c r="BB5" i="12" s="1"/>
  <c r="BH159" i="16"/>
  <c r="BH4" i="14" s="1"/>
  <c r="BG9" i="11" s="1"/>
  <c r="AP159" i="16"/>
  <c r="AP4" i="14" s="1"/>
  <c r="AO9" i="11" s="1"/>
  <c r="BC135" i="16"/>
  <c r="BA5" i="12" s="1"/>
  <c r="AT135" i="16"/>
  <c r="AR5" i="12" s="1"/>
  <c r="BJ135" i="16"/>
  <c r="BH5" i="12" s="1"/>
  <c r="AX159" i="16"/>
  <c r="AX4" i="14" s="1"/>
  <c r="AW9" i="11" s="1"/>
  <c r="AH135" i="16"/>
  <c r="AF5" i="12" s="1"/>
  <c r="D135" i="16"/>
  <c r="B5" i="12" s="1"/>
  <c r="T135" i="16"/>
  <c r="R5" i="12" s="1"/>
  <c r="AG135" i="16"/>
  <c r="AE5" i="12" s="1"/>
  <c r="F135" i="16"/>
  <c r="D5" i="12" s="1"/>
  <c r="R135" i="16"/>
  <c r="P5" i="12" s="1"/>
  <c r="AD135" i="16"/>
  <c r="AB5" i="12" s="1"/>
  <c r="N135" i="16"/>
  <c r="L5" i="12" s="1"/>
  <c r="O15" i="11" l="1"/>
  <c r="AS9" i="41"/>
  <c r="AT9" i="41"/>
  <c r="G25" i="18"/>
  <c r="G47" i="18"/>
  <c r="AR9" i="41"/>
  <c r="C9" i="42"/>
  <c r="C11" i="42" s="1"/>
  <c r="D9" i="42"/>
  <c r="D11" i="42" s="1"/>
  <c r="B9" i="42"/>
  <c r="B11" i="42" s="1"/>
  <c r="E9" i="42"/>
  <c r="E11" i="42" s="1"/>
  <c r="F9" i="42"/>
  <c r="F11" i="42" s="1"/>
  <c r="BA9" i="41"/>
  <c r="E9" i="40"/>
  <c r="AL3" i="12"/>
  <c r="D5" i="42"/>
  <c r="E3" i="42" s="1"/>
  <c r="E6" i="42" s="1"/>
  <c r="E5" i="44"/>
  <c r="C6" i="42"/>
  <c r="BH9" i="41"/>
  <c r="BG9" i="41"/>
  <c r="H5" i="44"/>
  <c r="D5" i="44"/>
  <c r="B6" i="42"/>
  <c r="AX9" i="41"/>
  <c r="AQ9" i="41"/>
  <c r="AW9" i="41"/>
  <c r="F5" i="44"/>
  <c r="G5" i="44"/>
  <c r="AP9" i="41"/>
  <c r="BD9" i="41"/>
  <c r="BJ15" i="11"/>
  <c r="F15" i="40" s="1"/>
  <c r="F5" i="42"/>
  <c r="F6" i="42" s="1"/>
  <c r="F13" i="42" s="1"/>
  <c r="F2" i="36"/>
  <c r="BH17" i="34"/>
  <c r="AG17" i="34"/>
  <c r="AK17" i="34"/>
  <c r="Y17" i="34"/>
  <c r="AC17" i="34"/>
  <c r="R17" i="34"/>
  <c r="AH17" i="34"/>
  <c r="AX17" i="34"/>
  <c r="C17" i="34"/>
  <c r="C24" i="34" s="1"/>
  <c r="S17" i="34"/>
  <c r="AI17" i="34"/>
  <c r="D4" i="34"/>
  <c r="D17" i="34"/>
  <c r="T17" i="34"/>
  <c r="BE17" i="34"/>
  <c r="AW17" i="34"/>
  <c r="AO17" i="34"/>
  <c r="V17" i="34"/>
  <c r="BC17" i="34"/>
  <c r="W17" i="34"/>
  <c r="H17" i="34"/>
  <c r="BA17" i="34"/>
  <c r="E17" i="34"/>
  <c r="AZ17" i="34"/>
  <c r="J17" i="34"/>
  <c r="AY17" i="34"/>
  <c r="AQ17" i="34"/>
  <c r="AB17" i="34"/>
  <c r="Q17" i="34"/>
  <c r="U17" i="34"/>
  <c r="I17" i="34"/>
  <c r="M17" i="34"/>
  <c r="N17" i="34"/>
  <c r="AD17" i="34"/>
  <c r="AT17" i="34"/>
  <c r="BG17" i="34"/>
  <c r="O17" i="34"/>
  <c r="AE17" i="34"/>
  <c r="AU17" i="34"/>
  <c r="BF17" i="34"/>
  <c r="P17" i="34"/>
  <c r="AF17" i="34"/>
  <c r="AV17" i="34"/>
  <c r="AJ17" i="34"/>
  <c r="C28" i="34"/>
  <c r="BD17" i="34"/>
  <c r="AS17" i="34"/>
  <c r="F17" i="34"/>
  <c r="AL17" i="34"/>
  <c r="G17" i="34"/>
  <c r="AM17" i="34"/>
  <c r="BB17" i="34"/>
  <c r="X17" i="34"/>
  <c r="AN17" i="34"/>
  <c r="C22" i="34"/>
  <c r="Z17" i="34"/>
  <c r="AP17" i="34"/>
  <c r="K17" i="34"/>
  <c r="AA17" i="34"/>
  <c r="BJ17" i="34"/>
  <c r="L17" i="34"/>
  <c r="AR17" i="34"/>
  <c r="BI17" i="34"/>
  <c r="F54" i="31"/>
  <c r="F29" i="31"/>
  <c r="F14" i="34"/>
  <c r="G3" i="31"/>
  <c r="BA950" i="25"/>
  <c r="AX25" i="11" s="1"/>
  <c r="AW48" i="12"/>
  <c r="BC951" i="25"/>
  <c r="BD15" i="11"/>
  <c r="BC45" i="25"/>
  <c r="BC945" i="25" s="1"/>
  <c r="BC952" i="25" s="1"/>
  <c r="BE42" i="25"/>
  <c r="BE942" i="25" s="1"/>
  <c r="BA50" i="25"/>
  <c r="BC51" i="25"/>
  <c r="BF46" i="25"/>
  <c r="BF946" i="25" s="1"/>
  <c r="BF953" i="25" s="1"/>
  <c r="BD41" i="25"/>
  <c r="BD941" i="25" s="1"/>
  <c r="AO159" i="16"/>
  <c r="AO4" i="14" s="1"/>
  <c r="AN9" i="11" s="1"/>
  <c r="AO9" i="41" s="1"/>
  <c r="H3" i="18"/>
  <c r="G2" i="11"/>
  <c r="G3" i="41" s="1"/>
  <c r="G140" i="18"/>
  <c r="G70" i="18"/>
  <c r="G117" i="18"/>
  <c r="G92" i="18"/>
  <c r="H47" i="16"/>
  <c r="H114" i="16"/>
  <c r="H91" i="16"/>
  <c r="H69" i="16"/>
  <c r="H25" i="16"/>
  <c r="H138" i="16"/>
  <c r="H161" i="16"/>
  <c r="J3" i="20"/>
  <c r="J12" i="26" s="1"/>
  <c r="I3" i="16"/>
  <c r="I3" i="22"/>
  <c r="I25" i="20"/>
  <c r="BF159" i="16"/>
  <c r="BF4" i="14" s="1"/>
  <c r="BE9" i="11" s="1"/>
  <c r="BF9" i="41" s="1"/>
  <c r="BF182" i="16"/>
  <c r="BF4" i="13" s="1"/>
  <c r="BC159" i="16"/>
  <c r="BC4" i="14" s="1"/>
  <c r="BB9" i="11" s="1"/>
  <c r="BC9" i="41" s="1"/>
  <c r="AV159" i="16"/>
  <c r="AV4" i="14" s="1"/>
  <c r="AU9" i="11" s="1"/>
  <c r="AV9" i="41" s="1"/>
  <c r="H15" i="11"/>
  <c r="BK182" i="16"/>
  <c r="BK4" i="13" s="1"/>
  <c r="BJ182" i="16"/>
  <c r="BJ4" i="13" s="1"/>
  <c r="BJ159" i="16"/>
  <c r="BJ4" i="14" s="1"/>
  <c r="BI9" i="11" s="1"/>
  <c r="BJ9" i="41" s="1"/>
  <c r="AE15" i="11"/>
  <c r="J3" i="12"/>
  <c r="J15" i="11"/>
  <c r="K12" i="41" s="1"/>
  <c r="AK15" i="11"/>
  <c r="AK3" i="12"/>
  <c r="BA182" i="16"/>
  <c r="BA4" i="13" s="1"/>
  <c r="AZ159" i="16"/>
  <c r="AZ4" i="14" s="1"/>
  <c r="AY9" i="11" s="1"/>
  <c r="AZ9" i="41" s="1"/>
  <c r="AV182" i="16"/>
  <c r="AV4" i="13" s="1"/>
  <c r="V3" i="12"/>
  <c r="K3" i="12"/>
  <c r="BB182" i="16"/>
  <c r="BB4" i="13" s="1"/>
  <c r="U15" i="11"/>
  <c r="V12" i="41" s="1"/>
  <c r="AP182" i="16"/>
  <c r="AP4" i="13" s="1"/>
  <c r="BH182" i="16"/>
  <c r="BH4" i="13" s="1"/>
  <c r="AX182" i="16"/>
  <c r="AX4" i="13" s="1"/>
  <c r="AZ3" i="12"/>
  <c r="AL15" i="11"/>
  <c r="F15" i="11"/>
  <c r="AZ182" i="16"/>
  <c r="AZ4" i="13" s="1"/>
  <c r="BD182" i="16"/>
  <c r="BD4" i="13" s="1"/>
  <c r="AT182" i="16"/>
  <c r="AT4" i="13" s="1"/>
  <c r="L159" i="16"/>
  <c r="L4" i="14" s="1"/>
  <c r="K9" i="11" s="1"/>
  <c r="AH15" i="11"/>
  <c r="AH3" i="12"/>
  <c r="AC15" i="11"/>
  <c r="AC3" i="12"/>
  <c r="AR182" i="16"/>
  <c r="AR4" i="13" s="1"/>
  <c r="AU3" i="12"/>
  <c r="Y15" i="11"/>
  <c r="Y3" i="12"/>
  <c r="AI15" i="11"/>
  <c r="AI3" i="12"/>
  <c r="P15" i="11"/>
  <c r="P12" i="41" s="1"/>
  <c r="P3" i="12"/>
  <c r="AF15" i="11"/>
  <c r="AF3" i="12"/>
  <c r="AS182" i="16"/>
  <c r="AS4" i="13" s="1"/>
  <c r="L15" i="11"/>
  <c r="L3" i="12"/>
  <c r="Q159" i="16"/>
  <c r="Q4" i="14" s="1"/>
  <c r="P9" i="11" s="1"/>
  <c r="AD15" i="11"/>
  <c r="AD3" i="12"/>
  <c r="X15" i="11"/>
  <c r="X3" i="12"/>
  <c r="AA15" i="11"/>
  <c r="AA3" i="12"/>
  <c r="G15" i="11"/>
  <c r="G3" i="12"/>
  <c r="D15" i="11"/>
  <c r="D3" i="12"/>
  <c r="M3" i="12"/>
  <c r="M15" i="11"/>
  <c r="C3" i="12"/>
  <c r="C15" i="11"/>
  <c r="Z3" i="12"/>
  <c r="Z15" i="11"/>
  <c r="T15" i="11"/>
  <c r="T3" i="12"/>
  <c r="Q3" i="12"/>
  <c r="Q15" i="11"/>
  <c r="F159" i="16"/>
  <c r="F4" i="14" s="1"/>
  <c r="E9" i="11" s="1"/>
  <c r="AG15" i="11"/>
  <c r="AG3" i="12"/>
  <c r="AC159" i="16"/>
  <c r="AC4" i="14" s="1"/>
  <c r="AB9" i="11" s="1"/>
  <c r="AU182" i="16"/>
  <c r="AU4" i="13" s="1"/>
  <c r="AQ182" i="16"/>
  <c r="AQ4" i="13" s="1"/>
  <c r="AB15" i="11"/>
  <c r="AB3" i="12"/>
  <c r="E15" i="11"/>
  <c r="E3" i="12"/>
  <c r="S15" i="11"/>
  <c r="S3" i="12"/>
  <c r="W159" i="16"/>
  <c r="W4" i="14" s="1"/>
  <c r="V9" i="11" s="1"/>
  <c r="AY182" i="16"/>
  <c r="AY4" i="13" s="1"/>
  <c r="BG182" i="16"/>
  <c r="BG4" i="13" s="1"/>
  <c r="BI182" i="16"/>
  <c r="BI4" i="13" s="1"/>
  <c r="N15" i="11"/>
  <c r="N3" i="12"/>
  <c r="AJ15" i="11"/>
  <c r="AJ3" i="12"/>
  <c r="I15" i="11"/>
  <c r="I3" i="12"/>
  <c r="R15" i="11"/>
  <c r="R3" i="12"/>
  <c r="W3" i="12"/>
  <c r="W15" i="11"/>
  <c r="BE15" i="11"/>
  <c r="BE3" i="12"/>
  <c r="AN15" i="11"/>
  <c r="AN3" i="12"/>
  <c r="AY15" i="11"/>
  <c r="AZ12" i="41" s="1"/>
  <c r="AY3" i="12"/>
  <c r="AV15" i="11"/>
  <c r="AV3" i="12"/>
  <c r="BI15" i="11"/>
  <c r="BI3" i="12"/>
  <c r="AX15" i="11"/>
  <c r="AX3" i="12"/>
  <c r="AW3" i="12"/>
  <c r="AW15" i="11"/>
  <c r="BH3" i="12"/>
  <c r="BH15" i="11"/>
  <c r="AT15" i="11"/>
  <c r="AU12" i="41" s="1"/>
  <c r="AT3" i="12"/>
  <c r="AO15" i="11"/>
  <c r="AO3" i="12"/>
  <c r="AW182" i="16"/>
  <c r="AW4" i="13" s="1"/>
  <c r="BG15" i="11"/>
  <c r="BG3" i="12"/>
  <c r="AS3" i="12"/>
  <c r="AS15" i="11"/>
  <c r="AT12" i="41" s="1"/>
  <c r="BC15" i="11"/>
  <c r="BC3" i="12"/>
  <c r="AQ15" i="11"/>
  <c r="AQ3" i="12"/>
  <c r="BF15" i="11"/>
  <c r="BG12" i="41" s="1"/>
  <c r="BF3" i="12"/>
  <c r="AR3" i="12"/>
  <c r="AR15" i="11"/>
  <c r="AS12" i="41" s="1"/>
  <c r="BB3" i="12"/>
  <c r="BB15" i="11"/>
  <c r="AM15" i="11"/>
  <c r="AM3" i="12"/>
  <c r="AP3" i="12"/>
  <c r="AP15" i="11"/>
  <c r="BE182" i="16"/>
  <c r="BE4" i="13" s="1"/>
  <c r="BA3" i="12"/>
  <c r="BA15" i="11"/>
  <c r="J159" i="16"/>
  <c r="J4" i="14" s="1"/>
  <c r="I9" i="11" s="1"/>
  <c r="T159" i="16"/>
  <c r="T4" i="14" s="1"/>
  <c r="S9" i="11" s="1"/>
  <c r="S159" i="16"/>
  <c r="S4" i="14" s="1"/>
  <c r="R9" i="11" s="1"/>
  <c r="D159" i="16"/>
  <c r="D4" i="14" s="1"/>
  <c r="C9" i="11" s="1"/>
  <c r="M159" i="16"/>
  <c r="M4" i="14" s="1"/>
  <c r="L9" i="11" s="1"/>
  <c r="AL159" i="16"/>
  <c r="AL4" i="14" s="1"/>
  <c r="AK9" i="11" s="1"/>
  <c r="Y159" i="16"/>
  <c r="Y4" i="14" s="1"/>
  <c r="X9" i="11" s="1"/>
  <c r="I159" i="16"/>
  <c r="I4" i="14" s="1"/>
  <c r="H9" i="11" s="1"/>
  <c r="AB159" i="16"/>
  <c r="AB4" i="14" s="1"/>
  <c r="AA9" i="11" s="1"/>
  <c r="AA159" i="16"/>
  <c r="AA4" i="14" s="1"/>
  <c r="Z9" i="11" s="1"/>
  <c r="R159" i="16"/>
  <c r="R4" i="14" s="1"/>
  <c r="Q9" i="11" s="1"/>
  <c r="V159" i="16"/>
  <c r="V4" i="14" s="1"/>
  <c r="U9" i="11" s="1"/>
  <c r="Z159" i="16"/>
  <c r="Z4" i="14" s="1"/>
  <c r="Y9" i="11" s="1"/>
  <c r="AD159" i="16"/>
  <c r="AD4" i="14" s="1"/>
  <c r="AC9" i="11" s="1"/>
  <c r="AG159" i="16"/>
  <c r="AG4" i="14" s="1"/>
  <c r="AF9" i="11" s="1"/>
  <c r="AI159" i="16"/>
  <c r="AI4" i="14" s="1"/>
  <c r="AH9" i="11" s="1"/>
  <c r="AK159" i="16"/>
  <c r="AK4" i="14" s="1"/>
  <c r="AJ9" i="11" s="1"/>
  <c r="P159" i="16"/>
  <c r="P4" i="14" s="1"/>
  <c r="O9" i="11" s="1"/>
  <c r="K159" i="16"/>
  <c r="K4" i="14" s="1"/>
  <c r="J9" i="11" s="1"/>
  <c r="E159" i="16"/>
  <c r="E4" i="14" s="1"/>
  <c r="D9" i="11" s="1"/>
  <c r="AF159" i="16"/>
  <c r="AF4" i="14" s="1"/>
  <c r="AE9" i="11" s="1"/>
  <c r="N159" i="16"/>
  <c r="N4" i="14" s="1"/>
  <c r="M9" i="11" s="1"/>
  <c r="X159" i="16"/>
  <c r="X4" i="14" s="1"/>
  <c r="W9" i="11" s="1"/>
  <c r="AM159" i="16"/>
  <c r="AM4" i="14" s="1"/>
  <c r="AL9" i="11" s="1"/>
  <c r="H159" i="16"/>
  <c r="H4" i="14" s="1"/>
  <c r="G9" i="11" s="1"/>
  <c r="AE159" i="16"/>
  <c r="AE4" i="14" s="1"/>
  <c r="AD9" i="11" s="1"/>
  <c r="AJ159" i="16"/>
  <c r="AJ4" i="14" s="1"/>
  <c r="AI9" i="11" s="1"/>
  <c r="U159" i="16"/>
  <c r="U4" i="14" s="1"/>
  <c r="T9" i="11" s="1"/>
  <c r="U9" i="41" s="1"/>
  <c r="O159" i="16"/>
  <c r="O4" i="14" s="1"/>
  <c r="N9" i="11" s="1"/>
  <c r="AH159" i="16"/>
  <c r="AH4" i="14" s="1"/>
  <c r="AG9" i="11" s="1"/>
  <c r="G159" i="16"/>
  <c r="G4" i="14" s="1"/>
  <c r="F9" i="11" s="1"/>
  <c r="AF9" i="41" l="1"/>
  <c r="AJ9" i="41"/>
  <c r="K9" i="41"/>
  <c r="T12" i="41"/>
  <c r="H25" i="18"/>
  <c r="H47" i="18"/>
  <c r="C33" i="34"/>
  <c r="D18" i="13" s="1"/>
  <c r="P9" i="41"/>
  <c r="C13" i="42"/>
  <c r="BJ12" i="41"/>
  <c r="AN12" i="41"/>
  <c r="U12" i="41"/>
  <c r="BD12" i="41"/>
  <c r="B13" i="42"/>
  <c r="E13" i="42"/>
  <c r="Y9" i="41"/>
  <c r="V9" i="41"/>
  <c r="E9" i="41"/>
  <c r="BB9" i="41"/>
  <c r="E48" i="42"/>
  <c r="E51" i="42" s="1"/>
  <c r="AX5" i="41"/>
  <c r="F5" i="43" s="1"/>
  <c r="AX18" i="11"/>
  <c r="E25" i="40"/>
  <c r="E18" i="40" s="1"/>
  <c r="M9" i="41"/>
  <c r="N12" i="41"/>
  <c r="AE9" i="41"/>
  <c r="H9" i="41"/>
  <c r="AH9" i="41"/>
  <c r="BC12" i="41"/>
  <c r="J12" i="41"/>
  <c r="AE12" i="41"/>
  <c r="BI9" i="41"/>
  <c r="AB12" i="41"/>
  <c r="W9" i="41"/>
  <c r="N9" i="41"/>
  <c r="AK9" i="41"/>
  <c r="R9" i="41"/>
  <c r="AB9" i="41"/>
  <c r="AW12" i="41"/>
  <c r="AH12" i="41"/>
  <c r="R12" i="41"/>
  <c r="AR12" i="41"/>
  <c r="BI12" i="41"/>
  <c r="X12" i="41"/>
  <c r="F9" i="41"/>
  <c r="D6" i="42"/>
  <c r="D13" i="42" s="1"/>
  <c r="C9" i="40"/>
  <c r="AA9" i="41"/>
  <c r="T9" i="41"/>
  <c r="F12" i="41"/>
  <c r="E12" i="41"/>
  <c r="G12" i="41"/>
  <c r="AQ12" i="41"/>
  <c r="AP12" i="41"/>
  <c r="AG12" i="41"/>
  <c r="L9" i="41"/>
  <c r="AL12" i="41"/>
  <c r="I12" i="41"/>
  <c r="B9" i="40"/>
  <c r="O9" i="41"/>
  <c r="D9" i="40"/>
  <c r="AM9" i="41"/>
  <c r="AI9" i="41"/>
  <c r="AG9" i="41"/>
  <c r="I9" i="41"/>
  <c r="C9" i="41"/>
  <c r="D9" i="41"/>
  <c r="BB12" i="41"/>
  <c r="BH12" i="41"/>
  <c r="AX12" i="41"/>
  <c r="AC12" i="41"/>
  <c r="D12" i="41"/>
  <c r="C12" i="41"/>
  <c r="H12" i="41"/>
  <c r="Q9" i="41"/>
  <c r="AF12" i="41"/>
  <c r="BE12" i="41"/>
  <c r="BE9" i="41"/>
  <c r="AY9" i="41"/>
  <c r="M12" i="41"/>
  <c r="L12" i="41"/>
  <c r="Z9" i="41"/>
  <c r="J9" i="41"/>
  <c r="E15" i="40"/>
  <c r="AY12" i="41"/>
  <c r="AO12" i="41"/>
  <c r="B15" i="40"/>
  <c r="O12" i="41"/>
  <c r="C15" i="40"/>
  <c r="AA12" i="41"/>
  <c r="Q12" i="41"/>
  <c r="Z12" i="41"/>
  <c r="AD12" i="41"/>
  <c r="D15" i="40"/>
  <c r="AM12" i="41"/>
  <c r="AV12" i="41"/>
  <c r="G9" i="41"/>
  <c r="X9" i="41"/>
  <c r="AD9" i="41"/>
  <c r="AL9" i="41"/>
  <c r="S9" i="41"/>
  <c r="BF12" i="41"/>
  <c r="S12" i="41"/>
  <c r="AK12" i="41"/>
  <c r="AC9" i="41"/>
  <c r="Y12" i="41"/>
  <c r="AJ12" i="41"/>
  <c r="AI12" i="41"/>
  <c r="AN9" i="41"/>
  <c r="BA12" i="41"/>
  <c r="W12" i="41"/>
  <c r="AU9" i="41"/>
  <c r="G2" i="36"/>
  <c r="C29" i="34"/>
  <c r="C34" i="11" s="1"/>
  <c r="G29" i="31"/>
  <c r="G54" i="31"/>
  <c r="D18" i="34"/>
  <c r="G14" i="34"/>
  <c r="H3" i="31"/>
  <c r="AO182" i="16"/>
  <c r="AO4" i="13" s="1"/>
  <c r="AY49" i="12"/>
  <c r="AZ32" i="11"/>
  <c r="AZ27" i="11" s="1"/>
  <c r="BD948" i="25"/>
  <c r="BA21" i="11" s="1"/>
  <c r="AZ47" i="12"/>
  <c r="BE949" i="25"/>
  <c r="BC182" i="16"/>
  <c r="BC4" i="13" s="1"/>
  <c r="BD48" i="25"/>
  <c r="BD44" i="25"/>
  <c r="BD944" i="25" s="1"/>
  <c r="BE49" i="25"/>
  <c r="BB43" i="25"/>
  <c r="BB943" i="25" s="1"/>
  <c r="BF53" i="25"/>
  <c r="BC52" i="25"/>
  <c r="I91" i="16"/>
  <c r="I114" i="16"/>
  <c r="I69" i="16"/>
  <c r="I25" i="16"/>
  <c r="I138" i="16"/>
  <c r="I161" i="16"/>
  <c r="I47" i="16"/>
  <c r="K3" i="20"/>
  <c r="K12" i="26" s="1"/>
  <c r="J3" i="16"/>
  <c r="J3" i="22"/>
  <c r="J25" i="20"/>
  <c r="H117" i="18"/>
  <c r="H70" i="18"/>
  <c r="H92" i="18"/>
  <c r="H140" i="18"/>
  <c r="H2" i="11"/>
  <c r="H3" i="41" s="1"/>
  <c r="I3" i="18"/>
  <c r="AA138" i="18"/>
  <c r="AA5" i="14" s="1"/>
  <c r="Z45" i="11" s="1"/>
  <c r="F138" i="18"/>
  <c r="F5" i="14" s="1"/>
  <c r="E45" i="11" s="1"/>
  <c r="AP138" i="18"/>
  <c r="AP5" i="14" s="1"/>
  <c r="AO45" i="11" s="1"/>
  <c r="M138" i="18"/>
  <c r="M5" i="14" s="1"/>
  <c r="L45" i="11" s="1"/>
  <c r="BI138" i="18"/>
  <c r="BI5" i="14" s="1"/>
  <c r="BH45" i="11" s="1"/>
  <c r="D138" i="18"/>
  <c r="D5" i="14" s="1"/>
  <c r="C45" i="11" s="1"/>
  <c r="C13" i="41" s="1"/>
  <c r="Y138" i="18"/>
  <c r="Y5" i="14" s="1"/>
  <c r="X45" i="11" s="1"/>
  <c r="AC138" i="18"/>
  <c r="AC5" i="14" s="1"/>
  <c r="AB45" i="11" s="1"/>
  <c r="AL138" i="18"/>
  <c r="AL5" i="14" s="1"/>
  <c r="AK45" i="11" s="1"/>
  <c r="AT138" i="18"/>
  <c r="AT5" i="14" s="1"/>
  <c r="AS45" i="11" s="1"/>
  <c r="AG138" i="18"/>
  <c r="AG5" i="14" s="1"/>
  <c r="AF45" i="11" s="1"/>
  <c r="BH138" i="18"/>
  <c r="BH5" i="14" s="1"/>
  <c r="BG45" i="11" s="1"/>
  <c r="AO138" i="18"/>
  <c r="AO5" i="14" s="1"/>
  <c r="AN45" i="11" s="1"/>
  <c r="AN182" i="16"/>
  <c r="AN4" i="13" s="1"/>
  <c r="AE138" i="18"/>
  <c r="AE5" i="14" s="1"/>
  <c r="AD45" i="11" s="1"/>
  <c r="AV138" i="18"/>
  <c r="AV5" i="14" s="1"/>
  <c r="AU45" i="11" s="1"/>
  <c r="BB138" i="18"/>
  <c r="BB5" i="14" s="1"/>
  <c r="BA45" i="11" s="1"/>
  <c r="AW138" i="18"/>
  <c r="AW5" i="14" s="1"/>
  <c r="AV45" i="11" s="1"/>
  <c r="AH138" i="18"/>
  <c r="AH5" i="14" s="1"/>
  <c r="AG45" i="11" s="1"/>
  <c r="Q138" i="18"/>
  <c r="Q5" i="14" s="1"/>
  <c r="P45" i="11" s="1"/>
  <c r="T138" i="18"/>
  <c r="T5" i="14" s="1"/>
  <c r="S45" i="11" s="1"/>
  <c r="AI138" i="18"/>
  <c r="AI5" i="14" s="1"/>
  <c r="AH45" i="11" s="1"/>
  <c r="G138" i="18"/>
  <c r="G5" i="14" s="1"/>
  <c r="F45" i="11" s="1"/>
  <c r="L138" i="18"/>
  <c r="L5" i="14" s="1"/>
  <c r="K45" i="11" s="1"/>
  <c r="AS138" i="18"/>
  <c r="AS5" i="14" s="1"/>
  <c r="AR45" i="11" s="1"/>
  <c r="P138" i="18"/>
  <c r="P5" i="14" s="1"/>
  <c r="O45" i="11" s="1"/>
  <c r="AQ138" i="18"/>
  <c r="AQ5" i="14" s="1"/>
  <c r="AP45" i="11" s="1"/>
  <c r="AB138" i="18"/>
  <c r="AB5" i="14" s="1"/>
  <c r="AA45" i="11" s="1"/>
  <c r="AU138" i="18"/>
  <c r="AU5" i="14" s="1"/>
  <c r="AT45" i="11" s="1"/>
  <c r="Z138" i="18"/>
  <c r="Z5" i="14" s="1"/>
  <c r="Y45" i="11" s="1"/>
  <c r="E138" i="18"/>
  <c r="E5" i="14" s="1"/>
  <c r="D45" i="11" s="1"/>
  <c r="AY138" i="18"/>
  <c r="AY5" i="14" s="1"/>
  <c r="AX45" i="11" s="1"/>
  <c r="BG138" i="18"/>
  <c r="BG5" i="14" s="1"/>
  <c r="BF45" i="11" s="1"/>
  <c r="O138" i="18"/>
  <c r="O5" i="14" s="1"/>
  <c r="N45" i="11" s="1"/>
  <c r="BE138" i="18"/>
  <c r="BE5" i="14" s="1"/>
  <c r="BD45" i="11" s="1"/>
  <c r="AJ138" i="18"/>
  <c r="AJ5" i="14" s="1"/>
  <c r="AI45" i="11" s="1"/>
  <c r="AR138" i="18"/>
  <c r="AR5" i="14" s="1"/>
  <c r="AQ45" i="11" s="1"/>
  <c r="J138" i="18"/>
  <c r="J5" i="14" s="1"/>
  <c r="I45" i="11" s="1"/>
  <c r="H138" i="18"/>
  <c r="H5" i="14" s="1"/>
  <c r="G45" i="11" s="1"/>
  <c r="BF138" i="18"/>
  <c r="BF5" i="14" s="1"/>
  <c r="BE45" i="11" s="1"/>
  <c r="BA138" i="18"/>
  <c r="BA5" i="14" s="1"/>
  <c r="AZ45" i="11" s="1"/>
  <c r="R138" i="18"/>
  <c r="R5" i="14" s="1"/>
  <c r="Q45" i="11" s="1"/>
  <c r="U138" i="18"/>
  <c r="U5" i="14" s="1"/>
  <c r="T45" i="11" s="1"/>
  <c r="AZ138" i="18"/>
  <c r="AZ5" i="14" s="1"/>
  <c r="AY45" i="11" s="1"/>
  <c r="W138" i="18"/>
  <c r="W5" i="14" s="1"/>
  <c r="V45" i="11" s="1"/>
  <c r="X138" i="18"/>
  <c r="X5" i="14" s="1"/>
  <c r="W45" i="11" s="1"/>
  <c r="AX138" i="18"/>
  <c r="AX5" i="14" s="1"/>
  <c r="AW45" i="11" s="1"/>
  <c r="S138" i="18"/>
  <c r="S5" i="14" s="1"/>
  <c r="R45" i="11" s="1"/>
  <c r="BK138" i="18"/>
  <c r="BK5" i="14" s="1"/>
  <c r="BJ45" i="11" s="1"/>
  <c r="V138" i="18"/>
  <c r="V5" i="14" s="1"/>
  <c r="U45" i="11" s="1"/>
  <c r="AM138" i="18"/>
  <c r="AM5" i="14" s="1"/>
  <c r="AL45" i="11" s="1"/>
  <c r="Q182" i="16"/>
  <c r="Q4" i="13" s="1"/>
  <c r="BJ138" i="18"/>
  <c r="BJ5" i="14" s="1"/>
  <c r="BI45" i="11" s="1"/>
  <c r="I138" i="18"/>
  <c r="I5" i="14" s="1"/>
  <c r="H45" i="11" s="1"/>
  <c r="N138" i="18"/>
  <c r="N5" i="14" s="1"/>
  <c r="M45" i="11" s="1"/>
  <c r="K138" i="18"/>
  <c r="K5" i="14" s="1"/>
  <c r="J45" i="11" s="1"/>
  <c r="AF138" i="18"/>
  <c r="AF5" i="14" s="1"/>
  <c r="AE45" i="11" s="1"/>
  <c r="BC138" i="18"/>
  <c r="BC5" i="14" s="1"/>
  <c r="BB45" i="11" s="1"/>
  <c r="AK138" i="18"/>
  <c r="AK5" i="14" s="1"/>
  <c r="AJ45" i="11" s="1"/>
  <c r="AD138" i="18"/>
  <c r="AD5" i="14" s="1"/>
  <c r="AC45" i="11" s="1"/>
  <c r="AC13" i="41" s="1"/>
  <c r="AN138" i="18"/>
  <c r="AN5" i="14" s="1"/>
  <c r="AM45" i="11" s="1"/>
  <c r="BD138" i="18"/>
  <c r="BD5" i="14" s="1"/>
  <c r="BC45" i="11" s="1"/>
  <c r="AJ182" i="16"/>
  <c r="AJ4" i="13" s="1"/>
  <c r="X182" i="16"/>
  <c r="X4" i="13" s="1"/>
  <c r="AD182" i="16"/>
  <c r="AD4" i="13" s="1"/>
  <c r="T182" i="16"/>
  <c r="T4" i="13" s="1"/>
  <c r="R182" i="16"/>
  <c r="R4" i="13" s="1"/>
  <c r="D182" i="16"/>
  <c r="D4" i="13" s="1"/>
  <c r="AE182" i="16"/>
  <c r="AE4" i="13" s="1"/>
  <c r="O182" i="16"/>
  <c r="O4" i="13" s="1"/>
  <c r="AB182" i="16"/>
  <c r="AB4" i="13" s="1"/>
  <c r="N182" i="16"/>
  <c r="N4" i="13" s="1"/>
  <c r="Z182" i="16"/>
  <c r="Z4" i="13" s="1"/>
  <c r="AH182" i="16"/>
  <c r="AH4" i="13" s="1"/>
  <c r="AK182" i="16"/>
  <c r="AK4" i="13" s="1"/>
  <c r="AM182" i="16"/>
  <c r="AM4" i="13" s="1"/>
  <c r="G182" i="16"/>
  <c r="G4" i="13" s="1"/>
  <c r="AC182" i="16"/>
  <c r="AC4" i="13" s="1"/>
  <c r="P182" i="16"/>
  <c r="P4" i="13" s="1"/>
  <c r="Y182" i="16"/>
  <c r="Y4" i="13" s="1"/>
  <c r="I182" i="16"/>
  <c r="I4" i="13" s="1"/>
  <c r="L182" i="16"/>
  <c r="L4" i="13" s="1"/>
  <c r="H182" i="16"/>
  <c r="H4" i="13" s="1"/>
  <c r="AL182" i="16"/>
  <c r="AL4" i="13" s="1"/>
  <c r="S182" i="16"/>
  <c r="S4" i="13" s="1"/>
  <c r="W182" i="16"/>
  <c r="W4" i="13" s="1"/>
  <c r="V182" i="16"/>
  <c r="V4" i="13" s="1"/>
  <c r="AA182" i="16"/>
  <c r="AA4" i="13" s="1"/>
  <c r="M182" i="16"/>
  <c r="M4" i="13" s="1"/>
  <c r="J182" i="16"/>
  <c r="J4" i="13" s="1"/>
  <c r="AG182" i="16"/>
  <c r="AG4" i="13" s="1"/>
  <c r="AF182" i="16"/>
  <c r="AF4" i="13" s="1"/>
  <c r="F182" i="16"/>
  <c r="F4" i="13" s="1"/>
  <c r="E182" i="16"/>
  <c r="E4" i="13" s="1"/>
  <c r="U182" i="16"/>
  <c r="U4" i="13" s="1"/>
  <c r="K182" i="16"/>
  <c r="K4" i="13" s="1"/>
  <c r="AI182" i="16"/>
  <c r="AI4" i="13" s="1"/>
  <c r="W13" i="41" l="1"/>
  <c r="AT13" i="41"/>
  <c r="U13" i="41"/>
  <c r="R13" i="41"/>
  <c r="I25" i="18"/>
  <c r="I47" i="18"/>
  <c r="AP13" i="41"/>
  <c r="AQ13" i="41"/>
  <c r="AH13" i="41"/>
  <c r="H161" i="18"/>
  <c r="H13" i="13" s="1"/>
  <c r="F13" i="41"/>
  <c r="AD161" i="18"/>
  <c r="AD13" i="13" s="1"/>
  <c r="AP161" i="18"/>
  <c r="AP13" i="13" s="1"/>
  <c r="AY13" i="41"/>
  <c r="BF13" i="41"/>
  <c r="O13" i="41"/>
  <c r="AN13" i="41"/>
  <c r="BG161" i="18"/>
  <c r="BG13" i="13" s="1"/>
  <c r="X13" i="41"/>
  <c r="L13" i="41"/>
  <c r="AJ161" i="18"/>
  <c r="AJ13" i="13" s="1"/>
  <c r="Q13" i="41"/>
  <c r="BB13" i="41"/>
  <c r="AW13" i="41"/>
  <c r="BE13" i="41"/>
  <c r="S13" i="41"/>
  <c r="AG13" i="41"/>
  <c r="AD13" i="41"/>
  <c r="BA161" i="18"/>
  <c r="BA13" i="13" s="1"/>
  <c r="AS13" i="41"/>
  <c r="J13" i="41"/>
  <c r="K13" i="41"/>
  <c r="BG13" i="41"/>
  <c r="D45" i="40"/>
  <c r="D44" i="40" s="1"/>
  <c r="AL13" i="41"/>
  <c r="Y13" i="41"/>
  <c r="BH13" i="41"/>
  <c r="C45" i="40"/>
  <c r="C44" i="40" s="1"/>
  <c r="Z13" i="41"/>
  <c r="BC13" i="41"/>
  <c r="AE13" i="41"/>
  <c r="BI13" i="41"/>
  <c r="T13" i="41"/>
  <c r="AZ13" i="41"/>
  <c r="BD13" i="41"/>
  <c r="AA13" i="41"/>
  <c r="P13" i="41"/>
  <c r="AV13" i="41"/>
  <c r="AF13" i="41"/>
  <c r="AI13" i="41"/>
  <c r="AU13" i="41"/>
  <c r="AM13" i="41"/>
  <c r="AJ13" i="41"/>
  <c r="M13" i="41"/>
  <c r="BJ13" i="41"/>
  <c r="F45" i="40"/>
  <c r="F44" i="40" s="1"/>
  <c r="V13" i="41"/>
  <c r="B45" i="40"/>
  <c r="B44" i="40" s="1"/>
  <c r="N13" i="41"/>
  <c r="E45" i="40"/>
  <c r="E44" i="40" s="1"/>
  <c r="AX13" i="41"/>
  <c r="AR13" i="41"/>
  <c r="BA13" i="41"/>
  <c r="AK13" i="41"/>
  <c r="AB13" i="41"/>
  <c r="AO13" i="41"/>
  <c r="I13" i="41"/>
  <c r="H13" i="41"/>
  <c r="G13" i="41"/>
  <c r="D13" i="41"/>
  <c r="E13" i="41"/>
  <c r="D12" i="43"/>
  <c r="F12" i="43"/>
  <c r="C29" i="41"/>
  <c r="C12" i="43"/>
  <c r="F9" i="43"/>
  <c r="G9" i="43"/>
  <c r="E12" i="43"/>
  <c r="G12" i="43"/>
  <c r="C9" i="43"/>
  <c r="D9" i="43"/>
  <c r="E9" i="43"/>
  <c r="H2" i="36"/>
  <c r="B27" i="12"/>
  <c r="D28" i="34"/>
  <c r="D29" i="34" s="1"/>
  <c r="D21" i="34"/>
  <c r="H54" i="31"/>
  <c r="H29" i="31"/>
  <c r="H14" i="34"/>
  <c r="I3" i="31"/>
  <c r="BD951" i="25"/>
  <c r="BB950" i="25"/>
  <c r="AY25" i="11" s="1"/>
  <c r="AY18" i="11" s="1"/>
  <c r="AX48" i="12"/>
  <c r="BE161" i="18"/>
  <c r="BE13" i="13" s="1"/>
  <c r="G161" i="18"/>
  <c r="G13" i="13" s="1"/>
  <c r="L161" i="18"/>
  <c r="L13" i="13" s="1"/>
  <c r="AW161" i="18"/>
  <c r="AW13" i="13" s="1"/>
  <c r="J161" i="18"/>
  <c r="J13" i="13" s="1"/>
  <c r="AM161" i="18"/>
  <c r="AM13" i="13" s="1"/>
  <c r="BF42" i="25"/>
  <c r="BF942" i="25" s="1"/>
  <c r="BD45" i="25"/>
  <c r="BD945" i="25" s="1"/>
  <c r="BD952" i="25" s="1"/>
  <c r="BB50" i="25"/>
  <c r="BD51" i="25"/>
  <c r="BG46" i="25"/>
  <c r="BG946" i="25" s="1"/>
  <c r="BG953" i="25" s="1"/>
  <c r="BE41" i="25"/>
  <c r="BE941" i="25" s="1"/>
  <c r="I92" i="18"/>
  <c r="I140" i="18"/>
  <c r="I70" i="18"/>
  <c r="I117" i="18"/>
  <c r="I2" i="11"/>
  <c r="I3" i="41" s="1"/>
  <c r="J3" i="18"/>
  <c r="J114" i="16"/>
  <c r="J161" i="16"/>
  <c r="J25" i="16"/>
  <c r="J47" i="16"/>
  <c r="J138" i="16"/>
  <c r="J69" i="16"/>
  <c r="J91" i="16"/>
  <c r="L3" i="20"/>
  <c r="L12" i="26" s="1"/>
  <c r="K3" i="22"/>
  <c r="K3" i="16"/>
  <c r="K25" i="20"/>
  <c r="BB161" i="18"/>
  <c r="BB13" i="13" s="1"/>
  <c r="Y161" i="18"/>
  <c r="Y13" i="13" s="1"/>
  <c r="AF161" i="18"/>
  <c r="AF13" i="13" s="1"/>
  <c r="I161" i="18"/>
  <c r="I13" i="13" s="1"/>
  <c r="R161" i="18"/>
  <c r="R13" i="13" s="1"/>
  <c r="X161" i="18"/>
  <c r="X13" i="13" s="1"/>
  <c r="AI161" i="18"/>
  <c r="AI13" i="13" s="1"/>
  <c r="AT161" i="18"/>
  <c r="AT13" i="13" s="1"/>
  <c r="BK161" i="18"/>
  <c r="BK13" i="13" s="1"/>
  <c r="W161" i="18"/>
  <c r="W13" i="13" s="1"/>
  <c r="Z161" i="18"/>
  <c r="Z13" i="13" s="1"/>
  <c r="AZ161" i="18"/>
  <c r="AZ13" i="13" s="1"/>
  <c r="AG161" i="18"/>
  <c r="AG13" i="13" s="1"/>
  <c r="Q161" i="18"/>
  <c r="Q13" i="13" s="1"/>
  <c r="AN161" i="18"/>
  <c r="AN13" i="13" s="1"/>
  <c r="AV161" i="18"/>
  <c r="AV13" i="13" s="1"/>
  <c r="P161" i="18"/>
  <c r="P13" i="13" s="1"/>
  <c r="AK161" i="18"/>
  <c r="AK13" i="13" s="1"/>
  <c r="BF161" i="18"/>
  <c r="BF13" i="13" s="1"/>
  <c r="M161" i="18"/>
  <c r="M13" i="13" s="1"/>
  <c r="AC161" i="18"/>
  <c r="AC13" i="13" s="1"/>
  <c r="AB161" i="18"/>
  <c r="AB13" i="13" s="1"/>
  <c r="AH161" i="18"/>
  <c r="AH13" i="13" s="1"/>
  <c r="AL161" i="18"/>
  <c r="AL13" i="13" s="1"/>
  <c r="K161" i="18"/>
  <c r="K13" i="13" s="1"/>
  <c r="V161" i="18"/>
  <c r="V13" i="13" s="1"/>
  <c r="O161" i="18"/>
  <c r="O13" i="13" s="1"/>
  <c r="AA161" i="18"/>
  <c r="AA13" i="13" s="1"/>
  <c r="AX161" i="18"/>
  <c r="AX13" i="13" s="1"/>
  <c r="BH161" i="18"/>
  <c r="BH13" i="13" s="1"/>
  <c r="T161" i="18"/>
  <c r="T13" i="13" s="1"/>
  <c r="N161" i="18"/>
  <c r="N13" i="13" s="1"/>
  <c r="AY161" i="18"/>
  <c r="AY13" i="13" s="1"/>
  <c r="AU161" i="18"/>
  <c r="AU13" i="13" s="1"/>
  <c r="AQ161" i="18"/>
  <c r="AQ13" i="13" s="1"/>
  <c r="S161" i="18"/>
  <c r="S13" i="13" s="1"/>
  <c r="AE161" i="18"/>
  <c r="AE13" i="13" s="1"/>
  <c r="AR161" i="18"/>
  <c r="AR13" i="13" s="1"/>
  <c r="F161" i="18"/>
  <c r="F13" i="13" s="1"/>
  <c r="BD161" i="18"/>
  <c r="BD13" i="13" s="1"/>
  <c r="AO161" i="18"/>
  <c r="AO13" i="13" s="1"/>
  <c r="BI161" i="18"/>
  <c r="BI13" i="13" s="1"/>
  <c r="E161" i="18"/>
  <c r="E13" i="13" s="1"/>
  <c r="BJ161" i="18"/>
  <c r="BJ13" i="13" s="1"/>
  <c r="BC161" i="18"/>
  <c r="BC13" i="13" s="1"/>
  <c r="U161" i="18"/>
  <c r="U13" i="13" s="1"/>
  <c r="AS161" i="18"/>
  <c r="AS13" i="13" s="1"/>
  <c r="D161" i="18"/>
  <c r="D13" i="13" s="1"/>
  <c r="J25" i="18" l="1"/>
  <c r="J47" i="18"/>
  <c r="D31" i="34"/>
  <c r="C61" i="12" s="1"/>
  <c r="G13" i="43"/>
  <c r="D13" i="43"/>
  <c r="C13" i="43"/>
  <c r="E13" i="43"/>
  <c r="F13" i="43"/>
  <c r="AY5" i="41"/>
  <c r="D34" i="11"/>
  <c r="E28" i="34"/>
  <c r="E29" i="34" s="1"/>
  <c r="F28" i="34" s="1"/>
  <c r="I2" i="36"/>
  <c r="D19" i="34"/>
  <c r="D30" i="34" s="1"/>
  <c r="I14" i="34"/>
  <c r="J3" i="31"/>
  <c r="I29" i="31"/>
  <c r="I54" i="31"/>
  <c r="BE948" i="25"/>
  <c r="BB21" i="11" s="1"/>
  <c r="BA47" i="12"/>
  <c r="BF949" i="25"/>
  <c r="AZ49" i="12"/>
  <c r="BA32" i="11"/>
  <c r="BA27" i="11" s="1"/>
  <c r="BD52" i="25"/>
  <c r="BE45" i="25" s="1"/>
  <c r="BE945" i="25" s="1"/>
  <c r="BE952" i="25" s="1"/>
  <c r="BE44" i="25"/>
  <c r="BE944" i="25" s="1"/>
  <c r="BE48" i="25"/>
  <c r="BC43" i="25"/>
  <c r="BC943" i="25" s="1"/>
  <c r="BF49" i="25"/>
  <c r="BG53" i="25"/>
  <c r="M3" i="20"/>
  <c r="M12" i="26" s="1"/>
  <c r="L3" i="16"/>
  <c r="L3" i="22"/>
  <c r="L25" i="20"/>
  <c r="J140" i="18"/>
  <c r="J70" i="18"/>
  <c r="J117" i="18"/>
  <c r="J92" i="18"/>
  <c r="K69" i="16"/>
  <c r="K25" i="16"/>
  <c r="K47" i="16"/>
  <c r="K114" i="16"/>
  <c r="K138" i="16"/>
  <c r="K91" i="16"/>
  <c r="K161" i="16"/>
  <c r="J2" i="11"/>
  <c r="J3" i="41" s="1"/>
  <c r="K3" i="18"/>
  <c r="K25" i="18" l="1"/>
  <c r="K47" i="18"/>
  <c r="D29" i="41"/>
  <c r="J2" i="36"/>
  <c r="E34" i="11"/>
  <c r="F29" i="34"/>
  <c r="G28" i="34" s="1"/>
  <c r="J14" i="34"/>
  <c r="K3" i="31"/>
  <c r="D20" i="34"/>
  <c r="D22" i="34" s="1"/>
  <c r="J54" i="31"/>
  <c r="J29" i="31"/>
  <c r="BC950" i="25"/>
  <c r="AZ25" i="11" s="1"/>
  <c r="AZ18" i="11" s="1"/>
  <c r="AY48" i="12"/>
  <c r="BE951" i="25"/>
  <c r="BB32" i="11" s="1"/>
  <c r="BB27" i="11" s="1"/>
  <c r="BA49" i="12"/>
  <c r="BG42" i="25"/>
  <c r="BG942" i="25" s="1"/>
  <c r="BH46" i="25"/>
  <c r="BH946" i="25" s="1"/>
  <c r="BH953" i="25" s="1"/>
  <c r="BF41" i="25"/>
  <c r="BF941" i="25" s="1"/>
  <c r="BE51" i="25"/>
  <c r="BE52" i="25"/>
  <c r="BC50" i="25"/>
  <c r="N3" i="20"/>
  <c r="N12" i="26" s="1"/>
  <c r="M3" i="16"/>
  <c r="M3" i="22"/>
  <c r="M25" i="20"/>
  <c r="K140" i="18"/>
  <c r="K117" i="18"/>
  <c r="K70" i="18"/>
  <c r="K92" i="18"/>
  <c r="K2" i="11"/>
  <c r="K3" i="41" s="1"/>
  <c r="L3" i="18"/>
  <c r="L25" i="16"/>
  <c r="L161" i="16"/>
  <c r="L69" i="16"/>
  <c r="L91" i="16"/>
  <c r="L138" i="16"/>
  <c r="L114" i="16"/>
  <c r="L47" i="16"/>
  <c r="L25" i="18" l="1"/>
  <c r="L47" i="18"/>
  <c r="AZ5" i="41"/>
  <c r="E29" i="41"/>
  <c r="K2" i="36"/>
  <c r="F34" i="11"/>
  <c r="G29" i="34"/>
  <c r="H28" i="34" s="1"/>
  <c r="K14" i="34"/>
  <c r="L3" i="31"/>
  <c r="K54" i="31"/>
  <c r="K29" i="31"/>
  <c r="D23" i="34"/>
  <c r="D32" i="34" s="1"/>
  <c r="E18" i="34"/>
  <c r="BF948" i="25"/>
  <c r="BC21" i="11" s="1"/>
  <c r="BB47" i="12"/>
  <c r="BG949" i="25"/>
  <c r="BF48" i="25"/>
  <c r="BG41" i="25" s="1"/>
  <c r="BG941" i="25" s="1"/>
  <c r="BF45" i="25"/>
  <c r="BF945" i="25" s="1"/>
  <c r="BF952" i="25" s="1"/>
  <c r="BF44" i="25"/>
  <c r="BF944" i="25" s="1"/>
  <c r="BD43" i="25"/>
  <c r="BD943" i="25" s="1"/>
  <c r="BH53" i="25"/>
  <c r="BG49" i="25"/>
  <c r="O3" i="20"/>
  <c r="O12" i="26" s="1"/>
  <c r="N3" i="16"/>
  <c r="N3" i="22"/>
  <c r="N25" i="20"/>
  <c r="L140" i="18"/>
  <c r="L70" i="18"/>
  <c r="L117" i="18"/>
  <c r="L92" i="18"/>
  <c r="L2" i="11"/>
  <c r="L3" i="41" s="1"/>
  <c r="M3" i="18"/>
  <c r="M47" i="16"/>
  <c r="M25" i="16"/>
  <c r="M161" i="16"/>
  <c r="M138" i="16"/>
  <c r="M91" i="16"/>
  <c r="M114" i="16"/>
  <c r="M69" i="16"/>
  <c r="M25" i="18" l="1"/>
  <c r="M47" i="18"/>
  <c r="F29" i="41"/>
  <c r="L2" i="36"/>
  <c r="G34" i="11"/>
  <c r="H29" i="34"/>
  <c r="I28" i="34" s="1"/>
  <c r="C27" i="12"/>
  <c r="D24" i="34"/>
  <c r="L54" i="31"/>
  <c r="L29" i="31"/>
  <c r="L14" i="34"/>
  <c r="M3" i="31"/>
  <c r="E21" i="34"/>
  <c r="BG948" i="25"/>
  <c r="BD21" i="11" s="1"/>
  <c r="BC47" i="12"/>
  <c r="BD950" i="25"/>
  <c r="BA25" i="11" s="1"/>
  <c r="BA18" i="11" s="1"/>
  <c r="AZ48" i="12"/>
  <c r="BF951" i="25"/>
  <c r="BC32" i="11" s="1"/>
  <c r="BC27" i="11" s="1"/>
  <c r="BB49" i="12"/>
  <c r="BF51" i="25"/>
  <c r="BG44" i="25" s="1"/>
  <c r="BG944" i="25" s="1"/>
  <c r="BI46" i="25"/>
  <c r="BI946" i="25" s="1"/>
  <c r="BI953" i="25" s="1"/>
  <c r="BH42" i="25"/>
  <c r="BH942" i="25" s="1"/>
  <c r="BD50" i="25"/>
  <c r="BG48" i="25"/>
  <c r="BF52" i="25"/>
  <c r="P3" i="20"/>
  <c r="P12" i="26" s="1"/>
  <c r="O3" i="22"/>
  <c r="O3" i="16"/>
  <c r="O25" i="20"/>
  <c r="M117" i="18"/>
  <c r="M140" i="18"/>
  <c r="M70" i="18"/>
  <c r="M92" i="18"/>
  <c r="M2" i="11"/>
  <c r="M3" i="41" s="1"/>
  <c r="N3" i="18"/>
  <c r="N161" i="16"/>
  <c r="N114" i="16"/>
  <c r="N47" i="16"/>
  <c r="N69" i="16"/>
  <c r="N91" i="16"/>
  <c r="N138" i="16"/>
  <c r="N25" i="16"/>
  <c r="N25" i="18" l="1"/>
  <c r="N47" i="18"/>
  <c r="D33" i="34"/>
  <c r="E18" i="13" s="1"/>
  <c r="E31" i="34"/>
  <c r="D61" i="12" s="1"/>
  <c r="BA5" i="41"/>
  <c r="G29" i="41"/>
  <c r="M2" i="36"/>
  <c r="H34" i="11"/>
  <c r="H29" i="41" s="1"/>
  <c r="E19" i="34"/>
  <c r="E30" i="34" s="1"/>
  <c r="I29" i="34"/>
  <c r="J28" i="34" s="1"/>
  <c r="M14" i="34"/>
  <c r="N3" i="31"/>
  <c r="M29" i="31"/>
  <c r="M54" i="31"/>
  <c r="BH949" i="25"/>
  <c r="BG951" i="25"/>
  <c r="BG51" i="25"/>
  <c r="BH49" i="25"/>
  <c r="BI42" i="25" s="1"/>
  <c r="BI942" i="25" s="1"/>
  <c r="BH41" i="25"/>
  <c r="BH941" i="25" s="1"/>
  <c r="BG45" i="25"/>
  <c r="BG945" i="25" s="1"/>
  <c r="BG952" i="25" s="1"/>
  <c r="BE43" i="25"/>
  <c r="BE943" i="25" s="1"/>
  <c r="BH44" i="25"/>
  <c r="BH944" i="25" s="1"/>
  <c r="BI53" i="25"/>
  <c r="Q3" i="20"/>
  <c r="Q12" i="26" s="1"/>
  <c r="P3" i="22"/>
  <c r="P3" i="16"/>
  <c r="P25" i="20"/>
  <c r="N117" i="18"/>
  <c r="N140" i="18"/>
  <c r="N92" i="18"/>
  <c r="N70" i="18"/>
  <c r="O91" i="16"/>
  <c r="O25" i="16"/>
  <c r="O161" i="16"/>
  <c r="O47" i="16"/>
  <c r="O69" i="16"/>
  <c r="O114" i="16"/>
  <c r="O138" i="16"/>
  <c r="N2" i="11"/>
  <c r="O3" i="18"/>
  <c r="O25" i="18" l="1"/>
  <c r="O47" i="18"/>
  <c r="E20" i="34"/>
  <c r="E22" i="34" s="1"/>
  <c r="E23" i="34" s="1"/>
  <c r="E32" i="34" s="1"/>
  <c r="B2" i="40"/>
  <c r="N3" i="41"/>
  <c r="C2" i="37"/>
  <c r="N2" i="36"/>
  <c r="I34" i="11"/>
  <c r="I29" i="41" s="1"/>
  <c r="J29" i="34"/>
  <c r="K28" i="34" s="1"/>
  <c r="N14" i="34"/>
  <c r="O3" i="31"/>
  <c r="N54" i="31"/>
  <c r="N29" i="31"/>
  <c r="BC49" i="12"/>
  <c r="BE950" i="25"/>
  <c r="BB25" i="11" s="1"/>
  <c r="BB18" i="11" s="1"/>
  <c r="BA48" i="12"/>
  <c r="BD32" i="11"/>
  <c r="BD27" i="11" s="1"/>
  <c r="BH948" i="25"/>
  <c r="BE21" i="11" s="1"/>
  <c r="BD47" i="12"/>
  <c r="BH951" i="25"/>
  <c r="BI949" i="25"/>
  <c r="BH51" i="25"/>
  <c r="BI44" i="25" s="1"/>
  <c r="BI944" i="25" s="1"/>
  <c r="BE50" i="25"/>
  <c r="BF43" i="25" s="1"/>
  <c r="BF943" i="25" s="1"/>
  <c r="BG52" i="25"/>
  <c r="BI49" i="25"/>
  <c r="BJ46" i="25"/>
  <c r="BJ946" i="25" s="1"/>
  <c r="BJ953" i="25" s="1"/>
  <c r="BH48" i="25"/>
  <c r="P3" i="18"/>
  <c r="O2" i="11"/>
  <c r="O3" i="41" s="1"/>
  <c r="R3" i="20"/>
  <c r="R12" i="26" s="1"/>
  <c r="Q3" i="22"/>
  <c r="Q3" i="16"/>
  <c r="Q25" i="20"/>
  <c r="O92" i="18"/>
  <c r="O117" i="18"/>
  <c r="O140" i="18"/>
  <c r="O70" i="18"/>
  <c r="P47" i="16"/>
  <c r="P138" i="16"/>
  <c r="P114" i="16"/>
  <c r="P91" i="16"/>
  <c r="P69" i="16"/>
  <c r="P25" i="16"/>
  <c r="P161" i="16"/>
  <c r="P25" i="18" l="1"/>
  <c r="P47" i="18"/>
  <c r="F18" i="34"/>
  <c r="F21" i="34" s="1"/>
  <c r="BB5" i="41"/>
  <c r="D4" i="44"/>
  <c r="B2" i="42"/>
  <c r="C3" i="43"/>
  <c r="O2" i="36"/>
  <c r="J34" i="11"/>
  <c r="K29" i="34"/>
  <c r="L28" i="34" s="1"/>
  <c r="O29" i="31"/>
  <c r="O54" i="31"/>
  <c r="O14" i="34"/>
  <c r="P3" i="31"/>
  <c r="D27" i="12"/>
  <c r="E24" i="34"/>
  <c r="BF950" i="25"/>
  <c r="BC25" i="11" s="1"/>
  <c r="BC18" i="11" s="1"/>
  <c r="BB48" i="12"/>
  <c r="BC5" i="41" s="1"/>
  <c r="BI951" i="25"/>
  <c r="BJ53" i="25"/>
  <c r="BJ42" i="25"/>
  <c r="BJ942" i="25" s="1"/>
  <c r="BF50" i="25"/>
  <c r="BH45" i="25"/>
  <c r="BH945" i="25" s="1"/>
  <c r="BK46" i="25"/>
  <c r="BK946" i="25" s="1"/>
  <c r="BK953" i="25" s="1"/>
  <c r="BI41" i="25"/>
  <c r="BI941" i="25" s="1"/>
  <c r="BI51" i="25"/>
  <c r="Q161" i="16"/>
  <c r="Q114" i="16"/>
  <c r="Q47" i="16"/>
  <c r="Q25" i="16"/>
  <c r="Q69" i="16"/>
  <c r="Q138" i="16"/>
  <c r="Q91" i="16"/>
  <c r="P140" i="18"/>
  <c r="P117" i="18"/>
  <c r="P70" i="18"/>
  <c r="P92" i="18"/>
  <c r="P2" i="11"/>
  <c r="P3" i="41" s="1"/>
  <c r="Q3" i="18"/>
  <c r="S3" i="20"/>
  <c r="S12" i="26" s="1"/>
  <c r="R3" i="16"/>
  <c r="R3" i="22"/>
  <c r="R25" i="20"/>
  <c r="Q25" i="18" l="1"/>
  <c r="Q47" i="18"/>
  <c r="E33" i="34"/>
  <c r="F18" i="13" s="1"/>
  <c r="F31" i="34"/>
  <c r="E61" i="12" s="1"/>
  <c r="J29" i="41"/>
  <c r="P2" i="36"/>
  <c r="K34" i="11"/>
  <c r="F19" i="34"/>
  <c r="P54" i="31"/>
  <c r="P29" i="31"/>
  <c r="L29" i="34"/>
  <c r="M28" i="34" s="1"/>
  <c r="P14" i="34"/>
  <c r="Q3" i="31"/>
  <c r="BI948" i="25"/>
  <c r="BF21" i="11" s="1"/>
  <c r="BE47" i="12"/>
  <c r="BJ949" i="25"/>
  <c r="BH952" i="25"/>
  <c r="BE32" i="11" s="1"/>
  <c r="BE27" i="11" s="1"/>
  <c r="BD49" i="12"/>
  <c r="BH52" i="25"/>
  <c r="BI45" i="25" s="1"/>
  <c r="BI945" i="25" s="1"/>
  <c r="BG43" i="25"/>
  <c r="BG943" i="25" s="1"/>
  <c r="BI48" i="25"/>
  <c r="BJ44" i="25"/>
  <c r="BJ944" i="25" s="1"/>
  <c r="BK53" i="25"/>
  <c r="BJ49" i="25"/>
  <c r="R161" i="16"/>
  <c r="R114" i="16"/>
  <c r="R69" i="16"/>
  <c r="R91" i="16"/>
  <c r="R25" i="16"/>
  <c r="R47" i="16"/>
  <c r="R138" i="16"/>
  <c r="T3" i="20"/>
  <c r="T12" i="26" s="1"/>
  <c r="S3" i="22"/>
  <c r="S3" i="16"/>
  <c r="S25" i="20"/>
  <c r="Q140" i="18"/>
  <c r="Q70" i="18"/>
  <c r="Q92" i="18"/>
  <c r="Q117" i="18"/>
  <c r="Q2" i="11"/>
  <c r="Q3" i="41" s="1"/>
  <c r="R3" i="18"/>
  <c r="R25" i="18" l="1"/>
  <c r="R47" i="18"/>
  <c r="F20" i="34"/>
  <c r="F22" i="34" s="1"/>
  <c r="F23" i="34" s="1"/>
  <c r="F32" i="34" s="1"/>
  <c r="F30" i="34"/>
  <c r="K29" i="41"/>
  <c r="Q2" i="36"/>
  <c r="L34" i="11"/>
  <c r="Q29" i="31"/>
  <c r="Q54" i="31"/>
  <c r="Q14" i="34"/>
  <c r="R3" i="31"/>
  <c r="M29" i="34"/>
  <c r="N28" i="34" s="1"/>
  <c r="BI952" i="25"/>
  <c r="BF32" i="11" s="1"/>
  <c r="BF27" i="11" s="1"/>
  <c r="BE49" i="12"/>
  <c r="BG950" i="25"/>
  <c r="BD25" i="11" s="1"/>
  <c r="BD18" i="11" s="1"/>
  <c r="BC48" i="12"/>
  <c r="BD5" i="41" s="1"/>
  <c r="BJ951" i="25"/>
  <c r="BG50" i="25"/>
  <c r="BH43" i="25" s="1"/>
  <c r="BH943" i="25" s="1"/>
  <c r="BI52" i="25"/>
  <c r="BK42" i="25"/>
  <c r="BK942" i="25" s="1"/>
  <c r="BJ41" i="25"/>
  <c r="BJ941" i="25" s="1"/>
  <c r="BL46" i="25"/>
  <c r="BL946" i="25" s="1"/>
  <c r="BL953" i="25" s="1"/>
  <c r="BJ51" i="25"/>
  <c r="R140" i="18"/>
  <c r="R70" i="18"/>
  <c r="R117" i="18"/>
  <c r="R92" i="18"/>
  <c r="S25" i="16"/>
  <c r="S114" i="16"/>
  <c r="S91" i="16"/>
  <c r="S138" i="16"/>
  <c r="S47" i="16"/>
  <c r="S161" i="16"/>
  <c r="S69" i="16"/>
  <c r="R2" i="11"/>
  <c r="R3" i="41" s="1"/>
  <c r="S3" i="18"/>
  <c r="U3" i="20"/>
  <c r="U12" i="26" s="1"/>
  <c r="T3" i="16"/>
  <c r="T3" i="22"/>
  <c r="T25" i="20"/>
  <c r="S25" i="18" l="1"/>
  <c r="S47" i="18"/>
  <c r="G18" i="34"/>
  <c r="G21" i="34" s="1"/>
  <c r="L29" i="41"/>
  <c r="R2" i="36"/>
  <c r="M34" i="11"/>
  <c r="N29" i="34"/>
  <c r="N34" i="11" s="1"/>
  <c r="R54" i="31"/>
  <c r="R29" i="31"/>
  <c r="E27" i="12"/>
  <c r="F24" i="34"/>
  <c r="R14" i="34"/>
  <c r="S3" i="31"/>
  <c r="BH950" i="25"/>
  <c r="BE25" i="11" s="1"/>
  <c r="BE18" i="11" s="1"/>
  <c r="BD48" i="12"/>
  <c r="BE5" i="41" s="1"/>
  <c r="BJ948" i="25"/>
  <c r="BG21" i="11" s="1"/>
  <c r="BF47" i="12"/>
  <c r="BK949" i="25"/>
  <c r="BH50" i="25"/>
  <c r="BI43" i="25" s="1"/>
  <c r="BI943" i="25" s="1"/>
  <c r="BK49" i="25"/>
  <c r="BL42" i="25" s="1"/>
  <c r="BL942" i="25" s="1"/>
  <c r="BK44" i="25"/>
  <c r="BK944" i="25" s="1"/>
  <c r="BL53" i="25"/>
  <c r="BJ48" i="25"/>
  <c r="BJ45" i="25"/>
  <c r="BJ945" i="25" s="1"/>
  <c r="V3" i="20"/>
  <c r="V12" i="26" s="1"/>
  <c r="U3" i="22"/>
  <c r="U3" i="16"/>
  <c r="U25" i="20"/>
  <c r="S70" i="18"/>
  <c r="S117" i="18"/>
  <c r="S92" i="18"/>
  <c r="S140" i="18"/>
  <c r="S2" i="11"/>
  <c r="S3" i="41" s="1"/>
  <c r="T3" i="18"/>
  <c r="T69" i="16"/>
  <c r="T114" i="16"/>
  <c r="T161" i="16"/>
  <c r="T25" i="16"/>
  <c r="T91" i="16"/>
  <c r="T47" i="16"/>
  <c r="T138" i="16"/>
  <c r="T25" i="18" l="1"/>
  <c r="T47" i="18"/>
  <c r="F33" i="34"/>
  <c r="G18" i="13" s="1"/>
  <c r="G31" i="34"/>
  <c r="F61" i="12" s="1"/>
  <c r="O28" i="34"/>
  <c r="O29" i="34" s="1"/>
  <c r="O34" i="11" s="1"/>
  <c r="B34" i="40"/>
  <c r="N29" i="41"/>
  <c r="M29" i="41"/>
  <c r="S2" i="36"/>
  <c r="G19" i="34"/>
  <c r="G30" i="34" s="1"/>
  <c r="S14" i="34"/>
  <c r="T3" i="31"/>
  <c r="S29" i="31"/>
  <c r="S54" i="31"/>
  <c r="BJ952" i="25"/>
  <c r="BG32" i="11" s="1"/>
  <c r="BG27" i="11" s="1"/>
  <c r="BF49" i="12"/>
  <c r="BI950" i="25"/>
  <c r="BF25" i="11" s="1"/>
  <c r="BF18" i="11" s="1"/>
  <c r="BE48" i="12"/>
  <c r="BF5" i="41" s="1"/>
  <c r="BL949" i="25"/>
  <c r="BK951" i="25"/>
  <c r="BI50" i="25"/>
  <c r="BJ43" i="25" s="1"/>
  <c r="BJ943" i="25" s="1"/>
  <c r="BM46" i="25"/>
  <c r="BM946" i="25" s="1"/>
  <c r="BM953" i="25" s="1"/>
  <c r="BK41" i="25"/>
  <c r="BK941" i="25" s="1"/>
  <c r="BJ52" i="25"/>
  <c r="BL49" i="25"/>
  <c r="BK51" i="25"/>
  <c r="W3" i="20"/>
  <c r="W12" i="26" s="1"/>
  <c r="V3" i="16"/>
  <c r="V3" i="22"/>
  <c r="V25" i="20"/>
  <c r="T92" i="18"/>
  <c r="T140" i="18"/>
  <c r="T70" i="18"/>
  <c r="T117" i="18"/>
  <c r="U91" i="16"/>
  <c r="U69" i="16"/>
  <c r="U114" i="16"/>
  <c r="U47" i="16"/>
  <c r="U161" i="16"/>
  <c r="U138" i="16"/>
  <c r="U25" i="16"/>
  <c r="U3" i="18"/>
  <c r="T2" i="11"/>
  <c r="T3" i="41" s="1"/>
  <c r="U25" i="18" l="1"/>
  <c r="U47" i="18"/>
  <c r="BK48" i="25"/>
  <c r="G20" i="34"/>
  <c r="G22" i="34" s="1"/>
  <c r="G23" i="34" s="1"/>
  <c r="G32" i="34" s="1"/>
  <c r="P28" i="34"/>
  <c r="P29" i="34" s="1"/>
  <c r="Q28" i="34" s="1"/>
  <c r="C29" i="43"/>
  <c r="O29" i="41"/>
  <c r="T2" i="36"/>
  <c r="T14" i="34"/>
  <c r="U3" i="31"/>
  <c r="T29" i="31"/>
  <c r="T54" i="31"/>
  <c r="BK948" i="25"/>
  <c r="BH21" i="11" s="1"/>
  <c r="BG47" i="12"/>
  <c r="BJ950" i="25"/>
  <c r="BG25" i="11" s="1"/>
  <c r="BG18" i="11" s="1"/>
  <c r="BF48" i="12"/>
  <c r="BG5" i="41" s="1"/>
  <c r="BJ50" i="25"/>
  <c r="BK43" i="25" s="1"/>
  <c r="BK943" i="25" s="1"/>
  <c r="BL44" i="25"/>
  <c r="BL944" i="25" s="1"/>
  <c r="BM42" i="25"/>
  <c r="BM942" i="25" s="1"/>
  <c r="BK45" i="25"/>
  <c r="BK945" i="25" s="1"/>
  <c r="BL41" i="25"/>
  <c r="BL941" i="25" s="1"/>
  <c r="BM53" i="25"/>
  <c r="X3" i="20"/>
  <c r="X12" i="26" s="1"/>
  <c r="W3" i="22"/>
  <c r="W3" i="16"/>
  <c r="W25" i="20"/>
  <c r="U140" i="18"/>
  <c r="U117" i="18"/>
  <c r="U92" i="18"/>
  <c r="U70" i="18"/>
  <c r="U2" i="11"/>
  <c r="U3" i="41" s="1"/>
  <c r="V3" i="18"/>
  <c r="V114" i="16"/>
  <c r="V161" i="16"/>
  <c r="V91" i="16"/>
  <c r="V138" i="16"/>
  <c r="V25" i="16"/>
  <c r="V47" i="16"/>
  <c r="V69" i="16"/>
  <c r="V25" i="18" l="1"/>
  <c r="V47" i="18"/>
  <c r="H18" i="34"/>
  <c r="H21" i="34" s="1"/>
  <c r="U2" i="36"/>
  <c r="P34" i="11"/>
  <c r="Q29" i="34"/>
  <c r="R28" i="34" s="1"/>
  <c r="F27" i="12"/>
  <c r="G24" i="34"/>
  <c r="U14" i="34"/>
  <c r="V3" i="31"/>
  <c r="U29" i="31"/>
  <c r="U54" i="31"/>
  <c r="BM949" i="25"/>
  <c r="BL951" i="25"/>
  <c r="BK950" i="25"/>
  <c r="BH25" i="11" s="1"/>
  <c r="BH18" i="11" s="1"/>
  <c r="BG48" i="12"/>
  <c r="BL948" i="25"/>
  <c r="BI21" i="11" s="1"/>
  <c r="BH47" i="12"/>
  <c r="BK952" i="25"/>
  <c r="BH32" i="11" s="1"/>
  <c r="BH27" i="11" s="1"/>
  <c r="BG49" i="12"/>
  <c r="BL48" i="25"/>
  <c r="BM41" i="25" s="1"/>
  <c r="BM941" i="25" s="1"/>
  <c r="BK50" i="25"/>
  <c r="BL51" i="25"/>
  <c r="BK52" i="25"/>
  <c r="BM49" i="25"/>
  <c r="W3" i="18"/>
  <c r="V2" i="11"/>
  <c r="V3" i="41" s="1"/>
  <c r="V92" i="18"/>
  <c r="V140" i="18"/>
  <c r="V70" i="18"/>
  <c r="V117" i="18"/>
  <c r="W25" i="16"/>
  <c r="W47" i="16"/>
  <c r="W114" i="16"/>
  <c r="W138" i="16"/>
  <c r="W69" i="16"/>
  <c r="W161" i="16"/>
  <c r="W91" i="16"/>
  <c r="Y3" i="20"/>
  <c r="Y12" i="26" s="1"/>
  <c r="X3" i="16"/>
  <c r="X3" i="22"/>
  <c r="X25" i="20"/>
  <c r="W25" i="18" l="1"/>
  <c r="W47" i="18"/>
  <c r="G33" i="34"/>
  <c r="H18" i="13" s="1"/>
  <c r="H31" i="34"/>
  <c r="G61" i="12" s="1"/>
  <c r="BH5" i="41"/>
  <c r="P29" i="41"/>
  <c r="V2" i="36"/>
  <c r="H19" i="34"/>
  <c r="H30" i="34" s="1"/>
  <c r="Q34" i="11"/>
  <c r="V14" i="34"/>
  <c r="W3" i="31"/>
  <c r="V54" i="31"/>
  <c r="V29" i="31"/>
  <c r="R29" i="34"/>
  <c r="R34" i="11" s="1"/>
  <c r="BM948" i="25"/>
  <c r="BJ21" i="11" s="1"/>
  <c r="F21" i="40" s="1"/>
  <c r="BI47" i="12"/>
  <c r="BL43" i="25"/>
  <c r="BL943" i="25" s="1"/>
  <c r="BM48" i="25"/>
  <c r="BM44" i="25"/>
  <c r="BM944" i="25" s="1"/>
  <c r="BL45" i="25"/>
  <c r="BL945" i="25" s="1"/>
  <c r="X91" i="16"/>
  <c r="X138" i="16"/>
  <c r="X25" i="16"/>
  <c r="X47" i="16"/>
  <c r="X114" i="16"/>
  <c r="X69" i="16"/>
  <c r="X161" i="16"/>
  <c r="Z3" i="20"/>
  <c r="Z12" i="26" s="1"/>
  <c r="Y3" i="16"/>
  <c r="Y3" i="22"/>
  <c r="Y25" i="20"/>
  <c r="W140" i="18"/>
  <c r="W70" i="18"/>
  <c r="W117" i="18"/>
  <c r="W92" i="18"/>
  <c r="W2" i="11"/>
  <c r="W3" i="41" s="1"/>
  <c r="X3" i="18"/>
  <c r="X25" i="18" l="1"/>
  <c r="X47" i="18"/>
  <c r="H20" i="34"/>
  <c r="H22" i="34" s="1"/>
  <c r="I18" i="34" s="1"/>
  <c r="F47" i="42"/>
  <c r="R29" i="41"/>
  <c r="Q29" i="41"/>
  <c r="W2" i="36"/>
  <c r="W29" i="31"/>
  <c r="W54" i="31"/>
  <c r="W14" i="34"/>
  <c r="X3" i="31"/>
  <c r="S28" i="34"/>
  <c r="BL952" i="25"/>
  <c r="BI32" i="11" s="1"/>
  <c r="BI27" i="11" s="1"/>
  <c r="BH49" i="12"/>
  <c r="BL950" i="25"/>
  <c r="BI25" i="11" s="1"/>
  <c r="BI18" i="11" s="1"/>
  <c r="BH48" i="12"/>
  <c r="BM951" i="25"/>
  <c r="BM51" i="25"/>
  <c r="BL52" i="25"/>
  <c r="BL50" i="25"/>
  <c r="Y138" i="16"/>
  <c r="Y91" i="16"/>
  <c r="Y161" i="16"/>
  <c r="Y69" i="16"/>
  <c r="Y25" i="16"/>
  <c r="Y114" i="16"/>
  <c r="Y47" i="16"/>
  <c r="AA3" i="20"/>
  <c r="AA12" i="26" s="1"/>
  <c r="Z3" i="16"/>
  <c r="Z3" i="22"/>
  <c r="Z25" i="20"/>
  <c r="X140" i="18"/>
  <c r="X92" i="18"/>
  <c r="X70" i="18"/>
  <c r="X117" i="18"/>
  <c r="X2" i="11"/>
  <c r="X3" i="41" s="1"/>
  <c r="Y3" i="18"/>
  <c r="Y25" i="18" l="1"/>
  <c r="Y47" i="18"/>
  <c r="H23" i="34"/>
  <c r="H32" i="34" s="1"/>
  <c r="BI5" i="41"/>
  <c r="X2" i="36"/>
  <c r="X54" i="31"/>
  <c r="X29" i="31"/>
  <c r="X14" i="34"/>
  <c r="Y3" i="31"/>
  <c r="I21" i="34"/>
  <c r="S29" i="34"/>
  <c r="S34" i="11" s="1"/>
  <c r="G27" i="12"/>
  <c r="BM43" i="25"/>
  <c r="BM943" i="25" s="1"/>
  <c r="BM45" i="25"/>
  <c r="BM945" i="25" s="1"/>
  <c r="AB3" i="20"/>
  <c r="AB12" i="26" s="1"/>
  <c r="AA3" i="22"/>
  <c r="AA3" i="16"/>
  <c r="AA25" i="20"/>
  <c r="Y92" i="18"/>
  <c r="Y140" i="18"/>
  <c r="Y70" i="18"/>
  <c r="Y117" i="18"/>
  <c r="Y2" i="11"/>
  <c r="Y3" i="41" s="1"/>
  <c r="Z3" i="18"/>
  <c r="Z161" i="16"/>
  <c r="Z114" i="16"/>
  <c r="Z25" i="16"/>
  <c r="Z47" i="16"/>
  <c r="Z138" i="16"/>
  <c r="Z69" i="16"/>
  <c r="Z91" i="16"/>
  <c r="H24" i="34" l="1"/>
  <c r="Z25" i="18"/>
  <c r="Z47" i="18"/>
  <c r="I31" i="34"/>
  <c r="H61" i="12" s="1"/>
  <c r="H33" i="34"/>
  <c r="I18" i="13" s="1"/>
  <c r="S29" i="41"/>
  <c r="Y2" i="36"/>
  <c r="Y29" i="31"/>
  <c r="Y54" i="31"/>
  <c r="Y14" i="34"/>
  <c r="Z3" i="31"/>
  <c r="T28" i="34"/>
  <c r="I19" i="34"/>
  <c r="I30" i="34" s="1"/>
  <c r="BM952" i="25"/>
  <c r="BJ32" i="11" s="1"/>
  <c r="BI49" i="12"/>
  <c r="F49" i="42" s="1"/>
  <c r="BM950" i="25"/>
  <c r="BJ25" i="11" s="1"/>
  <c r="BI48" i="12"/>
  <c r="BM52" i="25"/>
  <c r="BM50" i="25"/>
  <c r="AA3" i="18"/>
  <c r="Z2" i="11"/>
  <c r="AC3" i="20"/>
  <c r="AC12" i="26" s="1"/>
  <c r="AB3" i="22"/>
  <c r="AB3" i="16"/>
  <c r="AB25" i="20"/>
  <c r="Z92" i="18"/>
  <c r="Z70" i="18"/>
  <c r="Z117" i="18"/>
  <c r="Z140" i="18"/>
  <c r="AA47" i="16"/>
  <c r="AA69" i="16"/>
  <c r="AA25" i="16"/>
  <c r="AA114" i="16"/>
  <c r="AA138" i="16"/>
  <c r="AA91" i="16"/>
  <c r="AA161" i="16"/>
  <c r="AA25" i="18" l="1"/>
  <c r="AA47" i="18"/>
  <c r="F48" i="42"/>
  <c r="F51" i="42" s="1"/>
  <c r="BJ5" i="41"/>
  <c r="G5" i="43" s="1"/>
  <c r="BJ18" i="11"/>
  <c r="F25" i="40"/>
  <c r="F18" i="40" s="1"/>
  <c r="BJ27" i="11"/>
  <c r="F32" i="40"/>
  <c r="F27" i="40" s="1"/>
  <c r="Z3" i="41"/>
  <c r="C2" i="40"/>
  <c r="D2" i="37"/>
  <c r="Z2" i="36"/>
  <c r="I20" i="34"/>
  <c r="I22" i="34" s="1"/>
  <c r="T29" i="34"/>
  <c r="T34" i="11" s="1"/>
  <c r="Z14" i="34"/>
  <c r="AA3" i="31"/>
  <c r="Z54" i="31"/>
  <c r="Z29" i="31"/>
  <c r="AD3" i="20"/>
  <c r="AD12" i="26" s="1"/>
  <c r="AC3" i="16"/>
  <c r="AC3" i="22"/>
  <c r="AC25" i="20"/>
  <c r="AB3" i="18"/>
  <c r="AA2" i="11"/>
  <c r="AA3" i="41" s="1"/>
  <c r="AB69" i="16"/>
  <c r="AB47" i="16"/>
  <c r="AB91" i="16"/>
  <c r="AB25" i="16"/>
  <c r="AB138" i="16"/>
  <c r="AB114" i="16"/>
  <c r="AB161" i="16"/>
  <c r="AA140" i="18"/>
  <c r="AA92" i="18"/>
  <c r="AA70" i="18"/>
  <c r="AA117" i="18"/>
  <c r="AB25" i="18" l="1"/>
  <c r="AB47" i="18"/>
  <c r="T29" i="41"/>
  <c r="E4" i="44"/>
  <c r="C2" i="42"/>
  <c r="D3" i="43"/>
  <c r="AA2" i="36"/>
  <c r="U28" i="34"/>
  <c r="U29" i="34" s="1"/>
  <c r="V28" i="34" s="1"/>
  <c r="AA14" i="34"/>
  <c r="AB3" i="31"/>
  <c r="AA54" i="31"/>
  <c r="AA29" i="31"/>
  <c r="I23" i="34"/>
  <c r="I32" i="34" s="1"/>
  <c r="J18" i="34"/>
  <c r="AB2" i="11"/>
  <c r="AB3" i="41" s="1"/>
  <c r="AC3" i="18"/>
  <c r="AC161" i="16"/>
  <c r="AC25" i="16"/>
  <c r="AC47" i="16"/>
  <c r="AC114" i="16"/>
  <c r="AC91" i="16"/>
  <c r="AC138" i="16"/>
  <c r="AC69" i="16"/>
  <c r="AB92" i="18"/>
  <c r="AB117" i="18"/>
  <c r="AB70" i="18"/>
  <c r="AB140" i="18"/>
  <c r="AE3" i="20"/>
  <c r="AE12" i="26" s="1"/>
  <c r="AD3" i="16"/>
  <c r="AD3" i="22"/>
  <c r="AD25" i="20"/>
  <c r="AC25" i="18" l="1"/>
  <c r="AC47" i="18"/>
  <c r="AB2" i="36"/>
  <c r="U34" i="11"/>
  <c r="V29" i="34"/>
  <c r="V34" i="11" s="1"/>
  <c r="J21" i="34"/>
  <c r="AB14" i="34"/>
  <c r="AC3" i="31"/>
  <c r="H27" i="12"/>
  <c r="I24" i="34"/>
  <c r="AB54" i="31"/>
  <c r="AB29" i="31"/>
  <c r="AF3" i="20"/>
  <c r="AF12" i="26" s="1"/>
  <c r="AE3" i="22"/>
  <c r="AE3" i="16"/>
  <c r="AE25" i="20"/>
  <c r="AC2" i="11"/>
  <c r="AC3" i="41" s="1"/>
  <c r="AD3" i="18"/>
  <c r="AD114" i="16"/>
  <c r="AD161" i="16"/>
  <c r="AD47" i="16"/>
  <c r="AD69" i="16"/>
  <c r="AD91" i="16"/>
  <c r="AD138" i="16"/>
  <c r="AD25" i="16"/>
  <c r="AC92" i="18"/>
  <c r="AC117" i="18"/>
  <c r="AC70" i="18"/>
  <c r="AC140" i="18"/>
  <c r="AD25" i="18" l="1"/>
  <c r="AD47" i="18"/>
  <c r="I33" i="34"/>
  <c r="J18" i="13" s="1"/>
  <c r="J31" i="34"/>
  <c r="I61" i="12" s="1"/>
  <c r="V29" i="41"/>
  <c r="U29" i="41"/>
  <c r="AC2" i="36"/>
  <c r="AC14" i="34"/>
  <c r="AD3" i="31"/>
  <c r="AC29" i="31"/>
  <c r="AC54" i="31"/>
  <c r="J19" i="34"/>
  <c r="J30" i="34" s="1"/>
  <c r="W28" i="34"/>
  <c r="AG3" i="20"/>
  <c r="AG12" i="26" s="1"/>
  <c r="AF3" i="22"/>
  <c r="AF3" i="16"/>
  <c r="AF25" i="20"/>
  <c r="AE69" i="16"/>
  <c r="AE91" i="16"/>
  <c r="AE25" i="16"/>
  <c r="AE161" i="16"/>
  <c r="AE47" i="16"/>
  <c r="AE114" i="16"/>
  <c r="AE138" i="16"/>
  <c r="AD140" i="18"/>
  <c r="AD117" i="18"/>
  <c r="AD92" i="18"/>
  <c r="AD70" i="18"/>
  <c r="AD2" i="11"/>
  <c r="AD3" i="41" s="1"/>
  <c r="AE3" i="18"/>
  <c r="AE25" i="18" l="1"/>
  <c r="AE47" i="18"/>
  <c r="AD2" i="36"/>
  <c r="AD14" i="34"/>
  <c r="AE3" i="31"/>
  <c r="W29" i="34"/>
  <c r="W34" i="11" s="1"/>
  <c r="J20" i="34"/>
  <c r="J22" i="34" s="1"/>
  <c r="AD54" i="31"/>
  <c r="AD29" i="31"/>
  <c r="AF3" i="18"/>
  <c r="AE2" i="11"/>
  <c r="AE3" i="41" s="1"/>
  <c r="AH3" i="20"/>
  <c r="AH12" i="26" s="1"/>
  <c r="AG3" i="16"/>
  <c r="AG3" i="22"/>
  <c r="AG25" i="20"/>
  <c r="AE92" i="18"/>
  <c r="AE140" i="18"/>
  <c r="AE70" i="18"/>
  <c r="AE117" i="18"/>
  <c r="AF69" i="16"/>
  <c r="AF91" i="16"/>
  <c r="AF114" i="16"/>
  <c r="AF25" i="16"/>
  <c r="AF138" i="16"/>
  <c r="AF161" i="16"/>
  <c r="AF47" i="16"/>
  <c r="AF25" i="18" l="1"/>
  <c r="AF47" i="18"/>
  <c r="W29" i="41"/>
  <c r="AE2" i="36"/>
  <c r="X28" i="34"/>
  <c r="X29" i="34" s="1"/>
  <c r="Y28" i="34" s="1"/>
  <c r="AE14" i="34"/>
  <c r="AF3" i="31"/>
  <c r="J23" i="34"/>
  <c r="J32" i="34" s="1"/>
  <c r="K18" i="34"/>
  <c r="AE29" i="31"/>
  <c r="AE54" i="31"/>
  <c r="AF2" i="11"/>
  <c r="AF3" i="41" s="1"/>
  <c r="AG3" i="18"/>
  <c r="AF92" i="18"/>
  <c r="AF117" i="18"/>
  <c r="AF140" i="18"/>
  <c r="AF70" i="18"/>
  <c r="AG69" i="16"/>
  <c r="AG47" i="16"/>
  <c r="AG25" i="16"/>
  <c r="AG138" i="16"/>
  <c r="AG161" i="16"/>
  <c r="AG114" i="16"/>
  <c r="AG91" i="16"/>
  <c r="AI3" i="20"/>
  <c r="AI12" i="26" s="1"/>
  <c r="AH3" i="16"/>
  <c r="AH3" i="22"/>
  <c r="AH25" i="20"/>
  <c r="AG25" i="18" l="1"/>
  <c r="AG47" i="18"/>
  <c r="AF2" i="36"/>
  <c r="X34" i="11"/>
  <c r="Y29" i="34"/>
  <c r="Y34" i="11" s="1"/>
  <c r="K21" i="34"/>
  <c r="I27" i="12"/>
  <c r="J24" i="34"/>
  <c r="AF14" i="34"/>
  <c r="AG3" i="31"/>
  <c r="AF54" i="31"/>
  <c r="AF29" i="31"/>
  <c r="AJ3" i="20"/>
  <c r="AJ12" i="26" s="1"/>
  <c r="AI3" i="22"/>
  <c r="AI3" i="16"/>
  <c r="AI25" i="20"/>
  <c r="AG2" i="11"/>
  <c r="AG3" i="41" s="1"/>
  <c r="AH3" i="18"/>
  <c r="AH161" i="16"/>
  <c r="AH114" i="16"/>
  <c r="AH69" i="16"/>
  <c r="AH91" i="16"/>
  <c r="AH25" i="16"/>
  <c r="AH47" i="16"/>
  <c r="AH138" i="16"/>
  <c r="AG70" i="18"/>
  <c r="AG117" i="18"/>
  <c r="AG140" i="18"/>
  <c r="AG92" i="18"/>
  <c r="AH25" i="18" l="1"/>
  <c r="AH47" i="18"/>
  <c r="K31" i="34"/>
  <c r="J61" i="12" s="1"/>
  <c r="J33" i="34"/>
  <c r="K18" i="13" s="1"/>
  <c r="Y29" i="41"/>
  <c r="X29" i="41"/>
  <c r="AG2" i="36"/>
  <c r="K19" i="34"/>
  <c r="K30" i="34" s="1"/>
  <c r="AG14" i="34"/>
  <c r="AH3" i="31"/>
  <c r="AG29" i="31"/>
  <c r="AG54" i="31"/>
  <c r="Z28" i="34"/>
  <c r="AH140" i="18"/>
  <c r="AH70" i="18"/>
  <c r="AH92" i="18"/>
  <c r="AH117" i="18"/>
  <c r="AH2" i="11"/>
  <c r="AH3" i="41" s="1"/>
  <c r="AI3" i="18"/>
  <c r="AK3" i="20"/>
  <c r="AK12" i="26" s="1"/>
  <c r="AJ3" i="16"/>
  <c r="AJ3" i="22"/>
  <c r="AJ25" i="20"/>
  <c r="AI91" i="16"/>
  <c r="AI25" i="16"/>
  <c r="AI114" i="16"/>
  <c r="AI138" i="16"/>
  <c r="AI47" i="16"/>
  <c r="AI161" i="16"/>
  <c r="AI69" i="16"/>
  <c r="AI25" i="18" l="1"/>
  <c r="AI47" i="18"/>
  <c r="K20" i="34"/>
  <c r="K22" i="34" s="1"/>
  <c r="K23" i="34" s="1"/>
  <c r="K32" i="34" s="1"/>
  <c r="AH2" i="36"/>
  <c r="Z29" i="34"/>
  <c r="Z34" i="11" s="1"/>
  <c r="AH54" i="31"/>
  <c r="AH29" i="31"/>
  <c r="AH14" i="34"/>
  <c r="AI3" i="31"/>
  <c r="AJ91" i="16"/>
  <c r="AJ161" i="16"/>
  <c r="AJ25" i="16"/>
  <c r="AJ114" i="16"/>
  <c r="AJ69" i="16"/>
  <c r="AJ47" i="16"/>
  <c r="AJ138" i="16"/>
  <c r="AI92" i="18"/>
  <c r="AI117" i="18"/>
  <c r="AI70" i="18"/>
  <c r="AI140" i="18"/>
  <c r="AI2" i="11"/>
  <c r="AI3" i="41" s="1"/>
  <c r="AJ3" i="18"/>
  <c r="AL3" i="20"/>
  <c r="AL12" i="26" s="1"/>
  <c r="AK3" i="22"/>
  <c r="AK3" i="16"/>
  <c r="AK25" i="20"/>
  <c r="AJ25" i="18" l="1"/>
  <c r="AJ47" i="18"/>
  <c r="C34" i="40"/>
  <c r="Z29" i="41"/>
  <c r="L18" i="34"/>
  <c r="L21" i="34" s="1"/>
  <c r="AI2" i="36"/>
  <c r="J27" i="12"/>
  <c r="K24" i="34"/>
  <c r="AI14" i="34"/>
  <c r="AJ3" i="31"/>
  <c r="AI54" i="31"/>
  <c r="AI29" i="31"/>
  <c r="AA28" i="34"/>
  <c r="AK3" i="18"/>
  <c r="AJ2" i="11"/>
  <c r="AJ3" i="41" s="1"/>
  <c r="AJ92" i="18"/>
  <c r="AJ70" i="18"/>
  <c r="AJ117" i="18"/>
  <c r="AJ140" i="18"/>
  <c r="AK69" i="16"/>
  <c r="AK138" i="16"/>
  <c r="AK114" i="16"/>
  <c r="AK47" i="16"/>
  <c r="AK161" i="16"/>
  <c r="AK91" i="16"/>
  <c r="AK25" i="16"/>
  <c r="AM3" i="20"/>
  <c r="AM12" i="26" s="1"/>
  <c r="AL3" i="16"/>
  <c r="AL3" i="22"/>
  <c r="AL25" i="20"/>
  <c r="AK25" i="18" l="1"/>
  <c r="AK47" i="18"/>
  <c r="L31" i="34"/>
  <c r="K61" i="12" s="1"/>
  <c r="K33" i="34"/>
  <c r="L18" i="13" s="1"/>
  <c r="D29" i="43"/>
  <c r="AJ2" i="36"/>
  <c r="AJ14" i="34"/>
  <c r="AK3" i="31"/>
  <c r="AA29" i="34"/>
  <c r="AA34" i="11" s="1"/>
  <c r="AJ29" i="31"/>
  <c r="AJ54" i="31"/>
  <c r="L19" i="34"/>
  <c r="L30" i="34" s="1"/>
  <c r="AL161" i="16"/>
  <c r="AL114" i="16"/>
  <c r="AL91" i="16"/>
  <c r="AL138" i="16"/>
  <c r="AL25" i="16"/>
  <c r="AL47" i="16"/>
  <c r="AL69" i="16"/>
  <c r="AK2" i="11"/>
  <c r="AK3" i="41" s="1"/>
  <c r="AL3" i="18"/>
  <c r="AN3" i="20"/>
  <c r="AN12" i="26" s="1"/>
  <c r="AM3" i="22"/>
  <c r="AM3" i="16"/>
  <c r="AM25" i="20"/>
  <c r="AK92" i="18"/>
  <c r="AK140" i="18"/>
  <c r="AK70" i="18"/>
  <c r="AK117" i="18"/>
  <c r="AL25" i="18" l="1"/>
  <c r="AL47" i="18"/>
  <c r="AA29" i="41"/>
  <c r="AK2" i="36"/>
  <c r="AB28" i="34"/>
  <c r="AB29" i="34" s="1"/>
  <c r="AC28" i="34" s="1"/>
  <c r="L20" i="34"/>
  <c r="L22" i="34" s="1"/>
  <c r="AK14" i="34"/>
  <c r="AL3" i="31"/>
  <c r="AK29" i="31"/>
  <c r="AK54" i="31"/>
  <c r="AO3" i="20"/>
  <c r="AO12" i="26" s="1"/>
  <c r="AN3" i="16"/>
  <c r="AN3" i="22"/>
  <c r="AN25" i="20"/>
  <c r="AL2" i="11"/>
  <c r="AM3" i="18"/>
  <c r="AL92" i="18"/>
  <c r="AL140" i="18"/>
  <c r="AL117" i="18"/>
  <c r="AL70" i="18"/>
  <c r="AM47" i="16"/>
  <c r="AM25" i="16"/>
  <c r="AM114" i="16"/>
  <c r="AM138" i="16"/>
  <c r="AM69" i="16"/>
  <c r="AM161" i="16"/>
  <c r="AM91" i="16"/>
  <c r="AM25" i="18" l="1"/>
  <c r="AM47" i="18"/>
  <c r="D2" i="40"/>
  <c r="AL3" i="41"/>
  <c r="E2" i="37"/>
  <c r="AL2" i="36"/>
  <c r="AB34" i="11"/>
  <c r="AL14" i="34"/>
  <c r="AM3" i="31"/>
  <c r="L23" i="34"/>
  <c r="L32" i="34" s="1"/>
  <c r="M18" i="34"/>
  <c r="AC29" i="34"/>
  <c r="AC34" i="11" s="1"/>
  <c r="AL54" i="31"/>
  <c r="AL29" i="31"/>
  <c r="AP3" i="20"/>
  <c r="AP12" i="26" s="1"/>
  <c r="AO3" i="16"/>
  <c r="AO3" i="22"/>
  <c r="AO25" i="20"/>
  <c r="AM2" i="11"/>
  <c r="AM3" i="41" s="1"/>
  <c r="AN3" i="18"/>
  <c r="AM140" i="18"/>
  <c r="AM117" i="18"/>
  <c r="AM70" i="18"/>
  <c r="AM92" i="18"/>
  <c r="AN91" i="16"/>
  <c r="AN47" i="16"/>
  <c r="AN25" i="16"/>
  <c r="AN69" i="16"/>
  <c r="AN114" i="16"/>
  <c r="AN161" i="16"/>
  <c r="AN138" i="16"/>
  <c r="AN25" i="18" l="1"/>
  <c r="AN47" i="18"/>
  <c r="F4" i="44"/>
  <c r="E3" i="43"/>
  <c r="D2" i="42"/>
  <c r="AC29" i="41"/>
  <c r="AB29" i="41"/>
  <c r="AM2" i="36"/>
  <c r="M21" i="34"/>
  <c r="K27" i="12"/>
  <c r="L24" i="34"/>
  <c r="AM14" i="34"/>
  <c r="AN3" i="31"/>
  <c r="AD28" i="34"/>
  <c r="AM29" i="31"/>
  <c r="AM54" i="31"/>
  <c r="AQ3" i="20"/>
  <c r="AQ12" i="26" s="1"/>
  <c r="AP3" i="16"/>
  <c r="AP3" i="22"/>
  <c r="AP25" i="20"/>
  <c r="AN2" i="11"/>
  <c r="AN3" i="41" s="1"/>
  <c r="AO3" i="18"/>
  <c r="AN70" i="18"/>
  <c r="AN92" i="18"/>
  <c r="AN117" i="18"/>
  <c r="AN140" i="18"/>
  <c r="AO47" i="16"/>
  <c r="AO91" i="16"/>
  <c r="AO138" i="16"/>
  <c r="AO69" i="16"/>
  <c r="AO161" i="16"/>
  <c r="AO25" i="16"/>
  <c r="AO114" i="16"/>
  <c r="AO25" i="18" l="1"/>
  <c r="AO47" i="18"/>
  <c r="L33" i="34"/>
  <c r="M18" i="13" s="1"/>
  <c r="M31" i="34"/>
  <c r="L61" i="12" s="1"/>
  <c r="AN2" i="36"/>
  <c r="M19" i="34"/>
  <c r="AD29" i="34"/>
  <c r="AD34" i="11" s="1"/>
  <c r="AN29" i="31"/>
  <c r="AN54" i="31"/>
  <c r="AN14" i="34"/>
  <c r="AO3" i="31"/>
  <c r="AR3" i="20"/>
  <c r="AR12" i="26" s="1"/>
  <c r="AQ3" i="22"/>
  <c r="AQ3" i="16"/>
  <c r="AQ25" i="20"/>
  <c r="AO2" i="11"/>
  <c r="AO3" i="41" s="1"/>
  <c r="AP3" i="18"/>
  <c r="AO92" i="18"/>
  <c r="AO117" i="18"/>
  <c r="AO70" i="18"/>
  <c r="AO140" i="18"/>
  <c r="AP25" i="16"/>
  <c r="AP114" i="16"/>
  <c r="AP47" i="16"/>
  <c r="AP138" i="16"/>
  <c r="AP69" i="16"/>
  <c r="AP91" i="16"/>
  <c r="AP161" i="16"/>
  <c r="AP25" i="18" l="1"/>
  <c r="AP47" i="18"/>
  <c r="M20" i="34"/>
  <c r="M22" i="34" s="1"/>
  <c r="N18" i="34" s="1"/>
  <c r="M30" i="34"/>
  <c r="AD29" i="41"/>
  <c r="AO2" i="36"/>
  <c r="AO14" i="34"/>
  <c r="AP3" i="31"/>
  <c r="AO29" i="31"/>
  <c r="AO54" i="31"/>
  <c r="AE28" i="34"/>
  <c r="AS3" i="20"/>
  <c r="AS12" i="26" s="1"/>
  <c r="AR3" i="16"/>
  <c r="AR3" i="22"/>
  <c r="AR25" i="20"/>
  <c r="AQ161" i="16"/>
  <c r="AQ25" i="16"/>
  <c r="AQ91" i="16"/>
  <c r="AQ114" i="16"/>
  <c r="AQ138" i="16"/>
  <c r="AQ47" i="16"/>
  <c r="AQ69" i="16"/>
  <c r="AP92" i="18"/>
  <c r="AP70" i="18"/>
  <c r="AP117" i="18"/>
  <c r="AP140" i="18"/>
  <c r="AQ3" i="18"/>
  <c r="AP2" i="11"/>
  <c r="AP3" i="41" s="1"/>
  <c r="M23" i="34" l="1"/>
  <c r="M32" i="34" s="1"/>
  <c r="AQ25" i="18"/>
  <c r="AQ47" i="18"/>
  <c r="AP2" i="36"/>
  <c r="L27" i="12"/>
  <c r="AP14" i="34"/>
  <c r="AQ3" i="31"/>
  <c r="AP54" i="31"/>
  <c r="AP29" i="31"/>
  <c r="AE29" i="34"/>
  <c r="AE34" i="11" s="1"/>
  <c r="N21" i="34"/>
  <c r="N31" i="34" s="1"/>
  <c r="AT3" i="20"/>
  <c r="AT12" i="26" s="1"/>
  <c r="AS3" i="16"/>
  <c r="AS3" i="22"/>
  <c r="AS25" i="20"/>
  <c r="AQ140" i="18"/>
  <c r="AQ117" i="18"/>
  <c r="AQ70" i="18"/>
  <c r="AQ92" i="18"/>
  <c r="AR3" i="18"/>
  <c r="AQ2" i="11"/>
  <c r="AQ3" i="41" s="1"/>
  <c r="AR114" i="16"/>
  <c r="AR47" i="16"/>
  <c r="AR91" i="16"/>
  <c r="AR25" i="16"/>
  <c r="AR69" i="16"/>
  <c r="AR138" i="16"/>
  <c r="AR161" i="16"/>
  <c r="M24" i="34" l="1"/>
  <c r="AR25" i="18"/>
  <c r="AR47" i="18"/>
  <c r="M33" i="34"/>
  <c r="N18" i="13" s="1"/>
  <c r="M61" i="12"/>
  <c r="B61" i="42" s="1"/>
  <c r="AE29" i="41"/>
  <c r="AQ2" i="36"/>
  <c r="AF28" i="34"/>
  <c r="AF29" i="34" s="1"/>
  <c r="N19" i="34"/>
  <c r="AQ29" i="31"/>
  <c r="AQ54" i="31"/>
  <c r="AQ14" i="34"/>
  <c r="AR3" i="31"/>
  <c r="AR140" i="18"/>
  <c r="AR70" i="18"/>
  <c r="AR92" i="18"/>
  <c r="AR117" i="18"/>
  <c r="AR2" i="11"/>
  <c r="AR3" i="41" s="1"/>
  <c r="AS3" i="18"/>
  <c r="AS25" i="16"/>
  <c r="AS114" i="16"/>
  <c r="AS91" i="16"/>
  <c r="AS69" i="16"/>
  <c r="AS138" i="16"/>
  <c r="AS161" i="16"/>
  <c r="AS47" i="16"/>
  <c r="AU3" i="20"/>
  <c r="AU12" i="26" s="1"/>
  <c r="AT3" i="16"/>
  <c r="AT3" i="22"/>
  <c r="AT25" i="20"/>
  <c r="AS25" i="18" l="1"/>
  <c r="AS47" i="18"/>
  <c r="N20" i="34"/>
  <c r="N22" i="34" s="1"/>
  <c r="N23" i="34" s="1"/>
  <c r="N32" i="34" s="1"/>
  <c r="N30" i="34"/>
  <c r="AR2" i="36"/>
  <c r="AF34" i="11"/>
  <c r="AR14" i="34"/>
  <c r="AS3" i="31"/>
  <c r="AR29" i="31"/>
  <c r="AR54" i="31"/>
  <c r="AG28" i="34"/>
  <c r="AS92" i="18"/>
  <c r="AS117" i="18"/>
  <c r="AS70" i="18"/>
  <c r="AS140" i="18"/>
  <c r="AS2" i="11"/>
  <c r="AS3" i="41" s="1"/>
  <c r="AT3" i="18"/>
  <c r="AT25" i="16"/>
  <c r="AT91" i="16"/>
  <c r="AT69" i="16"/>
  <c r="AT161" i="16"/>
  <c r="AT138" i="16"/>
  <c r="AT47" i="16"/>
  <c r="AT114" i="16"/>
  <c r="AV3" i="20"/>
  <c r="AV12" i="26" s="1"/>
  <c r="AU3" i="22"/>
  <c r="AU3" i="16"/>
  <c r="AU25" i="20"/>
  <c r="AT25" i="18" l="1"/>
  <c r="AT47" i="18"/>
  <c r="O18" i="34"/>
  <c r="O21" i="34" s="1"/>
  <c r="AF29" i="41"/>
  <c r="AS2" i="36"/>
  <c r="M27" i="12"/>
  <c r="B27" i="42" s="1"/>
  <c r="B40" i="42" s="1"/>
  <c r="B45" i="42" s="1"/>
  <c r="B53" i="42" s="1"/>
  <c r="D6" i="44" s="1"/>
  <c r="N24" i="34"/>
  <c r="AS29" i="31"/>
  <c r="AS54" i="31"/>
  <c r="AS14" i="34"/>
  <c r="AT3" i="31"/>
  <c r="AG29" i="34"/>
  <c r="AG34" i="11" s="1"/>
  <c r="AT117" i="18"/>
  <c r="AT92" i="18"/>
  <c r="AT140" i="18"/>
  <c r="AT70" i="18"/>
  <c r="AU25" i="16"/>
  <c r="AU91" i="16"/>
  <c r="AU69" i="16"/>
  <c r="AU114" i="16"/>
  <c r="AU138" i="16"/>
  <c r="AU47" i="16"/>
  <c r="AU161" i="16"/>
  <c r="AT2" i="11"/>
  <c r="AT3" i="41" s="1"/>
  <c r="AU3" i="18"/>
  <c r="AW3" i="20"/>
  <c r="AW12" i="26" s="1"/>
  <c r="AV3" i="22"/>
  <c r="AV3" i="16"/>
  <c r="AV25" i="20"/>
  <c r="AU25" i="18" l="1"/>
  <c r="AU47" i="18"/>
  <c r="N33" i="34"/>
  <c r="O18" i="13" s="1"/>
  <c r="O31" i="34"/>
  <c r="N61" i="12" s="1"/>
  <c r="AG29" i="41"/>
  <c r="AH28" i="34"/>
  <c r="AH29" i="34" s="1"/>
  <c r="AI28" i="34" s="1"/>
  <c r="AT2" i="36"/>
  <c r="O19" i="34"/>
  <c r="AT14" i="34"/>
  <c r="AU3" i="31"/>
  <c r="AT54" i="31"/>
  <c r="AT29" i="31"/>
  <c r="AU92" i="18"/>
  <c r="AU117" i="18"/>
  <c r="AU140" i="18"/>
  <c r="AU70" i="18"/>
  <c r="AV69" i="16"/>
  <c r="AV91" i="16"/>
  <c r="AV114" i="16"/>
  <c r="AV161" i="16"/>
  <c r="AV47" i="16"/>
  <c r="AV25" i="16"/>
  <c r="AV138" i="16"/>
  <c r="AV3" i="18"/>
  <c r="AU2" i="11"/>
  <c r="AU3" i="41" s="1"/>
  <c r="AX3" i="20"/>
  <c r="AX12" i="26" s="1"/>
  <c r="AW3" i="22"/>
  <c r="AW3" i="16"/>
  <c r="AW25" i="20"/>
  <c r="AV25" i="18" l="1"/>
  <c r="AV47" i="18"/>
  <c r="O20" i="34"/>
  <c r="O22" i="34" s="1"/>
  <c r="O23" i="34" s="1"/>
  <c r="O32" i="34" s="1"/>
  <c r="O30" i="34"/>
  <c r="AU2" i="36"/>
  <c r="AH34" i="11"/>
  <c r="AU14" i="34"/>
  <c r="AV3" i="31"/>
  <c r="AI29" i="34"/>
  <c r="AJ28" i="34" s="1"/>
  <c r="AU29" i="31"/>
  <c r="AU54" i="31"/>
  <c r="AW69" i="16"/>
  <c r="AW47" i="16"/>
  <c r="AW138" i="16"/>
  <c r="AW114" i="16"/>
  <c r="AW161" i="16"/>
  <c r="AW91" i="16"/>
  <c r="AW25" i="16"/>
  <c r="AV140" i="18"/>
  <c r="AV70" i="18"/>
  <c r="AV117" i="18"/>
  <c r="AV92" i="18"/>
  <c r="AW3" i="18"/>
  <c r="AV2" i="11"/>
  <c r="AV3" i="41" s="1"/>
  <c r="AY3" i="20"/>
  <c r="AY12" i="26" s="1"/>
  <c r="AX3" i="16"/>
  <c r="AX3" i="22"/>
  <c r="AX25" i="20"/>
  <c r="AW25" i="18" l="1"/>
  <c r="AW47" i="18"/>
  <c r="P18" i="34"/>
  <c r="AH29" i="41"/>
  <c r="AV2" i="36"/>
  <c r="AI34" i="11"/>
  <c r="AI29" i="41" s="1"/>
  <c r="AV14" i="34"/>
  <c r="AW3" i="31"/>
  <c r="N27" i="12"/>
  <c r="O24" i="34"/>
  <c r="AJ29" i="34"/>
  <c r="AJ34" i="11" s="1"/>
  <c r="P21" i="34"/>
  <c r="AV29" i="31"/>
  <c r="AV54" i="31"/>
  <c r="AW2" i="11"/>
  <c r="AW3" i="41" s="1"/>
  <c r="AX3" i="18"/>
  <c r="AW70" i="18"/>
  <c r="AW92" i="18"/>
  <c r="AW117" i="18"/>
  <c r="AW140" i="18"/>
  <c r="AX47" i="16"/>
  <c r="AX161" i="16"/>
  <c r="AX25" i="16"/>
  <c r="AX114" i="16"/>
  <c r="AX91" i="16"/>
  <c r="AX69" i="16"/>
  <c r="AX138" i="16"/>
  <c r="AZ3" i="20"/>
  <c r="AZ12" i="26" s="1"/>
  <c r="AY3" i="22"/>
  <c r="AY3" i="16"/>
  <c r="AY25" i="20"/>
  <c r="AX25" i="18" l="1"/>
  <c r="AX47" i="18"/>
  <c r="P31" i="34"/>
  <c r="O61" i="12" s="1"/>
  <c r="O33" i="34"/>
  <c r="P18" i="13" s="1"/>
  <c r="AK28" i="34"/>
  <c r="AK29" i="34" s="1"/>
  <c r="AL28" i="34" s="1"/>
  <c r="AJ29" i="41"/>
  <c r="AW2" i="36"/>
  <c r="AW14" i="34"/>
  <c r="AX3" i="31"/>
  <c r="AW54" i="31"/>
  <c r="AW29" i="31"/>
  <c r="P19" i="34"/>
  <c r="P30" i="34" s="1"/>
  <c r="AY161" i="16"/>
  <c r="AY47" i="16"/>
  <c r="AY114" i="16"/>
  <c r="AY69" i="16"/>
  <c r="AY91" i="16"/>
  <c r="AY25" i="16"/>
  <c r="AY138" i="16"/>
  <c r="AX2" i="11"/>
  <c r="AY3" i="18"/>
  <c r="AX117" i="18"/>
  <c r="AX92" i="18"/>
  <c r="AX70" i="18"/>
  <c r="AX140" i="18"/>
  <c r="BA3" i="20"/>
  <c r="BA12" i="26" s="1"/>
  <c r="AZ3" i="16"/>
  <c r="AZ3" i="22"/>
  <c r="AZ25" i="20"/>
  <c r="AY25" i="18" l="1"/>
  <c r="AY47" i="18"/>
  <c r="E2" i="40"/>
  <c r="AX3" i="41"/>
  <c r="F2" i="37"/>
  <c r="AX2" i="36"/>
  <c r="AK34" i="11"/>
  <c r="AX14" i="34"/>
  <c r="AY3" i="31"/>
  <c r="P20" i="34"/>
  <c r="P22" i="34" s="1"/>
  <c r="AL29" i="34"/>
  <c r="AM28" i="34" s="1"/>
  <c r="AX29" i="31"/>
  <c r="AX54" i="31"/>
  <c r="AY2" i="11"/>
  <c r="AY3" i="41" s="1"/>
  <c r="AZ3" i="18"/>
  <c r="AZ114" i="16"/>
  <c r="AZ91" i="16"/>
  <c r="AZ25" i="16"/>
  <c r="AZ138" i="16"/>
  <c r="AZ47" i="16"/>
  <c r="AZ69" i="16"/>
  <c r="AZ161" i="16"/>
  <c r="AY70" i="18"/>
  <c r="AY117" i="18"/>
  <c r="AY140" i="18"/>
  <c r="AY92" i="18"/>
  <c r="BB3" i="20"/>
  <c r="BB12" i="26" s="1"/>
  <c r="BA3" i="22"/>
  <c r="BA3" i="16"/>
  <c r="BA25" i="20"/>
  <c r="AZ25" i="18" l="1"/>
  <c r="AZ47" i="18"/>
  <c r="G4" i="44"/>
  <c r="F3" i="43"/>
  <c r="E2" i="42"/>
  <c r="AK29" i="41"/>
  <c r="AY2" i="36"/>
  <c r="AL34" i="11"/>
  <c r="AL29" i="41" s="1"/>
  <c r="P23" i="34"/>
  <c r="P32" i="34" s="1"/>
  <c r="Q18" i="34"/>
  <c r="AM29" i="34"/>
  <c r="AM34" i="11" s="1"/>
  <c r="AY29" i="31"/>
  <c r="AY54" i="31"/>
  <c r="AY14" i="34"/>
  <c r="AZ3" i="31"/>
  <c r="BA25" i="16"/>
  <c r="BA47" i="16"/>
  <c r="BA69" i="16"/>
  <c r="BA161" i="16"/>
  <c r="BA114" i="16"/>
  <c r="BA138" i="16"/>
  <c r="BA91" i="16"/>
  <c r="BA3" i="18"/>
  <c r="AZ2" i="11"/>
  <c r="AZ3" i="41" s="1"/>
  <c r="AZ140" i="18"/>
  <c r="AZ92" i="18"/>
  <c r="AZ117" i="18"/>
  <c r="AZ70" i="18"/>
  <c r="BC3" i="20"/>
  <c r="BC12" i="26" s="1"/>
  <c r="BB3" i="16"/>
  <c r="BB3" i="22"/>
  <c r="BB25" i="20"/>
  <c r="BA25" i="18" l="1"/>
  <c r="BA47" i="18"/>
  <c r="E29" i="43"/>
  <c r="AM29" i="41"/>
  <c r="D34" i="40"/>
  <c r="AZ2" i="36"/>
  <c r="AZ14" i="34"/>
  <c r="BA3" i="31"/>
  <c r="AZ29" i="31"/>
  <c r="AZ54" i="31"/>
  <c r="Q21" i="34"/>
  <c r="AN28" i="34"/>
  <c r="O27" i="12"/>
  <c r="P24" i="34"/>
  <c r="BA2" i="11"/>
  <c r="BA3" i="41" s="1"/>
  <c r="BB3" i="18"/>
  <c r="BB91" i="16"/>
  <c r="BB47" i="16"/>
  <c r="BB114" i="16"/>
  <c r="BB25" i="16"/>
  <c r="BB138" i="16"/>
  <c r="BB69" i="16"/>
  <c r="BB161" i="16"/>
  <c r="BD3" i="20"/>
  <c r="BD12" i="26" s="1"/>
  <c r="BC3" i="22"/>
  <c r="BC3" i="16"/>
  <c r="BC25" i="20"/>
  <c r="BA117" i="18"/>
  <c r="BA140" i="18"/>
  <c r="BA70" i="18"/>
  <c r="BA92" i="18"/>
  <c r="BB25" i="18" l="1"/>
  <c r="BB47" i="18"/>
  <c r="P33" i="34"/>
  <c r="Q18" i="13" s="1"/>
  <c r="Q31" i="34"/>
  <c r="P61" i="12" s="1"/>
  <c r="Q19" i="34"/>
  <c r="BA2" i="36"/>
  <c r="BA14" i="34"/>
  <c r="BB3" i="31"/>
  <c r="BA54" i="31"/>
  <c r="BA29" i="31"/>
  <c r="AN29" i="34"/>
  <c r="AN34" i="11" s="1"/>
  <c r="BB2" i="11"/>
  <c r="BB3" i="41" s="1"/>
  <c r="BC3" i="18"/>
  <c r="BB117" i="18"/>
  <c r="BB92" i="18"/>
  <c r="BB70" i="18"/>
  <c r="BB140" i="18"/>
  <c r="BE3" i="20"/>
  <c r="BE12" i="26" s="1"/>
  <c r="BD3" i="16"/>
  <c r="BD3" i="22"/>
  <c r="BD25" i="20"/>
  <c r="BC91" i="16"/>
  <c r="BC138" i="16"/>
  <c r="BC114" i="16"/>
  <c r="BC47" i="16"/>
  <c r="BC161" i="16"/>
  <c r="BC25" i="16"/>
  <c r="BC69" i="16"/>
  <c r="BC25" i="18" l="1"/>
  <c r="BC47" i="18"/>
  <c r="Q20" i="34"/>
  <c r="Q22" i="34" s="1"/>
  <c r="R18" i="34" s="1"/>
  <c r="Q30" i="34"/>
  <c r="AN29" i="41"/>
  <c r="BB2" i="36"/>
  <c r="BB14" i="34"/>
  <c r="BC3" i="31"/>
  <c r="BB29" i="31"/>
  <c r="BB54" i="31"/>
  <c r="AO28" i="34"/>
  <c r="Q23" i="34"/>
  <c r="Q32" i="34" s="1"/>
  <c r="BC2" i="11"/>
  <c r="BC3" i="41" s="1"/>
  <c r="BD3" i="18"/>
  <c r="BD69" i="16"/>
  <c r="BD114" i="16"/>
  <c r="BD91" i="16"/>
  <c r="BD161" i="16"/>
  <c r="BD25" i="16"/>
  <c r="BD47" i="16"/>
  <c r="BD138" i="16"/>
  <c r="BC140" i="18"/>
  <c r="BC70" i="18"/>
  <c r="BC92" i="18"/>
  <c r="BC117" i="18"/>
  <c r="BF3" i="20"/>
  <c r="BF12" i="26" s="1"/>
  <c r="BE3" i="16"/>
  <c r="BE3" i="22"/>
  <c r="BE25" i="20"/>
  <c r="BD25" i="18" l="1"/>
  <c r="BD47" i="18"/>
  <c r="BC2" i="36"/>
  <c r="AO29" i="34"/>
  <c r="AO34" i="11" s="1"/>
  <c r="R21" i="34"/>
  <c r="BC29" i="31"/>
  <c r="BC54" i="31"/>
  <c r="BC14" i="34"/>
  <c r="BD3" i="31"/>
  <c r="P27" i="12"/>
  <c r="Q24" i="34"/>
  <c r="BD2" i="11"/>
  <c r="BD3" i="41" s="1"/>
  <c r="BE3" i="18"/>
  <c r="BE69" i="16"/>
  <c r="BE47" i="16"/>
  <c r="BE25" i="16"/>
  <c r="BE91" i="16"/>
  <c r="BE138" i="16"/>
  <c r="BE161" i="16"/>
  <c r="BE114" i="16"/>
  <c r="BD117" i="18"/>
  <c r="BD70" i="18"/>
  <c r="BD92" i="18"/>
  <c r="BD140" i="18"/>
  <c r="BG3" i="20"/>
  <c r="BG12" i="26" s="1"/>
  <c r="BF3" i="16"/>
  <c r="BF3" i="22"/>
  <c r="BF25" i="20"/>
  <c r="BE25" i="18" l="1"/>
  <c r="BE47" i="18"/>
  <c r="R31" i="34"/>
  <c r="Q61" i="12" s="1"/>
  <c r="Q33" i="34"/>
  <c r="R18" i="13" s="1"/>
  <c r="AO29" i="41"/>
  <c r="BD2" i="36"/>
  <c r="AP28" i="34"/>
  <c r="R19" i="34"/>
  <c r="BD14" i="34"/>
  <c r="BE3" i="31"/>
  <c r="BD29" i="31"/>
  <c r="BD54" i="31"/>
  <c r="BE2" i="11"/>
  <c r="BE3" i="41" s="1"/>
  <c r="BF3" i="18"/>
  <c r="BF25" i="16"/>
  <c r="BF161" i="16"/>
  <c r="BF47" i="16"/>
  <c r="BF114" i="16"/>
  <c r="BF69" i="16"/>
  <c r="BF138" i="16"/>
  <c r="BF91" i="16"/>
  <c r="BE92" i="18"/>
  <c r="BE117" i="18"/>
  <c r="BE70" i="18"/>
  <c r="BE140" i="18"/>
  <c r="BH3" i="20"/>
  <c r="BH12" i="26" s="1"/>
  <c r="BG3" i="22"/>
  <c r="BG3" i="16"/>
  <c r="BG25" i="20"/>
  <c r="BF25" i="18" l="1"/>
  <c r="BF47" i="18"/>
  <c r="R20" i="34"/>
  <c r="R22" i="34" s="1"/>
  <c r="S18" i="34" s="1"/>
  <c r="R30" i="34"/>
  <c r="BE2" i="36"/>
  <c r="AP29" i="34"/>
  <c r="AP34" i="11" s="1"/>
  <c r="BE14" i="34"/>
  <c r="BF3" i="31"/>
  <c r="BE29" i="31"/>
  <c r="BE54" i="31"/>
  <c r="BG25" i="16"/>
  <c r="BG114" i="16"/>
  <c r="BG91" i="16"/>
  <c r="BG161" i="16"/>
  <c r="BG69" i="16"/>
  <c r="BG138" i="16"/>
  <c r="BG47" i="16"/>
  <c r="BG3" i="18"/>
  <c r="BF2" i="11"/>
  <c r="BF3" i="41" s="1"/>
  <c r="BF70" i="18"/>
  <c r="BF140" i="18"/>
  <c r="BF117" i="18"/>
  <c r="BF92" i="18"/>
  <c r="BI3" i="20"/>
  <c r="BI12" i="26" s="1"/>
  <c r="BH3" i="22"/>
  <c r="BH3" i="16"/>
  <c r="BH25" i="20"/>
  <c r="R23" i="34" l="1"/>
  <c r="R32" i="34" s="1"/>
  <c r="BG25" i="18"/>
  <c r="BG47" i="18"/>
  <c r="AP29" i="41"/>
  <c r="AQ28" i="34"/>
  <c r="BF2" i="36"/>
  <c r="BF14" i="34"/>
  <c r="BG3" i="31"/>
  <c r="S21" i="34"/>
  <c r="BF54" i="31"/>
  <c r="BF29" i="31"/>
  <c r="Q27" i="12"/>
  <c r="R24" i="34"/>
  <c r="BG2" i="11"/>
  <c r="BG3" i="41" s="1"/>
  <c r="BH3" i="18"/>
  <c r="BH114" i="16"/>
  <c r="BH47" i="16"/>
  <c r="BH91" i="16"/>
  <c r="BH138" i="16"/>
  <c r="BH25" i="16"/>
  <c r="BH69" i="16"/>
  <c r="BH161" i="16"/>
  <c r="BJ3" i="20"/>
  <c r="BJ12" i="26" s="1"/>
  <c r="BI3" i="16"/>
  <c r="BI3" i="22"/>
  <c r="BI25" i="20"/>
  <c r="BG140" i="18"/>
  <c r="BG117" i="18"/>
  <c r="BG92" i="18"/>
  <c r="BG70" i="18"/>
  <c r="BH25" i="18" l="1"/>
  <c r="BH47" i="18"/>
  <c r="AQ29" i="34"/>
  <c r="AQ34" i="11" s="1"/>
  <c r="AQ29" i="41" s="1"/>
  <c r="R33" i="34"/>
  <c r="S18" i="13" s="1"/>
  <c r="S31" i="34"/>
  <c r="R61" i="12" s="1"/>
  <c r="BG2" i="36"/>
  <c r="BG14" i="34"/>
  <c r="BH3" i="31"/>
  <c r="BG29" i="31"/>
  <c r="BG54" i="31"/>
  <c r="S19" i="34"/>
  <c r="S30" i="34" s="1"/>
  <c r="BK3" i="20"/>
  <c r="BK12" i="26" s="1"/>
  <c r="BJ3" i="16"/>
  <c r="BJ3" i="22"/>
  <c r="BJ25" i="20"/>
  <c r="BI25" i="16"/>
  <c r="BI91" i="16"/>
  <c r="BI114" i="16"/>
  <c r="BI161" i="16"/>
  <c r="BI69" i="16"/>
  <c r="BI138" i="16"/>
  <c r="BI47" i="16"/>
  <c r="BH140" i="18"/>
  <c r="BH92" i="18"/>
  <c r="BH70" i="18"/>
  <c r="BH117" i="18"/>
  <c r="BH2" i="11"/>
  <c r="BH3" i="41" s="1"/>
  <c r="BI3" i="18"/>
  <c r="BI25" i="18" l="1"/>
  <c r="BI47" i="18"/>
  <c r="AR28" i="34"/>
  <c r="AR29" i="34" s="1"/>
  <c r="AS28" i="34" s="1"/>
  <c r="AS29" i="34" s="1"/>
  <c r="AS34" i="11" s="1"/>
  <c r="BH2" i="36"/>
  <c r="BH14" i="34"/>
  <c r="BI3" i="31"/>
  <c r="S20" i="34"/>
  <c r="S22" i="34" s="1"/>
  <c r="BH54" i="31"/>
  <c r="BH29" i="31"/>
  <c r="BJ25" i="16"/>
  <c r="BJ91" i="16"/>
  <c r="BJ161" i="16"/>
  <c r="BJ114" i="16"/>
  <c r="BJ69" i="16"/>
  <c r="BJ138" i="16"/>
  <c r="BJ47" i="16"/>
  <c r="BI140" i="18"/>
  <c r="BI117" i="18"/>
  <c r="BI70" i="18"/>
  <c r="BI92" i="18"/>
  <c r="BI2" i="11"/>
  <c r="BI3" i="41" s="1"/>
  <c r="BJ3" i="18"/>
  <c r="BK3" i="22"/>
  <c r="BK3" i="16"/>
  <c r="BK25" i="20"/>
  <c r="AR34" i="11" l="1"/>
  <c r="BJ25" i="18"/>
  <c r="BJ47" i="18"/>
  <c r="AS29" i="41"/>
  <c r="AR29" i="41"/>
  <c r="BI2" i="36"/>
  <c r="AT28" i="34"/>
  <c r="AT29" i="34" s="1"/>
  <c r="AU28" i="34" s="1"/>
  <c r="S23" i="34"/>
  <c r="S32" i="34" s="1"/>
  <c r="T18" i="34"/>
  <c r="BI54" i="31"/>
  <c r="BI29" i="31"/>
  <c r="BI14" i="34"/>
  <c r="BJ3" i="31"/>
  <c r="BJ117" i="18"/>
  <c r="BJ92" i="18"/>
  <c r="BJ140" i="18"/>
  <c r="BJ70" i="18"/>
  <c r="BK25" i="16"/>
  <c r="BK91" i="16"/>
  <c r="BK69" i="16"/>
  <c r="BK114" i="16"/>
  <c r="BK138" i="16"/>
  <c r="BK161" i="16"/>
  <c r="BK47" i="16"/>
  <c r="BJ2" i="11"/>
  <c r="BK3" i="18"/>
  <c r="BK25" i="18" l="1"/>
  <c r="BK47" i="18"/>
  <c r="F2" i="40"/>
  <c r="BJ3" i="41"/>
  <c r="G2" i="37"/>
  <c r="BJ2" i="36"/>
  <c r="AT34" i="11"/>
  <c r="BJ14" i="34"/>
  <c r="BK3" i="31"/>
  <c r="BJ29" i="31"/>
  <c r="BJ54" i="31"/>
  <c r="T21" i="34"/>
  <c r="AU29" i="34"/>
  <c r="AV28" i="34" s="1"/>
  <c r="R27" i="12"/>
  <c r="R40" i="12" s="1"/>
  <c r="S24" i="34"/>
  <c r="BK70" i="18"/>
  <c r="BK140" i="18"/>
  <c r="BK117" i="18"/>
  <c r="BK92" i="18"/>
  <c r="AU2" i="13"/>
  <c r="AU2" i="14" s="1"/>
  <c r="AV2" i="13"/>
  <c r="AV2" i="14" s="1"/>
  <c r="AW2" i="13"/>
  <c r="AW2" i="14" s="1"/>
  <c r="AX2" i="13"/>
  <c r="AX2" i="14" s="1"/>
  <c r="AY2" i="13"/>
  <c r="AY2" i="14" s="1"/>
  <c r="AZ2" i="13"/>
  <c r="AZ2" i="14" s="1"/>
  <c r="BA2" i="13"/>
  <c r="BA2" i="14" s="1"/>
  <c r="BB2" i="13"/>
  <c r="BB2" i="14" s="1"/>
  <c r="BC2" i="13"/>
  <c r="BC2" i="14" s="1"/>
  <c r="BD2" i="13"/>
  <c r="BD2" i="14" s="1"/>
  <c r="BE2" i="13"/>
  <c r="BE2" i="14" s="1"/>
  <c r="BF2" i="13"/>
  <c r="BF2" i="14" s="1"/>
  <c r="BG2" i="13"/>
  <c r="BG2" i="14" s="1"/>
  <c r="BH2" i="13"/>
  <c r="BH2" i="14" s="1"/>
  <c r="BI2" i="13"/>
  <c r="BI2" i="14" s="1"/>
  <c r="BJ2" i="13"/>
  <c r="BJ2" i="14" s="1"/>
  <c r="BK2" i="13"/>
  <c r="BK2" i="14" s="1"/>
  <c r="AM2" i="13"/>
  <c r="AM2" i="14" s="1"/>
  <c r="AN2" i="13"/>
  <c r="AN2" i="14" s="1"/>
  <c r="AO2" i="13"/>
  <c r="AO2" i="14" s="1"/>
  <c r="AP2" i="13"/>
  <c r="AP2" i="14" s="1"/>
  <c r="AQ2" i="13"/>
  <c r="AQ2" i="14" s="1"/>
  <c r="AR2" i="13"/>
  <c r="AR2" i="14" s="1"/>
  <c r="AS2" i="13"/>
  <c r="AS2" i="14" s="1"/>
  <c r="AT2" i="13"/>
  <c r="AT2" i="14" s="1"/>
  <c r="AE2" i="13"/>
  <c r="AE2" i="14" s="1"/>
  <c r="AF2" i="13"/>
  <c r="AF2" i="14" s="1"/>
  <c r="AG2" i="13"/>
  <c r="AG2" i="14" s="1"/>
  <c r="AH2" i="13"/>
  <c r="AH2" i="14" s="1"/>
  <c r="AI2" i="13"/>
  <c r="AI2" i="14" s="1"/>
  <c r="AJ2" i="13"/>
  <c r="AJ2" i="14" s="1"/>
  <c r="AK2" i="13"/>
  <c r="AK2" i="14" s="1"/>
  <c r="AL2" i="13"/>
  <c r="AL2" i="14" s="1"/>
  <c r="E2" i="13"/>
  <c r="E2" i="14" s="1"/>
  <c r="F2" i="13"/>
  <c r="F2" i="14" s="1"/>
  <c r="G2" i="13"/>
  <c r="G2" i="14" s="1"/>
  <c r="H2" i="13"/>
  <c r="H2" i="14" s="1"/>
  <c r="I2" i="13"/>
  <c r="I2" i="14" s="1"/>
  <c r="J2" i="13"/>
  <c r="J2" i="14" s="1"/>
  <c r="K2" i="13"/>
  <c r="K2" i="14" s="1"/>
  <c r="L2" i="13"/>
  <c r="L2" i="14" s="1"/>
  <c r="M2" i="13"/>
  <c r="M2" i="14" s="1"/>
  <c r="N2" i="13"/>
  <c r="N2" i="14" s="1"/>
  <c r="O2" i="13"/>
  <c r="O2" i="14" s="1"/>
  <c r="P2" i="13"/>
  <c r="P2" i="14" s="1"/>
  <c r="Q2" i="13"/>
  <c r="Q2" i="14" s="1"/>
  <c r="R2" i="13"/>
  <c r="R2" i="14" s="1"/>
  <c r="S2" i="13"/>
  <c r="S2" i="14" s="1"/>
  <c r="T2" i="13"/>
  <c r="T2" i="14" s="1"/>
  <c r="U2" i="13"/>
  <c r="U2" i="14" s="1"/>
  <c r="V2" i="13"/>
  <c r="V2" i="14" s="1"/>
  <c r="W2" i="13"/>
  <c r="W2" i="14" s="1"/>
  <c r="X2" i="13"/>
  <c r="X2" i="14" s="1"/>
  <c r="Y2" i="13"/>
  <c r="Y2" i="14" s="1"/>
  <c r="Z2" i="13"/>
  <c r="Z2" i="14" s="1"/>
  <c r="AA2" i="13"/>
  <c r="AA2" i="14" s="1"/>
  <c r="AB2" i="13"/>
  <c r="AB2" i="14" s="1"/>
  <c r="AC2" i="13"/>
  <c r="AC2" i="14" s="1"/>
  <c r="AD2" i="13"/>
  <c r="AD2" i="14" s="1"/>
  <c r="D2" i="13"/>
  <c r="AU2" i="12"/>
  <c r="AW4" i="27" s="1"/>
  <c r="AV2" i="12"/>
  <c r="AX4" i="27" s="1"/>
  <c r="AW2" i="12"/>
  <c r="AY4" i="27" s="1"/>
  <c r="AX2" i="12"/>
  <c r="AZ4" i="27" s="1"/>
  <c r="AY2" i="12"/>
  <c r="BA4" i="27" s="1"/>
  <c r="AZ2" i="12"/>
  <c r="BB4" i="27" s="1"/>
  <c r="BA2" i="12"/>
  <c r="BC4" i="27" s="1"/>
  <c r="BB2" i="12"/>
  <c r="BD4" i="27" s="1"/>
  <c r="BC2" i="12"/>
  <c r="BE4" i="27" s="1"/>
  <c r="BD2" i="12"/>
  <c r="BF4" i="27" s="1"/>
  <c r="BE2" i="12"/>
  <c r="BG4" i="27" s="1"/>
  <c r="BF2" i="12"/>
  <c r="BH4" i="27" s="1"/>
  <c r="BG2" i="12"/>
  <c r="BI4" i="27" s="1"/>
  <c r="BH2" i="12"/>
  <c r="BJ4" i="27" s="1"/>
  <c r="BI2" i="12"/>
  <c r="BK4" i="27" s="1"/>
  <c r="AU6" i="12"/>
  <c r="AV6" i="12"/>
  <c r="AW6" i="12"/>
  <c r="AX6" i="12"/>
  <c r="AY6" i="12"/>
  <c r="AZ6" i="12"/>
  <c r="BA6" i="12"/>
  <c r="BB6" i="12"/>
  <c r="BC6" i="12"/>
  <c r="BD6" i="12"/>
  <c r="BE6" i="12"/>
  <c r="BF6" i="12"/>
  <c r="BG6" i="12"/>
  <c r="BH6" i="12"/>
  <c r="BI6" i="12"/>
  <c r="AU11" i="12"/>
  <c r="AV11" i="12"/>
  <c r="AW11" i="12"/>
  <c r="AX11" i="12"/>
  <c r="AY11" i="12"/>
  <c r="AZ11" i="12"/>
  <c r="BA11" i="12"/>
  <c r="BB11" i="12"/>
  <c r="BC11" i="12"/>
  <c r="BD11" i="12"/>
  <c r="BE11" i="12"/>
  <c r="BF11" i="12"/>
  <c r="BG11" i="12"/>
  <c r="BH11" i="12"/>
  <c r="BI11" i="12"/>
  <c r="AU18" i="12"/>
  <c r="AV18" i="12"/>
  <c r="AW18" i="12"/>
  <c r="AX18" i="12"/>
  <c r="AY18" i="12"/>
  <c r="AZ18" i="12"/>
  <c r="BA18" i="12"/>
  <c r="BB18" i="12"/>
  <c r="BC18" i="12"/>
  <c r="BD18" i="12"/>
  <c r="BE18" i="12"/>
  <c r="BF18" i="12"/>
  <c r="BG18" i="12"/>
  <c r="BH18" i="12"/>
  <c r="BI18" i="12"/>
  <c r="AU51" i="12"/>
  <c r="AV51" i="12"/>
  <c r="AW51" i="12"/>
  <c r="AX51" i="12"/>
  <c r="AY51" i="12"/>
  <c r="AZ51" i="12"/>
  <c r="BA51" i="12"/>
  <c r="BB51" i="12"/>
  <c r="BC51" i="12"/>
  <c r="BD51" i="12"/>
  <c r="BE51" i="12"/>
  <c r="BF51" i="12"/>
  <c r="BG51" i="12"/>
  <c r="BH51" i="12"/>
  <c r="BI51" i="12"/>
  <c r="AU58" i="12"/>
  <c r="AV33" i="41" s="1"/>
  <c r="AV58" i="12"/>
  <c r="AW33" i="41" s="1"/>
  <c r="AW58" i="12"/>
  <c r="AX33" i="41" s="1"/>
  <c r="AX58" i="12"/>
  <c r="AY33" i="41" s="1"/>
  <c r="AY58" i="12"/>
  <c r="AZ33" i="41" s="1"/>
  <c r="AZ58" i="12"/>
  <c r="BA33" i="41" s="1"/>
  <c r="BA58" i="12"/>
  <c r="BB33" i="41" s="1"/>
  <c r="BB58" i="12"/>
  <c r="BC33" i="41" s="1"/>
  <c r="BC58" i="12"/>
  <c r="BD33" i="41" s="1"/>
  <c r="BD58" i="12"/>
  <c r="BE33" i="41" s="1"/>
  <c r="BE58" i="12"/>
  <c r="BF33" i="41" s="1"/>
  <c r="BF58" i="12"/>
  <c r="BG33" i="41" s="1"/>
  <c r="BG58" i="12"/>
  <c r="BH33" i="41" s="1"/>
  <c r="BH58" i="12"/>
  <c r="BI33" i="41" s="1"/>
  <c r="BI58" i="12"/>
  <c r="BJ33" i="41" s="1"/>
  <c r="AD2" i="12"/>
  <c r="AF4" i="27" s="1"/>
  <c r="AE2" i="12"/>
  <c r="AG4" i="27" s="1"/>
  <c r="AF2" i="12"/>
  <c r="AH4" i="27" s="1"/>
  <c r="AG2" i="12"/>
  <c r="AI4" i="27" s="1"/>
  <c r="AH2" i="12"/>
  <c r="AJ4" i="27" s="1"/>
  <c r="AI2" i="12"/>
  <c r="AK4" i="27" s="1"/>
  <c r="AJ2" i="12"/>
  <c r="AL4" i="27" s="1"/>
  <c r="AK2" i="12"/>
  <c r="AM4" i="27" s="1"/>
  <c r="AL2" i="12"/>
  <c r="AN4" i="27" s="1"/>
  <c r="AM2" i="12"/>
  <c r="AO4" i="27" s="1"/>
  <c r="AN2" i="12"/>
  <c r="AP4" i="27" s="1"/>
  <c r="AO2" i="12"/>
  <c r="AQ4" i="27" s="1"/>
  <c r="AP2" i="12"/>
  <c r="AR4" i="27" s="1"/>
  <c r="AQ2" i="12"/>
  <c r="AS4" i="27" s="1"/>
  <c r="AR2" i="12"/>
  <c r="AT4" i="27" s="1"/>
  <c r="AS2" i="12"/>
  <c r="AU4" i="27" s="1"/>
  <c r="AT2" i="12"/>
  <c r="AV4" i="27" s="1"/>
  <c r="AD6" i="12"/>
  <c r="AE6" i="12"/>
  <c r="AF6" i="12"/>
  <c r="AG6" i="12"/>
  <c r="AH6" i="12"/>
  <c r="AI6" i="12"/>
  <c r="AJ6" i="12"/>
  <c r="AK6" i="12"/>
  <c r="AL6" i="12"/>
  <c r="AM6" i="12"/>
  <c r="AN6" i="12"/>
  <c r="AO6" i="12"/>
  <c r="AP6" i="12"/>
  <c r="AQ6" i="12"/>
  <c r="AR6" i="12"/>
  <c r="AS6" i="12"/>
  <c r="AT6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Q11" i="12"/>
  <c r="AR11" i="12"/>
  <c r="AS11" i="12"/>
  <c r="AT11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Q18" i="12"/>
  <c r="AR18" i="12"/>
  <c r="AS18" i="12"/>
  <c r="AT18" i="12"/>
  <c r="AD51" i="12"/>
  <c r="AE51" i="12"/>
  <c r="AF51" i="12"/>
  <c r="AG51" i="12"/>
  <c r="AH51" i="12"/>
  <c r="AI51" i="12"/>
  <c r="AJ51" i="12"/>
  <c r="AK51" i="12"/>
  <c r="AL51" i="12"/>
  <c r="AM51" i="12"/>
  <c r="AN51" i="12"/>
  <c r="AO51" i="12"/>
  <c r="AP51" i="12"/>
  <c r="AQ51" i="12"/>
  <c r="AR51" i="12"/>
  <c r="AS51" i="12"/>
  <c r="AT51" i="12"/>
  <c r="AD58" i="12"/>
  <c r="AE33" i="41" s="1"/>
  <c r="AE58" i="12"/>
  <c r="AF33" i="41" s="1"/>
  <c r="AF58" i="12"/>
  <c r="AG33" i="41" s="1"/>
  <c r="AG58" i="12"/>
  <c r="AH33" i="41" s="1"/>
  <c r="AH58" i="12"/>
  <c r="AI33" i="41" s="1"/>
  <c r="AI58" i="12"/>
  <c r="AJ33" i="41" s="1"/>
  <c r="AJ58" i="12"/>
  <c r="AK33" i="41" s="1"/>
  <c r="AK58" i="12"/>
  <c r="AL33" i="41" s="1"/>
  <c r="AL58" i="12"/>
  <c r="AM33" i="41" s="1"/>
  <c r="AM58" i="12"/>
  <c r="AN33" i="41" s="1"/>
  <c r="AN58" i="12"/>
  <c r="AO33" i="41" s="1"/>
  <c r="AO58" i="12"/>
  <c r="AP33" i="41" s="1"/>
  <c r="AP58" i="12"/>
  <c r="AQ33" i="41" s="1"/>
  <c r="AQ58" i="12"/>
  <c r="AR33" i="41" s="1"/>
  <c r="AR58" i="12"/>
  <c r="AS33" i="41" s="1"/>
  <c r="AS58" i="12"/>
  <c r="AT33" i="41" s="1"/>
  <c r="AT58" i="12"/>
  <c r="AU33" i="41" s="1"/>
  <c r="C2" i="12"/>
  <c r="E4" i="27" s="1"/>
  <c r="D2" i="12"/>
  <c r="F4" i="27" s="1"/>
  <c r="E2" i="12"/>
  <c r="G4" i="27" s="1"/>
  <c r="F2" i="12"/>
  <c r="H4" i="27" s="1"/>
  <c r="G2" i="12"/>
  <c r="I4" i="27" s="1"/>
  <c r="H2" i="12"/>
  <c r="J4" i="27" s="1"/>
  <c r="I2" i="12"/>
  <c r="K4" i="27" s="1"/>
  <c r="J2" i="12"/>
  <c r="L4" i="27" s="1"/>
  <c r="K2" i="12"/>
  <c r="M4" i="27" s="1"/>
  <c r="L2" i="12"/>
  <c r="N4" i="27" s="1"/>
  <c r="M2" i="12"/>
  <c r="O4" i="27" s="1"/>
  <c r="N2" i="12"/>
  <c r="P4" i="27" s="1"/>
  <c r="O2" i="12"/>
  <c r="Q4" i="27" s="1"/>
  <c r="P2" i="12"/>
  <c r="R4" i="27" s="1"/>
  <c r="Q2" i="12"/>
  <c r="S4" i="27" s="1"/>
  <c r="R2" i="12"/>
  <c r="T4" i="27" s="1"/>
  <c r="S2" i="12"/>
  <c r="U4" i="27" s="1"/>
  <c r="T2" i="12"/>
  <c r="V4" i="27" s="1"/>
  <c r="U2" i="12"/>
  <c r="W4" i="27" s="1"/>
  <c r="V2" i="12"/>
  <c r="X4" i="27" s="1"/>
  <c r="W2" i="12"/>
  <c r="Y4" i="27" s="1"/>
  <c r="X2" i="12"/>
  <c r="Z4" i="27" s="1"/>
  <c r="Y2" i="12"/>
  <c r="AA4" i="27" s="1"/>
  <c r="Z2" i="12"/>
  <c r="AB4" i="27" s="1"/>
  <c r="AA2" i="12"/>
  <c r="AC4" i="27" s="1"/>
  <c r="AB2" i="12"/>
  <c r="AD4" i="27" s="1"/>
  <c r="AC2" i="12"/>
  <c r="AE4" i="27" s="1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C58" i="12"/>
  <c r="D33" i="41" s="1"/>
  <c r="D58" i="12"/>
  <c r="E33" i="41" s="1"/>
  <c r="E58" i="12"/>
  <c r="F33" i="41" s="1"/>
  <c r="F58" i="12"/>
  <c r="G33" i="41" s="1"/>
  <c r="G58" i="12"/>
  <c r="H33" i="41" s="1"/>
  <c r="H58" i="12"/>
  <c r="I33" i="41" s="1"/>
  <c r="I58" i="12"/>
  <c r="J33" i="41" s="1"/>
  <c r="J58" i="12"/>
  <c r="K33" i="41" s="1"/>
  <c r="K58" i="12"/>
  <c r="L33" i="41" s="1"/>
  <c r="L58" i="12"/>
  <c r="M33" i="41" s="1"/>
  <c r="M58" i="12"/>
  <c r="N33" i="41" s="1"/>
  <c r="N58" i="12"/>
  <c r="O33" i="41" s="1"/>
  <c r="O58" i="12"/>
  <c r="P33" i="41" s="1"/>
  <c r="P58" i="12"/>
  <c r="Q33" i="41" s="1"/>
  <c r="Q58" i="12"/>
  <c r="R33" i="41" s="1"/>
  <c r="R58" i="12"/>
  <c r="S33" i="41" s="1"/>
  <c r="S58" i="12"/>
  <c r="T33" i="41" s="1"/>
  <c r="T58" i="12"/>
  <c r="U33" i="41" s="1"/>
  <c r="U58" i="12"/>
  <c r="V33" i="41" s="1"/>
  <c r="V58" i="12"/>
  <c r="W33" i="41" s="1"/>
  <c r="W58" i="12"/>
  <c r="X33" i="41" s="1"/>
  <c r="X58" i="12"/>
  <c r="Y33" i="41" s="1"/>
  <c r="Y58" i="12"/>
  <c r="Z33" i="41" s="1"/>
  <c r="Z58" i="12"/>
  <c r="AA33" i="41" s="1"/>
  <c r="AA58" i="12"/>
  <c r="AB33" i="41" s="1"/>
  <c r="AB58" i="12"/>
  <c r="AC33" i="41" s="1"/>
  <c r="AC58" i="12"/>
  <c r="AD33" i="41" s="1"/>
  <c r="B2" i="12"/>
  <c r="D4" i="27" s="1"/>
  <c r="E33" i="43" l="1"/>
  <c r="G33" i="43"/>
  <c r="D33" i="43"/>
  <c r="F33" i="43"/>
  <c r="S33" i="34"/>
  <c r="T18" i="13" s="1"/>
  <c r="T31" i="34"/>
  <c r="S61" i="12" s="1"/>
  <c r="AT29" i="41"/>
  <c r="H4" i="44"/>
  <c r="F2" i="42"/>
  <c r="G3" i="43"/>
  <c r="T19" i="34"/>
  <c r="T30" i="34" s="1"/>
  <c r="AU34" i="11"/>
  <c r="AV29" i="34"/>
  <c r="AW28" i="34" s="1"/>
  <c r="BK29" i="31"/>
  <c r="BK54" i="31"/>
  <c r="AA13" i="12"/>
  <c r="W13" i="12"/>
  <c r="S13" i="12"/>
  <c r="O13" i="12"/>
  <c r="O45" i="12" s="1"/>
  <c r="O53" i="12" s="1"/>
  <c r="K13" i="12"/>
  <c r="K45" i="12" s="1"/>
  <c r="K53" i="12" s="1"/>
  <c r="G13" i="12"/>
  <c r="G45" i="12" s="1"/>
  <c r="G53" i="12" s="1"/>
  <c r="C13" i="12"/>
  <c r="C45" i="12" s="1"/>
  <c r="C53" i="12" s="1"/>
  <c r="BF13" i="12"/>
  <c r="BB13" i="12"/>
  <c r="AX13" i="12"/>
  <c r="AL13" i="12"/>
  <c r="AH13" i="12"/>
  <c r="AQ13" i="12"/>
  <c r="AM13" i="12"/>
  <c r="AI13" i="12"/>
  <c r="AE13" i="12"/>
  <c r="BI13" i="12"/>
  <c r="BE13" i="12"/>
  <c r="BA13" i="12"/>
  <c r="AW13" i="12"/>
  <c r="BG13" i="12"/>
  <c r="AT13" i="12"/>
  <c r="AD13" i="12"/>
  <c r="AC13" i="12"/>
  <c r="Y13" i="12"/>
  <c r="U13" i="12"/>
  <c r="Q13" i="12"/>
  <c r="Q45" i="12" s="1"/>
  <c r="Q53" i="12" s="1"/>
  <c r="M13" i="12"/>
  <c r="M45" i="12" s="1"/>
  <c r="M53" i="12" s="1"/>
  <c r="I13" i="12"/>
  <c r="I45" i="12" s="1"/>
  <c r="I53" i="12" s="1"/>
  <c r="E13" i="12"/>
  <c r="E45" i="12" s="1"/>
  <c r="E53" i="12" s="1"/>
  <c r="AS13" i="12"/>
  <c r="AO13" i="12"/>
  <c r="AK13" i="12"/>
  <c r="AG13" i="12"/>
  <c r="BH13" i="12"/>
  <c r="BD13" i="12"/>
  <c r="AZ13" i="12"/>
  <c r="AV13" i="12"/>
  <c r="AP13" i="12"/>
  <c r="AB13" i="12"/>
  <c r="X13" i="12"/>
  <c r="T13" i="12"/>
  <c r="P13" i="12"/>
  <c r="P45" i="12" s="1"/>
  <c r="P53" i="12" s="1"/>
  <c r="L13" i="12"/>
  <c r="L45" i="12" s="1"/>
  <c r="L53" i="12" s="1"/>
  <c r="H13" i="12"/>
  <c r="H45" i="12" s="1"/>
  <c r="H53" i="12" s="1"/>
  <c r="D13" i="12"/>
  <c r="D45" i="12" s="1"/>
  <c r="D53" i="12" s="1"/>
  <c r="AR13" i="12"/>
  <c r="AN13" i="12"/>
  <c r="AJ13" i="12"/>
  <c r="AF13" i="12"/>
  <c r="BC13" i="12"/>
  <c r="AY13" i="12"/>
  <c r="AU13" i="12"/>
  <c r="Z13" i="12"/>
  <c r="V13" i="12"/>
  <c r="R13" i="12"/>
  <c r="R45" i="12" s="1"/>
  <c r="R53" i="12" s="1"/>
  <c r="N13" i="12"/>
  <c r="N45" i="12" s="1"/>
  <c r="N53" i="12" s="1"/>
  <c r="J13" i="12"/>
  <c r="J45" i="12" s="1"/>
  <c r="J53" i="12" s="1"/>
  <c r="F13" i="12"/>
  <c r="F45" i="12" s="1"/>
  <c r="F53" i="12" s="1"/>
  <c r="D44" i="11"/>
  <c r="T20" i="34" l="1"/>
  <c r="T22" i="34" s="1"/>
  <c r="R6" i="27"/>
  <c r="Q4" i="41"/>
  <c r="Q6" i="41" s="1"/>
  <c r="S6" i="27"/>
  <c r="R4" i="41"/>
  <c r="Q6" i="27"/>
  <c r="P4" i="41"/>
  <c r="P6" i="41" s="1"/>
  <c r="T6" i="27"/>
  <c r="S4" i="41"/>
  <c r="S6" i="41" s="1"/>
  <c r="F6" i="27"/>
  <c r="E4" i="41"/>
  <c r="E6" i="41" s="1"/>
  <c r="E6" i="27"/>
  <c r="D4" i="41"/>
  <c r="D6" i="41" s="1"/>
  <c r="H6" i="27"/>
  <c r="G4" i="41"/>
  <c r="G6" i="41" s="1"/>
  <c r="J6" i="27"/>
  <c r="I4" i="41"/>
  <c r="I6" i="41" s="1"/>
  <c r="K6" i="27"/>
  <c r="J4" i="41"/>
  <c r="J6" i="41" s="1"/>
  <c r="I6" i="27"/>
  <c r="H4" i="41"/>
  <c r="H6" i="41" s="1"/>
  <c r="P6" i="27"/>
  <c r="O4" i="41"/>
  <c r="O6" i="41" s="1"/>
  <c r="G6" i="27"/>
  <c r="F4" i="41"/>
  <c r="F6" i="41" s="1"/>
  <c r="M6" i="27"/>
  <c r="L4" i="41"/>
  <c r="L6" i="41" s="1"/>
  <c r="L6" i="27"/>
  <c r="K4" i="41"/>
  <c r="K6" i="41" s="1"/>
  <c r="N6" i="27"/>
  <c r="M4" i="41"/>
  <c r="M6" i="41" s="1"/>
  <c r="O6" i="27"/>
  <c r="N4" i="41"/>
  <c r="N6" i="41" s="1"/>
  <c r="AU29" i="41"/>
  <c r="AV34" i="11"/>
  <c r="AV29" i="41" s="1"/>
  <c r="AW29" i="34"/>
  <c r="AX28" i="34" s="1"/>
  <c r="T23" i="34"/>
  <c r="T32" i="34" s="1"/>
  <c r="U18" i="34"/>
  <c r="E44" i="11"/>
  <c r="C61" i="11"/>
  <c r="C60" i="11"/>
  <c r="D60" i="11" s="1"/>
  <c r="E60" i="11" s="1"/>
  <c r="F60" i="11" s="1"/>
  <c r="G60" i="11" s="1"/>
  <c r="H60" i="11" s="1"/>
  <c r="I60" i="11" s="1"/>
  <c r="J60" i="11" s="1"/>
  <c r="K60" i="11" s="1"/>
  <c r="L60" i="11" s="1"/>
  <c r="M60" i="11" s="1"/>
  <c r="N60" i="11" s="1"/>
  <c r="C59" i="11"/>
  <c r="D59" i="11" s="1"/>
  <c r="E59" i="11" s="1"/>
  <c r="F59" i="11" s="1"/>
  <c r="G59" i="11" s="1"/>
  <c r="H59" i="11" s="1"/>
  <c r="I59" i="11" s="1"/>
  <c r="J59" i="11" s="1"/>
  <c r="K59" i="11" s="1"/>
  <c r="L59" i="11" s="1"/>
  <c r="M59" i="11" s="1"/>
  <c r="N59" i="11" s="1"/>
  <c r="C58" i="11"/>
  <c r="C56" i="11"/>
  <c r="C52" i="11"/>
  <c r="C49" i="11" s="1"/>
  <c r="C44" i="11"/>
  <c r="C38" i="11"/>
  <c r="D38" i="11" s="1"/>
  <c r="E38" i="11" s="1"/>
  <c r="F38" i="11" s="1"/>
  <c r="G38" i="11" s="1"/>
  <c r="H38" i="11" s="1"/>
  <c r="I38" i="11" s="1"/>
  <c r="J38" i="11" s="1"/>
  <c r="K38" i="11" s="1"/>
  <c r="L38" i="11" s="1"/>
  <c r="M38" i="11" s="1"/>
  <c r="N38" i="11" s="1"/>
  <c r="O38" i="11" s="1"/>
  <c r="P38" i="11" s="1"/>
  <c r="Q38" i="11" s="1"/>
  <c r="R38" i="11" s="1"/>
  <c r="S38" i="11" s="1"/>
  <c r="T38" i="11" s="1"/>
  <c r="U38" i="11" s="1"/>
  <c r="V38" i="11" s="1"/>
  <c r="W38" i="11" s="1"/>
  <c r="X38" i="11" s="1"/>
  <c r="Y38" i="11" s="1"/>
  <c r="Z38" i="11" s="1"/>
  <c r="AA38" i="11" s="1"/>
  <c r="AB38" i="11" s="1"/>
  <c r="AC38" i="11" s="1"/>
  <c r="AD38" i="11" s="1"/>
  <c r="AE38" i="11" s="1"/>
  <c r="AF38" i="11" s="1"/>
  <c r="AG38" i="11" s="1"/>
  <c r="AH38" i="11" s="1"/>
  <c r="AI38" i="11" s="1"/>
  <c r="AJ38" i="11" s="1"/>
  <c r="AK38" i="11" s="1"/>
  <c r="AL38" i="11" s="1"/>
  <c r="AM38" i="11" s="1"/>
  <c r="AN38" i="11" s="1"/>
  <c r="AO38" i="11" s="1"/>
  <c r="AP38" i="11" s="1"/>
  <c r="AQ38" i="11" s="1"/>
  <c r="AR38" i="11" s="1"/>
  <c r="AS38" i="11" s="1"/>
  <c r="AT38" i="11" s="1"/>
  <c r="AU38" i="11" s="1"/>
  <c r="AV38" i="11" s="1"/>
  <c r="AW38" i="11" s="1"/>
  <c r="AX38" i="11" s="1"/>
  <c r="AY38" i="11" s="1"/>
  <c r="AZ38" i="11" s="1"/>
  <c r="BA38" i="11" s="1"/>
  <c r="BB38" i="11" s="1"/>
  <c r="BC38" i="11" s="1"/>
  <c r="BD38" i="11" s="1"/>
  <c r="BE38" i="11" s="1"/>
  <c r="BF38" i="11" s="1"/>
  <c r="BG38" i="11" s="1"/>
  <c r="BH38" i="11" s="1"/>
  <c r="BI38" i="11" s="1"/>
  <c r="BJ38" i="11" s="1"/>
  <c r="C28" i="11"/>
  <c r="C22" i="11"/>
  <c r="C19" i="11"/>
  <c r="C14" i="11"/>
  <c r="C10" i="11"/>
  <c r="O59" i="11" l="1"/>
  <c r="P59" i="11" s="1"/>
  <c r="Q59" i="11" s="1"/>
  <c r="R59" i="11" s="1"/>
  <c r="S59" i="11" s="1"/>
  <c r="T59" i="11" s="1"/>
  <c r="U59" i="11" s="1"/>
  <c r="V59" i="11" s="1"/>
  <c r="W59" i="11" s="1"/>
  <c r="X59" i="11" s="1"/>
  <c r="Y59" i="11" s="1"/>
  <c r="Z59" i="11" s="1"/>
  <c r="B59" i="40"/>
  <c r="O60" i="11"/>
  <c r="P60" i="11" s="1"/>
  <c r="Q60" i="11" s="1"/>
  <c r="R60" i="11" s="1"/>
  <c r="S60" i="11" s="1"/>
  <c r="T60" i="11" s="1"/>
  <c r="U60" i="11" s="1"/>
  <c r="V60" i="11" s="1"/>
  <c r="W60" i="11" s="1"/>
  <c r="X60" i="11" s="1"/>
  <c r="Y60" i="11" s="1"/>
  <c r="Z60" i="11" s="1"/>
  <c r="B60" i="40"/>
  <c r="D10" i="11"/>
  <c r="C27" i="41"/>
  <c r="D52" i="11"/>
  <c r="C37" i="41"/>
  <c r="D56" i="11"/>
  <c r="C57" i="11"/>
  <c r="C38" i="41" s="1"/>
  <c r="D58" i="11"/>
  <c r="C22" i="41"/>
  <c r="D22" i="41"/>
  <c r="C27" i="11"/>
  <c r="D23" i="41"/>
  <c r="C23" i="41"/>
  <c r="C13" i="11"/>
  <c r="C11" i="41"/>
  <c r="D14" i="11"/>
  <c r="D11" i="41" s="1"/>
  <c r="R6" i="41"/>
  <c r="AW34" i="11"/>
  <c r="AW29" i="41" s="1"/>
  <c r="AX29" i="34"/>
  <c r="AY28" i="34" s="1"/>
  <c r="U21" i="34"/>
  <c r="S27" i="12"/>
  <c r="S40" i="12" s="1"/>
  <c r="S45" i="12" s="1"/>
  <c r="S53" i="12" s="1"/>
  <c r="T24" i="34"/>
  <c r="C18" i="11"/>
  <c r="F44" i="11"/>
  <c r="C35" i="41" l="1"/>
  <c r="AA60" i="11"/>
  <c r="AB60" i="11" s="1"/>
  <c r="AC60" i="11" s="1"/>
  <c r="AD60" i="11" s="1"/>
  <c r="AE60" i="11" s="1"/>
  <c r="AF60" i="11" s="1"/>
  <c r="AG60" i="11" s="1"/>
  <c r="AH60" i="11" s="1"/>
  <c r="AI60" i="11" s="1"/>
  <c r="AJ60" i="11" s="1"/>
  <c r="AK60" i="11" s="1"/>
  <c r="AL60" i="11" s="1"/>
  <c r="C60" i="40"/>
  <c r="E58" i="11"/>
  <c r="D57" i="11"/>
  <c r="D38" i="41" s="1"/>
  <c r="E52" i="11"/>
  <c r="D27" i="41"/>
  <c r="D49" i="11"/>
  <c r="E10" i="11"/>
  <c r="D37" i="41"/>
  <c r="E56" i="11"/>
  <c r="AA59" i="11"/>
  <c r="AB59" i="11" s="1"/>
  <c r="AC59" i="11" s="1"/>
  <c r="AD59" i="11" s="1"/>
  <c r="AE59" i="11" s="1"/>
  <c r="AF59" i="11" s="1"/>
  <c r="AG59" i="11" s="1"/>
  <c r="AH59" i="11" s="1"/>
  <c r="AI59" i="11" s="1"/>
  <c r="AJ59" i="11" s="1"/>
  <c r="AK59" i="11" s="1"/>
  <c r="AL59" i="11" s="1"/>
  <c r="C59" i="40"/>
  <c r="T33" i="34"/>
  <c r="U18" i="13" s="1"/>
  <c r="U31" i="34"/>
  <c r="T61" i="12" s="1"/>
  <c r="D20" i="41"/>
  <c r="C23" i="43"/>
  <c r="C20" i="41"/>
  <c r="C22" i="43"/>
  <c r="E14" i="11"/>
  <c r="E11" i="41" s="1"/>
  <c r="D13" i="11"/>
  <c r="U6" i="27"/>
  <c r="T4" i="41"/>
  <c r="AX34" i="11"/>
  <c r="U19" i="34"/>
  <c r="U30" i="34" s="1"/>
  <c r="AY29" i="34"/>
  <c r="AZ28" i="34" s="1"/>
  <c r="G44" i="11"/>
  <c r="D11" i="13"/>
  <c r="D2" i="14"/>
  <c r="F10" i="11" l="1"/>
  <c r="E57" i="11"/>
  <c r="E38" i="41" s="1"/>
  <c r="F58" i="11"/>
  <c r="AM59" i="11"/>
  <c r="AN59" i="11" s="1"/>
  <c r="AO59" i="11" s="1"/>
  <c r="AP59" i="11" s="1"/>
  <c r="AQ59" i="11" s="1"/>
  <c r="AR59" i="11" s="1"/>
  <c r="AS59" i="11" s="1"/>
  <c r="AT59" i="11" s="1"/>
  <c r="AU59" i="11" s="1"/>
  <c r="AV59" i="11" s="1"/>
  <c r="AW59" i="11" s="1"/>
  <c r="AX59" i="11" s="1"/>
  <c r="D59" i="40"/>
  <c r="C20" i="43"/>
  <c r="F56" i="11"/>
  <c r="E37" i="41"/>
  <c r="F52" i="11"/>
  <c r="E27" i="41"/>
  <c r="E49" i="11"/>
  <c r="AM60" i="11"/>
  <c r="AN60" i="11" s="1"/>
  <c r="AO60" i="11" s="1"/>
  <c r="AP60" i="11" s="1"/>
  <c r="AQ60" i="11" s="1"/>
  <c r="AR60" i="11" s="1"/>
  <c r="AS60" i="11" s="1"/>
  <c r="AT60" i="11" s="1"/>
  <c r="AU60" i="11" s="1"/>
  <c r="AV60" i="11" s="1"/>
  <c r="AW60" i="11" s="1"/>
  <c r="AX60" i="11" s="1"/>
  <c r="D60" i="40"/>
  <c r="F14" i="11"/>
  <c r="F11" i="41" s="1"/>
  <c r="E13" i="11"/>
  <c r="E34" i="40"/>
  <c r="AX29" i="41"/>
  <c r="T6" i="41"/>
  <c r="U20" i="34"/>
  <c r="U22" i="34" s="1"/>
  <c r="V18" i="34" s="1"/>
  <c r="AY34" i="11"/>
  <c r="AZ29" i="34"/>
  <c r="BA28" i="34" s="1"/>
  <c r="H44" i="11"/>
  <c r="B58" i="12"/>
  <c r="C33" i="41" s="1"/>
  <c r="C33" i="43" s="1"/>
  <c r="B51" i="12"/>
  <c r="B40" i="12"/>
  <c r="B18" i="12"/>
  <c r="B11" i="12"/>
  <c r="B6" i="12"/>
  <c r="G56" i="11" l="1"/>
  <c r="F37" i="41"/>
  <c r="G58" i="11"/>
  <c r="F57" i="11"/>
  <c r="F38" i="41" s="1"/>
  <c r="G10" i="11"/>
  <c r="G52" i="11"/>
  <c r="F27" i="41"/>
  <c r="F49" i="11"/>
  <c r="AY60" i="11"/>
  <c r="AZ60" i="11" s="1"/>
  <c r="BA60" i="11" s="1"/>
  <c r="BB60" i="11" s="1"/>
  <c r="BC60" i="11" s="1"/>
  <c r="BD60" i="11" s="1"/>
  <c r="BE60" i="11" s="1"/>
  <c r="BF60" i="11" s="1"/>
  <c r="BG60" i="11" s="1"/>
  <c r="BH60" i="11" s="1"/>
  <c r="BI60" i="11" s="1"/>
  <c r="BJ60" i="11" s="1"/>
  <c r="F60" i="40" s="1"/>
  <c r="E60" i="40"/>
  <c r="AY59" i="11"/>
  <c r="AZ59" i="11" s="1"/>
  <c r="BA59" i="11" s="1"/>
  <c r="BB59" i="11" s="1"/>
  <c r="BC59" i="11" s="1"/>
  <c r="BD59" i="11" s="1"/>
  <c r="BE59" i="11" s="1"/>
  <c r="BF59" i="11" s="1"/>
  <c r="BG59" i="11" s="1"/>
  <c r="BH59" i="11" s="1"/>
  <c r="BI59" i="11" s="1"/>
  <c r="BJ59" i="11" s="1"/>
  <c r="F59" i="40" s="1"/>
  <c r="E59" i="40"/>
  <c r="G14" i="11"/>
  <c r="G11" i="41" s="1"/>
  <c r="F13" i="11"/>
  <c r="F29" i="43"/>
  <c r="AY29" i="41"/>
  <c r="U23" i="34"/>
  <c r="AZ34" i="11"/>
  <c r="AZ29" i="41" s="1"/>
  <c r="V21" i="34"/>
  <c r="BA29" i="34"/>
  <c r="BA34" i="11" s="1"/>
  <c r="B13" i="12"/>
  <c r="B45" i="12" s="1"/>
  <c r="B53" i="12" s="1"/>
  <c r="I44" i="11"/>
  <c r="B57" i="11"/>
  <c r="B49" i="11"/>
  <c r="B44" i="11"/>
  <c r="B43" i="11" s="1"/>
  <c r="B40" i="11"/>
  <c r="B28" i="11"/>
  <c r="B27" i="11" s="1"/>
  <c r="B22" i="11"/>
  <c r="B19" i="11"/>
  <c r="B13" i="11"/>
  <c r="B8" i="11"/>
  <c r="B18" i="11" l="1"/>
  <c r="H10" i="11"/>
  <c r="H56" i="11"/>
  <c r="G37" i="41"/>
  <c r="H52" i="11"/>
  <c r="G27" i="41"/>
  <c r="G49" i="11"/>
  <c r="G57" i="11"/>
  <c r="G38" i="41" s="1"/>
  <c r="H58" i="11"/>
  <c r="U32" i="34"/>
  <c r="T27" i="12" s="1"/>
  <c r="T40" i="12" s="1"/>
  <c r="T45" i="12" s="1"/>
  <c r="T53" i="12" s="1"/>
  <c r="V6" i="27" s="1"/>
  <c r="V31" i="34"/>
  <c r="U61" i="12" s="1"/>
  <c r="G13" i="11"/>
  <c r="H14" i="11"/>
  <c r="H11" i="41" s="1"/>
  <c r="U24" i="34"/>
  <c r="D6" i="27"/>
  <c r="C4" i="41"/>
  <c r="BA29" i="41"/>
  <c r="V19" i="34"/>
  <c r="V30" i="34" s="1"/>
  <c r="BB28" i="34"/>
  <c r="J44" i="11"/>
  <c r="B36" i="11"/>
  <c r="B54" i="11"/>
  <c r="B64" i="11" s="1"/>
  <c r="I56" i="11" l="1"/>
  <c r="H37" i="41"/>
  <c r="H57" i="11"/>
  <c r="H38" i="41" s="1"/>
  <c r="I58" i="11"/>
  <c r="I52" i="11"/>
  <c r="H27" i="41"/>
  <c r="H49" i="11"/>
  <c r="I10" i="11"/>
  <c r="U4" i="41"/>
  <c r="U6" i="41" s="1"/>
  <c r="U33" i="34"/>
  <c r="V18" i="13" s="1"/>
  <c r="B68" i="11"/>
  <c r="I14" i="11"/>
  <c r="H13" i="11"/>
  <c r="C6" i="41"/>
  <c r="C4" i="43"/>
  <c r="C6" i="43" s="1"/>
  <c r="V20" i="34"/>
  <c r="V22" i="34" s="1"/>
  <c r="V23" i="34" s="1"/>
  <c r="V32" i="34" s="1"/>
  <c r="BB29" i="34"/>
  <c r="BC28" i="34" s="1"/>
  <c r="K44" i="11"/>
  <c r="J52" i="11" l="1"/>
  <c r="I27" i="41"/>
  <c r="I49" i="11"/>
  <c r="J10" i="11"/>
  <c r="J58" i="11"/>
  <c r="I57" i="11"/>
  <c r="I38" i="41" s="1"/>
  <c r="J56" i="11"/>
  <c r="I37" i="41"/>
  <c r="I13" i="11"/>
  <c r="J14" i="11"/>
  <c r="I11" i="41"/>
  <c r="W18" i="34"/>
  <c r="W21" i="34" s="1"/>
  <c r="BB34" i="11"/>
  <c r="BC29" i="34"/>
  <c r="BD28" i="34" s="1"/>
  <c r="U27" i="12"/>
  <c r="U40" i="12" s="1"/>
  <c r="U45" i="12" s="1"/>
  <c r="U53" i="12" s="1"/>
  <c r="V24" i="34"/>
  <c r="L44" i="11"/>
  <c r="K58" i="11" l="1"/>
  <c r="J57" i="11"/>
  <c r="J38" i="41" s="1"/>
  <c r="K56" i="11"/>
  <c r="J37" i="41"/>
  <c r="K10" i="11"/>
  <c r="K52" i="11"/>
  <c r="J27" i="41"/>
  <c r="J49" i="11"/>
  <c r="V33" i="34"/>
  <c r="W18" i="13" s="1"/>
  <c r="W31" i="34"/>
  <c r="V61" i="12" s="1"/>
  <c r="K14" i="11"/>
  <c r="K11" i="41" s="1"/>
  <c r="J13" i="11"/>
  <c r="J11" i="41"/>
  <c r="BB29" i="41"/>
  <c r="W6" i="27"/>
  <c r="V4" i="41"/>
  <c r="BC34" i="11"/>
  <c r="W19" i="34"/>
  <c r="BD29" i="34"/>
  <c r="BE28" i="34" s="1"/>
  <c r="M44" i="11"/>
  <c r="L10" i="11" l="1"/>
  <c r="L58" i="11"/>
  <c r="K57" i="11"/>
  <c r="K38" i="41" s="1"/>
  <c r="L52" i="11"/>
  <c r="K27" i="41"/>
  <c r="K49" i="11"/>
  <c r="L56" i="11"/>
  <c r="K37" i="41"/>
  <c r="W20" i="34"/>
  <c r="W22" i="34" s="1"/>
  <c r="X18" i="34" s="1"/>
  <c r="W30" i="34"/>
  <c r="K13" i="11"/>
  <c r="L14" i="11"/>
  <c r="V6" i="41"/>
  <c r="BC29" i="41"/>
  <c r="BD34" i="11"/>
  <c r="BE29" i="34"/>
  <c r="BF28" i="34" s="1"/>
  <c r="N44" i="11"/>
  <c r="M52" i="11" l="1"/>
  <c r="L27" i="41"/>
  <c r="L49" i="11"/>
  <c r="M10" i="11"/>
  <c r="M56" i="11"/>
  <c r="L37" i="41"/>
  <c r="L57" i="11"/>
  <c r="L38" i="41" s="1"/>
  <c r="M58" i="11"/>
  <c r="W23" i="34"/>
  <c r="W32" i="34" s="1"/>
  <c r="V27" i="12" s="1"/>
  <c r="V40" i="12" s="1"/>
  <c r="V45" i="12" s="1"/>
  <c r="V53" i="12" s="1"/>
  <c r="L13" i="11"/>
  <c r="M14" i="11"/>
  <c r="L11" i="41"/>
  <c r="BD29" i="41"/>
  <c r="BE34" i="11"/>
  <c r="BF29" i="34"/>
  <c r="BG28" i="34" s="1"/>
  <c r="X21" i="34"/>
  <c r="O44" i="11"/>
  <c r="M57" i="11" l="1"/>
  <c r="M38" i="41" s="1"/>
  <c r="N58" i="11"/>
  <c r="N52" i="11"/>
  <c r="M27" i="41"/>
  <c r="M49" i="11"/>
  <c r="N10" i="11"/>
  <c r="N56" i="11"/>
  <c r="M37" i="41"/>
  <c r="W24" i="34"/>
  <c r="W33" i="34" s="1"/>
  <c r="X18" i="13" s="1"/>
  <c r="X31" i="34"/>
  <c r="W61" i="12" s="1"/>
  <c r="N14" i="11"/>
  <c r="N11" i="41" s="1"/>
  <c r="M13" i="11"/>
  <c r="M11" i="41"/>
  <c r="X6" i="27"/>
  <c r="W4" i="41"/>
  <c r="BE29" i="41"/>
  <c r="BF34" i="11"/>
  <c r="X19" i="34"/>
  <c r="BG29" i="34"/>
  <c r="BG34" i="11" s="1"/>
  <c r="P44" i="11"/>
  <c r="O52" i="11" l="1"/>
  <c r="B52" i="40"/>
  <c r="B49" i="40" s="1"/>
  <c r="N49" i="11"/>
  <c r="O10" i="11"/>
  <c r="B10" i="40"/>
  <c r="B58" i="40"/>
  <c r="B57" i="40" s="1"/>
  <c r="N57" i="11"/>
  <c r="N38" i="41" s="1"/>
  <c r="C38" i="43" s="1"/>
  <c r="O58" i="11"/>
  <c r="O56" i="11"/>
  <c r="N37" i="41"/>
  <c r="C37" i="43" s="1"/>
  <c r="B56" i="40"/>
  <c r="X20" i="34"/>
  <c r="X22" i="34" s="1"/>
  <c r="X23" i="34" s="1"/>
  <c r="X32" i="34" s="1"/>
  <c r="X30" i="34"/>
  <c r="B14" i="40"/>
  <c r="B13" i="40" s="1"/>
  <c r="N13" i="11"/>
  <c r="O14" i="11"/>
  <c r="O11" i="41" s="1"/>
  <c r="C11" i="43"/>
  <c r="BG29" i="41"/>
  <c r="W6" i="41"/>
  <c r="BF29" i="41"/>
  <c r="BH28" i="34"/>
  <c r="Q44" i="11"/>
  <c r="Y18" i="34" l="1"/>
  <c r="Y21" i="34" s="1"/>
  <c r="P56" i="11"/>
  <c r="O37" i="41"/>
  <c r="C27" i="43"/>
  <c r="N27" i="41"/>
  <c r="O57" i="11"/>
  <c r="O38" i="41" s="1"/>
  <c r="P58" i="11"/>
  <c r="P10" i="11"/>
  <c r="P52" i="11"/>
  <c r="O27" i="41"/>
  <c r="O49" i="11"/>
  <c r="O13" i="11"/>
  <c r="P14" i="11"/>
  <c r="W27" i="12"/>
  <c r="W40" i="12" s="1"/>
  <c r="W45" i="12" s="1"/>
  <c r="W53" i="12" s="1"/>
  <c r="X24" i="34"/>
  <c r="BH29" i="34"/>
  <c r="BI28" i="34" s="1"/>
  <c r="R44" i="11"/>
  <c r="Q52" i="11" l="1"/>
  <c r="P27" i="41"/>
  <c r="P49" i="11"/>
  <c r="P57" i="11"/>
  <c r="P38" i="41" s="1"/>
  <c r="Q58" i="11"/>
  <c r="Q56" i="11"/>
  <c r="P37" i="41"/>
  <c r="Q10" i="11"/>
  <c r="Y31" i="34"/>
  <c r="X61" i="12" s="1"/>
  <c r="X33" i="34"/>
  <c r="Y18" i="13" s="1"/>
  <c r="Q14" i="11"/>
  <c r="Q11" i="41" s="1"/>
  <c r="P13" i="11"/>
  <c r="P11" i="41"/>
  <c r="Y6" i="27"/>
  <c r="X4" i="41"/>
  <c r="BH34" i="11"/>
  <c r="Y19" i="34"/>
  <c r="BI29" i="34"/>
  <c r="BJ28" i="34" s="1"/>
  <c r="S44" i="11"/>
  <c r="R10" i="11" l="1"/>
  <c r="R56" i="11"/>
  <c r="Q37" i="41"/>
  <c r="Q57" i="11"/>
  <c r="Q38" i="41" s="1"/>
  <c r="R58" i="11"/>
  <c r="R52" i="11"/>
  <c r="Q27" i="41"/>
  <c r="Q49" i="11"/>
  <c r="Y20" i="34"/>
  <c r="Y22" i="34" s="1"/>
  <c r="Z18" i="34" s="1"/>
  <c r="Y30" i="34"/>
  <c r="R14" i="11"/>
  <c r="R11" i="41" s="1"/>
  <c r="Q13" i="11"/>
  <c r="X6" i="41"/>
  <c r="BH29" i="41"/>
  <c r="BI34" i="11"/>
  <c r="BI29" i="41" s="1"/>
  <c r="BJ29" i="34"/>
  <c r="BJ34" i="11" s="1"/>
  <c r="F34" i="40" s="1"/>
  <c r="Y23" i="34"/>
  <c r="Y32" i="34" s="1"/>
  <c r="T44" i="11"/>
  <c r="S58" i="11" l="1"/>
  <c r="R57" i="11"/>
  <c r="R38" i="41" s="1"/>
  <c r="S56" i="11"/>
  <c r="R37" i="41"/>
  <c r="S10" i="11"/>
  <c r="S52" i="11"/>
  <c r="R27" i="41"/>
  <c r="R49" i="11"/>
  <c r="S14" i="11"/>
  <c r="R13" i="11"/>
  <c r="BJ29" i="41"/>
  <c r="X27" i="12"/>
  <c r="X40" i="12" s="1"/>
  <c r="X45" i="12" s="1"/>
  <c r="X53" i="12" s="1"/>
  <c r="Y24" i="34"/>
  <c r="Z21" i="34"/>
  <c r="U44" i="11"/>
  <c r="T58" i="11" l="1"/>
  <c r="S57" i="11"/>
  <c r="S38" i="41" s="1"/>
  <c r="T56" i="11"/>
  <c r="S37" i="41"/>
  <c r="T10" i="11"/>
  <c r="T52" i="11"/>
  <c r="S27" i="41"/>
  <c r="S49" i="11"/>
  <c r="Z31" i="34"/>
  <c r="Y61" i="12" s="1"/>
  <c r="C61" i="42" s="1"/>
  <c r="Y33" i="34"/>
  <c r="Z18" i="13" s="1"/>
  <c r="S13" i="11"/>
  <c r="T14" i="11"/>
  <c r="S11" i="41"/>
  <c r="Z6" i="27"/>
  <c r="Y4" i="41"/>
  <c r="Y6" i="41" s="1"/>
  <c r="G29" i="43"/>
  <c r="Z19" i="34"/>
  <c r="V44" i="11"/>
  <c r="U52" i="11" l="1"/>
  <c r="T27" i="41"/>
  <c r="T49" i="11"/>
  <c r="U56" i="11"/>
  <c r="T37" i="41"/>
  <c r="U10" i="11"/>
  <c r="T57" i="11"/>
  <c r="T38" i="41" s="1"/>
  <c r="U58" i="11"/>
  <c r="Z20" i="34"/>
  <c r="Z22" i="34" s="1"/>
  <c r="Z23" i="34" s="1"/>
  <c r="Z32" i="34" s="1"/>
  <c r="Z30" i="34"/>
  <c r="U14" i="11"/>
  <c r="U11" i="41" s="1"/>
  <c r="T13" i="11"/>
  <c r="T11" i="41"/>
  <c r="W44" i="11"/>
  <c r="AA18" i="34" l="1"/>
  <c r="AA21" i="34" s="1"/>
  <c r="U57" i="11"/>
  <c r="U38" i="41" s="1"/>
  <c r="V58" i="11"/>
  <c r="V52" i="11"/>
  <c r="U27" i="41"/>
  <c r="U49" i="11"/>
  <c r="V56" i="11"/>
  <c r="U37" i="41"/>
  <c r="V10" i="11"/>
  <c r="U13" i="11"/>
  <c r="V14" i="11"/>
  <c r="V11" i="41" s="1"/>
  <c r="Y27" i="12"/>
  <c r="Z24" i="34"/>
  <c r="X44" i="11"/>
  <c r="W52" i="11" l="1"/>
  <c r="V27" i="41"/>
  <c r="V49" i="11"/>
  <c r="W56" i="11"/>
  <c r="V37" i="41"/>
  <c r="V57" i="11"/>
  <c r="V38" i="41" s="1"/>
  <c r="W58" i="11"/>
  <c r="W10" i="11"/>
  <c r="AA31" i="34"/>
  <c r="Z61" i="12" s="1"/>
  <c r="Z33" i="34"/>
  <c r="AA18" i="13" s="1"/>
  <c r="W14" i="11"/>
  <c r="W11" i="41" s="1"/>
  <c r="V13" i="11"/>
  <c r="Y40" i="12"/>
  <c r="Y45" i="12" s="1"/>
  <c r="Y53" i="12" s="1"/>
  <c r="C27" i="42"/>
  <c r="C40" i="42" s="1"/>
  <c r="C45" i="42" s="1"/>
  <c r="C53" i="42" s="1"/>
  <c r="E6" i="44" s="1"/>
  <c r="AA19" i="34"/>
  <c r="AA30" i="34" s="1"/>
  <c r="Y44" i="11"/>
  <c r="X10" i="11" l="1"/>
  <c r="X56" i="11"/>
  <c r="W37" i="41"/>
  <c r="X58" i="11"/>
  <c r="W57" i="11"/>
  <c r="W38" i="41" s="1"/>
  <c r="X52" i="11"/>
  <c r="W27" i="41"/>
  <c r="W49" i="11"/>
  <c r="W13" i="11"/>
  <c r="X14" i="11"/>
  <c r="AA6" i="27"/>
  <c r="Z4" i="41"/>
  <c r="AA20" i="34"/>
  <c r="AA22" i="34" s="1"/>
  <c r="AB18" i="34" s="1"/>
  <c r="Z44" i="11"/>
  <c r="Y52" i="11" l="1"/>
  <c r="X27" i="41"/>
  <c r="X49" i="11"/>
  <c r="Y56" i="11"/>
  <c r="X37" i="41"/>
  <c r="X57" i="11"/>
  <c r="X38" i="41" s="1"/>
  <c r="Y58" i="11"/>
  <c r="Y10" i="11"/>
  <c r="X13" i="11"/>
  <c r="Y14" i="11"/>
  <c r="Y11" i="41" s="1"/>
  <c r="X11" i="41"/>
  <c r="AA23" i="34"/>
  <c r="Z6" i="41"/>
  <c r="D4" i="43"/>
  <c r="D6" i="43" s="1"/>
  <c r="AB21" i="34"/>
  <c r="AA44" i="11"/>
  <c r="Z10" i="11" l="1"/>
  <c r="Y57" i="11"/>
  <c r="Y38" i="41" s="1"/>
  <c r="Z58" i="11"/>
  <c r="Z56" i="11"/>
  <c r="Y37" i="41"/>
  <c r="Z52" i="11"/>
  <c r="Y27" i="41"/>
  <c r="Y49" i="11"/>
  <c r="AA24" i="34"/>
  <c r="AA32" i="34"/>
  <c r="Z27" i="12" s="1"/>
  <c r="Z40" i="12" s="1"/>
  <c r="Z45" i="12" s="1"/>
  <c r="Z53" i="12" s="1"/>
  <c r="AB31" i="34"/>
  <c r="AA61" i="12" s="1"/>
  <c r="Z14" i="11"/>
  <c r="Y13" i="11"/>
  <c r="AB19" i="34"/>
  <c r="AB30" i="34" s="1"/>
  <c r="AB44" i="11"/>
  <c r="AA52" i="11" l="1"/>
  <c r="C52" i="40"/>
  <c r="C49" i="40" s="1"/>
  <c r="Z49" i="11"/>
  <c r="C58" i="40"/>
  <c r="C57" i="40" s="1"/>
  <c r="AA58" i="11"/>
  <c r="Z57" i="11"/>
  <c r="Z38" i="41" s="1"/>
  <c r="D38" i="43" s="1"/>
  <c r="AA56" i="11"/>
  <c r="C56" i="40"/>
  <c r="Z37" i="41"/>
  <c r="D37" i="43" s="1"/>
  <c r="AA10" i="11"/>
  <c r="C10" i="40"/>
  <c r="AA33" i="34"/>
  <c r="AB18" i="13" s="1"/>
  <c r="C14" i="40"/>
  <c r="C13" i="40" s="1"/>
  <c r="AA14" i="11"/>
  <c r="AA11" i="41" s="1"/>
  <c r="Z13" i="11"/>
  <c r="Z11" i="41"/>
  <c r="D11" i="43" s="1"/>
  <c r="AB6" i="27"/>
  <c r="AA4" i="41"/>
  <c r="AB20" i="34"/>
  <c r="AB22" i="34" s="1"/>
  <c r="AC44" i="11"/>
  <c r="AB56" i="11" l="1"/>
  <c r="AA37" i="41"/>
  <c r="AB10" i="11"/>
  <c r="D27" i="43"/>
  <c r="Z27" i="41"/>
  <c r="AA57" i="11"/>
  <c r="AA38" i="41" s="1"/>
  <c r="AB58" i="11"/>
  <c r="AB52" i="11"/>
  <c r="AA27" i="41"/>
  <c r="AA49" i="11"/>
  <c r="AB14" i="11"/>
  <c r="AA13" i="11"/>
  <c r="AA6" i="41"/>
  <c r="AB23" i="34"/>
  <c r="AB32" i="34" s="1"/>
  <c r="AC18" i="34"/>
  <c r="AD44" i="11"/>
  <c r="AC58" i="11" l="1"/>
  <c r="AB57" i="11"/>
  <c r="AB38" i="41" s="1"/>
  <c r="AC10" i="11"/>
  <c r="AC52" i="11"/>
  <c r="AB27" i="41"/>
  <c r="AB49" i="11"/>
  <c r="AC56" i="11"/>
  <c r="AB37" i="41"/>
  <c r="AB13" i="11"/>
  <c r="AC14" i="11"/>
  <c r="AB11" i="41"/>
  <c r="AC21" i="34"/>
  <c r="AA27" i="12"/>
  <c r="AB24" i="34"/>
  <c r="AE44" i="11"/>
  <c r="AD10" i="11" l="1"/>
  <c r="AD56" i="11"/>
  <c r="AC37" i="41"/>
  <c r="AD52" i="11"/>
  <c r="AC27" i="41"/>
  <c r="AC49" i="11"/>
  <c r="AC57" i="11"/>
  <c r="AC38" i="41" s="1"/>
  <c r="AD58" i="11"/>
  <c r="AB33" i="34"/>
  <c r="AC18" i="13" s="1"/>
  <c r="AC31" i="34"/>
  <c r="AB61" i="12" s="1"/>
  <c r="AC13" i="11"/>
  <c r="AD14" i="11"/>
  <c r="AD11" i="41" s="1"/>
  <c r="AC11" i="41"/>
  <c r="AA40" i="12"/>
  <c r="AA45" i="12" s="1"/>
  <c r="AA53" i="12" s="1"/>
  <c r="AC19" i="34"/>
  <c r="AC30" i="34" s="1"/>
  <c r="AF44" i="11"/>
  <c r="AD57" i="11" l="1"/>
  <c r="AD38" i="41" s="1"/>
  <c r="AE58" i="11"/>
  <c r="AE52" i="11"/>
  <c r="AD27" i="41"/>
  <c r="AD49" i="11"/>
  <c r="AE10" i="11"/>
  <c r="AE56" i="11"/>
  <c r="AD37" i="41"/>
  <c r="AD13" i="11"/>
  <c r="AE14" i="11"/>
  <c r="AC6" i="27"/>
  <c r="AB4" i="41"/>
  <c r="AC20" i="34"/>
  <c r="AC22" i="34" s="1"/>
  <c r="AG44" i="11"/>
  <c r="AF52" i="11" l="1"/>
  <c r="AE27" i="41"/>
  <c r="AE49" i="11"/>
  <c r="AF10" i="11"/>
  <c r="AF58" i="11"/>
  <c r="AE57" i="11"/>
  <c r="AE38" i="41" s="1"/>
  <c r="AF56" i="11"/>
  <c r="AE37" i="41"/>
  <c r="AF14" i="11"/>
  <c r="AF11" i="41" s="1"/>
  <c r="AE13" i="11"/>
  <c r="AE11" i="41"/>
  <c r="AB6" i="41"/>
  <c r="AC23" i="34"/>
  <c r="AC32" i="34" s="1"/>
  <c r="AD18" i="34"/>
  <c r="AH44" i="11"/>
  <c r="AG10" i="11" l="1"/>
  <c r="AG58" i="11"/>
  <c r="AF57" i="11"/>
  <c r="AF38" i="41" s="1"/>
  <c r="AG56" i="11"/>
  <c r="AF37" i="41"/>
  <c r="AG52" i="11"/>
  <c r="AF27" i="41"/>
  <c r="AF49" i="11"/>
  <c r="AG14" i="11"/>
  <c r="AG11" i="41" s="1"/>
  <c r="AF13" i="11"/>
  <c r="AD21" i="34"/>
  <c r="AB27" i="12"/>
  <c r="AC24" i="34"/>
  <c r="AI44" i="11"/>
  <c r="AH52" i="11" l="1"/>
  <c r="AG27" i="41"/>
  <c r="AG49" i="11"/>
  <c r="AG57" i="11"/>
  <c r="AG38" i="41" s="1"/>
  <c r="AH58" i="11"/>
  <c r="AH56" i="11"/>
  <c r="AG37" i="41"/>
  <c r="AH10" i="11"/>
  <c r="AC33" i="34"/>
  <c r="AD18" i="13" s="1"/>
  <c r="AD31" i="34"/>
  <c r="AC61" i="12" s="1"/>
  <c r="AG13" i="11"/>
  <c r="AH14" i="11"/>
  <c r="AH11" i="41" s="1"/>
  <c r="AB40" i="12"/>
  <c r="AB45" i="12" s="1"/>
  <c r="AB53" i="12" s="1"/>
  <c r="AD19" i="34"/>
  <c r="AJ44" i="11"/>
  <c r="AI10" i="11" l="1"/>
  <c r="AI56" i="11"/>
  <c r="AH37" i="41"/>
  <c r="AI58" i="11"/>
  <c r="AH57" i="11"/>
  <c r="AH38" i="41" s="1"/>
  <c r="AI52" i="11"/>
  <c r="AH27" i="41"/>
  <c r="AH49" i="11"/>
  <c r="AD20" i="34"/>
  <c r="AD22" i="34" s="1"/>
  <c r="AE18" i="34" s="1"/>
  <c r="AD30" i="34"/>
  <c r="AI14" i="11"/>
  <c r="AI11" i="41" s="1"/>
  <c r="AH13" i="11"/>
  <c r="AD6" i="27"/>
  <c r="AC4" i="41"/>
  <c r="AK44" i="11"/>
  <c r="AJ52" i="11" l="1"/>
  <c r="AI27" i="41"/>
  <c r="AI49" i="11"/>
  <c r="AJ56" i="11"/>
  <c r="AI37" i="41"/>
  <c r="AJ58" i="11"/>
  <c r="AI57" i="11"/>
  <c r="AI38" i="41" s="1"/>
  <c r="AJ10" i="11"/>
  <c r="AD23" i="34"/>
  <c r="AD32" i="34" s="1"/>
  <c r="AC27" i="12" s="1"/>
  <c r="AJ14" i="11"/>
  <c r="AJ11" i="41" s="1"/>
  <c r="AI13" i="11"/>
  <c r="AC6" i="41"/>
  <c r="AE21" i="34"/>
  <c r="AL44" i="11"/>
  <c r="AK10" i="11" l="1"/>
  <c r="AK56" i="11"/>
  <c r="AJ37" i="41"/>
  <c r="AK58" i="11"/>
  <c r="AJ57" i="11"/>
  <c r="AJ38" i="41" s="1"/>
  <c r="AD24" i="34"/>
  <c r="AK52" i="11"/>
  <c r="AJ27" i="41"/>
  <c r="AJ49" i="11"/>
  <c r="AD33" i="34"/>
  <c r="AE18" i="13" s="1"/>
  <c r="AE31" i="34"/>
  <c r="AD61" i="12" s="1"/>
  <c r="AJ13" i="11"/>
  <c r="AK14" i="11"/>
  <c r="AK11" i="41" s="1"/>
  <c r="AC40" i="12"/>
  <c r="AC45" i="12" s="1"/>
  <c r="AC53" i="12" s="1"/>
  <c r="AE19" i="34"/>
  <c r="AE30" i="34" s="1"/>
  <c r="AM44" i="11"/>
  <c r="AL56" i="11" l="1"/>
  <c r="AK37" i="41"/>
  <c r="AL52" i="11"/>
  <c r="AK27" i="41"/>
  <c r="AK49" i="11"/>
  <c r="AL58" i="11"/>
  <c r="AK57" i="11"/>
  <c r="AK38" i="41" s="1"/>
  <c r="AL10" i="11"/>
  <c r="AK13" i="11"/>
  <c r="AL14" i="11"/>
  <c r="AL11" i="41" s="1"/>
  <c r="E11" i="43" s="1"/>
  <c r="AE6" i="27"/>
  <c r="AD4" i="41"/>
  <c r="AE20" i="34"/>
  <c r="AE22" i="34" s="1"/>
  <c r="AN44" i="11"/>
  <c r="AM10" i="11" l="1"/>
  <c r="D10" i="40"/>
  <c r="AM52" i="11"/>
  <c r="D52" i="40"/>
  <c r="D49" i="40" s="1"/>
  <c r="AL49" i="11"/>
  <c r="D58" i="40"/>
  <c r="D57" i="40" s="1"/>
  <c r="AL57" i="11"/>
  <c r="AL38" i="41" s="1"/>
  <c r="E38" i="43" s="1"/>
  <c r="AM58" i="11"/>
  <c r="AM56" i="11"/>
  <c r="D56" i="40"/>
  <c r="AL37" i="41"/>
  <c r="E37" i="43" s="1"/>
  <c r="D14" i="40"/>
  <c r="D13" i="40" s="1"/>
  <c r="AL13" i="11"/>
  <c r="AM14" i="11"/>
  <c r="AM11" i="41" s="1"/>
  <c r="AD6" i="41"/>
  <c r="AE23" i="34"/>
  <c r="AE32" i="34" s="1"/>
  <c r="AF18" i="34"/>
  <c r="AO44" i="11"/>
  <c r="AM57" i="11" l="1"/>
  <c r="AM38" i="41" s="1"/>
  <c r="AN58" i="11"/>
  <c r="E27" i="43"/>
  <c r="AL27" i="41"/>
  <c r="AN56" i="11"/>
  <c r="AM37" i="41"/>
  <c r="AN52" i="11"/>
  <c r="AM27" i="41"/>
  <c r="AM49" i="11"/>
  <c r="AN10" i="11"/>
  <c r="AN14" i="11"/>
  <c r="AN11" i="41" s="1"/>
  <c r="AM13" i="11"/>
  <c r="AD27" i="12"/>
  <c r="AE24" i="34"/>
  <c r="AF21" i="34"/>
  <c r="AP44" i="11"/>
  <c r="AO52" i="11" l="1"/>
  <c r="AN27" i="41"/>
  <c r="AN49" i="11"/>
  <c r="AO10" i="11"/>
  <c r="AN57" i="11"/>
  <c r="AN38" i="41" s="1"/>
  <c r="AO58" i="11"/>
  <c r="AO56" i="11"/>
  <c r="AN37" i="41"/>
  <c r="AF31" i="34"/>
  <c r="AE61" i="12" s="1"/>
  <c r="AE33" i="34"/>
  <c r="AF18" i="13" s="1"/>
  <c r="AO14" i="11"/>
  <c r="AO11" i="41" s="1"/>
  <c r="AN13" i="11"/>
  <c r="AD40" i="12"/>
  <c r="AD45" i="12" s="1"/>
  <c r="AD53" i="12" s="1"/>
  <c r="AF19" i="34"/>
  <c r="AQ44" i="11"/>
  <c r="AP10" i="11" l="1"/>
  <c r="AO57" i="11"/>
  <c r="AO38" i="41" s="1"/>
  <c r="AP58" i="11"/>
  <c r="AP56" i="11"/>
  <c r="AO37" i="41"/>
  <c r="AP52" i="11"/>
  <c r="AO27" i="41"/>
  <c r="AO49" i="11"/>
  <c r="AF20" i="34"/>
  <c r="AF22" i="34" s="1"/>
  <c r="AF23" i="34" s="1"/>
  <c r="AF32" i="34" s="1"/>
  <c r="AF30" i="34"/>
  <c r="AP14" i="11"/>
  <c r="AP11" i="41" s="1"/>
  <c r="AO13" i="11"/>
  <c r="AF6" i="27"/>
  <c r="AE4" i="41"/>
  <c r="AR44" i="11"/>
  <c r="AQ56" i="11" l="1"/>
  <c r="AP37" i="41"/>
  <c r="AQ10" i="11"/>
  <c r="AQ52" i="11"/>
  <c r="AP27" i="41"/>
  <c r="AP49" i="11"/>
  <c r="AQ58" i="11"/>
  <c r="AP57" i="11"/>
  <c r="AP38" i="41" s="1"/>
  <c r="AG18" i="34"/>
  <c r="AG21" i="34" s="1"/>
  <c r="AP13" i="11"/>
  <c r="AQ14" i="11"/>
  <c r="AQ11" i="41" s="1"/>
  <c r="AE6" i="41"/>
  <c r="AE27" i="12"/>
  <c r="AE40" i="12" s="1"/>
  <c r="AE45" i="12" s="1"/>
  <c r="AE53" i="12" s="1"/>
  <c r="AF24" i="34"/>
  <c r="AS44" i="11"/>
  <c r="AR52" i="11" l="1"/>
  <c r="AQ27" i="41"/>
  <c r="AQ49" i="11"/>
  <c r="AR56" i="11"/>
  <c r="AQ37" i="41"/>
  <c r="AQ57" i="11"/>
  <c r="AQ38" i="41" s="1"/>
  <c r="AR58" i="11"/>
  <c r="AR10" i="11"/>
  <c r="AF33" i="34"/>
  <c r="AG18" i="13" s="1"/>
  <c r="AG31" i="34"/>
  <c r="AF61" i="12" s="1"/>
  <c r="AR14" i="11"/>
  <c r="AR11" i="41" s="1"/>
  <c r="AQ13" i="11"/>
  <c r="AG6" i="27"/>
  <c r="AF4" i="41"/>
  <c r="AG19" i="34"/>
  <c r="AG30" i="34" s="1"/>
  <c r="AT44" i="11"/>
  <c r="AS10" i="11" l="1"/>
  <c r="AS56" i="11"/>
  <c r="AR37" i="41"/>
  <c r="AS58" i="11"/>
  <c r="AR57" i="11"/>
  <c r="AR38" i="41" s="1"/>
  <c r="AS52" i="11"/>
  <c r="AR27" i="41"/>
  <c r="AR49" i="11"/>
  <c r="AS14" i="11"/>
  <c r="AR13" i="11"/>
  <c r="AF6" i="41"/>
  <c r="AG20" i="34"/>
  <c r="AG22" i="34" s="1"/>
  <c r="AG23" i="34" s="1"/>
  <c r="AG32" i="34" s="1"/>
  <c r="AU44" i="11"/>
  <c r="AT56" i="11" l="1"/>
  <c r="AS37" i="41"/>
  <c r="AT52" i="11"/>
  <c r="AS27" i="41"/>
  <c r="AS49" i="11"/>
  <c r="AS57" i="11"/>
  <c r="AS38" i="41" s="1"/>
  <c r="AT58" i="11"/>
  <c r="AT10" i="11"/>
  <c r="AT14" i="11"/>
  <c r="AT11" i="41" s="1"/>
  <c r="AS13" i="11"/>
  <c r="AS11" i="41"/>
  <c r="AH18" i="34"/>
  <c r="AH21" i="34" s="1"/>
  <c r="AF27" i="12"/>
  <c r="AF40" i="12" s="1"/>
  <c r="AF45" i="12" s="1"/>
  <c r="AF53" i="12" s="1"/>
  <c r="AG24" i="34"/>
  <c r="AV44" i="11"/>
  <c r="AU10" i="11" l="1"/>
  <c r="AU58" i="11"/>
  <c r="AT57" i="11"/>
  <c r="AT38" i="41" s="1"/>
  <c r="AU52" i="11"/>
  <c r="AT27" i="41"/>
  <c r="AT49" i="11"/>
  <c r="AU56" i="11"/>
  <c r="AT37" i="41"/>
  <c r="AG33" i="34"/>
  <c r="AH18" i="13" s="1"/>
  <c r="AH31" i="34"/>
  <c r="AG61" i="12" s="1"/>
  <c r="AT13" i="11"/>
  <c r="AU14" i="11"/>
  <c r="AH6" i="27"/>
  <c r="AG4" i="41"/>
  <c r="AG6" i="41" s="1"/>
  <c r="AH19" i="34"/>
  <c r="AW44" i="11"/>
  <c r="AU57" i="11" l="1"/>
  <c r="AU38" i="41" s="1"/>
  <c r="AV58" i="11"/>
  <c r="AV56" i="11"/>
  <c r="AU37" i="41"/>
  <c r="AV52" i="11"/>
  <c r="AU27" i="41"/>
  <c r="AU49" i="11"/>
  <c r="AV10" i="11"/>
  <c r="AH20" i="34"/>
  <c r="AH22" i="34" s="1"/>
  <c r="AH23" i="34" s="1"/>
  <c r="AH32" i="34" s="1"/>
  <c r="AH30" i="34"/>
  <c r="AV14" i="11"/>
  <c r="AV11" i="41" s="1"/>
  <c r="AU13" i="11"/>
  <c r="AU11" i="41"/>
  <c r="AX44" i="11"/>
  <c r="AI18" i="34" l="1"/>
  <c r="AI21" i="34" s="1"/>
  <c r="AV57" i="11"/>
  <c r="AV38" i="41" s="1"/>
  <c r="AW58" i="11"/>
  <c r="AW10" i="11"/>
  <c r="AW56" i="11"/>
  <c r="AV37" i="41"/>
  <c r="AW52" i="11"/>
  <c r="AV27" i="41"/>
  <c r="AV49" i="11"/>
  <c r="AV13" i="11"/>
  <c r="AW14" i="11"/>
  <c r="AG27" i="12"/>
  <c r="AG40" i="12" s="1"/>
  <c r="AG45" i="12" s="1"/>
  <c r="AG53" i="12" s="1"/>
  <c r="AH24" i="34"/>
  <c r="AY44" i="11"/>
  <c r="AX52" i="11" l="1"/>
  <c r="AW27" i="41"/>
  <c r="AW49" i="11"/>
  <c r="AX10" i="11"/>
  <c r="AX58" i="11"/>
  <c r="AW57" i="11"/>
  <c r="AW38" i="41" s="1"/>
  <c r="AX56" i="11"/>
  <c r="AW37" i="41"/>
  <c r="AI31" i="34"/>
  <c r="AH61" i="12" s="1"/>
  <c r="AH33" i="34"/>
  <c r="AI18" i="13" s="1"/>
  <c r="AW13" i="11"/>
  <c r="AX14" i="11"/>
  <c r="AW11" i="41"/>
  <c r="AI6" i="27"/>
  <c r="AH4" i="41"/>
  <c r="AH6" i="41" s="1"/>
  <c r="AI19" i="34"/>
  <c r="AI30" i="34" s="1"/>
  <c r="AZ44" i="11"/>
  <c r="AY10" i="11" l="1"/>
  <c r="E10" i="40"/>
  <c r="E58" i="40"/>
  <c r="E57" i="40" s="1"/>
  <c r="AX57" i="11"/>
  <c r="AX38" i="41" s="1"/>
  <c r="F38" i="43" s="1"/>
  <c r="AY58" i="11"/>
  <c r="AY56" i="11"/>
  <c r="E56" i="40"/>
  <c r="AX37" i="41"/>
  <c r="F37" i="43" s="1"/>
  <c r="AY52" i="11"/>
  <c r="E52" i="40"/>
  <c r="E49" i="40" s="1"/>
  <c r="AX49" i="11"/>
  <c r="E14" i="40"/>
  <c r="E13" i="40" s="1"/>
  <c r="AX13" i="11"/>
  <c r="AY14" i="11"/>
  <c r="AY11" i="41" s="1"/>
  <c r="AX11" i="41"/>
  <c r="F11" i="43" s="1"/>
  <c r="AI20" i="34"/>
  <c r="AI22" i="34" s="1"/>
  <c r="BA44" i="11"/>
  <c r="AZ52" i="11" l="1"/>
  <c r="AY27" i="41"/>
  <c r="AY49" i="11"/>
  <c r="AZ56" i="11"/>
  <c r="AY37" i="41"/>
  <c r="AY57" i="11"/>
  <c r="AY38" i="41" s="1"/>
  <c r="AZ58" i="11"/>
  <c r="F27" i="43"/>
  <c r="AX27" i="41"/>
  <c r="AZ10" i="11"/>
  <c r="AY13" i="11"/>
  <c r="AZ14" i="11"/>
  <c r="AZ11" i="41" s="1"/>
  <c r="AI23" i="34"/>
  <c r="AI32" i="34" s="1"/>
  <c r="AJ18" i="34"/>
  <c r="BB44" i="11"/>
  <c r="BA58" i="11" l="1"/>
  <c r="AZ57" i="11"/>
  <c r="AZ38" i="41" s="1"/>
  <c r="BA10" i="11"/>
  <c r="BA56" i="11"/>
  <c r="AZ37" i="41"/>
  <c r="BA52" i="11"/>
  <c r="AZ27" i="41"/>
  <c r="AZ49" i="11"/>
  <c r="BA14" i="11"/>
  <c r="AZ13" i="11"/>
  <c r="AJ21" i="34"/>
  <c r="AH27" i="12"/>
  <c r="AH40" i="12" s="1"/>
  <c r="AH45" i="12" s="1"/>
  <c r="AH53" i="12" s="1"/>
  <c r="AI24" i="34"/>
  <c r="BC44" i="11"/>
  <c r="BB10" i="11" l="1"/>
  <c r="BB52" i="11"/>
  <c r="BA27" i="41"/>
  <c r="BA49" i="11"/>
  <c r="BB56" i="11"/>
  <c r="BA37" i="41"/>
  <c r="BB58" i="11"/>
  <c r="BA57" i="11"/>
  <c r="BA38" i="41" s="1"/>
  <c r="AJ31" i="34"/>
  <c r="AI61" i="12" s="1"/>
  <c r="AI33" i="34"/>
  <c r="AJ18" i="13" s="1"/>
  <c r="BB14" i="11"/>
  <c r="BA13" i="11"/>
  <c r="BA11" i="41"/>
  <c r="AJ6" i="27"/>
  <c r="AI4" i="41"/>
  <c r="AI6" i="41" s="1"/>
  <c r="AJ19" i="34"/>
  <c r="AJ30" i="34" s="1"/>
  <c r="BD44" i="11"/>
  <c r="BC58" i="11" l="1"/>
  <c r="BB57" i="11"/>
  <c r="BB38" i="41" s="1"/>
  <c r="BC52" i="11"/>
  <c r="BB27" i="41"/>
  <c r="BB49" i="11"/>
  <c r="BC56" i="11"/>
  <c r="BB37" i="41"/>
  <c r="BC10" i="11"/>
  <c r="BC14" i="11"/>
  <c r="BB13" i="11"/>
  <c r="BB11" i="41"/>
  <c r="AJ20" i="34"/>
  <c r="AJ22" i="34" s="1"/>
  <c r="BE44" i="11"/>
  <c r="BD52" i="11" l="1"/>
  <c r="BC27" i="41"/>
  <c r="BC49" i="11"/>
  <c r="BD56" i="11"/>
  <c r="BC37" i="41"/>
  <c r="BD10" i="11"/>
  <c r="BD58" i="11"/>
  <c r="BC57" i="11"/>
  <c r="BC38" i="41" s="1"/>
  <c r="BD14" i="11"/>
  <c r="BC13" i="11"/>
  <c r="BC11" i="41"/>
  <c r="AJ23" i="34"/>
  <c r="AJ32" i="34" s="1"/>
  <c r="AK18" i="34"/>
  <c r="BF44" i="11"/>
  <c r="BE52" i="11" l="1"/>
  <c r="BD27" i="41"/>
  <c r="BD49" i="11"/>
  <c r="BE10" i="11"/>
  <c r="BD57" i="11"/>
  <c r="BD38" i="41" s="1"/>
  <c r="BE58" i="11"/>
  <c r="BE56" i="11"/>
  <c r="BD37" i="41"/>
  <c r="BE14" i="11"/>
  <c r="BD13" i="11"/>
  <c r="BD11" i="41"/>
  <c r="AI27" i="12"/>
  <c r="AI40" i="12" s="1"/>
  <c r="AI45" i="12" s="1"/>
  <c r="AI53" i="12" s="1"/>
  <c r="AJ24" i="34"/>
  <c r="AK21" i="34"/>
  <c r="BG44" i="11"/>
  <c r="BF58" i="11" l="1"/>
  <c r="BE57" i="11"/>
  <c r="BE38" i="41" s="1"/>
  <c r="BF52" i="11"/>
  <c r="BE27" i="41"/>
  <c r="BE49" i="11"/>
  <c r="BF56" i="11"/>
  <c r="BE37" i="41"/>
  <c r="BF10" i="11"/>
  <c r="AJ33" i="34"/>
  <c r="AK18" i="13" s="1"/>
  <c r="AK31" i="34"/>
  <c r="AJ61" i="12" s="1"/>
  <c r="BF14" i="11"/>
  <c r="BE13" i="11"/>
  <c r="BE11" i="41"/>
  <c r="AK6" i="27"/>
  <c r="AJ4" i="41"/>
  <c r="AJ6" i="41" s="1"/>
  <c r="AK19" i="34"/>
  <c r="AK30" i="34" s="1"/>
  <c r="BH44" i="11"/>
  <c r="BG52" i="11" l="1"/>
  <c r="BF27" i="41"/>
  <c r="BF49" i="11"/>
  <c r="BG56" i="11"/>
  <c r="BF37" i="41"/>
  <c r="BF57" i="11"/>
  <c r="BF38" i="41" s="1"/>
  <c r="BG58" i="11"/>
  <c r="BG10" i="11"/>
  <c r="AK20" i="34"/>
  <c r="AK22" i="34" s="1"/>
  <c r="AK23" i="34" s="1"/>
  <c r="AK32" i="34" s="1"/>
  <c r="BF13" i="11"/>
  <c r="BG14" i="11"/>
  <c r="BF11" i="41"/>
  <c r="BI44" i="11"/>
  <c r="BJ44" i="11"/>
  <c r="BH56" i="11" l="1"/>
  <c r="BG37" i="41"/>
  <c r="BH10" i="11"/>
  <c r="BH58" i="11"/>
  <c r="BG57" i="11"/>
  <c r="BG38" i="41" s="1"/>
  <c r="BH52" i="11"/>
  <c r="BG27" i="41"/>
  <c r="BG49" i="11"/>
  <c r="AL18" i="34"/>
  <c r="AL21" i="34" s="1"/>
  <c r="BG13" i="11"/>
  <c r="BH14" i="11"/>
  <c r="BG11" i="41"/>
  <c r="AJ27" i="12"/>
  <c r="AJ40" i="12" s="1"/>
  <c r="AJ45" i="12" s="1"/>
  <c r="AJ53" i="12" s="1"/>
  <c r="AK24" i="34"/>
  <c r="BI52" i="11" l="1"/>
  <c r="BH27" i="41"/>
  <c r="BH49" i="11"/>
  <c r="BI10" i="11"/>
  <c r="BH57" i="11"/>
  <c r="BH38" i="41" s="1"/>
  <c r="BI58" i="11"/>
  <c r="BI56" i="11"/>
  <c r="BH37" i="41"/>
  <c r="AL31" i="34"/>
  <c r="AK61" i="12" s="1"/>
  <c r="D61" i="42" s="1"/>
  <c r="AK33" i="34"/>
  <c r="AL18" i="13" s="1"/>
  <c r="BI14" i="11"/>
  <c r="BH13" i="11"/>
  <c r="BH11" i="41"/>
  <c r="AL6" i="27"/>
  <c r="AK4" i="41"/>
  <c r="AK6" i="41" s="1"/>
  <c r="AL19" i="34"/>
  <c r="AL30" i="34" s="1"/>
  <c r="BJ56" i="11" l="1"/>
  <c r="BI37" i="41"/>
  <c r="BJ10" i="11"/>
  <c r="F10" i="40" s="1"/>
  <c r="BI57" i="11"/>
  <c r="BI38" i="41" s="1"/>
  <c r="BJ58" i="11"/>
  <c r="BJ52" i="11"/>
  <c r="BI27" i="41"/>
  <c r="BI49" i="11"/>
  <c r="BJ14" i="11"/>
  <c r="BI13" i="11"/>
  <c r="BI11" i="41"/>
  <c r="AL20" i="34"/>
  <c r="AL22" i="34" s="1"/>
  <c r="F52" i="40" l="1"/>
  <c r="F49" i="40" s="1"/>
  <c r="BJ49" i="11"/>
  <c r="BJ57" i="11"/>
  <c r="BJ38" i="41" s="1"/>
  <c r="G38" i="43" s="1"/>
  <c r="F58" i="40"/>
  <c r="F57" i="40" s="1"/>
  <c r="BJ37" i="41"/>
  <c r="G37" i="43" s="1"/>
  <c r="F56" i="40"/>
  <c r="BJ13" i="11"/>
  <c r="F14" i="40"/>
  <c r="F13" i="40" s="1"/>
  <c r="BJ11" i="41"/>
  <c r="G11" i="43" s="1"/>
  <c r="AL23" i="34"/>
  <c r="AL32" i="34" s="1"/>
  <c r="AM18" i="34"/>
  <c r="G27" i="43" l="1"/>
  <c r="BJ27" i="41"/>
  <c r="AK27" i="12"/>
  <c r="AL24" i="34"/>
  <c r="AM21" i="34"/>
  <c r="AM31" i="34" l="1"/>
  <c r="AL61" i="12" s="1"/>
  <c r="AL33" i="34"/>
  <c r="AM18" i="13" s="1"/>
  <c r="AK40" i="12"/>
  <c r="AK45" i="12" s="1"/>
  <c r="AK53" i="12" s="1"/>
  <c r="D27" i="42"/>
  <c r="D40" i="42" s="1"/>
  <c r="D45" i="42" s="1"/>
  <c r="D53" i="42" s="1"/>
  <c r="F6" i="44" s="1"/>
  <c r="AM19" i="34"/>
  <c r="AM30" i="34" s="1"/>
  <c r="AM6" i="27" l="1"/>
  <c r="AL4" i="41"/>
  <c r="AM20" i="34"/>
  <c r="AM22" i="34" s="1"/>
  <c r="AM23" i="34" s="1"/>
  <c r="AM32" i="34" s="1"/>
  <c r="AN18" i="34" l="1"/>
  <c r="AN21" i="34" s="1"/>
  <c r="AL6" i="41"/>
  <c r="E4" i="43"/>
  <c r="E6" i="43" s="1"/>
  <c r="AL27" i="12"/>
  <c r="AM24" i="34"/>
  <c r="AM33" i="34" l="1"/>
  <c r="AN18" i="13" s="1"/>
  <c r="AN31" i="34"/>
  <c r="AM61" i="12" s="1"/>
  <c r="AL40" i="12"/>
  <c r="AL45" i="12" s="1"/>
  <c r="AL53" i="12" s="1"/>
  <c r="AN19" i="34"/>
  <c r="AN20" i="34" l="1"/>
  <c r="AN22" i="34" s="1"/>
  <c r="AN23" i="34" s="1"/>
  <c r="AN32" i="34" s="1"/>
  <c r="AN30" i="34"/>
  <c r="AN6" i="27"/>
  <c r="AM4" i="41"/>
  <c r="AO18" i="34" l="1"/>
  <c r="AO21" i="34" s="1"/>
  <c r="AM6" i="41"/>
  <c r="AM27" i="12"/>
  <c r="AN24" i="34"/>
  <c r="AO31" i="34" l="1"/>
  <c r="AN61" i="12" s="1"/>
  <c r="AN33" i="34"/>
  <c r="AO18" i="13" s="1"/>
  <c r="AM40" i="12"/>
  <c r="AM45" i="12" s="1"/>
  <c r="AM53" i="12" s="1"/>
  <c r="AO19" i="34"/>
  <c r="AO30" i="34" s="1"/>
  <c r="AO6" i="27" l="1"/>
  <c r="AN4" i="41"/>
  <c r="AO20" i="34"/>
  <c r="AO22" i="34" s="1"/>
  <c r="AN6" i="41" l="1"/>
  <c r="AO23" i="34"/>
  <c r="AO32" i="34" s="1"/>
  <c r="AP18" i="34"/>
  <c r="AP21" i="34" l="1"/>
  <c r="AN27" i="12"/>
  <c r="AO24" i="34"/>
  <c r="AP31" i="34" l="1"/>
  <c r="AO61" i="12" s="1"/>
  <c r="AO33" i="34"/>
  <c r="AP18" i="13" s="1"/>
  <c r="AP19" i="34"/>
  <c r="AP30" i="34" s="1"/>
  <c r="AN40" i="12"/>
  <c r="AN45" i="12" s="1"/>
  <c r="AN53" i="12" s="1"/>
  <c r="AP20" i="34" l="1"/>
  <c r="AP22" i="34" s="1"/>
  <c r="AQ18" i="34" s="1"/>
  <c r="AP6" i="27"/>
  <c r="AO4" i="41"/>
  <c r="AP23" i="34" l="1"/>
  <c r="AP32" i="34" s="1"/>
  <c r="AO27" i="12" s="1"/>
  <c r="AO6" i="41"/>
  <c r="AQ21" i="34"/>
  <c r="AP24" i="34"/>
  <c r="AQ31" i="34" l="1"/>
  <c r="AP61" i="12" s="1"/>
  <c r="AP33" i="34"/>
  <c r="AQ18" i="13" s="1"/>
  <c r="AO40" i="12"/>
  <c r="AO45" i="12" s="1"/>
  <c r="AO53" i="12" s="1"/>
  <c r="AQ19" i="34"/>
  <c r="AQ20" i="34" l="1"/>
  <c r="AQ22" i="34" s="1"/>
  <c r="AQ23" i="34" s="1"/>
  <c r="AQ32" i="34" s="1"/>
  <c r="AQ30" i="34"/>
  <c r="AQ6" i="27"/>
  <c r="AP4" i="41"/>
  <c r="AR18" i="34" l="1"/>
  <c r="AR21" i="34" s="1"/>
  <c r="AP6" i="41"/>
  <c r="AP27" i="12"/>
  <c r="AQ24" i="34"/>
  <c r="AR31" i="34" l="1"/>
  <c r="AQ61" i="12" s="1"/>
  <c r="AQ33" i="34"/>
  <c r="AR18" i="13" s="1"/>
  <c r="AP40" i="12"/>
  <c r="AP45" i="12" s="1"/>
  <c r="AP53" i="12" s="1"/>
  <c r="AR19" i="34"/>
  <c r="AR30" i="34" s="1"/>
  <c r="AR6" i="27" l="1"/>
  <c r="AQ4" i="41"/>
  <c r="AR20" i="34"/>
  <c r="AR22" i="34" s="1"/>
  <c r="AR23" i="34" s="1"/>
  <c r="AR32" i="34" s="1"/>
  <c r="AQ6" i="41" l="1"/>
  <c r="AS18" i="34"/>
  <c r="AS21" i="34" s="1"/>
  <c r="AQ27" i="12"/>
  <c r="AQ40" i="12" s="1"/>
  <c r="AQ45" i="12" s="1"/>
  <c r="AQ53" i="12" s="1"/>
  <c r="AR24" i="34"/>
  <c r="AR33" i="34" l="1"/>
  <c r="AS18" i="13" s="1"/>
  <c r="AS31" i="34"/>
  <c r="AR61" i="12" s="1"/>
  <c r="AS6" i="27"/>
  <c r="AR4" i="41"/>
  <c r="AR6" i="41" s="1"/>
  <c r="AS19" i="34"/>
  <c r="AS20" i="34" l="1"/>
  <c r="AS22" i="34" s="1"/>
  <c r="AS23" i="34" s="1"/>
  <c r="AS32" i="34" s="1"/>
  <c r="AS30" i="34"/>
  <c r="AT18" i="34" l="1"/>
  <c r="AT21" i="34" s="1"/>
  <c r="AR27" i="12"/>
  <c r="AR40" i="12" s="1"/>
  <c r="AR45" i="12" s="1"/>
  <c r="AR53" i="12" s="1"/>
  <c r="AS24" i="34"/>
  <c r="AS33" i="34" l="1"/>
  <c r="AT18" i="13" s="1"/>
  <c r="AT31" i="34"/>
  <c r="AS61" i="12" s="1"/>
  <c r="AT6" i="27"/>
  <c r="AS4" i="41"/>
  <c r="AS6" i="41" s="1"/>
  <c r="AT19" i="34"/>
  <c r="AT30" i="34" s="1"/>
  <c r="AT20" i="34" l="1"/>
  <c r="AT22" i="34" s="1"/>
  <c r="AT23" i="34" s="1"/>
  <c r="AT32" i="34" s="1"/>
  <c r="AU18" i="34" l="1"/>
  <c r="AU21" i="34" s="1"/>
  <c r="AS27" i="12"/>
  <c r="AS40" i="12" s="1"/>
  <c r="AS45" i="12" s="1"/>
  <c r="AS53" i="12" s="1"/>
  <c r="AT24" i="34"/>
  <c r="AT33" i="34" l="1"/>
  <c r="AU18" i="13" s="1"/>
  <c r="AU31" i="34"/>
  <c r="AT61" i="12" s="1"/>
  <c r="AU6" i="27"/>
  <c r="AT4" i="41"/>
  <c r="AT6" i="41" s="1"/>
  <c r="AU19" i="34"/>
  <c r="AU20" i="34" l="1"/>
  <c r="AU22" i="34" s="1"/>
  <c r="AU23" i="34" s="1"/>
  <c r="AU32" i="34" s="1"/>
  <c r="AU30" i="34"/>
  <c r="AV18" i="34" l="1"/>
  <c r="AV21" i="34" s="1"/>
  <c r="AT27" i="12"/>
  <c r="AT40" i="12" s="1"/>
  <c r="AT45" i="12" s="1"/>
  <c r="AT53" i="12" s="1"/>
  <c r="AU24" i="34"/>
  <c r="AU33" i="34" l="1"/>
  <c r="AV18" i="13" s="1"/>
  <c r="AV31" i="34"/>
  <c r="AU61" i="12" s="1"/>
  <c r="AV6" i="27"/>
  <c r="AU4" i="41"/>
  <c r="AU6" i="41" s="1"/>
  <c r="AV19" i="34"/>
  <c r="AV20" i="34" l="1"/>
  <c r="AV22" i="34" s="1"/>
  <c r="AV23" i="34" s="1"/>
  <c r="AV32" i="34" s="1"/>
  <c r="AV30" i="34"/>
  <c r="AW18" i="34" l="1"/>
  <c r="AW21" i="34" s="1"/>
  <c r="AU27" i="12"/>
  <c r="AU40" i="12" s="1"/>
  <c r="AU45" i="12" s="1"/>
  <c r="AU53" i="12" s="1"/>
  <c r="AV24" i="34"/>
  <c r="AV33" i="34" l="1"/>
  <c r="AW18" i="13" s="1"/>
  <c r="AW31" i="34"/>
  <c r="AV61" i="12" s="1"/>
  <c r="AW6" i="27"/>
  <c r="AV4" i="41"/>
  <c r="AV6" i="41" s="1"/>
  <c r="AW19" i="34"/>
  <c r="AW30" i="34" s="1"/>
  <c r="AW20" i="34" l="1"/>
  <c r="AW22" i="34" s="1"/>
  <c r="AW23" i="34" l="1"/>
  <c r="AW32" i="34" s="1"/>
  <c r="AX18" i="34"/>
  <c r="AX21" i="34" l="1"/>
  <c r="AV27" i="12"/>
  <c r="AV40" i="12" s="1"/>
  <c r="AV45" i="12" s="1"/>
  <c r="AV53" i="12" s="1"/>
  <c r="AW24" i="34"/>
  <c r="AW33" i="34" l="1"/>
  <c r="AX18" i="13" s="1"/>
  <c r="AX31" i="34"/>
  <c r="AW61" i="12" s="1"/>
  <c r="E61" i="42" s="1"/>
  <c r="AX6" i="27"/>
  <c r="AW4" i="41"/>
  <c r="AW6" i="41" s="1"/>
  <c r="AX19" i="34"/>
  <c r="AX30" i="34" s="1"/>
  <c r="AX20" i="34" l="1"/>
  <c r="AX22" i="34" s="1"/>
  <c r="AX23" i="34" l="1"/>
  <c r="AX32" i="34" s="1"/>
  <c r="AY18" i="34"/>
  <c r="AY21" i="34" l="1"/>
  <c r="AW27" i="12"/>
  <c r="AX24" i="34"/>
  <c r="AX33" i="34" l="1"/>
  <c r="AY18" i="13" s="1"/>
  <c r="AY31" i="34"/>
  <c r="AX61" i="12" s="1"/>
  <c r="AW40" i="12"/>
  <c r="AW45" i="12" s="1"/>
  <c r="AW53" i="12" s="1"/>
  <c r="E27" i="42"/>
  <c r="E40" i="42" s="1"/>
  <c r="E45" i="42" s="1"/>
  <c r="E53" i="42" s="1"/>
  <c r="G6" i="44" s="1"/>
  <c r="AY19" i="34"/>
  <c r="AY30" i="34" s="1"/>
  <c r="AY6" i="27" l="1"/>
  <c r="AX4" i="41"/>
  <c r="AY20" i="34"/>
  <c r="AY22" i="34" s="1"/>
  <c r="AX6" i="41" l="1"/>
  <c r="F4" i="43"/>
  <c r="F6" i="43" s="1"/>
  <c r="AY23" i="34"/>
  <c r="AY32" i="34" s="1"/>
  <c r="AZ18" i="34"/>
  <c r="AZ21" i="34" l="1"/>
  <c r="AX27" i="12"/>
  <c r="AY24" i="34"/>
  <c r="AY33" i="34" l="1"/>
  <c r="AZ18" i="13" s="1"/>
  <c r="AZ31" i="34"/>
  <c r="AY61" i="12" s="1"/>
  <c r="AX40" i="12"/>
  <c r="AX45" i="12" s="1"/>
  <c r="AX53" i="12" s="1"/>
  <c r="AZ19" i="34"/>
  <c r="AZ30" i="34" s="1"/>
  <c r="AZ6" i="27" l="1"/>
  <c r="AY4" i="41"/>
  <c r="AZ20" i="34"/>
  <c r="AZ22" i="34" s="1"/>
  <c r="AY6" i="41" l="1"/>
  <c r="AZ23" i="34"/>
  <c r="AZ32" i="34" s="1"/>
  <c r="BA18" i="34"/>
  <c r="BA21" i="34" l="1"/>
  <c r="AY27" i="12"/>
  <c r="AZ24" i="34"/>
  <c r="AZ33" i="34" l="1"/>
  <c r="BA18" i="13" s="1"/>
  <c r="BA31" i="34"/>
  <c r="AZ61" i="12" s="1"/>
  <c r="AY40" i="12"/>
  <c r="AY45" i="12" s="1"/>
  <c r="AY53" i="12" s="1"/>
  <c r="BA19" i="34"/>
  <c r="BA20" i="34" l="1"/>
  <c r="BA22" i="34" s="1"/>
  <c r="BB18" i="34" s="1"/>
  <c r="BA30" i="34"/>
  <c r="BA6" i="27"/>
  <c r="AZ4" i="41"/>
  <c r="BA23" i="34" l="1"/>
  <c r="BA32" i="34" s="1"/>
  <c r="AZ27" i="12" s="1"/>
  <c r="AZ6" i="41"/>
  <c r="BB21" i="34"/>
  <c r="BA24" i="34" l="1"/>
  <c r="BA33" i="34" s="1"/>
  <c r="BB18" i="13" s="1"/>
  <c r="BB31" i="34"/>
  <c r="BA61" i="12" s="1"/>
  <c r="AZ40" i="12"/>
  <c r="AZ45" i="12" s="1"/>
  <c r="AZ53" i="12" s="1"/>
  <c r="BB19" i="34"/>
  <c r="BB30" i="34" s="1"/>
  <c r="BB6" i="27" l="1"/>
  <c r="BA4" i="41"/>
  <c r="BB20" i="34"/>
  <c r="BB22" i="34" s="1"/>
  <c r="BA6" i="41" l="1"/>
  <c r="BB23" i="34"/>
  <c r="BB32" i="34" s="1"/>
  <c r="BC18" i="34"/>
  <c r="BA27" i="12" l="1"/>
  <c r="BB24" i="34"/>
  <c r="BC21" i="34"/>
  <c r="BC31" i="34" l="1"/>
  <c r="BB61" i="12" s="1"/>
  <c r="BB33" i="34"/>
  <c r="BC18" i="13" s="1"/>
  <c r="BA40" i="12"/>
  <c r="BA45" i="12" s="1"/>
  <c r="BA53" i="12" s="1"/>
  <c r="BC19" i="34"/>
  <c r="BC20" i="34" l="1"/>
  <c r="BC22" i="34" s="1"/>
  <c r="BD18" i="34" s="1"/>
  <c r="BC30" i="34"/>
  <c r="BC6" i="27"/>
  <c r="BB4" i="41"/>
  <c r="BC23" i="34" l="1"/>
  <c r="BC32" i="34" s="1"/>
  <c r="BB27" i="12" s="1"/>
  <c r="BB6" i="41"/>
  <c r="BD21" i="34"/>
  <c r="BC24" i="34" l="1"/>
  <c r="BC33" i="34" s="1"/>
  <c r="BD18" i="13" s="1"/>
  <c r="BD31" i="34"/>
  <c r="BC61" i="12" s="1"/>
  <c r="BB40" i="12"/>
  <c r="BB45" i="12" s="1"/>
  <c r="BB53" i="12" s="1"/>
  <c r="BD19" i="34"/>
  <c r="BD30" i="34" s="1"/>
  <c r="BD6" i="27" l="1"/>
  <c r="BC4" i="41"/>
  <c r="BD20" i="34"/>
  <c r="BD22" i="34" s="1"/>
  <c r="BC6" i="41" l="1"/>
  <c r="BD23" i="34"/>
  <c r="BD32" i="34" s="1"/>
  <c r="BE18" i="34"/>
  <c r="BE21" i="34" l="1"/>
  <c r="BC27" i="12"/>
  <c r="BC40" i="12" s="1"/>
  <c r="BC45" i="12" s="1"/>
  <c r="BC53" i="12" s="1"/>
  <c r="BD24" i="34"/>
  <c r="BD33" i="34" l="1"/>
  <c r="BE18" i="13" s="1"/>
  <c r="BE31" i="34"/>
  <c r="BD61" i="12" s="1"/>
  <c r="BE6" i="27"/>
  <c r="BD4" i="41"/>
  <c r="BD6" i="41" s="1"/>
  <c r="BE19" i="34"/>
  <c r="BE20" i="34" l="1"/>
  <c r="BE22" i="34" s="1"/>
  <c r="BE23" i="34" s="1"/>
  <c r="BE32" i="34" s="1"/>
  <c r="BE30" i="34"/>
  <c r="BF18" i="34" l="1"/>
  <c r="BF21" i="34" s="1"/>
  <c r="BD27" i="12"/>
  <c r="BD40" i="12" s="1"/>
  <c r="BD45" i="12" s="1"/>
  <c r="BD53" i="12" s="1"/>
  <c r="BE24" i="34"/>
  <c r="BE33" i="34" l="1"/>
  <c r="BF18" i="13" s="1"/>
  <c r="BF31" i="34"/>
  <c r="BE61" i="12" s="1"/>
  <c r="BF6" i="27"/>
  <c r="BE4" i="41"/>
  <c r="BE6" i="41" s="1"/>
  <c r="BF19" i="34"/>
  <c r="BF20" i="34" l="1"/>
  <c r="BF22" i="34" s="1"/>
  <c r="BF23" i="34" s="1"/>
  <c r="BF32" i="34" s="1"/>
  <c r="BF30" i="34"/>
  <c r="BG18" i="34" l="1"/>
  <c r="BG21" i="34" s="1"/>
  <c r="BE27" i="12"/>
  <c r="BE40" i="12" s="1"/>
  <c r="BE45" i="12" s="1"/>
  <c r="BE53" i="12" s="1"/>
  <c r="BF24" i="34"/>
  <c r="BF33" i="34" l="1"/>
  <c r="BG18" i="13" s="1"/>
  <c r="BG31" i="34"/>
  <c r="BF61" i="12" s="1"/>
  <c r="BG6" i="27"/>
  <c r="BF4" i="41"/>
  <c r="BF6" i="41" s="1"/>
  <c r="BG19" i="34"/>
  <c r="BG30" i="34" s="1"/>
  <c r="BG20" i="34" l="1"/>
  <c r="BG22" i="34" s="1"/>
  <c r="BH18" i="34" s="1"/>
  <c r="BG23" i="34" l="1"/>
  <c r="BG32" i="34" s="1"/>
  <c r="BF27" i="12" s="1"/>
  <c r="BF40" i="12" s="1"/>
  <c r="BF45" i="12" s="1"/>
  <c r="BF53" i="12" s="1"/>
  <c r="BH21" i="34"/>
  <c r="BG24" i="34" l="1"/>
  <c r="BH31" i="34"/>
  <c r="BG61" i="12" s="1"/>
  <c r="BH6" i="27"/>
  <c r="BG4" i="41"/>
  <c r="BG6" i="41" s="1"/>
  <c r="BH19" i="34"/>
  <c r="BH20" i="34" l="1"/>
  <c r="BH22" i="34" s="1"/>
  <c r="BH23" i="34" s="1"/>
  <c r="BH32" i="34" s="1"/>
  <c r="BH30" i="34"/>
  <c r="BG33" i="34"/>
  <c r="BH18" i="13" s="1"/>
  <c r="BI18" i="34" l="1"/>
  <c r="BI21" i="34" s="1"/>
  <c r="BG27" i="12"/>
  <c r="BG40" i="12" s="1"/>
  <c r="BG45" i="12" s="1"/>
  <c r="BG53" i="12" s="1"/>
  <c r="BH24" i="34"/>
  <c r="BH33" i="34" l="1"/>
  <c r="BI18" i="13" s="1"/>
  <c r="BI31" i="34"/>
  <c r="BH61" i="12" s="1"/>
  <c r="BI6" i="27"/>
  <c r="BH4" i="41"/>
  <c r="BH6" i="41" s="1"/>
  <c r="BI19" i="34"/>
  <c r="BI20" i="34" l="1"/>
  <c r="BI22" i="34" s="1"/>
  <c r="BI23" i="34" s="1"/>
  <c r="BI32" i="34" s="1"/>
  <c r="BI30" i="34"/>
  <c r="BJ18" i="34" l="1"/>
  <c r="BJ21" i="34" s="1"/>
  <c r="BH27" i="12"/>
  <c r="BH40" i="12" s="1"/>
  <c r="BH45" i="12" s="1"/>
  <c r="BH53" i="12" s="1"/>
  <c r="BI24" i="34"/>
  <c r="BJ31" i="34" l="1"/>
  <c r="BI61" i="12" s="1"/>
  <c r="F61" i="42" s="1"/>
  <c r="BI33" i="34"/>
  <c r="BJ18" i="13" s="1"/>
  <c r="BJ6" i="27"/>
  <c r="BI4" i="41"/>
  <c r="BI6" i="41" s="1"/>
  <c r="BJ19" i="34"/>
  <c r="BJ30" i="34" s="1"/>
  <c r="BJ20" i="34" l="1"/>
  <c r="BJ22" i="34" s="1"/>
  <c r="BJ23" i="34" s="1"/>
  <c r="BJ32" i="34" s="1"/>
  <c r="BI27" i="12" l="1"/>
  <c r="BJ24" i="34"/>
  <c r="BJ33" i="34" l="1"/>
  <c r="BK18" i="13" s="1"/>
  <c r="BI40" i="12"/>
  <c r="BI45" i="12" s="1"/>
  <c r="BI53" i="12" s="1"/>
  <c r="F27" i="42"/>
  <c r="F40" i="42" s="1"/>
  <c r="F45" i="42" s="1"/>
  <c r="F53" i="42" s="1"/>
  <c r="H6" i="44" s="1"/>
  <c r="BK6" i="27" l="1"/>
  <c r="BJ4" i="41"/>
  <c r="BJ6" i="41" l="1"/>
  <c r="G4" i="43"/>
  <c r="G6" i="43" s="1"/>
  <c r="D22" i="13"/>
  <c r="D24" i="13" s="1"/>
  <c r="C5" i="11" s="1"/>
  <c r="C41" i="11" l="1"/>
  <c r="C40" i="11" s="1"/>
  <c r="D26" i="13"/>
  <c r="D32" i="13" l="1"/>
  <c r="D11" i="14" s="1"/>
  <c r="C11" i="11" s="1"/>
  <c r="D13" i="27"/>
  <c r="D30" i="13"/>
  <c r="D35" i="13" s="1"/>
  <c r="D10" i="14" l="1"/>
  <c r="C47" i="11" s="1"/>
  <c r="C15" i="41" s="1"/>
  <c r="B60" i="12"/>
  <c r="D37" i="13"/>
  <c r="C10" i="41"/>
  <c r="C8" i="11"/>
  <c r="C36" i="11" s="1"/>
  <c r="D11" i="27" s="1"/>
  <c r="D21" i="27" s="1"/>
  <c r="E7" i="13" l="1"/>
  <c r="E19" i="13"/>
  <c r="E22" i="13" s="1"/>
  <c r="C43" i="11"/>
  <c r="B64" i="12"/>
  <c r="C8" i="41"/>
  <c r="E11" i="13" l="1"/>
  <c r="E24" i="13" s="1"/>
  <c r="E26" i="13" s="1"/>
  <c r="E32" i="13" s="1"/>
  <c r="C32" i="41"/>
  <c r="C31" i="41" s="1"/>
  <c r="B66" i="12"/>
  <c r="B68" i="12" s="1"/>
  <c r="D16" i="27"/>
  <c r="C18" i="41"/>
  <c r="C25" i="41" s="1"/>
  <c r="D7" i="27" l="1"/>
  <c r="D5" i="11"/>
  <c r="D41" i="11"/>
  <c r="D40" i="11" s="1"/>
  <c r="C41" i="41"/>
  <c r="D17" i="27" s="1"/>
  <c r="E13" i="27"/>
  <c r="E30" i="13"/>
  <c r="E35" i="13" s="1"/>
  <c r="E10" i="14"/>
  <c r="D47" i="11" s="1"/>
  <c r="E11" i="14"/>
  <c r="D11" i="11" s="1"/>
  <c r="C60" i="12"/>
  <c r="F7" i="13" l="1"/>
  <c r="F19" i="13"/>
  <c r="F22" i="13" s="1"/>
  <c r="C62" i="11"/>
  <c r="C54" i="11" s="1"/>
  <c r="D43" i="41"/>
  <c r="E37" i="13"/>
  <c r="C64" i="12"/>
  <c r="D10" i="41"/>
  <c r="D8" i="11"/>
  <c r="D36" i="11" s="1"/>
  <c r="E11" i="27" s="1"/>
  <c r="E21" i="27" s="1"/>
  <c r="D15" i="41"/>
  <c r="D43" i="11"/>
  <c r="D61" i="11" l="1"/>
  <c r="D39" i="41" s="1"/>
  <c r="D8" i="41"/>
  <c r="F11" i="13"/>
  <c r="F24" i="13" s="1"/>
  <c r="F26" i="13" s="1"/>
  <c r="D32" i="41"/>
  <c r="D31" i="41" s="1"/>
  <c r="C66" i="12"/>
  <c r="C68" i="12" s="1"/>
  <c r="C64" i="11"/>
  <c r="C68" i="11" s="1"/>
  <c r="D12" i="27"/>
  <c r="D20" i="27" s="1"/>
  <c r="E41" i="11" l="1"/>
  <c r="E40" i="11" s="1"/>
  <c r="E5" i="11"/>
  <c r="F32" i="13"/>
  <c r="E16" i="27"/>
  <c r="D18" i="41"/>
  <c r="D25" i="41" s="1"/>
  <c r="D35" i="41"/>
  <c r="D41" i="41" l="1"/>
  <c r="E17" i="27" s="1"/>
  <c r="E43" i="41"/>
  <c r="D62" i="11"/>
  <c r="E7" i="27"/>
  <c r="F13" i="27"/>
  <c r="F30" i="13"/>
  <c r="F35" i="13" s="1"/>
  <c r="F37" i="13" l="1"/>
  <c r="F11" i="14"/>
  <c r="E11" i="11" s="1"/>
  <c r="F10" i="14"/>
  <c r="E47" i="11" s="1"/>
  <c r="D60" i="12"/>
  <c r="D54" i="11"/>
  <c r="E61" i="11"/>
  <c r="E39" i="41" s="1"/>
  <c r="E35" i="41" s="1"/>
  <c r="G7" i="13" l="1"/>
  <c r="G19" i="13"/>
  <c r="E15" i="41"/>
  <c r="E43" i="11"/>
  <c r="D64" i="11"/>
  <c r="D68" i="11" s="1"/>
  <c r="E12" i="27"/>
  <c r="E20" i="27" s="1"/>
  <c r="D64" i="12"/>
  <c r="E8" i="11"/>
  <c r="E36" i="11" s="1"/>
  <c r="F11" i="27" s="1"/>
  <c r="F21" i="27" s="1"/>
  <c r="E10" i="41"/>
  <c r="G22" i="13" l="1"/>
  <c r="E8" i="41"/>
  <c r="F16" i="27" s="1"/>
  <c r="G11" i="13"/>
  <c r="D66" i="12"/>
  <c r="D68" i="12" s="1"/>
  <c r="E32" i="41"/>
  <c r="E31" i="41" s="1"/>
  <c r="G24" i="13" l="1"/>
  <c r="G26" i="13" s="1"/>
  <c r="G32" i="13" s="1"/>
  <c r="E18" i="41"/>
  <c r="E25" i="41" s="1"/>
  <c r="E41" i="41" s="1"/>
  <c r="F17" i="27" s="1"/>
  <c r="F5" i="11" l="1"/>
  <c r="F41" i="11"/>
  <c r="F40" i="11" s="1"/>
  <c r="F7" i="27"/>
  <c r="E62" i="11"/>
  <c r="G13" i="27"/>
  <c r="G30" i="13"/>
  <c r="G35" i="13" s="1"/>
  <c r="F43" i="41" l="1"/>
  <c r="G37" i="13"/>
  <c r="G10" i="14"/>
  <c r="F47" i="11" s="1"/>
  <c r="G11" i="14"/>
  <c r="F11" i="11" s="1"/>
  <c r="E60" i="12"/>
  <c r="F61" i="11"/>
  <c r="E54" i="11"/>
  <c r="H7" i="13" l="1"/>
  <c r="H19" i="13"/>
  <c r="F39" i="41"/>
  <c r="F35" i="41" s="1"/>
  <c r="E64" i="12"/>
  <c r="F8" i="11"/>
  <c r="F36" i="11" s="1"/>
  <c r="G11" i="27" s="1"/>
  <c r="G21" i="27" s="1"/>
  <c r="F10" i="41"/>
  <c r="F12" i="27"/>
  <c r="F20" i="27" s="1"/>
  <c r="E64" i="11"/>
  <c r="E68" i="11" s="1"/>
  <c r="F15" i="41"/>
  <c r="F43" i="11"/>
  <c r="H22" i="13" l="1"/>
  <c r="F8" i="41"/>
  <c r="G16" i="27" s="1"/>
  <c r="H11" i="13"/>
  <c r="E66" i="12"/>
  <c r="E68" i="12" s="1"/>
  <c r="F32" i="41"/>
  <c r="F31" i="41" s="1"/>
  <c r="H24" i="13" l="1"/>
  <c r="H26" i="13" s="1"/>
  <c r="H32" i="13" s="1"/>
  <c r="F18" i="41"/>
  <c r="F25" i="41" s="1"/>
  <c r="F41" i="41" s="1"/>
  <c r="G17" i="27" s="1"/>
  <c r="G5" i="11" l="1"/>
  <c r="G41" i="11"/>
  <c r="G40" i="11" s="1"/>
  <c r="F62" i="11"/>
  <c r="G7" i="27"/>
  <c r="H13" i="27"/>
  <c r="H30" i="13"/>
  <c r="H35" i="13" s="1"/>
  <c r="G43" i="41" l="1"/>
  <c r="H37" i="13"/>
  <c r="H10" i="14"/>
  <c r="G47" i="11" s="1"/>
  <c r="H11" i="14"/>
  <c r="G11" i="11" s="1"/>
  <c r="F60" i="12"/>
  <c r="F54" i="11"/>
  <c r="G61" i="11"/>
  <c r="I7" i="13" l="1"/>
  <c r="I19" i="13"/>
  <c r="G8" i="11"/>
  <c r="G36" i="11" s="1"/>
  <c r="H11" i="27" s="1"/>
  <c r="H21" i="27" s="1"/>
  <c r="G10" i="41"/>
  <c r="G39" i="41"/>
  <c r="G35" i="41" s="1"/>
  <c r="G15" i="41"/>
  <c r="G43" i="11"/>
  <c r="F64" i="11"/>
  <c r="F68" i="11" s="1"/>
  <c r="G12" i="27"/>
  <c r="G20" i="27" s="1"/>
  <c r="F64" i="12"/>
  <c r="I22" i="13" l="1"/>
  <c r="I11" i="13"/>
  <c r="F66" i="12"/>
  <c r="F68" i="12" s="1"/>
  <c r="G32" i="41"/>
  <c r="G31" i="41" s="1"/>
  <c r="G8" i="41"/>
  <c r="I24" i="13" l="1"/>
  <c r="I26" i="13" s="1"/>
  <c r="I32" i="13" s="1"/>
  <c r="H16" i="27"/>
  <c r="G18" i="41"/>
  <c r="G25" i="41" s="1"/>
  <c r="G41" i="41" s="1"/>
  <c r="H17" i="27" s="1"/>
  <c r="H5" i="11" l="1"/>
  <c r="H41" i="11"/>
  <c r="H40" i="11" s="1"/>
  <c r="H7" i="27"/>
  <c r="G62" i="11"/>
  <c r="I13" i="27"/>
  <c r="I30" i="13"/>
  <c r="I35" i="13" s="1"/>
  <c r="I37" i="13" s="1"/>
  <c r="H43" i="41" l="1"/>
  <c r="I10" i="14"/>
  <c r="H47" i="11" s="1"/>
  <c r="I11" i="14"/>
  <c r="H11" i="11" s="1"/>
  <c r="G60" i="12"/>
  <c r="H61" i="11"/>
  <c r="G54" i="11"/>
  <c r="J7" i="13" l="1"/>
  <c r="J19" i="13"/>
  <c r="G64" i="11"/>
  <c r="G68" i="11" s="1"/>
  <c r="H12" i="27"/>
  <c r="H20" i="27" s="1"/>
  <c r="H39" i="41"/>
  <c r="H35" i="41" s="1"/>
  <c r="G64" i="12"/>
  <c r="H8" i="11"/>
  <c r="H36" i="11" s="1"/>
  <c r="I11" i="27" s="1"/>
  <c r="I21" i="27" s="1"/>
  <c r="H10" i="41"/>
  <c r="H15" i="41"/>
  <c r="H43" i="11"/>
  <c r="J22" i="13" l="1"/>
  <c r="H8" i="41"/>
  <c r="I16" i="27" s="1"/>
  <c r="J11" i="13"/>
  <c r="H32" i="41"/>
  <c r="H31" i="41" s="1"/>
  <c r="G66" i="12"/>
  <c r="G68" i="12" s="1"/>
  <c r="J24" i="13" l="1"/>
  <c r="H18" i="41"/>
  <c r="H25" i="41" s="1"/>
  <c r="H41" i="41" s="1"/>
  <c r="I17" i="27" s="1"/>
  <c r="I5" i="11"/>
  <c r="I41" i="11"/>
  <c r="I40" i="11" s="1"/>
  <c r="J26" i="13"/>
  <c r="J32" i="13" s="1"/>
  <c r="I43" i="41" l="1"/>
  <c r="J30" i="13"/>
  <c r="J35" i="13" s="1"/>
  <c r="J37" i="13" s="1"/>
  <c r="J13" i="27"/>
  <c r="I7" i="27"/>
  <c r="H62" i="11"/>
  <c r="I61" i="11" l="1"/>
  <c r="H54" i="11"/>
  <c r="J11" i="14"/>
  <c r="I11" i="11" s="1"/>
  <c r="J10" i="14"/>
  <c r="I47" i="11" s="1"/>
  <c r="H60" i="12"/>
  <c r="K7" i="13" l="1"/>
  <c r="K19" i="13"/>
  <c r="I8" i="11"/>
  <c r="I36" i="11" s="1"/>
  <c r="J11" i="27" s="1"/>
  <c r="J21" i="27" s="1"/>
  <c r="I10" i="41"/>
  <c r="I12" i="27"/>
  <c r="I20" i="27" s="1"/>
  <c r="H64" i="11"/>
  <c r="H68" i="11" s="1"/>
  <c r="I15" i="41"/>
  <c r="I43" i="11"/>
  <c r="H64" i="12"/>
  <c r="I39" i="41"/>
  <c r="I35" i="41" s="1"/>
  <c r="K22" i="13" l="1"/>
  <c r="I8" i="41"/>
  <c r="J16" i="27" s="1"/>
  <c r="K11" i="13"/>
  <c r="I32" i="41"/>
  <c r="I31" i="41" s="1"/>
  <c r="H66" i="12"/>
  <c r="H68" i="12" s="1"/>
  <c r="K24" i="13" l="1"/>
  <c r="J41" i="11" s="1"/>
  <c r="J40" i="11" s="1"/>
  <c r="I18" i="41"/>
  <c r="I25" i="41" s="1"/>
  <c r="I41" i="41" s="1"/>
  <c r="J17" i="27" s="1"/>
  <c r="K26" i="13" l="1"/>
  <c r="K32" i="13" s="1"/>
  <c r="J5" i="11"/>
  <c r="J43" i="41" s="1"/>
  <c r="J7" i="27"/>
  <c r="I62" i="11"/>
  <c r="K30" i="13" l="1"/>
  <c r="K35" i="13" s="1"/>
  <c r="K37" i="13" s="1"/>
  <c r="K13" i="27"/>
  <c r="J61" i="11"/>
  <c r="I54" i="11"/>
  <c r="K11" i="14"/>
  <c r="J11" i="11" s="1"/>
  <c r="K10" i="14"/>
  <c r="J47" i="11" s="1"/>
  <c r="I60" i="12"/>
  <c r="L7" i="13" l="1"/>
  <c r="L19" i="13"/>
  <c r="J12" i="27"/>
  <c r="J20" i="27" s="1"/>
  <c r="I64" i="11"/>
  <c r="I68" i="11" s="1"/>
  <c r="I64" i="12"/>
  <c r="J39" i="41"/>
  <c r="J35" i="41" s="1"/>
  <c r="J15" i="41"/>
  <c r="J43" i="11"/>
  <c r="J8" i="11"/>
  <c r="J36" i="11" s="1"/>
  <c r="K11" i="27" s="1"/>
  <c r="K21" i="27" s="1"/>
  <c r="J10" i="41"/>
  <c r="L22" i="13" l="1"/>
  <c r="J8" i="41"/>
  <c r="J18" i="41" s="1"/>
  <c r="J25" i="41" s="1"/>
  <c r="L11" i="13"/>
  <c r="I66" i="12"/>
  <c r="I68" i="12" s="1"/>
  <c r="J32" i="41"/>
  <c r="J31" i="41" s="1"/>
  <c r="L24" i="13" l="1"/>
  <c r="K5" i="11" s="1"/>
  <c r="K16" i="27"/>
  <c r="J41" i="41"/>
  <c r="K17" i="27" s="1"/>
  <c r="L26" i="13" l="1"/>
  <c r="L32" i="13" s="1"/>
  <c r="K41" i="11"/>
  <c r="K40" i="11" s="1"/>
  <c r="J62" i="11"/>
  <c r="K7" i="27"/>
  <c r="L13" i="27" l="1"/>
  <c r="L30" i="13"/>
  <c r="L35" i="13" s="1"/>
  <c r="L37" i="13" s="1"/>
  <c r="K43" i="41"/>
  <c r="J54" i="11"/>
  <c r="K61" i="11"/>
  <c r="L10" i="14"/>
  <c r="K47" i="11" s="1"/>
  <c r="L11" i="14"/>
  <c r="K11" i="11" s="1"/>
  <c r="J60" i="12"/>
  <c r="M7" i="13" l="1"/>
  <c r="M19" i="13"/>
  <c r="J64" i="12"/>
  <c r="K39" i="41"/>
  <c r="K15" i="41"/>
  <c r="K43" i="11"/>
  <c r="K8" i="11"/>
  <c r="K36" i="11" s="1"/>
  <c r="L11" i="27" s="1"/>
  <c r="L21" i="27" s="1"/>
  <c r="K10" i="41"/>
  <c r="J64" i="11"/>
  <c r="J68" i="11" s="1"/>
  <c r="K12" i="27"/>
  <c r="K20" i="27" s="1"/>
  <c r="M22" i="13" l="1"/>
  <c r="K8" i="41"/>
  <c r="L16" i="27" s="1"/>
  <c r="K35" i="41"/>
  <c r="M11" i="13"/>
  <c r="K32" i="41"/>
  <c r="K31" i="41" s="1"/>
  <c r="J66" i="12"/>
  <c r="J68" i="12" s="1"/>
  <c r="M24" i="13" l="1"/>
  <c r="M26" i="13" s="1"/>
  <c r="M32" i="13" s="1"/>
  <c r="K18" i="41"/>
  <c r="K25" i="41" s="1"/>
  <c r="K41" i="41" s="1"/>
  <c r="L17" i="27" s="1"/>
  <c r="L41" i="11" l="1"/>
  <c r="L40" i="11" s="1"/>
  <c r="L5" i="11"/>
  <c r="M30" i="13"/>
  <c r="M35" i="13" s="1"/>
  <c r="M37" i="13" s="1"/>
  <c r="M13" i="27"/>
  <c r="L7" i="27"/>
  <c r="K62" i="11"/>
  <c r="L43" i="41" l="1"/>
  <c r="K54" i="11"/>
  <c r="L61" i="11"/>
  <c r="M10" i="14"/>
  <c r="L47" i="11" s="1"/>
  <c r="M11" i="14"/>
  <c r="L11" i="11" s="1"/>
  <c r="K60" i="12"/>
  <c r="N7" i="13" l="1"/>
  <c r="N19" i="13"/>
  <c r="L15" i="41"/>
  <c r="L43" i="11"/>
  <c r="K64" i="12"/>
  <c r="K64" i="11"/>
  <c r="K68" i="11" s="1"/>
  <c r="L12" i="27"/>
  <c r="L20" i="27" s="1"/>
  <c r="L39" i="41"/>
  <c r="L8" i="11"/>
  <c r="L36" i="11" s="1"/>
  <c r="M11" i="27" s="1"/>
  <c r="M21" i="27" s="1"/>
  <c r="L10" i="41"/>
  <c r="N22" i="13" l="1"/>
  <c r="L8" i="41"/>
  <c r="M16" i="27" s="1"/>
  <c r="L35" i="41"/>
  <c r="N11" i="13"/>
  <c r="L32" i="41"/>
  <c r="L31" i="41" s="1"/>
  <c r="K66" i="12"/>
  <c r="K68" i="12" s="1"/>
  <c r="N24" i="13" l="1"/>
  <c r="M41" i="11" s="1"/>
  <c r="M40" i="11" s="1"/>
  <c r="L18" i="41"/>
  <c r="L25" i="41" s="1"/>
  <c r="L41" i="41" s="1"/>
  <c r="M17" i="27" s="1"/>
  <c r="N26" i="13" l="1"/>
  <c r="N32" i="13" s="1"/>
  <c r="M5" i="11"/>
  <c r="M43" i="41" s="1"/>
  <c r="M7" i="27"/>
  <c r="L62" i="11"/>
  <c r="N30" i="13" l="1"/>
  <c r="N35" i="13" s="1"/>
  <c r="N37" i="13" s="1"/>
  <c r="N13" i="27"/>
  <c r="N11" i="14"/>
  <c r="M11" i="11" s="1"/>
  <c r="N10" i="14"/>
  <c r="M47" i="11" s="1"/>
  <c r="L60" i="12"/>
  <c r="L54" i="11"/>
  <c r="M61" i="11"/>
  <c r="O7" i="13" l="1"/>
  <c r="O19" i="13"/>
  <c r="M15" i="41"/>
  <c r="M43" i="11"/>
  <c r="M12" i="27"/>
  <c r="M20" i="27" s="1"/>
  <c r="L64" i="11"/>
  <c r="L68" i="11" s="1"/>
  <c r="L64" i="12"/>
  <c r="M39" i="41"/>
  <c r="M8" i="11"/>
  <c r="M36" i="11" s="1"/>
  <c r="N11" i="27" s="1"/>
  <c r="N21" i="27" s="1"/>
  <c r="M10" i="41"/>
  <c r="M8" i="41" l="1"/>
  <c r="M18" i="41" s="1"/>
  <c r="M25" i="41" s="1"/>
  <c r="M35" i="41"/>
  <c r="O11" i="13"/>
  <c r="L66" i="12"/>
  <c r="L68" i="12" s="1"/>
  <c r="M32" i="41"/>
  <c r="M31" i="41" s="1"/>
  <c r="N16" i="27" l="1"/>
  <c r="M41" i="41"/>
  <c r="N17" i="27" s="1"/>
  <c r="M62" i="11" l="1"/>
  <c r="N61" i="11" s="1"/>
  <c r="N7" i="27"/>
  <c r="M54" i="11" l="1"/>
  <c r="N39" i="41" l="1"/>
  <c r="B61" i="40"/>
  <c r="N12" i="27"/>
  <c r="N20" i="27" s="1"/>
  <c r="M64" i="11"/>
  <c r="M68" i="11" s="1"/>
  <c r="N35" i="41" l="1"/>
  <c r="C39" i="43"/>
  <c r="C35" i="43" s="1"/>
  <c r="O22" i="13"/>
  <c r="O24" i="13" s="1"/>
  <c r="N41" i="11" l="1"/>
  <c r="N5" i="11"/>
  <c r="O26" i="13"/>
  <c r="O13" i="27" l="1"/>
  <c r="O30" i="13"/>
  <c r="O35" i="13" s="1"/>
  <c r="O37" i="13" s="1"/>
  <c r="O32" i="13"/>
  <c r="N43" i="41"/>
  <c r="B5" i="40"/>
  <c r="B41" i="40"/>
  <c r="B40" i="40" s="1"/>
  <c r="N40" i="11"/>
  <c r="O11" i="14" l="1"/>
  <c r="N11" i="11" s="1"/>
  <c r="O10" i="14"/>
  <c r="N47" i="11" s="1"/>
  <c r="M60" i="12"/>
  <c r="P19" i="13" s="1"/>
  <c r="D13" i="44"/>
  <c r="P7" i="13" l="1"/>
  <c r="P11" i="13" s="1"/>
  <c r="B60" i="42"/>
  <c r="B64" i="42" s="1"/>
  <c r="B66" i="42" s="1"/>
  <c r="B68" i="42" s="1"/>
  <c r="F4" i="49" s="1"/>
  <c r="F6" i="49" s="1"/>
  <c r="F8" i="49" s="1"/>
  <c r="M64" i="12"/>
  <c r="P22" i="13" s="1"/>
  <c r="B47" i="40"/>
  <c r="N15" i="41"/>
  <c r="C15" i="43" s="1"/>
  <c r="B11" i="40"/>
  <c r="N10" i="41"/>
  <c r="F10" i="49" l="1"/>
  <c r="F13" i="49" s="1"/>
  <c r="N8" i="41"/>
  <c r="C10" i="43"/>
  <c r="C8" i="43" s="1"/>
  <c r="N32" i="41"/>
  <c r="M66" i="12"/>
  <c r="M68" i="12" s="1"/>
  <c r="P24" i="13"/>
  <c r="F19" i="49" l="1"/>
  <c r="F17" i="49"/>
  <c r="F23" i="49"/>
  <c r="F20" i="49"/>
  <c r="F21" i="49"/>
  <c r="F22" i="49"/>
  <c r="F18" i="49"/>
  <c r="C18" i="43"/>
  <c r="C25" i="43" s="1"/>
  <c r="D16" i="44"/>
  <c r="C32" i="43"/>
  <c r="O5" i="11"/>
  <c r="O41" i="11"/>
  <c r="O40" i="11" s="1"/>
  <c r="P26" i="13"/>
  <c r="O16" i="27"/>
  <c r="N18" i="41"/>
  <c r="N25" i="41" s="1"/>
  <c r="F25" i="49" l="1"/>
  <c r="F27" i="49" s="1"/>
  <c r="O43" i="41"/>
  <c r="P13" i="27"/>
  <c r="P30" i="13"/>
  <c r="P35" i="13" s="1"/>
  <c r="P37" i="13" s="1"/>
  <c r="P32" i="13"/>
  <c r="P10" i="14" l="1"/>
  <c r="O47" i="11" s="1"/>
  <c r="O15" i="41" s="1"/>
  <c r="P11" i="14"/>
  <c r="O11" i="11" s="1"/>
  <c r="N60" i="12"/>
  <c r="Q19" i="13" s="1"/>
  <c r="O10" i="41" l="1"/>
  <c r="Q7" i="13"/>
  <c r="Q11" i="13" s="1"/>
  <c r="N64" i="12"/>
  <c r="Q22" i="13" s="1"/>
  <c r="O8" i="11"/>
  <c r="O36" i="11" s="1"/>
  <c r="N43" i="11" l="1"/>
  <c r="B43" i="40"/>
  <c r="B8" i="40"/>
  <c r="B36" i="40" s="1"/>
  <c r="N8" i="11"/>
  <c r="N36" i="11" s="1"/>
  <c r="O43" i="11"/>
  <c r="O32" i="41"/>
  <c r="N66" i="12"/>
  <c r="N68" i="12" s="1"/>
  <c r="P11" i="27"/>
  <c r="P21" i="27" s="1"/>
  <c r="Q24" i="13"/>
  <c r="O8" i="41"/>
  <c r="O7" i="27" l="1"/>
  <c r="N62" i="11"/>
  <c r="C3" i="37"/>
  <c r="C5" i="37" s="1"/>
  <c r="C6" i="37" s="1"/>
  <c r="O31" i="41"/>
  <c r="O11" i="27"/>
  <c r="O21" i="27" s="1"/>
  <c r="P16" i="27"/>
  <c r="O18" i="41"/>
  <c r="O25" i="41" s="1"/>
  <c r="P5" i="11"/>
  <c r="P41" i="11"/>
  <c r="P40" i="11" s="1"/>
  <c r="Q26" i="13"/>
  <c r="C31" i="43"/>
  <c r="C41" i="43" s="1"/>
  <c r="D17" i="44" s="1"/>
  <c r="N31" i="41"/>
  <c r="N41" i="41" s="1"/>
  <c r="O17" i="27" s="1"/>
  <c r="D7" i="44"/>
  <c r="B70" i="42"/>
  <c r="B72" i="42"/>
  <c r="D11" i="44"/>
  <c r="D21" i="44" s="1"/>
  <c r="O62" i="11" l="1"/>
  <c r="P7" i="27"/>
  <c r="P43" i="41"/>
  <c r="N54" i="11"/>
  <c r="B62" i="40"/>
  <c r="B54" i="40" s="1"/>
  <c r="O61" i="11"/>
  <c r="Q32" i="13"/>
  <c r="Q30" i="13"/>
  <c r="Q35" i="13" s="1"/>
  <c r="Q37" i="13" s="1"/>
  <c r="Q13" i="27"/>
  <c r="B64" i="40" l="1"/>
  <c r="B68" i="40" s="1"/>
  <c r="D12" i="44"/>
  <c r="D20" i="44" s="1"/>
  <c r="O54" i="11"/>
  <c r="O39" i="41"/>
  <c r="P61" i="11"/>
  <c r="Q10" i="14"/>
  <c r="P47" i="11" s="1"/>
  <c r="O60" i="12"/>
  <c r="R19" i="13" s="1"/>
  <c r="Q11" i="14"/>
  <c r="P11" i="11" s="1"/>
  <c r="O12" i="27"/>
  <c r="O20" i="27" s="1"/>
  <c r="N64" i="11"/>
  <c r="N68" i="11" s="1"/>
  <c r="P15" i="41" l="1"/>
  <c r="P43" i="11"/>
  <c r="P10" i="41"/>
  <c r="P8" i="11"/>
  <c r="P36" i="11" s="1"/>
  <c r="P39" i="41"/>
  <c r="P35" i="41" s="1"/>
  <c r="O64" i="11"/>
  <c r="O68" i="11" s="1"/>
  <c r="P12" i="27"/>
  <c r="P20" i="27" s="1"/>
  <c r="R22" i="13"/>
  <c r="O64" i="12"/>
  <c r="R7" i="13"/>
  <c r="R11" i="13" s="1"/>
  <c r="O35" i="41"/>
  <c r="O41" i="41" s="1"/>
  <c r="P17" i="27" s="1"/>
  <c r="O66" i="12" l="1"/>
  <c r="O68" i="12" s="1"/>
  <c r="P32" i="41"/>
  <c r="P8" i="41"/>
  <c r="R24" i="13"/>
  <c r="Q11" i="27"/>
  <c r="Q21" i="27" s="1"/>
  <c r="Q16" i="27" l="1"/>
  <c r="P18" i="41"/>
  <c r="P25" i="41" s="1"/>
  <c r="P31" i="41"/>
  <c r="Q5" i="11"/>
  <c r="Q41" i="11"/>
  <c r="Q40" i="11" s="1"/>
  <c r="R26" i="13"/>
  <c r="P62" i="11" l="1"/>
  <c r="Q7" i="27"/>
  <c r="P41" i="41"/>
  <c r="Q17" i="27" s="1"/>
  <c r="R30" i="13"/>
  <c r="R35" i="13" s="1"/>
  <c r="R37" i="13" s="1"/>
  <c r="R13" i="27"/>
  <c r="R32" i="13"/>
  <c r="Q43" i="41"/>
  <c r="R11" i="14" l="1"/>
  <c r="Q11" i="11" s="1"/>
  <c r="R10" i="14"/>
  <c r="Q47" i="11" s="1"/>
  <c r="P60" i="12"/>
  <c r="S19" i="13" s="1"/>
  <c r="P54" i="11"/>
  <c r="Q61" i="11"/>
  <c r="Q8" i="11" l="1"/>
  <c r="Q36" i="11" s="1"/>
  <c r="Q10" i="41"/>
  <c r="Q15" i="41"/>
  <c r="Q43" i="11"/>
  <c r="Q39" i="41"/>
  <c r="Q12" i="27"/>
  <c r="Q20" i="27" s="1"/>
  <c r="P64" i="11"/>
  <c r="P68" i="11" s="1"/>
  <c r="S7" i="13"/>
  <c r="S11" i="13" s="1"/>
  <c r="P64" i="12"/>
  <c r="S22" i="13" s="1"/>
  <c r="S24" i="13" l="1"/>
  <c r="S26" i="13" s="1"/>
  <c r="Q8" i="41"/>
  <c r="Q35" i="41"/>
  <c r="R11" i="27"/>
  <c r="R21" i="27" s="1"/>
  <c r="P66" i="12"/>
  <c r="P68" i="12" s="1"/>
  <c r="Q32" i="41"/>
  <c r="R5" i="11" l="1"/>
  <c r="R41" i="11"/>
  <c r="R40" i="11" s="1"/>
  <c r="R16" i="27"/>
  <c r="Q18" i="41"/>
  <c r="Q25" i="41" s="1"/>
  <c r="Q31" i="41"/>
  <c r="S30" i="13"/>
  <c r="S35" i="13" s="1"/>
  <c r="S37" i="13" s="1"/>
  <c r="S13" i="27"/>
  <c r="S32" i="13"/>
  <c r="R43" i="41" l="1"/>
  <c r="S10" i="14"/>
  <c r="R47" i="11" s="1"/>
  <c r="S11" i="14"/>
  <c r="R11" i="11" s="1"/>
  <c r="Q60" i="12"/>
  <c r="T19" i="13" s="1"/>
  <c r="Q62" i="11"/>
  <c r="R7" i="27"/>
  <c r="Q41" i="41"/>
  <c r="R17" i="27" s="1"/>
  <c r="Q54" i="11" l="1"/>
  <c r="R61" i="11"/>
  <c r="R8" i="11"/>
  <c r="R36" i="11" s="1"/>
  <c r="R10" i="41"/>
  <c r="T7" i="13"/>
  <c r="T11" i="13" s="1"/>
  <c r="Q64" i="12"/>
  <c r="T22" i="13" s="1"/>
  <c r="R15" i="41"/>
  <c r="R43" i="11"/>
  <c r="T24" i="13" l="1"/>
  <c r="S11" i="27"/>
  <c r="S21" i="27" s="1"/>
  <c r="R39" i="41"/>
  <c r="Q66" i="12"/>
  <c r="Q68" i="12" s="1"/>
  <c r="R32" i="41"/>
  <c r="R8" i="41"/>
  <c r="R12" i="27"/>
  <c r="R20" i="27" s="1"/>
  <c r="Q64" i="11"/>
  <c r="Q68" i="11" s="1"/>
  <c r="R18" i="41" l="1"/>
  <c r="R25" i="41" s="1"/>
  <c r="S16" i="27"/>
  <c r="R31" i="41"/>
  <c r="R35" i="41"/>
  <c r="S5" i="11"/>
  <c r="S41" i="11"/>
  <c r="S40" i="11" s="1"/>
  <c r="T26" i="13"/>
  <c r="T30" i="13" l="1"/>
  <c r="T35" i="13" s="1"/>
  <c r="T37" i="13" s="1"/>
  <c r="T13" i="27"/>
  <c r="T32" i="13"/>
  <c r="R41" i="41"/>
  <c r="S17" i="27" s="1"/>
  <c r="S43" i="41"/>
  <c r="R62" i="11"/>
  <c r="S7" i="27"/>
  <c r="T10" i="14" l="1"/>
  <c r="S47" i="11" s="1"/>
  <c r="T11" i="14"/>
  <c r="S11" i="11" s="1"/>
  <c r="R60" i="12"/>
  <c r="U19" i="13" s="1"/>
  <c r="S61" i="11"/>
  <c r="R54" i="11"/>
  <c r="U7" i="13" l="1"/>
  <c r="U11" i="13" s="1"/>
  <c r="R64" i="12"/>
  <c r="U22" i="13"/>
  <c r="S8" i="11"/>
  <c r="S36" i="11" s="1"/>
  <c r="S10" i="41"/>
  <c r="S39" i="41"/>
  <c r="R64" i="11"/>
  <c r="R68" i="11" s="1"/>
  <c r="S12" i="27"/>
  <c r="S20" i="27" s="1"/>
  <c r="S15" i="41"/>
  <c r="S43" i="11"/>
  <c r="S8" i="41" l="1"/>
  <c r="T11" i="27"/>
  <c r="T21" i="27" s="1"/>
  <c r="R66" i="12"/>
  <c r="R68" i="12" s="1"/>
  <c r="S32" i="41"/>
  <c r="S35" i="41"/>
  <c r="U24" i="13"/>
  <c r="S31" i="41" l="1"/>
  <c r="T41" i="11"/>
  <c r="T40" i="11" s="1"/>
  <c r="T5" i="11"/>
  <c r="U26" i="13"/>
  <c r="T16" i="27"/>
  <c r="S18" i="41"/>
  <c r="S25" i="41" s="1"/>
  <c r="T43" i="41" l="1"/>
  <c r="S41" i="41"/>
  <c r="T17" i="27" s="1"/>
  <c r="S62" i="11"/>
  <c r="T7" i="27"/>
  <c r="U13" i="27"/>
  <c r="U30" i="13"/>
  <c r="U35" i="13" s="1"/>
  <c r="U37" i="13" s="1"/>
  <c r="U32" i="13"/>
  <c r="U10" i="14" l="1"/>
  <c r="T47" i="11" s="1"/>
  <c r="S60" i="12"/>
  <c r="V19" i="13" s="1"/>
  <c r="U11" i="14"/>
  <c r="T11" i="11" s="1"/>
  <c r="S54" i="11"/>
  <c r="T61" i="11"/>
  <c r="T12" i="27" l="1"/>
  <c r="T20" i="27" s="1"/>
  <c r="S64" i="11"/>
  <c r="S68" i="11" s="1"/>
  <c r="T8" i="11"/>
  <c r="T36" i="11" s="1"/>
  <c r="T10" i="41"/>
  <c r="S64" i="12"/>
  <c r="V22" i="13" s="1"/>
  <c r="V7" i="13"/>
  <c r="V11" i="13" s="1"/>
  <c r="T39" i="41"/>
  <c r="T15" i="41"/>
  <c r="T43" i="11"/>
  <c r="V24" i="13" l="1"/>
  <c r="U41" i="11" s="1"/>
  <c r="U40" i="11" s="1"/>
  <c r="T32" i="41"/>
  <c r="T31" i="41" s="1"/>
  <c r="S66" i="12"/>
  <c r="S68" i="12" s="1"/>
  <c r="U11" i="27"/>
  <c r="U21" i="27" s="1"/>
  <c r="T35" i="41"/>
  <c r="T8" i="41"/>
  <c r="U5" i="11" l="1"/>
  <c r="U43" i="41" s="1"/>
  <c r="V26" i="13"/>
  <c r="V32" i="13" s="1"/>
  <c r="T18" i="41"/>
  <c r="T25" i="41" s="1"/>
  <c r="T41" i="41" s="1"/>
  <c r="U17" i="27" s="1"/>
  <c r="U16" i="27"/>
  <c r="V13" i="27" l="1"/>
  <c r="V30" i="13"/>
  <c r="V35" i="13" s="1"/>
  <c r="V37" i="13" s="1"/>
  <c r="U7" i="27"/>
  <c r="T62" i="11"/>
  <c r="V11" i="14"/>
  <c r="U11" i="11" s="1"/>
  <c r="T60" i="12"/>
  <c r="W19" i="13" s="1"/>
  <c r="V10" i="14"/>
  <c r="U47" i="11" s="1"/>
  <c r="W7" i="13" l="1"/>
  <c r="W11" i="13" s="1"/>
  <c r="T64" i="12"/>
  <c r="W22" i="13" s="1"/>
  <c r="U8" i="11"/>
  <c r="U36" i="11" s="1"/>
  <c r="U10" i="41"/>
  <c r="T54" i="11"/>
  <c r="U61" i="11"/>
  <c r="U15" i="41"/>
  <c r="U43" i="11"/>
  <c r="W24" i="13" l="1"/>
  <c r="V5" i="11" s="1"/>
  <c r="U8" i="41"/>
  <c r="V16" i="27" s="1"/>
  <c r="U12" i="27"/>
  <c r="U20" i="27" s="1"/>
  <c r="T64" i="11"/>
  <c r="T68" i="11" s="1"/>
  <c r="V41" i="11"/>
  <c r="V40" i="11" s="1"/>
  <c r="U39" i="41"/>
  <c r="U35" i="41" s="1"/>
  <c r="U32" i="41"/>
  <c r="U31" i="41" s="1"/>
  <c r="T66" i="12"/>
  <c r="T68" i="12" s="1"/>
  <c r="V11" i="27"/>
  <c r="V21" i="27" s="1"/>
  <c r="W26" i="13" l="1"/>
  <c r="W30" i="13" s="1"/>
  <c r="W35" i="13" s="1"/>
  <c r="W37" i="13" s="1"/>
  <c r="U18" i="41"/>
  <c r="U25" i="41" s="1"/>
  <c r="U41" i="41" s="1"/>
  <c r="V17" i="27" s="1"/>
  <c r="V43" i="41"/>
  <c r="W13" i="27" l="1"/>
  <c r="W32" i="13"/>
  <c r="U60" i="12" s="1"/>
  <c r="X19" i="13" s="1"/>
  <c r="V7" i="27"/>
  <c r="U62" i="11"/>
  <c r="W11" i="14" l="1"/>
  <c r="V11" i="11" s="1"/>
  <c r="V10" i="41" s="1"/>
  <c r="W10" i="14"/>
  <c r="V47" i="11" s="1"/>
  <c r="V15" i="41" s="1"/>
  <c r="X7" i="13"/>
  <c r="X11" i="13" s="1"/>
  <c r="U64" i="12"/>
  <c r="X22" i="13" s="1"/>
  <c r="U54" i="11"/>
  <c r="V61" i="11"/>
  <c r="V8" i="11" l="1"/>
  <c r="V36" i="11" s="1"/>
  <c r="W11" i="27" s="1"/>
  <c r="W21" i="27" s="1"/>
  <c r="V43" i="11"/>
  <c r="V8" i="41"/>
  <c r="W16" i="27" s="1"/>
  <c r="X24" i="13"/>
  <c r="W41" i="11" s="1"/>
  <c r="W40" i="11" s="1"/>
  <c r="U64" i="11"/>
  <c r="U68" i="11" s="1"/>
  <c r="V12" i="27"/>
  <c r="V20" i="27" s="1"/>
  <c r="U66" i="12"/>
  <c r="U68" i="12" s="1"/>
  <c r="V32" i="41"/>
  <c r="V31" i="41" s="1"/>
  <c r="V39" i="41"/>
  <c r="V35" i="41" s="1"/>
  <c r="V18" i="41" l="1"/>
  <c r="V25" i="41" s="1"/>
  <c r="V41" i="41" s="1"/>
  <c r="W17" i="27" s="1"/>
  <c r="X26" i="13"/>
  <c r="X32" i="13" s="1"/>
  <c r="W5" i="11"/>
  <c r="W43" i="41" s="1"/>
  <c r="X13" i="27" l="1"/>
  <c r="X30" i="13"/>
  <c r="X35" i="13" s="1"/>
  <c r="X37" i="13" s="1"/>
  <c r="X10" i="14"/>
  <c r="W47" i="11" s="1"/>
  <c r="V60" i="12"/>
  <c r="Y19" i="13" s="1"/>
  <c r="X11" i="14"/>
  <c r="W11" i="11" s="1"/>
  <c r="W7" i="27"/>
  <c r="V62" i="11"/>
  <c r="W8" i="11" l="1"/>
  <c r="W36" i="11" s="1"/>
  <c r="W10" i="41"/>
  <c r="Y7" i="13"/>
  <c r="Y11" i="13" s="1"/>
  <c r="V64" i="12"/>
  <c r="Y22" i="13" s="1"/>
  <c r="V54" i="11"/>
  <c r="W61" i="11"/>
  <c r="W15" i="41"/>
  <c r="W43" i="11"/>
  <c r="Y24" i="13" l="1"/>
  <c r="Y26" i="13" s="1"/>
  <c r="W8" i="41"/>
  <c r="X16" i="27" s="1"/>
  <c r="W32" i="41"/>
  <c r="W31" i="41" s="1"/>
  <c r="V66" i="12"/>
  <c r="V68" i="12" s="1"/>
  <c r="X11" i="27"/>
  <c r="X21" i="27" s="1"/>
  <c r="V64" i="11"/>
  <c r="V68" i="11" s="1"/>
  <c r="W12" i="27"/>
  <c r="W20" i="27" s="1"/>
  <c r="W39" i="41"/>
  <c r="W35" i="41" s="1"/>
  <c r="X5" i="11" l="1"/>
  <c r="X41" i="11"/>
  <c r="X40" i="11" s="1"/>
  <c r="W18" i="41"/>
  <c r="W25" i="41" s="1"/>
  <c r="W41" i="41" s="1"/>
  <c r="X17" i="27" s="1"/>
  <c r="Y30" i="13"/>
  <c r="Y35" i="13" s="1"/>
  <c r="Y37" i="13" s="1"/>
  <c r="Y13" i="27"/>
  <c r="Y32" i="13"/>
  <c r="X43" i="41" l="1"/>
  <c r="W60" i="12"/>
  <c r="Z19" i="13" s="1"/>
  <c r="Y10" i="14"/>
  <c r="X47" i="11" s="1"/>
  <c r="Y11" i="14"/>
  <c r="X11" i="11" s="1"/>
  <c r="W62" i="11"/>
  <c r="X7" i="27"/>
  <c r="X15" i="41" l="1"/>
  <c r="X43" i="11"/>
  <c r="X61" i="11"/>
  <c r="W54" i="11"/>
  <c r="X8" i="11"/>
  <c r="X36" i="11" s="1"/>
  <c r="X10" i="41"/>
  <c r="W64" i="12"/>
  <c r="Z22" i="13" s="1"/>
  <c r="Z7" i="13"/>
  <c r="Z11" i="13" s="1"/>
  <c r="X8" i="41" l="1"/>
  <c r="Y16" i="27" s="1"/>
  <c r="Z24" i="13"/>
  <c r="Z26" i="13" s="1"/>
  <c r="W64" i="11"/>
  <c r="W68" i="11" s="1"/>
  <c r="X12" i="27"/>
  <c r="X20" i="27" s="1"/>
  <c r="X39" i="41"/>
  <c r="X35" i="41" s="1"/>
  <c r="Y11" i="27"/>
  <c r="Y21" i="27" s="1"/>
  <c r="X32" i="41"/>
  <c r="X31" i="41" s="1"/>
  <c r="W66" i="12"/>
  <c r="W68" i="12" s="1"/>
  <c r="Y41" i="11" l="1"/>
  <c r="Y40" i="11" s="1"/>
  <c r="X18" i="41"/>
  <c r="X25" i="41" s="1"/>
  <c r="X41" i="41" s="1"/>
  <c r="Y17" i="27" s="1"/>
  <c r="Y5" i="11"/>
  <c r="Z30" i="13"/>
  <c r="Z35" i="13" s="1"/>
  <c r="Z37" i="13" s="1"/>
  <c r="Z13" i="27"/>
  <c r="Z32" i="13"/>
  <c r="Y43" i="41" l="1"/>
  <c r="Z10" i="14"/>
  <c r="Y47" i="11" s="1"/>
  <c r="X60" i="12"/>
  <c r="AA19" i="13" s="1"/>
  <c r="Z11" i="14"/>
  <c r="Y11" i="11" s="1"/>
  <c r="X62" i="11"/>
  <c r="Y7" i="27"/>
  <c r="X54" i="11" l="1"/>
  <c r="Y61" i="11"/>
  <c r="Y8" i="11"/>
  <c r="Y36" i="11" s="1"/>
  <c r="Y10" i="41"/>
  <c r="AA7" i="13"/>
  <c r="AA11" i="13" s="1"/>
  <c r="X64" i="12"/>
  <c r="AA22" i="13" s="1"/>
  <c r="Y15" i="41"/>
  <c r="Y43" i="11"/>
  <c r="AA24" i="13" l="1"/>
  <c r="Z5" i="11" s="1"/>
  <c r="Y32" i="41"/>
  <c r="Y31" i="41" s="1"/>
  <c r="X66" i="12"/>
  <c r="X68" i="12" s="1"/>
  <c r="Z11" i="27"/>
  <c r="Z21" i="27" s="1"/>
  <c r="Y39" i="41"/>
  <c r="Y35" i="41" s="1"/>
  <c r="Y8" i="41"/>
  <c r="Y12" i="27"/>
  <c r="Y20" i="27" s="1"/>
  <c r="X64" i="11"/>
  <c r="X68" i="11" s="1"/>
  <c r="AA26" i="13" l="1"/>
  <c r="AA30" i="13" s="1"/>
  <c r="AA35" i="13" s="1"/>
  <c r="AA37" i="13" s="1"/>
  <c r="Z41" i="11"/>
  <c r="Z40" i="11" s="1"/>
  <c r="Z16" i="27"/>
  <c r="Y18" i="41"/>
  <c r="Y25" i="41" s="1"/>
  <c r="Y41" i="41" s="1"/>
  <c r="Z17" i="27" s="1"/>
  <c r="C5" i="40"/>
  <c r="C41" i="40" l="1"/>
  <c r="C40" i="40" s="1"/>
  <c r="Z43" i="41"/>
  <c r="AA32" i="13"/>
  <c r="AA10" i="14" s="1"/>
  <c r="Z47" i="11" s="1"/>
  <c r="AA13" i="27"/>
  <c r="Z7" i="27"/>
  <c r="Y62" i="11"/>
  <c r="Z61" i="11" s="1"/>
  <c r="Y60" i="12" l="1"/>
  <c r="E13" i="44"/>
  <c r="AA11" i="14"/>
  <c r="Z11" i="11" s="1"/>
  <c r="C11" i="40" s="1"/>
  <c r="Y54" i="11"/>
  <c r="Z15" i="41"/>
  <c r="D15" i="43" s="1"/>
  <c r="C47" i="40"/>
  <c r="Y64" i="12" l="1"/>
  <c r="Z32" i="41" s="1"/>
  <c r="AB19" i="13"/>
  <c r="C60" i="42"/>
  <c r="C64" i="42" s="1"/>
  <c r="C66" i="42" s="1"/>
  <c r="C68" i="42" s="1"/>
  <c r="G4" i="49" s="1"/>
  <c r="G6" i="49" s="1"/>
  <c r="AB7" i="13"/>
  <c r="AB11" i="13" s="1"/>
  <c r="Z10" i="41"/>
  <c r="Z8" i="41" s="1"/>
  <c r="C61" i="40"/>
  <c r="Z39" i="41"/>
  <c r="Z12" i="27"/>
  <c r="Z20" i="27" s="1"/>
  <c r="Y64" i="11"/>
  <c r="Y68" i="11" s="1"/>
  <c r="G10" i="49" l="1"/>
  <c r="Y66" i="12"/>
  <c r="Y68" i="12" s="1"/>
  <c r="AB22" i="13"/>
  <c r="AB24" i="13" s="1"/>
  <c r="D10" i="43"/>
  <c r="D8" i="43" s="1"/>
  <c r="E16" i="44" s="1"/>
  <c r="Z35" i="41"/>
  <c r="D39" i="43"/>
  <c r="D35" i="43" s="1"/>
  <c r="D32" i="43"/>
  <c r="AA16" i="27"/>
  <c r="Z18" i="41"/>
  <c r="Z25" i="41" s="1"/>
  <c r="G11" i="49" l="1"/>
  <c r="G8" i="49" s="1"/>
  <c r="G13" i="49"/>
  <c r="D3" i="37"/>
  <c r="D5" i="37" s="1"/>
  <c r="AB26" i="13"/>
  <c r="AB13" i="27" s="1"/>
  <c r="AA5" i="11"/>
  <c r="AA41" i="11"/>
  <c r="AA40" i="11" s="1"/>
  <c r="D18" i="43"/>
  <c r="D25" i="43" s="1"/>
  <c r="G23" i="49" l="1"/>
  <c r="G20" i="49"/>
  <c r="G21" i="49"/>
  <c r="G22" i="49"/>
  <c r="G18" i="49"/>
  <c r="G19" i="49"/>
  <c r="G17" i="49"/>
  <c r="AB30" i="13"/>
  <c r="AB35" i="13" s="1"/>
  <c r="AB37" i="13" s="1"/>
  <c r="AB32" i="13"/>
  <c r="AB10" i="14" s="1"/>
  <c r="AA47" i="11" s="1"/>
  <c r="AA15" i="41" s="1"/>
  <c r="AA43" i="41"/>
  <c r="G25" i="49" l="1"/>
  <c r="G27" i="49" s="1"/>
  <c r="Z60" i="12"/>
  <c r="AC19" i="13" s="1"/>
  <c r="AB11" i="14"/>
  <c r="AA11" i="11" s="1"/>
  <c r="AA10" i="41" s="1"/>
  <c r="AC7" i="13" l="1"/>
  <c r="AC11" i="13" s="1"/>
  <c r="AA8" i="11"/>
  <c r="AA36" i="11" s="1"/>
  <c r="AB11" i="27" s="1"/>
  <c r="AB21" i="27" s="1"/>
  <c r="Z64" i="12"/>
  <c r="AC22" i="13" s="1"/>
  <c r="Z62" i="11"/>
  <c r="AA43" i="11"/>
  <c r="Z8" i="11"/>
  <c r="Z36" i="11" s="1"/>
  <c r="C8" i="40"/>
  <c r="C36" i="40" s="1"/>
  <c r="C43" i="40"/>
  <c r="Z43" i="11"/>
  <c r="AA8" i="41"/>
  <c r="AC24" i="13" l="1"/>
  <c r="AB41" i="11" s="1"/>
  <c r="AB40" i="11" s="1"/>
  <c r="AA32" i="41"/>
  <c r="AA31" i="41" s="1"/>
  <c r="Z66" i="12"/>
  <c r="Z68" i="12" s="1"/>
  <c r="AA7" i="27"/>
  <c r="AA11" i="27"/>
  <c r="AA21" i="27" s="1"/>
  <c r="C62" i="40"/>
  <c r="C54" i="40" s="1"/>
  <c r="Z54" i="11"/>
  <c r="AA61" i="11"/>
  <c r="D31" i="43"/>
  <c r="D41" i="43" s="1"/>
  <c r="E17" i="44" s="1"/>
  <c r="E11" i="44"/>
  <c r="E21" i="44" s="1"/>
  <c r="AB16" i="27"/>
  <c r="AA18" i="41"/>
  <c r="AA25" i="41" s="1"/>
  <c r="C70" i="42"/>
  <c r="C72" i="42"/>
  <c r="E7" i="44"/>
  <c r="Z31" i="41"/>
  <c r="Z41" i="41" s="1"/>
  <c r="AA17" i="27" s="1"/>
  <c r="AC26" i="13" l="1"/>
  <c r="AC32" i="13" s="1"/>
  <c r="AC11" i="14" s="1"/>
  <c r="AB11" i="11" s="1"/>
  <c r="AB5" i="11"/>
  <c r="AB43" i="41" s="1"/>
  <c r="AA62" i="11"/>
  <c r="AA54" i="11" s="1"/>
  <c r="AA39" i="41"/>
  <c r="E12" i="44"/>
  <c r="E20" i="44" s="1"/>
  <c r="C64" i="40"/>
  <c r="C68" i="40" s="1"/>
  <c r="AA12" i="27"/>
  <c r="AA20" i="27" s="1"/>
  <c r="Z64" i="11"/>
  <c r="Z68" i="11" s="1"/>
  <c r="AC13" i="27" l="1"/>
  <c r="AA60" i="12"/>
  <c r="AD19" i="13" s="1"/>
  <c r="AC10" i="14"/>
  <c r="AB47" i="11" s="1"/>
  <c r="AB15" i="41" s="1"/>
  <c r="AC30" i="13"/>
  <c r="AC35" i="13" s="1"/>
  <c r="AC37" i="13" s="1"/>
  <c r="AB7" i="27"/>
  <c r="AB61" i="11"/>
  <c r="AB39" i="41" s="1"/>
  <c r="AB35" i="41" s="1"/>
  <c r="AB12" i="27"/>
  <c r="AA64" i="11"/>
  <c r="AA68" i="11" s="1"/>
  <c r="AA35" i="41"/>
  <c r="AA41" i="41" s="1"/>
  <c r="AB17" i="27" s="1"/>
  <c r="AB10" i="41"/>
  <c r="AB8" i="11"/>
  <c r="AB36" i="11" s="1"/>
  <c r="AB43" i="11" l="1"/>
  <c r="AD7" i="13"/>
  <c r="AD11" i="13" s="1"/>
  <c r="AA64" i="12"/>
  <c r="AD22" i="13" s="1"/>
  <c r="AB20" i="27"/>
  <c r="AC11" i="27"/>
  <c r="AC21" i="27" s="1"/>
  <c r="AB8" i="41"/>
  <c r="AA66" i="12" l="1"/>
  <c r="AA68" i="12" s="1"/>
  <c r="AD24" i="13"/>
  <c r="AC5" i="11" s="1"/>
  <c r="AB32" i="41"/>
  <c r="AB31" i="41" s="1"/>
  <c r="AC16" i="27"/>
  <c r="AB18" i="41"/>
  <c r="AB25" i="41" s="1"/>
  <c r="AC41" i="11" l="1"/>
  <c r="AC40" i="11" s="1"/>
  <c r="AD26" i="13"/>
  <c r="AD30" i="13" s="1"/>
  <c r="AD35" i="13" s="1"/>
  <c r="AD37" i="13" s="1"/>
  <c r="AB41" i="41"/>
  <c r="AC17" i="27" s="1"/>
  <c r="AB62" i="11"/>
  <c r="AC7" i="27"/>
  <c r="AD13" i="27" l="1"/>
  <c r="AD32" i="13"/>
  <c r="AB60" i="12" s="1"/>
  <c r="AE19" i="13" s="1"/>
  <c r="AC43" i="41"/>
  <c r="AB54" i="11"/>
  <c r="AC61" i="11"/>
  <c r="AD10" i="14" l="1"/>
  <c r="AC47" i="11" s="1"/>
  <c r="AC43" i="11" s="1"/>
  <c r="AB64" i="12"/>
  <c r="AE22" i="13" s="1"/>
  <c r="AE7" i="13"/>
  <c r="AE11" i="13" s="1"/>
  <c r="AD11" i="14"/>
  <c r="AC11" i="11" s="1"/>
  <c r="AC10" i="41" s="1"/>
  <c r="AB64" i="11"/>
  <c r="AB68" i="11" s="1"/>
  <c r="AC12" i="27"/>
  <c r="AC20" i="27" s="1"/>
  <c r="AC39" i="41"/>
  <c r="AC32" i="41" l="1"/>
  <c r="AE24" i="13"/>
  <c r="AD41" i="11" s="1"/>
  <c r="AD40" i="11" s="1"/>
  <c r="AB66" i="12"/>
  <c r="AB68" i="12" s="1"/>
  <c r="AC15" i="41"/>
  <c r="AC8" i="41" s="1"/>
  <c r="AD16" i="27" s="1"/>
  <c r="AC8" i="11"/>
  <c r="AC36" i="11" s="1"/>
  <c r="AD11" i="27" s="1"/>
  <c r="AD21" i="27" s="1"/>
  <c r="AE26" i="13"/>
  <c r="AE30" i="13" s="1"/>
  <c r="AE35" i="13" s="1"/>
  <c r="AE37" i="13" s="1"/>
  <c r="AC35" i="41"/>
  <c r="AC31" i="41"/>
  <c r="AD5" i="11" l="1"/>
  <c r="AD43" i="41" s="1"/>
  <c r="AC18" i="41"/>
  <c r="AC25" i="41" s="1"/>
  <c r="AC41" i="41" s="1"/>
  <c r="AD17" i="27" s="1"/>
  <c r="AE13" i="27"/>
  <c r="AE32" i="13"/>
  <c r="AE11" i="14" s="1"/>
  <c r="AD11" i="11" s="1"/>
  <c r="AC62" i="11"/>
  <c r="AD7" i="27"/>
  <c r="AC60" i="12" l="1"/>
  <c r="AF19" i="13" s="1"/>
  <c r="AE10" i="14"/>
  <c r="AD47" i="11" s="1"/>
  <c r="AD15" i="41" s="1"/>
  <c r="AD8" i="11"/>
  <c r="AD36" i="11" s="1"/>
  <c r="AD10" i="41"/>
  <c r="AC54" i="11"/>
  <c r="AD61" i="11"/>
  <c r="AC64" i="12" l="1"/>
  <c r="AC66" i="12" s="1"/>
  <c r="AC68" i="12" s="1"/>
  <c r="AF7" i="13"/>
  <c r="AF11" i="13" s="1"/>
  <c r="AD43" i="11"/>
  <c r="AD39" i="41"/>
  <c r="AE11" i="27"/>
  <c r="AE21" i="27" s="1"/>
  <c r="AC64" i="11"/>
  <c r="AC68" i="11" s="1"/>
  <c r="AD12" i="27"/>
  <c r="AD20" i="27" s="1"/>
  <c r="AD8" i="41"/>
  <c r="AF22" i="13" l="1"/>
  <c r="AF24" i="13" s="1"/>
  <c r="AD32" i="41"/>
  <c r="AD31" i="41" s="1"/>
  <c r="AE16" i="27"/>
  <c r="AD18" i="41"/>
  <c r="AD25" i="41" s="1"/>
  <c r="AD35" i="41"/>
  <c r="AE5" i="11" l="1"/>
  <c r="AE41" i="11"/>
  <c r="AE40" i="11" s="1"/>
  <c r="AF26" i="13"/>
  <c r="AF13" i="27" s="1"/>
  <c r="AD62" i="11"/>
  <c r="AE7" i="27"/>
  <c r="AD41" i="41"/>
  <c r="AE17" i="27" s="1"/>
  <c r="AE43" i="41" l="1"/>
  <c r="AF30" i="13"/>
  <c r="AF35" i="13" s="1"/>
  <c r="AF37" i="13" s="1"/>
  <c r="AF32" i="13"/>
  <c r="AD60" i="12" s="1"/>
  <c r="AG19" i="13" s="1"/>
  <c r="AE61" i="11"/>
  <c r="AD54" i="11"/>
  <c r="AF10" i="14" l="1"/>
  <c r="AE47" i="11" s="1"/>
  <c r="AE15" i="41" s="1"/>
  <c r="AF11" i="14"/>
  <c r="AE11" i="11" s="1"/>
  <c r="AE8" i="11" s="1"/>
  <c r="AE36" i="11" s="1"/>
  <c r="AE12" i="27"/>
  <c r="AE20" i="27" s="1"/>
  <c r="AD64" i="11"/>
  <c r="AD68" i="11" s="1"/>
  <c r="AD64" i="12"/>
  <c r="AG22" i="13" s="1"/>
  <c r="AG7" i="13"/>
  <c r="AG11" i="13" s="1"/>
  <c r="AE39" i="41"/>
  <c r="AE43" i="11" l="1"/>
  <c r="AE10" i="41"/>
  <c r="AE8" i="41" s="1"/>
  <c r="AE35" i="41"/>
  <c r="AE32" i="41"/>
  <c r="AD66" i="12"/>
  <c r="AD68" i="12" s="1"/>
  <c r="AF11" i="27"/>
  <c r="AF21" i="27" s="1"/>
  <c r="AG24" i="13"/>
  <c r="AF5" i="11" l="1"/>
  <c r="AF41" i="11"/>
  <c r="AF40" i="11" s="1"/>
  <c r="AG26" i="13"/>
  <c r="AE31" i="41"/>
  <c r="AF16" i="27"/>
  <c r="AE18" i="41"/>
  <c r="AE25" i="41" s="1"/>
  <c r="AE41" i="41" l="1"/>
  <c r="AF17" i="27" s="1"/>
  <c r="AE62" i="11"/>
  <c r="AF7" i="27"/>
  <c r="AG30" i="13"/>
  <c r="AG35" i="13" s="1"/>
  <c r="AG37" i="13" s="1"/>
  <c r="AG13" i="27"/>
  <c r="AG32" i="13"/>
  <c r="AF43" i="41"/>
  <c r="AG10" i="14" l="1"/>
  <c r="AF47" i="11" s="1"/>
  <c r="AG11" i="14"/>
  <c r="AF11" i="11" s="1"/>
  <c r="AE60" i="12"/>
  <c r="AH19" i="13" s="1"/>
  <c r="AE54" i="11"/>
  <c r="AF61" i="11"/>
  <c r="AE64" i="12" l="1"/>
  <c r="AH7" i="13"/>
  <c r="AH11" i="13" s="1"/>
  <c r="AH22" i="13"/>
  <c r="AF39" i="41"/>
  <c r="AF8" i="11"/>
  <c r="AF36" i="11" s="1"/>
  <c r="AF10" i="41"/>
  <c r="AE64" i="11"/>
  <c r="AE68" i="11" s="1"/>
  <c r="AF12" i="27"/>
  <c r="AF20" i="27" s="1"/>
  <c r="AF15" i="41"/>
  <c r="AF43" i="11"/>
  <c r="AG11" i="27" l="1"/>
  <c r="AG21" i="27" s="1"/>
  <c r="AF35" i="41"/>
  <c r="AH24" i="13"/>
  <c r="AF8" i="41"/>
  <c r="AF32" i="41"/>
  <c r="AF31" i="41" s="1"/>
  <c r="AE66" i="12"/>
  <c r="AE68" i="12" s="1"/>
  <c r="AG16" i="27" l="1"/>
  <c r="AF18" i="41"/>
  <c r="AF25" i="41" s="1"/>
  <c r="AF41" i="41" s="1"/>
  <c r="AG17" i="27" s="1"/>
  <c r="AG5" i="11"/>
  <c r="AG41" i="11"/>
  <c r="AG40" i="11" s="1"/>
  <c r="AH26" i="13"/>
  <c r="AH30" i="13" l="1"/>
  <c r="AH35" i="13" s="1"/>
  <c r="AH37" i="13" s="1"/>
  <c r="AH13" i="27"/>
  <c r="AH32" i="13"/>
  <c r="AF62" i="11"/>
  <c r="AG7" i="27"/>
  <c r="AG43" i="41"/>
  <c r="AH10" i="14" l="1"/>
  <c r="AG47" i="11" s="1"/>
  <c r="AF60" i="12"/>
  <c r="AI19" i="13" s="1"/>
  <c r="AH11" i="14"/>
  <c r="AG11" i="11" s="1"/>
  <c r="AF54" i="11"/>
  <c r="AG61" i="11"/>
  <c r="AG8" i="11" l="1"/>
  <c r="AG36" i="11" s="1"/>
  <c r="AG10" i="41"/>
  <c r="AI7" i="13"/>
  <c r="AI11" i="13" s="1"/>
  <c r="AF64" i="12"/>
  <c r="AI22" i="13" s="1"/>
  <c r="AG39" i="41"/>
  <c r="AG35" i="41" s="1"/>
  <c r="AG15" i="41"/>
  <c r="AG43" i="11"/>
  <c r="AG12" i="27"/>
  <c r="AG20" i="27" s="1"/>
  <c r="AF64" i="11"/>
  <c r="AF68" i="11" s="1"/>
  <c r="AI24" i="13" l="1"/>
  <c r="AH41" i="11" s="1"/>
  <c r="AH40" i="11" s="1"/>
  <c r="AG8" i="41"/>
  <c r="AG18" i="41" s="1"/>
  <c r="AG25" i="41" s="1"/>
  <c r="AF66" i="12"/>
  <c r="AF68" i="12" s="1"/>
  <c r="AG32" i="41"/>
  <c r="AG31" i="41" s="1"/>
  <c r="AH11" i="27"/>
  <c r="AH21" i="27" s="1"/>
  <c r="AI26" i="13" l="1"/>
  <c r="AI30" i="13" s="1"/>
  <c r="AI35" i="13" s="1"/>
  <c r="AI37" i="13" s="1"/>
  <c r="AH5" i="11"/>
  <c r="AH43" i="41" s="1"/>
  <c r="AH16" i="27"/>
  <c r="AG41" i="41"/>
  <c r="AH17" i="27" s="1"/>
  <c r="AI32" i="13" l="1"/>
  <c r="AG60" i="12" s="1"/>
  <c r="AJ19" i="13" s="1"/>
  <c r="AI13" i="27"/>
  <c r="AG62" i="11"/>
  <c r="AH7" i="27"/>
  <c r="AI10" i="14" l="1"/>
  <c r="AH47" i="11" s="1"/>
  <c r="AH43" i="11" s="1"/>
  <c r="AI11" i="14"/>
  <c r="AH11" i="11" s="1"/>
  <c r="AH8" i="11" s="1"/>
  <c r="AH36" i="11" s="1"/>
  <c r="AH61" i="11"/>
  <c r="AG54" i="11"/>
  <c r="AJ7" i="13"/>
  <c r="AJ11" i="13" s="1"/>
  <c r="AG64" i="12"/>
  <c r="AJ22" i="13" s="1"/>
  <c r="AH10" i="41" l="1"/>
  <c r="AH15" i="41"/>
  <c r="AH39" i="41"/>
  <c r="AH35" i="41" s="1"/>
  <c r="AI11" i="27"/>
  <c r="AI21" i="27" s="1"/>
  <c r="AH12" i="27"/>
  <c r="AH20" i="27" s="1"/>
  <c r="AG64" i="11"/>
  <c r="AG68" i="11" s="1"/>
  <c r="AH32" i="41"/>
  <c r="AH31" i="41" s="1"/>
  <c r="AG66" i="12"/>
  <c r="AG68" i="12" s="1"/>
  <c r="AJ24" i="13"/>
  <c r="AH8" i="41" l="1"/>
  <c r="AI16" i="27" s="1"/>
  <c r="AI41" i="11"/>
  <c r="AI40" i="11" s="1"/>
  <c r="AI5" i="11"/>
  <c r="AJ26" i="13"/>
  <c r="AH18" i="41" l="1"/>
  <c r="AH25" i="41" s="1"/>
  <c r="AH41" i="41" s="1"/>
  <c r="AI17" i="27" s="1"/>
  <c r="AI43" i="41"/>
  <c r="AH62" i="11"/>
  <c r="AI7" i="27"/>
  <c r="AJ30" i="13"/>
  <c r="AJ35" i="13" s="1"/>
  <c r="AJ37" i="13" s="1"/>
  <c r="AJ13" i="27"/>
  <c r="AJ32" i="13"/>
  <c r="AH60" i="12" l="1"/>
  <c r="AK19" i="13" s="1"/>
  <c r="AJ10" i="14"/>
  <c r="AI47" i="11" s="1"/>
  <c r="AJ11" i="14"/>
  <c r="AI11" i="11" s="1"/>
  <c r="AH54" i="11"/>
  <c r="AI61" i="11"/>
  <c r="AI39" i="41" l="1"/>
  <c r="AI35" i="41" s="1"/>
  <c r="AI8" i="11"/>
  <c r="AI36" i="11" s="1"/>
  <c r="AI10" i="41"/>
  <c r="AI15" i="41"/>
  <c r="AI43" i="11"/>
  <c r="AH64" i="12"/>
  <c r="AK22" i="13" s="1"/>
  <c r="AK7" i="13"/>
  <c r="AK11" i="13" s="1"/>
  <c r="AH64" i="11"/>
  <c r="AH68" i="11" s="1"/>
  <c r="AI12" i="27"/>
  <c r="AI20" i="27" s="1"/>
  <c r="AK24" i="13" l="1"/>
  <c r="AJ41" i="11" s="1"/>
  <c r="AJ40" i="11" s="1"/>
  <c r="AI8" i="41"/>
  <c r="AI32" i="41"/>
  <c r="AI31" i="41" s="1"/>
  <c r="AH66" i="12"/>
  <c r="AH68" i="12" s="1"/>
  <c r="AJ11" i="27"/>
  <c r="AJ21" i="27" s="1"/>
  <c r="AK26" i="13" l="1"/>
  <c r="AK30" i="13" s="1"/>
  <c r="AK35" i="13" s="1"/>
  <c r="AK37" i="13" s="1"/>
  <c r="AJ5" i="11"/>
  <c r="AJ43" i="41" s="1"/>
  <c r="AI18" i="41"/>
  <c r="AI25" i="41" s="1"/>
  <c r="AI41" i="41" s="1"/>
  <c r="AJ17" i="27" s="1"/>
  <c r="AJ16" i="27"/>
  <c r="AK13" i="27" l="1"/>
  <c r="AK32" i="13"/>
  <c r="AK11" i="14" s="1"/>
  <c r="AJ11" i="11" s="1"/>
  <c r="AJ7" i="27"/>
  <c r="AI62" i="11"/>
  <c r="AI60" i="12" l="1"/>
  <c r="AK10" i="14"/>
  <c r="AJ47" i="11" s="1"/>
  <c r="AJ15" i="41" s="1"/>
  <c r="AI54" i="11"/>
  <c r="AJ61" i="11"/>
  <c r="AJ8" i="11"/>
  <c r="AJ36" i="11" s="1"/>
  <c r="AJ10" i="41"/>
  <c r="AL7" i="13" l="1"/>
  <c r="AL11" i="13" s="1"/>
  <c r="AL19" i="13"/>
  <c r="AL22" i="13" s="1"/>
  <c r="AI64" i="12"/>
  <c r="AI66" i="12" s="1"/>
  <c r="AI68" i="12" s="1"/>
  <c r="AJ43" i="11"/>
  <c r="AJ8" i="41"/>
  <c r="AJ18" i="41" s="1"/>
  <c r="AJ25" i="41" s="1"/>
  <c r="AI64" i="11"/>
  <c r="AI68" i="11" s="1"/>
  <c r="AJ12" i="27"/>
  <c r="AJ20" i="27" s="1"/>
  <c r="AJ39" i="41"/>
  <c r="AJ35" i="41" s="1"/>
  <c r="AK11" i="27"/>
  <c r="AK21" i="27" s="1"/>
  <c r="AJ32" i="41" l="1"/>
  <c r="AJ31" i="41" s="1"/>
  <c r="AJ41" i="41" s="1"/>
  <c r="AK17" i="27" s="1"/>
  <c r="AL24" i="13"/>
  <c r="AL26" i="13" s="1"/>
  <c r="AL32" i="13" s="1"/>
  <c r="AK16" i="27"/>
  <c r="AL13" i="27" l="1"/>
  <c r="AL30" i="13"/>
  <c r="AL35" i="13" s="1"/>
  <c r="AL37" i="13" s="1"/>
  <c r="AK41" i="11"/>
  <c r="AK40" i="11" s="1"/>
  <c r="AK5" i="11"/>
  <c r="AL10" i="14"/>
  <c r="AK47" i="11" s="1"/>
  <c r="AJ60" i="12"/>
  <c r="AM19" i="13" s="1"/>
  <c r="AL11" i="14"/>
  <c r="AK11" i="11" s="1"/>
  <c r="AJ62" i="11"/>
  <c r="AK7" i="27"/>
  <c r="AK43" i="41" l="1"/>
  <c r="AK61" i="11"/>
  <c r="AJ54" i="11"/>
  <c r="AM7" i="13"/>
  <c r="AM11" i="13" s="1"/>
  <c r="AJ64" i="12"/>
  <c r="AM22" i="13" s="1"/>
  <c r="AK8" i="11"/>
  <c r="AK36" i="11" s="1"/>
  <c r="AK10" i="41"/>
  <c r="AK15" i="41"/>
  <c r="AK43" i="11"/>
  <c r="AM24" i="13" l="1"/>
  <c r="AL5" i="11" s="1"/>
  <c r="AK8" i="41"/>
  <c r="AL16" i="27" s="1"/>
  <c r="AL11" i="27"/>
  <c r="AL21" i="27" s="1"/>
  <c r="AJ64" i="11"/>
  <c r="AJ68" i="11" s="1"/>
  <c r="AK12" i="27"/>
  <c r="AK20" i="27" s="1"/>
  <c r="AK32" i="41"/>
  <c r="AK31" i="41" s="1"/>
  <c r="AJ66" i="12"/>
  <c r="AJ68" i="12" s="1"/>
  <c r="AK39" i="41"/>
  <c r="AK35" i="41" s="1"/>
  <c r="AL41" i="11" l="1"/>
  <c r="AL43" i="41" s="1"/>
  <c r="AM26" i="13"/>
  <c r="AM13" i="27" s="1"/>
  <c r="AK18" i="41"/>
  <c r="AK25" i="41" s="1"/>
  <c r="AK41" i="41" s="1"/>
  <c r="AL17" i="27" s="1"/>
  <c r="D5" i="40"/>
  <c r="AM30" i="13" l="1"/>
  <c r="AM35" i="13" s="1"/>
  <c r="AM37" i="13" s="1"/>
  <c r="D41" i="40"/>
  <c r="D40" i="40" s="1"/>
  <c r="AM32" i="13"/>
  <c r="AM11" i="14" s="1"/>
  <c r="AL11" i="11" s="1"/>
  <c r="AL40" i="11"/>
  <c r="AL7" i="27"/>
  <c r="AK62" i="11"/>
  <c r="AL61" i="11" s="1"/>
  <c r="F13" i="44" l="1"/>
  <c r="AK60" i="12"/>
  <c r="AK64" i="12" s="1"/>
  <c r="AM10" i="14"/>
  <c r="AL47" i="11" s="1"/>
  <c r="AL15" i="41" s="1"/>
  <c r="E15" i="43" s="1"/>
  <c r="D11" i="40"/>
  <c r="AL10" i="41"/>
  <c r="AK54" i="11"/>
  <c r="D60" i="42" l="1"/>
  <c r="D64" i="42" s="1"/>
  <c r="D66" i="42" s="1"/>
  <c r="D68" i="42" s="1"/>
  <c r="H4" i="49" s="1"/>
  <c r="H6" i="49" s="1"/>
  <c r="AN19" i="13"/>
  <c r="AN22" i="13" s="1"/>
  <c r="AN7" i="13"/>
  <c r="AN11" i="13" s="1"/>
  <c r="D47" i="40"/>
  <c r="AK64" i="11"/>
  <c r="AK68" i="11" s="1"/>
  <c r="AL12" i="27"/>
  <c r="AL20" i="27" s="1"/>
  <c r="AL8" i="41"/>
  <c r="E10" i="43"/>
  <c r="E8" i="43" s="1"/>
  <c r="D61" i="40"/>
  <c r="AL39" i="41"/>
  <c r="AL32" i="41"/>
  <c r="AK66" i="12"/>
  <c r="AK68" i="12" s="1"/>
  <c r="H10" i="49" l="1"/>
  <c r="AN24" i="13"/>
  <c r="AM41" i="11" s="1"/>
  <c r="AM40" i="11" s="1"/>
  <c r="AM16" i="27"/>
  <c r="AL18" i="41"/>
  <c r="AL25" i="41" s="1"/>
  <c r="E32" i="43"/>
  <c r="AL35" i="41"/>
  <c r="E39" i="43"/>
  <c r="E35" i="43" s="1"/>
  <c r="E18" i="43"/>
  <c r="E25" i="43" s="1"/>
  <c r="F16" i="44"/>
  <c r="H11" i="49" l="1"/>
  <c r="H8" i="49" s="1"/>
  <c r="AM5" i="11"/>
  <c r="AM43" i="41" s="1"/>
  <c r="AN26" i="13"/>
  <c r="AN30" i="13" s="1"/>
  <c r="AN35" i="13" s="1"/>
  <c r="AN37" i="13" s="1"/>
  <c r="H13" i="49" l="1"/>
  <c r="AN32" i="13"/>
  <c r="AN11" i="14" s="1"/>
  <c r="AM11" i="11" s="1"/>
  <c r="AN13" i="27"/>
  <c r="H19" i="49" l="1"/>
  <c r="H17" i="49"/>
  <c r="H23" i="49"/>
  <c r="H20" i="49"/>
  <c r="H22" i="49"/>
  <c r="H21" i="49"/>
  <c r="H18" i="49"/>
  <c r="AN10" i="14"/>
  <c r="AM47" i="11" s="1"/>
  <c r="AM15" i="41" s="1"/>
  <c r="AL60" i="12"/>
  <c r="AO19" i="13" s="1"/>
  <c r="AM8" i="11"/>
  <c r="AM36" i="11" s="1"/>
  <c r="AM10" i="41"/>
  <c r="H25" i="49" l="1"/>
  <c r="H27" i="49" s="1"/>
  <c r="AL64" i="12"/>
  <c r="AO22" i="13" s="1"/>
  <c r="AO7" i="13"/>
  <c r="AO11" i="13" s="1"/>
  <c r="AL8" i="11"/>
  <c r="AL36" i="11" s="1"/>
  <c r="D8" i="40"/>
  <c r="D36" i="40" s="1"/>
  <c r="AM43" i="11"/>
  <c r="AN11" i="27"/>
  <c r="AN21" i="27" s="1"/>
  <c r="D43" i="40"/>
  <c r="AL43" i="11"/>
  <c r="AM8" i="41"/>
  <c r="AO24" i="13" l="1"/>
  <c r="AN5" i="11" s="1"/>
  <c r="AL66" i="12"/>
  <c r="AL68" i="12" s="1"/>
  <c r="AM32" i="41"/>
  <c r="AM31" i="41" s="1"/>
  <c r="AL31" i="41"/>
  <c r="AL41" i="41" s="1"/>
  <c r="AM17" i="27" s="1"/>
  <c r="D70" i="42"/>
  <c r="D72" i="42"/>
  <c r="F7" i="44"/>
  <c r="E31" i="43"/>
  <c r="E41" i="43" s="1"/>
  <c r="F17" i="44" s="1"/>
  <c r="AM11" i="27"/>
  <c r="AM21" i="27" s="1"/>
  <c r="F11" i="44"/>
  <c r="F21" i="44" s="1"/>
  <c r="AN16" i="27"/>
  <c r="AM18" i="41"/>
  <c r="AM25" i="41" s="1"/>
  <c r="AL62" i="11"/>
  <c r="AM7" i="27"/>
  <c r="E3" i="37"/>
  <c r="E5" i="37" s="1"/>
  <c r="AN41" i="11" l="1"/>
  <c r="AN40" i="11" s="1"/>
  <c r="AO26" i="13"/>
  <c r="AO32" i="13" s="1"/>
  <c r="AO11" i="14" s="1"/>
  <c r="AN11" i="11" s="1"/>
  <c r="AM62" i="11"/>
  <c r="AN7" i="27"/>
  <c r="D62" i="40"/>
  <c r="D54" i="40" s="1"/>
  <c r="AL54" i="11"/>
  <c r="AM61" i="11"/>
  <c r="AN43" i="41" l="1"/>
  <c r="AO10" i="14"/>
  <c r="AN47" i="11" s="1"/>
  <c r="AN43" i="11" s="1"/>
  <c r="AO13" i="27"/>
  <c r="AM60" i="12"/>
  <c r="AP19" i="13" s="1"/>
  <c r="AO30" i="13"/>
  <c r="AO35" i="13" s="1"/>
  <c r="AO37" i="13" s="1"/>
  <c r="AL64" i="11"/>
  <c r="AL68" i="11" s="1"/>
  <c r="AM12" i="27"/>
  <c r="AM20" i="27" s="1"/>
  <c r="D64" i="40"/>
  <c r="D68" i="40" s="1"/>
  <c r="F12" i="44"/>
  <c r="F20" i="44" s="1"/>
  <c r="AM54" i="11"/>
  <c r="AN61" i="11"/>
  <c r="AM39" i="41"/>
  <c r="AN10" i="41"/>
  <c r="AN8" i="11"/>
  <c r="AN36" i="11" s="1"/>
  <c r="AN15" i="41" l="1"/>
  <c r="AN8" i="41" s="1"/>
  <c r="AP7" i="13"/>
  <c r="AP11" i="13" s="1"/>
  <c r="AM64" i="12"/>
  <c r="AP22" i="13" s="1"/>
  <c r="AN12" i="27"/>
  <c r="AN20" i="27" s="1"/>
  <c r="AM64" i="11"/>
  <c r="AM68" i="11" s="1"/>
  <c r="AO11" i="27"/>
  <c r="AO21" i="27" s="1"/>
  <c r="AM35" i="41"/>
  <c r="AM41" i="41" s="1"/>
  <c r="AN17" i="27" s="1"/>
  <c r="AN39" i="41"/>
  <c r="AN35" i="41" s="1"/>
  <c r="AM66" i="12" l="1"/>
  <c r="AM68" i="12" s="1"/>
  <c r="AP24" i="13"/>
  <c r="AO41" i="11" s="1"/>
  <c r="AO40" i="11" s="1"/>
  <c r="AN32" i="41"/>
  <c r="AN31" i="41" s="1"/>
  <c r="AO16" i="27"/>
  <c r="AN18" i="41"/>
  <c r="AN25" i="41" s="1"/>
  <c r="AO5" i="11"/>
  <c r="AP26" i="13" l="1"/>
  <c r="AP30" i="13" s="1"/>
  <c r="AP35" i="13" s="1"/>
  <c r="AP37" i="13" s="1"/>
  <c r="AN41" i="41"/>
  <c r="AO17" i="27" s="1"/>
  <c r="AO43" i="41"/>
  <c r="AO7" i="27"/>
  <c r="AN62" i="11"/>
  <c r="AP13" i="27" l="1"/>
  <c r="AP32" i="13"/>
  <c r="AP11" i="14" s="1"/>
  <c r="AO11" i="11" s="1"/>
  <c r="AO61" i="11"/>
  <c r="AN54" i="11"/>
  <c r="AN60" i="12" l="1"/>
  <c r="AQ19" i="13" s="1"/>
  <c r="AP10" i="14"/>
  <c r="AO47" i="11" s="1"/>
  <c r="AO15" i="41" s="1"/>
  <c r="AO8" i="11"/>
  <c r="AO36" i="11" s="1"/>
  <c r="AO10" i="41"/>
  <c r="AO12" i="27"/>
  <c r="AO20" i="27" s="1"/>
  <c r="AN64" i="11"/>
  <c r="AN68" i="11" s="1"/>
  <c r="AO39" i="41"/>
  <c r="AQ7" i="13"/>
  <c r="AQ11" i="13" s="1"/>
  <c r="AN64" i="12"/>
  <c r="AQ22" i="13" s="1"/>
  <c r="AO43" i="11" l="1"/>
  <c r="AQ24" i="13"/>
  <c r="AO35" i="41"/>
  <c r="AO8" i="41"/>
  <c r="AP11" i="27"/>
  <c r="AP21" i="27" s="1"/>
  <c r="AO32" i="41"/>
  <c r="AN66" i="12"/>
  <c r="AN68" i="12" s="1"/>
  <c r="AO31" i="41" l="1"/>
  <c r="AO18" i="41"/>
  <c r="AO25" i="41" s="1"/>
  <c r="AP16" i="27"/>
  <c r="AP5" i="11"/>
  <c r="AP41" i="11"/>
  <c r="AP40" i="11" s="1"/>
  <c r="AQ26" i="13"/>
  <c r="AP43" i="41" l="1"/>
  <c r="AO62" i="11"/>
  <c r="AP7" i="27"/>
  <c r="AQ13" i="27"/>
  <c r="AQ30" i="13"/>
  <c r="AQ35" i="13" s="1"/>
  <c r="AQ37" i="13" s="1"/>
  <c r="AQ32" i="13"/>
  <c r="AO41" i="41"/>
  <c r="AP17" i="27" s="1"/>
  <c r="AQ11" i="14" l="1"/>
  <c r="AP11" i="11" s="1"/>
  <c r="AQ10" i="14"/>
  <c r="AP47" i="11" s="1"/>
  <c r="AO60" i="12"/>
  <c r="AR19" i="13" s="1"/>
  <c r="AO54" i="11"/>
  <c r="AP61" i="11"/>
  <c r="AP39" i="41" l="1"/>
  <c r="AR7" i="13"/>
  <c r="AR11" i="13" s="1"/>
  <c r="AO64" i="12"/>
  <c r="AR22" i="13" s="1"/>
  <c r="AO64" i="11"/>
  <c r="AO68" i="11" s="1"/>
  <c r="AP12" i="27"/>
  <c r="AP20" i="27" s="1"/>
  <c r="AP15" i="41"/>
  <c r="AP43" i="11"/>
  <c r="AP8" i="11"/>
  <c r="AP36" i="11" s="1"/>
  <c r="AP10" i="41"/>
  <c r="AR24" i="13" l="1"/>
  <c r="AQ5" i="11" s="1"/>
  <c r="AP8" i="41"/>
  <c r="AP35" i="41"/>
  <c r="AQ11" i="27"/>
  <c r="AQ21" i="27" s="1"/>
  <c r="AP32" i="41"/>
  <c r="AO66" i="12"/>
  <c r="AO68" i="12" s="1"/>
  <c r="AR26" i="13" l="1"/>
  <c r="AR13" i="27" s="1"/>
  <c r="AQ41" i="11"/>
  <c r="AQ40" i="11" s="1"/>
  <c r="AP31" i="41"/>
  <c r="AQ16" i="27"/>
  <c r="AP18" i="41"/>
  <c r="AP25" i="41" s="1"/>
  <c r="AR30" i="13" l="1"/>
  <c r="AR35" i="13" s="1"/>
  <c r="AR37" i="13" s="1"/>
  <c r="AR32" i="13"/>
  <c r="AR10" i="14" s="1"/>
  <c r="AQ47" i="11" s="1"/>
  <c r="AQ43" i="41"/>
  <c r="AP41" i="41"/>
  <c r="AQ17" i="27" s="1"/>
  <c r="AP62" i="11"/>
  <c r="AQ7" i="27"/>
  <c r="AP60" i="12" l="1"/>
  <c r="AR11" i="14"/>
  <c r="AQ11" i="11" s="1"/>
  <c r="AQ8" i="11" s="1"/>
  <c r="AQ36" i="11" s="1"/>
  <c r="AP54" i="11"/>
  <c r="AQ61" i="11"/>
  <c r="AQ15" i="41"/>
  <c r="AQ43" i="11"/>
  <c r="AP64" i="12" l="1"/>
  <c r="AS19" i="13"/>
  <c r="AS22" i="13" s="1"/>
  <c r="AS7" i="13"/>
  <c r="AS11" i="13" s="1"/>
  <c r="AQ10" i="41"/>
  <c r="AQ8" i="41" s="1"/>
  <c r="AQ39" i="41"/>
  <c r="AR11" i="27"/>
  <c r="AR21" i="27" s="1"/>
  <c r="AQ12" i="27"/>
  <c r="AQ20" i="27" s="1"/>
  <c r="AP64" i="11"/>
  <c r="AP68" i="11" s="1"/>
  <c r="AP66" i="12" l="1"/>
  <c r="AP68" i="12" s="1"/>
  <c r="AQ32" i="41"/>
  <c r="AQ31" i="41" s="1"/>
  <c r="AS24" i="13"/>
  <c r="AR5" i="11" s="1"/>
  <c r="AR41" i="11"/>
  <c r="AR40" i="11" s="1"/>
  <c r="AQ18" i="41"/>
  <c r="AQ25" i="41" s="1"/>
  <c r="AR16" i="27"/>
  <c r="AQ35" i="41"/>
  <c r="AR7" i="27" l="1"/>
  <c r="AS26" i="13"/>
  <c r="AS32" i="13" s="1"/>
  <c r="AS11" i="14" s="1"/>
  <c r="AR11" i="11" s="1"/>
  <c r="AR43" i="41"/>
  <c r="AQ41" i="41"/>
  <c r="AR17" i="27" s="1"/>
  <c r="AS30" i="13" l="1"/>
  <c r="AS35" i="13" s="1"/>
  <c r="AS37" i="13" s="1"/>
  <c r="AQ60" i="12"/>
  <c r="AT19" i="13" s="1"/>
  <c r="AQ62" i="11"/>
  <c r="AQ54" i="11" s="1"/>
  <c r="AS10" i="14"/>
  <c r="AR47" i="11" s="1"/>
  <c r="AR15" i="41" s="1"/>
  <c r="AS13" i="27"/>
  <c r="AR8" i="11"/>
  <c r="AR36" i="11" s="1"/>
  <c r="AR10" i="41"/>
  <c r="AQ64" i="12" l="1"/>
  <c r="AT22" i="13" s="1"/>
  <c r="AT7" i="13"/>
  <c r="AT11" i="13" s="1"/>
  <c r="AR43" i="11"/>
  <c r="AR61" i="11"/>
  <c r="AR39" i="41" s="1"/>
  <c r="AR8" i="41"/>
  <c r="AR18" i="41" s="1"/>
  <c r="AR25" i="41" s="1"/>
  <c r="AS11" i="27"/>
  <c r="AS21" i="27" s="1"/>
  <c r="AQ64" i="11"/>
  <c r="AQ68" i="11" s="1"/>
  <c r="AR12" i="27"/>
  <c r="AR20" i="27" s="1"/>
  <c r="AT24" i="13" l="1"/>
  <c r="AT26" i="13" s="1"/>
  <c r="AT30" i="13" s="1"/>
  <c r="AT35" i="13" s="1"/>
  <c r="AT37" i="13" s="1"/>
  <c r="AQ66" i="12"/>
  <c r="AQ68" i="12" s="1"/>
  <c r="AR32" i="41"/>
  <c r="AR31" i="41" s="1"/>
  <c r="AS16" i="27"/>
  <c r="AS41" i="11"/>
  <c r="AS40" i="11" s="1"/>
  <c r="AR35" i="41"/>
  <c r="AT32" i="13" l="1"/>
  <c r="AT10" i="14" s="1"/>
  <c r="AS47" i="11" s="1"/>
  <c r="AT13" i="27"/>
  <c r="AS5" i="11"/>
  <c r="AS43" i="41" s="1"/>
  <c r="AR62" i="11"/>
  <c r="AR41" i="41"/>
  <c r="AS17" i="27" s="1"/>
  <c r="AR60" i="12" l="1"/>
  <c r="AU19" i="13" s="1"/>
  <c r="AT11" i="14"/>
  <c r="AS11" i="11" s="1"/>
  <c r="AS10" i="41" s="1"/>
  <c r="AS7" i="27"/>
  <c r="AS15" i="41"/>
  <c r="AS43" i="11"/>
  <c r="AR54" i="11"/>
  <c r="AS61" i="11"/>
  <c r="AR64" i="12" l="1"/>
  <c r="AU22" i="13" s="1"/>
  <c r="AS8" i="11"/>
  <c r="AS36" i="11" s="1"/>
  <c r="AT11" i="27" s="1"/>
  <c r="AT21" i="27" s="1"/>
  <c r="AU7" i="13"/>
  <c r="AU11" i="13" s="1"/>
  <c r="AS8" i="41"/>
  <c r="AT16" i="27" s="1"/>
  <c r="AR64" i="11"/>
  <c r="AR68" i="11" s="1"/>
  <c r="AS12" i="27"/>
  <c r="AS20" i="27" s="1"/>
  <c r="AS39" i="41"/>
  <c r="AS35" i="41" s="1"/>
  <c r="AR66" i="12" l="1"/>
  <c r="AR68" i="12" s="1"/>
  <c r="AS32" i="41"/>
  <c r="AS31" i="41" s="1"/>
  <c r="AU24" i="13"/>
  <c r="AT5" i="11" s="1"/>
  <c r="AS18" i="41"/>
  <c r="AS25" i="41" s="1"/>
  <c r="AT41" i="11" l="1"/>
  <c r="AT40" i="11" s="1"/>
  <c r="AU26" i="13"/>
  <c r="AU30" i="13" s="1"/>
  <c r="AU35" i="13" s="1"/>
  <c r="AU37" i="13" s="1"/>
  <c r="AS41" i="41"/>
  <c r="AT17" i="27" s="1"/>
  <c r="AS62" i="11"/>
  <c r="AT7" i="27"/>
  <c r="AT43" i="41" l="1"/>
  <c r="AU32" i="13"/>
  <c r="AU10" i="14" s="1"/>
  <c r="AT47" i="11" s="1"/>
  <c r="AU13" i="27"/>
  <c r="AT61" i="11"/>
  <c r="AS54" i="11"/>
  <c r="AU11" i="14" l="1"/>
  <c r="AT11" i="11" s="1"/>
  <c r="AT8" i="11" s="1"/>
  <c r="AT36" i="11" s="1"/>
  <c r="AS60" i="12"/>
  <c r="AV19" i="13" s="1"/>
  <c r="AT39" i="41"/>
  <c r="AT35" i="41" s="1"/>
  <c r="AS64" i="11"/>
  <c r="AS68" i="11" s="1"/>
  <c r="AT12" i="27"/>
  <c r="AT20" i="27" s="1"/>
  <c r="AT15" i="41"/>
  <c r="AT43" i="11"/>
  <c r="AV7" i="13" l="1"/>
  <c r="AV11" i="13" s="1"/>
  <c r="AS64" i="12"/>
  <c r="AV22" i="13" s="1"/>
  <c r="AT10" i="41"/>
  <c r="AT8" i="41" s="1"/>
  <c r="AU11" i="27"/>
  <c r="AU21" i="27" s="1"/>
  <c r="AV24" i="13" l="1"/>
  <c r="AU5" i="11" s="1"/>
  <c r="AT32" i="41"/>
  <c r="AT31" i="41" s="1"/>
  <c r="AS66" i="12"/>
  <c r="AS68" i="12" s="1"/>
  <c r="AV26" i="13"/>
  <c r="AV30" i="13" s="1"/>
  <c r="AV35" i="13" s="1"/>
  <c r="AV37" i="13" s="1"/>
  <c r="AU41" i="11"/>
  <c r="AU40" i="11" s="1"/>
  <c r="AU16" i="27"/>
  <c r="AT18" i="41"/>
  <c r="AT25" i="41" s="1"/>
  <c r="AT41" i="41" l="1"/>
  <c r="AU17" i="27" s="1"/>
  <c r="AV13" i="27"/>
  <c r="AV32" i="13"/>
  <c r="AT60" i="12" s="1"/>
  <c r="AW19" i="13" s="1"/>
  <c r="AU43" i="41"/>
  <c r="AU7" i="27"/>
  <c r="AT62" i="11"/>
  <c r="AV10" i="14" l="1"/>
  <c r="AU47" i="11" s="1"/>
  <c r="AU15" i="41" s="1"/>
  <c r="AV11" i="14"/>
  <c r="AU11" i="11" s="1"/>
  <c r="AU10" i="41" s="1"/>
  <c r="AT64" i="12"/>
  <c r="AW22" i="13" s="1"/>
  <c r="AW7" i="13"/>
  <c r="AW11" i="13" s="1"/>
  <c r="AU61" i="11"/>
  <c r="AT54" i="11"/>
  <c r="AU43" i="11" l="1"/>
  <c r="AW24" i="13"/>
  <c r="AV41" i="11" s="1"/>
  <c r="AV40" i="11" s="1"/>
  <c r="AU8" i="11"/>
  <c r="AU36" i="11" s="1"/>
  <c r="AV11" i="27" s="1"/>
  <c r="AV21" i="27" s="1"/>
  <c r="AT64" i="11"/>
  <c r="AT68" i="11" s="1"/>
  <c r="AU12" i="27"/>
  <c r="AU20" i="27" s="1"/>
  <c r="AU8" i="41"/>
  <c r="AU39" i="41"/>
  <c r="AU35" i="41" s="1"/>
  <c r="AU32" i="41"/>
  <c r="AU31" i="41" s="1"/>
  <c r="AT66" i="12"/>
  <c r="AT68" i="12" s="1"/>
  <c r="AW26" i="13" l="1"/>
  <c r="AW13" i="27" s="1"/>
  <c r="AV5" i="11"/>
  <c r="AV43" i="41" s="1"/>
  <c r="AU18" i="41"/>
  <c r="AU25" i="41" s="1"/>
  <c r="AU41" i="41" s="1"/>
  <c r="AV17" i="27" s="1"/>
  <c r="AV16" i="27"/>
  <c r="AW30" i="13" l="1"/>
  <c r="AW35" i="13" s="1"/>
  <c r="AW37" i="13" s="1"/>
  <c r="AW32" i="13"/>
  <c r="AW11" i="14" s="1"/>
  <c r="AV11" i="11" s="1"/>
  <c r="AU62" i="11"/>
  <c r="AV7" i="27"/>
  <c r="AW10" i="14" l="1"/>
  <c r="AV47" i="11" s="1"/>
  <c r="AV15" i="41" s="1"/>
  <c r="AU60" i="12"/>
  <c r="AV8" i="11"/>
  <c r="AV36" i="11" s="1"/>
  <c r="AV10" i="41"/>
  <c r="AV61" i="11"/>
  <c r="AU54" i="11"/>
  <c r="AX7" i="13" l="1"/>
  <c r="AX11" i="13" s="1"/>
  <c r="AX19" i="13"/>
  <c r="AV43" i="11"/>
  <c r="AU64" i="12"/>
  <c r="AV8" i="41"/>
  <c r="AV18" i="41" s="1"/>
  <c r="AV25" i="41" s="1"/>
  <c r="AW11" i="27"/>
  <c r="AW21" i="27" s="1"/>
  <c r="AV12" i="27"/>
  <c r="AV20" i="27" s="1"/>
  <c r="AU64" i="11"/>
  <c r="AU68" i="11" s="1"/>
  <c r="AV39" i="41"/>
  <c r="AV35" i="41" s="1"/>
  <c r="AX22" i="13" l="1"/>
  <c r="AX24" i="13" s="1"/>
  <c r="AW5" i="11" s="1"/>
  <c r="AV32" i="41"/>
  <c r="AV31" i="41" s="1"/>
  <c r="AV41" i="41" s="1"/>
  <c r="AW17" i="27" s="1"/>
  <c r="AW16" i="27"/>
  <c r="AU66" i="12"/>
  <c r="AU68" i="12" s="1"/>
  <c r="AW41" i="11" l="1"/>
  <c r="AW40" i="11" s="1"/>
  <c r="AX26" i="13"/>
  <c r="AX30" i="13" s="1"/>
  <c r="AX35" i="13" s="1"/>
  <c r="AX37" i="13" s="1"/>
  <c r="AV62" i="11"/>
  <c r="AW7" i="27"/>
  <c r="AW43" i="41" l="1"/>
  <c r="AX32" i="13"/>
  <c r="AX11" i="14" s="1"/>
  <c r="AW11" i="11" s="1"/>
  <c r="AX13" i="27"/>
  <c r="AW61" i="11"/>
  <c r="AV54" i="11"/>
  <c r="AX10" i="14" l="1"/>
  <c r="AW47" i="11" s="1"/>
  <c r="AW15" i="41" s="1"/>
  <c r="AV60" i="12"/>
  <c r="AY19" i="13" s="1"/>
  <c r="AY22" i="13" s="1"/>
  <c r="AV64" i="11"/>
  <c r="AV68" i="11" s="1"/>
  <c r="AW12" i="27"/>
  <c r="AW20" i="27" s="1"/>
  <c r="AW8" i="11"/>
  <c r="AW36" i="11" s="1"/>
  <c r="AW10" i="41"/>
  <c r="AW39" i="41"/>
  <c r="AW35" i="41" s="1"/>
  <c r="AV64" i="12" l="1"/>
  <c r="AY7" i="13"/>
  <c r="AY11" i="13" s="1"/>
  <c r="AY24" i="13" s="1"/>
  <c r="AY26" i="13" s="1"/>
  <c r="AW43" i="11"/>
  <c r="AW8" i="41"/>
  <c r="AW18" i="41" s="1"/>
  <c r="AW25" i="41" s="1"/>
  <c r="AX11" i="27"/>
  <c r="AX21" i="27" s="1"/>
  <c r="AV66" i="12" l="1"/>
  <c r="AV68" i="12" s="1"/>
  <c r="AW32" i="41"/>
  <c r="AW31" i="41" s="1"/>
  <c r="AW41" i="41" s="1"/>
  <c r="AX17" i="27" s="1"/>
  <c r="AX16" i="27"/>
  <c r="AX5" i="11"/>
  <c r="E5" i="40" s="1"/>
  <c r="AX41" i="11"/>
  <c r="AX40" i="11" s="1"/>
  <c r="AY13" i="27"/>
  <c r="AY30" i="13"/>
  <c r="AY35" i="13" s="1"/>
  <c r="AY37" i="13" s="1"/>
  <c r="AY32" i="13"/>
  <c r="AW62" i="11" l="1"/>
  <c r="AX61" i="11" s="1"/>
  <c r="E41" i="40"/>
  <c r="E40" i="40" s="1"/>
  <c r="AX43" i="41"/>
  <c r="AY10" i="14"/>
  <c r="AX47" i="11" s="1"/>
  <c r="AY11" i="14"/>
  <c r="AX11" i="11" s="1"/>
  <c r="AW60" i="12"/>
  <c r="AZ19" i="13" s="1"/>
  <c r="AX7" i="27" l="1"/>
  <c r="G13" i="44"/>
  <c r="E11" i="40"/>
  <c r="AX10" i="41"/>
  <c r="AW54" i="11"/>
  <c r="AW64" i="12"/>
  <c r="AZ22" i="13" s="1"/>
  <c r="AZ7" i="13"/>
  <c r="AZ11" i="13" s="1"/>
  <c r="E60" i="42"/>
  <c r="E64" i="42" s="1"/>
  <c r="E66" i="42" s="1"/>
  <c r="E68" i="42" s="1"/>
  <c r="I4" i="49" s="1"/>
  <c r="I6" i="49" s="1"/>
  <c r="AX15" i="41"/>
  <c r="F15" i="43" s="1"/>
  <c r="E47" i="40"/>
  <c r="I10" i="49" l="1"/>
  <c r="AZ24" i="13"/>
  <c r="AY5" i="11" s="1"/>
  <c r="AX39" i="41"/>
  <c r="E61" i="40"/>
  <c r="AX32" i="41"/>
  <c r="AW66" i="12"/>
  <c r="AW68" i="12" s="1"/>
  <c r="AX8" i="41"/>
  <c r="F10" i="43"/>
  <c r="F8" i="43" s="1"/>
  <c r="AW64" i="11"/>
  <c r="AW68" i="11" s="1"/>
  <c r="AX12" i="27"/>
  <c r="AX20" i="27" s="1"/>
  <c r="I11" i="49" l="1"/>
  <c r="I8" i="49" s="1"/>
  <c r="AZ26" i="13"/>
  <c r="AZ32" i="13" s="1"/>
  <c r="AY41" i="11"/>
  <c r="AY40" i="11" s="1"/>
  <c r="F32" i="43"/>
  <c r="G16" i="44"/>
  <c r="F18" i="43"/>
  <c r="F25" i="43" s="1"/>
  <c r="AY16" i="27"/>
  <c r="AX18" i="41"/>
  <c r="AX25" i="41" s="1"/>
  <c r="AX35" i="41"/>
  <c r="F39" i="43"/>
  <c r="F35" i="43" s="1"/>
  <c r="I13" i="49" l="1"/>
  <c r="AZ30" i="13"/>
  <c r="AZ35" i="13" s="1"/>
  <c r="AZ37" i="13" s="1"/>
  <c r="AZ13" i="27"/>
  <c r="AY43" i="41"/>
  <c r="AZ10" i="14"/>
  <c r="AY47" i="11" s="1"/>
  <c r="AY15" i="41" s="1"/>
  <c r="AX60" i="12"/>
  <c r="BA19" i="13" s="1"/>
  <c r="AZ11" i="14"/>
  <c r="AY11" i="11" s="1"/>
  <c r="I19" i="49" l="1"/>
  <c r="I23" i="49"/>
  <c r="I20" i="49"/>
  <c r="I21" i="49"/>
  <c r="I22" i="49"/>
  <c r="I18" i="49"/>
  <c r="I17" i="49"/>
  <c r="AY10" i="41"/>
  <c r="BA7" i="13"/>
  <c r="BA11" i="13" s="1"/>
  <c r="AX64" i="12"/>
  <c r="BA22" i="13" s="1"/>
  <c r="I25" i="49" l="1"/>
  <c r="I27" i="49" s="1"/>
  <c r="BA24" i="13"/>
  <c r="BA26" i="13" s="1"/>
  <c r="AY8" i="41"/>
  <c r="AX66" i="12"/>
  <c r="AX68" i="12" s="1"/>
  <c r="AY32" i="41"/>
  <c r="AY8" i="11"/>
  <c r="AY36" i="11" s="1"/>
  <c r="AZ41" i="11" l="1"/>
  <c r="AZ40" i="11" s="1"/>
  <c r="AZ5" i="11"/>
  <c r="E70" i="42"/>
  <c r="AX43" i="11"/>
  <c r="E43" i="40"/>
  <c r="AX8" i="11"/>
  <c r="AX36" i="11" s="1"/>
  <c r="E8" i="40"/>
  <c r="E36" i="40" s="1"/>
  <c r="AZ11" i="27"/>
  <c r="AZ21" i="27" s="1"/>
  <c r="AZ16" i="27"/>
  <c r="AY18" i="41"/>
  <c r="AY25" i="41" s="1"/>
  <c r="BA13" i="27"/>
  <c r="BA30" i="13"/>
  <c r="BA35" i="13" s="1"/>
  <c r="BA37" i="13" s="1"/>
  <c r="BA32" i="13"/>
  <c r="AY43" i="11"/>
  <c r="AY31" i="41"/>
  <c r="AZ43" i="41" l="1"/>
  <c r="G7" i="44"/>
  <c r="E72" i="42"/>
  <c r="AX62" i="11"/>
  <c r="AY7" i="27"/>
  <c r="F3" i="37"/>
  <c r="F5" i="37" s="1"/>
  <c r="AY11" i="27"/>
  <c r="AY21" i="27" s="1"/>
  <c r="F31" i="43"/>
  <c r="F41" i="43" s="1"/>
  <c r="G17" i="44" s="1"/>
  <c r="AX31" i="41"/>
  <c r="AX41" i="41" s="1"/>
  <c r="AY17" i="27" s="1"/>
  <c r="AZ7" i="27"/>
  <c r="AY62" i="11"/>
  <c r="BA10" i="14"/>
  <c r="AZ47" i="11" s="1"/>
  <c r="BA11" i="14"/>
  <c r="AZ11" i="11" s="1"/>
  <c r="AY60" i="12"/>
  <c r="BB19" i="13" s="1"/>
  <c r="G11" i="44"/>
  <c r="G21" i="44" s="1"/>
  <c r="BB7" i="13" l="1"/>
  <c r="BB11" i="13" s="1"/>
  <c r="AY64" i="12"/>
  <c r="BB22" i="13" s="1"/>
  <c r="E62" i="40"/>
  <c r="E54" i="40" s="1"/>
  <c r="AY61" i="11"/>
  <c r="AX54" i="11"/>
  <c r="AZ15" i="41"/>
  <c r="AZ43" i="11"/>
  <c r="AZ10" i="41"/>
  <c r="AZ8" i="11"/>
  <c r="AZ36" i="11" s="1"/>
  <c r="BB24" i="13" l="1"/>
  <c r="BA41" i="11" s="1"/>
  <c r="BA40" i="11" s="1"/>
  <c r="E64" i="40"/>
  <c r="E68" i="40" s="1"/>
  <c r="G12" i="44"/>
  <c r="G20" i="44" s="1"/>
  <c r="BA11" i="27"/>
  <c r="BA21" i="27" s="1"/>
  <c r="AY39" i="41"/>
  <c r="AY54" i="11"/>
  <c r="AZ61" i="11"/>
  <c r="AZ8" i="41"/>
  <c r="AY12" i="27"/>
  <c r="AY20" i="27" s="1"/>
  <c r="AX64" i="11"/>
  <c r="AX68" i="11" s="1"/>
  <c r="AZ32" i="41"/>
  <c r="AY66" i="12"/>
  <c r="AY68" i="12" s="1"/>
  <c r="BB26" i="13" l="1"/>
  <c r="BB13" i="27" s="1"/>
  <c r="BA5" i="11"/>
  <c r="BA43" i="41" s="1"/>
  <c r="BA16" i="27"/>
  <c r="AZ18" i="41"/>
  <c r="AZ25" i="41" s="1"/>
  <c r="AY35" i="41"/>
  <c r="AY41" i="41" s="1"/>
  <c r="AZ17" i="27" s="1"/>
  <c r="AZ39" i="41"/>
  <c r="AZ35" i="41" s="1"/>
  <c r="AZ31" i="41"/>
  <c r="AZ12" i="27"/>
  <c r="AZ20" i="27" s="1"/>
  <c r="AY64" i="11"/>
  <c r="AY68" i="11" s="1"/>
  <c r="BB32" i="13" l="1"/>
  <c r="AZ60" i="12" s="1"/>
  <c r="BC19" i="13" s="1"/>
  <c r="BB30" i="13"/>
  <c r="BB35" i="13" s="1"/>
  <c r="BB37" i="13" s="1"/>
  <c r="AZ41" i="41"/>
  <c r="BA17" i="27" s="1"/>
  <c r="AZ62" i="11"/>
  <c r="BA7" i="27"/>
  <c r="BB11" i="14" l="1"/>
  <c r="BA11" i="11" s="1"/>
  <c r="BA8" i="11" s="1"/>
  <c r="BA36" i="11" s="1"/>
  <c r="BB10" i="14"/>
  <c r="BA47" i="11" s="1"/>
  <c r="BA15" i="41" s="1"/>
  <c r="AZ54" i="11"/>
  <c r="BA61" i="11"/>
  <c r="BC7" i="13"/>
  <c r="BC11" i="13" s="1"/>
  <c r="AZ64" i="12"/>
  <c r="BC22" i="13" s="1"/>
  <c r="BA10" i="41" l="1"/>
  <c r="BA8" i="41" s="1"/>
  <c r="BA43" i="11"/>
  <c r="BB11" i="27"/>
  <c r="BB21" i="27" s="1"/>
  <c r="BA39" i="41"/>
  <c r="BA32" i="41"/>
  <c r="AZ66" i="12"/>
  <c r="AZ68" i="12" s="1"/>
  <c r="BA12" i="27"/>
  <c r="BA20" i="27" s="1"/>
  <c r="AZ64" i="11"/>
  <c r="AZ68" i="11" s="1"/>
  <c r="BC24" i="13"/>
  <c r="BB16" i="27" l="1"/>
  <c r="BA18" i="41"/>
  <c r="BA25" i="41" s="1"/>
  <c r="BA35" i="41"/>
  <c r="BB41" i="11"/>
  <c r="BB40" i="11" s="1"/>
  <c r="BB5" i="11"/>
  <c r="BC26" i="13"/>
  <c r="BA31" i="41"/>
  <c r="BB43" i="41" l="1"/>
  <c r="BA41" i="41"/>
  <c r="BB17" i="27" s="1"/>
  <c r="BC32" i="13"/>
  <c r="BC13" i="27"/>
  <c r="BC30" i="13"/>
  <c r="BC35" i="13" s="1"/>
  <c r="BC37" i="13" s="1"/>
  <c r="BA62" i="11"/>
  <c r="BB7" i="27"/>
  <c r="BA54" i="11" l="1"/>
  <c r="BB61" i="11"/>
  <c r="BC10" i="14"/>
  <c r="BB47" i="11" s="1"/>
  <c r="BA60" i="12"/>
  <c r="BD19" i="13" s="1"/>
  <c r="BC11" i="14"/>
  <c r="BB11" i="11" s="1"/>
  <c r="BB39" i="41" l="1"/>
  <c r="BB8" i="11"/>
  <c r="BB36" i="11" s="1"/>
  <c r="BB10" i="41"/>
  <c r="BA64" i="12"/>
  <c r="BD22" i="13" s="1"/>
  <c r="BD7" i="13"/>
  <c r="BD11" i="13" s="1"/>
  <c r="BB15" i="41"/>
  <c r="BB43" i="11"/>
  <c r="BA64" i="11"/>
  <c r="BA68" i="11" s="1"/>
  <c r="BB12" i="27"/>
  <c r="BB20" i="27" s="1"/>
  <c r="BB32" i="41" l="1"/>
  <c r="BA66" i="12"/>
  <c r="BA68" i="12" s="1"/>
  <c r="BB8" i="41"/>
  <c r="BB35" i="41"/>
  <c r="BD24" i="13"/>
  <c r="BC11" i="27"/>
  <c r="BC21" i="27" s="1"/>
  <c r="BC16" i="27" l="1"/>
  <c r="BB18" i="41"/>
  <c r="BB25" i="41" s="1"/>
  <c r="BC41" i="11"/>
  <c r="BC40" i="11" s="1"/>
  <c r="BC5" i="11"/>
  <c r="BD26" i="13"/>
  <c r="BB31" i="41"/>
  <c r="BC43" i="41" l="1"/>
  <c r="BB41" i="41"/>
  <c r="BC17" i="27" s="1"/>
  <c r="BD30" i="13"/>
  <c r="BD35" i="13" s="1"/>
  <c r="BD37" i="13" s="1"/>
  <c r="BD13" i="27"/>
  <c r="BD32" i="13"/>
  <c r="BB62" i="11"/>
  <c r="BC7" i="27"/>
  <c r="BB54" i="11" l="1"/>
  <c r="BC61" i="11"/>
  <c r="BB60" i="12"/>
  <c r="BE19" i="13" s="1"/>
  <c r="BD10" i="14"/>
  <c r="BC47" i="11" s="1"/>
  <c r="BD11" i="14"/>
  <c r="BC11" i="11" s="1"/>
  <c r="BB64" i="12" l="1"/>
  <c r="BE22" i="13" s="1"/>
  <c r="BE7" i="13"/>
  <c r="BE11" i="13" s="1"/>
  <c r="BC39" i="41"/>
  <c r="BC15" i="41"/>
  <c r="BC43" i="11"/>
  <c r="BC8" i="11"/>
  <c r="BC36" i="11" s="1"/>
  <c r="BC10" i="41"/>
  <c r="BB64" i="11"/>
  <c r="BB68" i="11" s="1"/>
  <c r="BC12" i="27"/>
  <c r="BC20" i="27" s="1"/>
  <c r="BE24" i="13" l="1"/>
  <c r="BD5" i="11" s="1"/>
  <c r="BD11" i="27"/>
  <c r="BD21" i="27" s="1"/>
  <c r="BB66" i="12"/>
  <c r="BB68" i="12" s="1"/>
  <c r="BC32" i="41"/>
  <c r="BC8" i="41"/>
  <c r="BC35" i="41"/>
  <c r="BE26" i="13" l="1"/>
  <c r="BE13" i="27" s="1"/>
  <c r="BD41" i="11"/>
  <c r="BD40" i="11" s="1"/>
  <c r="BD16" i="27"/>
  <c r="BC18" i="41"/>
  <c r="BC25" i="41" s="1"/>
  <c r="BC31" i="41"/>
  <c r="BE30" i="13" l="1"/>
  <c r="BE35" i="13" s="1"/>
  <c r="BE37" i="13" s="1"/>
  <c r="BD43" i="41"/>
  <c r="BE32" i="13"/>
  <c r="BC60" i="12" s="1"/>
  <c r="BF19" i="13" s="1"/>
  <c r="BC41" i="41"/>
  <c r="BD17" i="27" s="1"/>
  <c r="BC62" i="11"/>
  <c r="BD7" i="27"/>
  <c r="BE11" i="14" l="1"/>
  <c r="BD11" i="11" s="1"/>
  <c r="BD8" i="11" s="1"/>
  <c r="BD36" i="11" s="1"/>
  <c r="BE10" i="14"/>
  <c r="BD47" i="11" s="1"/>
  <c r="BD15" i="41" s="1"/>
  <c r="BC54" i="11"/>
  <c r="BD61" i="11"/>
  <c r="BC64" i="12"/>
  <c r="BF22" i="13" s="1"/>
  <c r="BF7" i="13"/>
  <c r="BF11" i="13" s="1"/>
  <c r="BD10" i="41" l="1"/>
  <c r="BD8" i="41" s="1"/>
  <c r="BE16" i="27" s="1"/>
  <c r="BD43" i="11"/>
  <c r="BF24" i="13"/>
  <c r="BF26" i="13" s="1"/>
  <c r="BD39" i="41"/>
  <c r="BD32" i="41"/>
  <c r="BD31" i="41" s="1"/>
  <c r="BC66" i="12"/>
  <c r="BC68" i="12" s="1"/>
  <c r="BE11" i="27"/>
  <c r="BE21" i="27" s="1"/>
  <c r="BD12" i="27"/>
  <c r="BD20" i="27" s="1"/>
  <c r="BC64" i="11"/>
  <c r="BC68" i="11" s="1"/>
  <c r="BE5" i="11" l="1"/>
  <c r="BE41" i="11"/>
  <c r="BE40" i="11" s="1"/>
  <c r="BD18" i="41"/>
  <c r="BD25" i="41" s="1"/>
  <c r="BF30" i="13"/>
  <c r="BF35" i="13" s="1"/>
  <c r="BF37" i="13" s="1"/>
  <c r="BF13" i="27"/>
  <c r="BF32" i="13"/>
  <c r="BD35" i="41"/>
  <c r="BD41" i="41" l="1"/>
  <c r="BE17" i="27" s="1"/>
  <c r="BE43" i="41"/>
  <c r="BF10" i="14"/>
  <c r="BE47" i="11" s="1"/>
  <c r="BD60" i="12"/>
  <c r="BG19" i="13" s="1"/>
  <c r="BF11" i="14"/>
  <c r="BE11" i="11" s="1"/>
  <c r="BE7" i="27"/>
  <c r="BD62" i="11"/>
  <c r="BE8" i="11" l="1"/>
  <c r="BE36" i="11" s="1"/>
  <c r="BE10" i="41"/>
  <c r="BG7" i="13"/>
  <c r="BG11" i="13" s="1"/>
  <c r="BD64" i="12"/>
  <c r="BG22" i="13" s="1"/>
  <c r="BD54" i="11"/>
  <c r="BE61" i="11"/>
  <c r="BE15" i="41"/>
  <c r="BE43" i="11"/>
  <c r="BG24" i="13" l="1"/>
  <c r="BF5" i="11" s="1"/>
  <c r="BE8" i="41"/>
  <c r="BE18" i="41" s="1"/>
  <c r="BE25" i="41" s="1"/>
  <c r="BD64" i="11"/>
  <c r="BD68" i="11" s="1"/>
  <c r="BE12" i="27"/>
  <c r="BE20" i="27" s="1"/>
  <c r="BF41" i="11"/>
  <c r="BF40" i="11" s="1"/>
  <c r="BE32" i="41"/>
  <c r="BE31" i="41" s="1"/>
  <c r="BD66" i="12"/>
  <c r="BD68" i="12" s="1"/>
  <c r="BF11" i="27"/>
  <c r="BF21" i="27" s="1"/>
  <c r="BE39" i="41"/>
  <c r="BE35" i="41" s="1"/>
  <c r="BF16" i="27" l="1"/>
  <c r="BG26" i="13"/>
  <c r="BG32" i="13" s="1"/>
  <c r="BF43" i="41"/>
  <c r="BE41" i="41"/>
  <c r="BF17" i="27" s="1"/>
  <c r="BG30" i="13" l="1"/>
  <c r="BG35" i="13" s="1"/>
  <c r="BG37" i="13" s="1"/>
  <c r="BG13" i="27"/>
  <c r="BE60" i="12"/>
  <c r="BH19" i="13" s="1"/>
  <c r="BG11" i="14"/>
  <c r="BF11" i="11" s="1"/>
  <c r="BG10" i="14"/>
  <c r="BF47" i="11" s="1"/>
  <c r="BF7" i="27"/>
  <c r="BE62" i="11"/>
  <c r="BF15" i="41" l="1"/>
  <c r="BF43" i="11"/>
  <c r="BF8" i="11"/>
  <c r="BF36" i="11" s="1"/>
  <c r="BF10" i="41"/>
  <c r="BE54" i="11"/>
  <c r="BF61" i="11"/>
  <c r="BH7" i="13"/>
  <c r="BH11" i="13" s="1"/>
  <c r="BE64" i="12"/>
  <c r="BH22" i="13" s="1"/>
  <c r="BF8" i="41" l="1"/>
  <c r="BG16" i="27" s="1"/>
  <c r="BF12" i="27"/>
  <c r="BF20" i="27" s="1"/>
  <c r="BE64" i="11"/>
  <c r="BE68" i="11" s="1"/>
  <c r="BF39" i="41"/>
  <c r="BF35" i="41" s="1"/>
  <c r="BF32" i="41"/>
  <c r="BF31" i="41" s="1"/>
  <c r="BE66" i="12"/>
  <c r="BE68" i="12" s="1"/>
  <c r="BH24" i="13"/>
  <c r="BG11" i="27"/>
  <c r="BG21" i="27" s="1"/>
  <c r="BF18" i="41" l="1"/>
  <c r="BF25" i="41" s="1"/>
  <c r="BF41" i="41" s="1"/>
  <c r="BG17" i="27" s="1"/>
  <c r="BG5" i="11"/>
  <c r="BG41" i="11"/>
  <c r="BG40" i="11" s="1"/>
  <c r="BH26" i="13"/>
  <c r="BG43" i="41" l="1"/>
  <c r="BH30" i="13"/>
  <c r="BH35" i="13" s="1"/>
  <c r="BH37" i="13" s="1"/>
  <c r="BH13" i="27"/>
  <c r="BH32" i="13"/>
  <c r="BG7" i="27"/>
  <c r="BF62" i="11"/>
  <c r="BH11" i="14" l="1"/>
  <c r="BG11" i="11" s="1"/>
  <c r="BH10" i="14"/>
  <c r="BG47" i="11" s="1"/>
  <c r="BF60" i="12"/>
  <c r="BI19" i="13" s="1"/>
  <c r="BF54" i="11"/>
  <c r="BG61" i="11"/>
  <c r="BG15" i="41" l="1"/>
  <c r="BG43" i="11"/>
  <c r="BF64" i="11"/>
  <c r="BF68" i="11" s="1"/>
  <c r="BG12" i="27"/>
  <c r="BG20" i="27" s="1"/>
  <c r="BI7" i="13"/>
  <c r="BI11" i="13" s="1"/>
  <c r="BF64" i="12"/>
  <c r="BI22" i="13" s="1"/>
  <c r="BG39" i="41"/>
  <c r="BG35" i="41" s="1"/>
  <c r="BG8" i="11"/>
  <c r="BG36" i="11" s="1"/>
  <c r="BG10" i="41"/>
  <c r="BG8" i="41" l="1"/>
  <c r="BH16" i="27" s="1"/>
  <c r="BF66" i="12"/>
  <c r="BF68" i="12" s="1"/>
  <c r="BG32" i="41"/>
  <c r="BG31" i="41" s="1"/>
  <c r="BH11" i="27"/>
  <c r="BH21" i="27" s="1"/>
  <c r="BI24" i="13"/>
  <c r="BG18" i="41" l="1"/>
  <c r="BG25" i="41" s="1"/>
  <c r="BG41" i="41" s="1"/>
  <c r="BH17" i="27" s="1"/>
  <c r="BH41" i="11"/>
  <c r="BH40" i="11" s="1"/>
  <c r="BH5" i="11"/>
  <c r="BI26" i="13"/>
  <c r="BH43" i="41" l="1"/>
  <c r="BI13" i="27"/>
  <c r="BI30" i="13"/>
  <c r="BI35" i="13" s="1"/>
  <c r="BI37" i="13" s="1"/>
  <c r="BI32" i="13"/>
  <c r="BG62" i="11"/>
  <c r="BH7" i="27"/>
  <c r="BI11" i="14" l="1"/>
  <c r="BH11" i="11" s="1"/>
  <c r="BG60" i="12"/>
  <c r="BJ19" i="13" s="1"/>
  <c r="BI10" i="14"/>
  <c r="BH47" i="11" s="1"/>
  <c r="BH61" i="11"/>
  <c r="BG54" i="11"/>
  <c r="BH15" i="41" l="1"/>
  <c r="BH43" i="11"/>
  <c r="BG64" i="12"/>
  <c r="BJ22" i="13" s="1"/>
  <c r="BJ7" i="13"/>
  <c r="BJ11" i="13" s="1"/>
  <c r="BH39" i="41"/>
  <c r="BH35" i="41" s="1"/>
  <c r="BG64" i="11"/>
  <c r="BG68" i="11" s="1"/>
  <c r="BH12" i="27"/>
  <c r="BH20" i="27" s="1"/>
  <c r="BH8" i="11"/>
  <c r="BH36" i="11" s="1"/>
  <c r="BH10" i="41"/>
  <c r="BH8" i="41" l="1"/>
  <c r="BI16" i="27" s="1"/>
  <c r="BI11" i="27"/>
  <c r="BI21" i="27" s="1"/>
  <c r="BG66" i="12"/>
  <c r="BG68" i="12" s="1"/>
  <c r="BH32" i="41"/>
  <c r="BH31" i="41" s="1"/>
  <c r="BJ24" i="13"/>
  <c r="BH18" i="41" l="1"/>
  <c r="BH25" i="41" s="1"/>
  <c r="BH41" i="41" s="1"/>
  <c r="BI17" i="27" s="1"/>
  <c r="BI5" i="11"/>
  <c r="BI41" i="11"/>
  <c r="BI40" i="11" s="1"/>
  <c r="BJ26" i="13"/>
  <c r="BJ13" i="27" l="1"/>
  <c r="BJ30" i="13"/>
  <c r="BJ35" i="13" s="1"/>
  <c r="BJ37" i="13" s="1"/>
  <c r="BJ32" i="13"/>
  <c r="BI7" i="27"/>
  <c r="BH62" i="11"/>
  <c r="BI43" i="41"/>
  <c r="BH54" i="11" l="1"/>
  <c r="BI61" i="11"/>
  <c r="BJ10" i="14"/>
  <c r="BI47" i="11" s="1"/>
  <c r="BH60" i="12"/>
  <c r="BK19" i="13" s="1"/>
  <c r="BJ11" i="14"/>
  <c r="BI11" i="11" s="1"/>
  <c r="BK7" i="13" l="1"/>
  <c r="BK11" i="13" s="1"/>
  <c r="BH64" i="12"/>
  <c r="BK22" i="13" s="1"/>
  <c r="BI15" i="41"/>
  <c r="BI43" i="11"/>
  <c r="BI39" i="41"/>
  <c r="BI35" i="41" s="1"/>
  <c r="BI8" i="11"/>
  <c r="BI36" i="11" s="1"/>
  <c r="BI10" i="41"/>
  <c r="BI8" i="41" s="1"/>
  <c r="BI12" i="27"/>
  <c r="BI20" i="27" s="1"/>
  <c r="BH64" i="11"/>
  <c r="BH68" i="11" s="1"/>
  <c r="BK24" i="13" l="1"/>
  <c r="BK26" i="13" s="1"/>
  <c r="BI18" i="41"/>
  <c r="BI25" i="41" s="1"/>
  <c r="BJ16" i="27"/>
  <c r="BI32" i="41"/>
  <c r="BI31" i="41" s="1"/>
  <c r="BH66" i="12"/>
  <c r="BH68" i="12" s="1"/>
  <c r="BJ11" i="27"/>
  <c r="BJ21" i="27" s="1"/>
  <c r="BJ5" i="11" l="1"/>
  <c r="BJ41" i="11"/>
  <c r="F41" i="40" s="1"/>
  <c r="F40" i="40" s="1"/>
  <c r="BI41" i="41"/>
  <c r="BJ17" i="27" s="1"/>
  <c r="BK13" i="27"/>
  <c r="BK32" i="13"/>
  <c r="BK30" i="13"/>
  <c r="BK35" i="13" s="1"/>
  <c r="BK37" i="13" l="1"/>
  <c r="BN37" i="13" s="1"/>
  <c r="BL35" i="13"/>
  <c r="BJ40" i="11"/>
  <c r="BJ43" i="41"/>
  <c r="F5" i="40"/>
  <c r="H13" i="44" s="1"/>
  <c r="BK10" i="14"/>
  <c r="BJ47" i="11" s="1"/>
  <c r="BK11" i="14"/>
  <c r="BJ11" i="11" s="1"/>
  <c r="BI60" i="12"/>
  <c r="BI62" i="11"/>
  <c r="BJ61" i="11" s="1"/>
  <c r="BJ7" i="27"/>
  <c r="G25" i="19" l="1"/>
  <c r="BI64" i="12"/>
  <c r="F60" i="42"/>
  <c r="F64" i="42" s="1"/>
  <c r="F66" i="42" s="1"/>
  <c r="F68" i="42" s="1"/>
  <c r="J4" i="49" s="1"/>
  <c r="J6" i="49" s="1"/>
  <c r="J10" i="49" s="1"/>
  <c r="BI54" i="11"/>
  <c r="F11" i="40"/>
  <c r="BJ10" i="41"/>
  <c r="F47" i="40"/>
  <c r="BJ15" i="41"/>
  <c r="G15" i="43" s="1"/>
  <c r="J11" i="49" l="1"/>
  <c r="J8" i="49" s="1"/>
  <c r="BJ12" i="27"/>
  <c r="BJ20" i="27" s="1"/>
  <c r="BI64" i="11"/>
  <c r="BI68" i="11" s="1"/>
  <c r="BJ8" i="41"/>
  <c r="G10" i="43"/>
  <c r="G8" i="43" s="1"/>
  <c r="BJ39" i="41"/>
  <c r="F61" i="40"/>
  <c r="BI66" i="12"/>
  <c r="BI68" i="12" s="1"/>
  <c r="BJ32" i="41"/>
  <c r="J13" i="49" l="1"/>
  <c r="G18" i="43"/>
  <c r="G25" i="43" s="1"/>
  <c r="H16" i="44"/>
  <c r="G32" i="43"/>
  <c r="BJ18" i="41"/>
  <c r="BJ25" i="41" s="1"/>
  <c r="BK16" i="27"/>
  <c r="BJ35" i="41"/>
  <c r="G39" i="43"/>
  <c r="G35" i="43" s="1"/>
  <c r="J21" i="49" l="1"/>
  <c r="J22" i="49"/>
  <c r="J19" i="49"/>
  <c r="J23" i="49"/>
  <c r="J20" i="49"/>
  <c r="J18" i="49"/>
  <c r="J17" i="49"/>
  <c r="BK7" i="27"/>
  <c r="BJ43" i="11"/>
  <c r="F43" i="40"/>
  <c r="BJ8" i="11"/>
  <c r="BJ36" i="11" s="1"/>
  <c r="F8" i="40"/>
  <c r="F36" i="40" s="1"/>
  <c r="BJ62" i="11"/>
  <c r="J25" i="49" l="1"/>
  <c r="J27" i="49" s="1"/>
  <c r="G3" i="37"/>
  <c r="G5" i="37" s="1"/>
  <c r="BJ31" i="41"/>
  <c r="BJ41" i="41" s="1"/>
  <c r="BK17" i="27" s="1"/>
  <c r="G31" i="43"/>
  <c r="G41" i="43" s="1"/>
  <c r="H17" i="44" s="1"/>
  <c r="BK11" i="27"/>
  <c r="BK21" i="27" s="1"/>
  <c r="F62" i="40"/>
  <c r="F54" i="40" s="1"/>
  <c r="BJ54" i="11"/>
  <c r="F72" i="42"/>
  <c r="H72" i="42" s="1"/>
  <c r="F70" i="42"/>
  <c r="H7" i="44"/>
  <c r="H11" i="44"/>
  <c r="H21" i="44" s="1"/>
  <c r="G23" i="19" l="1"/>
  <c r="H12" i="44"/>
  <c r="H20" i="44" s="1"/>
  <c r="F64" i="40"/>
  <c r="F68" i="40" s="1"/>
  <c r="BJ64" i="11"/>
  <c r="BJ68" i="11" s="1"/>
  <c r="BK12" i="27"/>
  <c r="BK20" i="27" s="1"/>
</calcChain>
</file>

<file path=xl/sharedStrings.xml><?xml version="1.0" encoding="utf-8"?>
<sst xmlns="http://schemas.openxmlformats.org/spreadsheetml/2006/main" count="8432" uniqueCount="485">
  <si>
    <t>Attivo</t>
  </si>
  <si>
    <t>Cassa e Banca</t>
  </si>
  <si>
    <t>Crediti esegibili nell'esercizio</t>
  </si>
  <si>
    <t xml:space="preserve">       - Crediti v/clienti</t>
  </si>
  <si>
    <t xml:space="preserve">      -  Enti Previd. ed Assistenziali</t>
  </si>
  <si>
    <t xml:space="preserve">      - Ratei e Risconti Attivi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</si>
  <si>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</si>
  <si>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</si>
  <si>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</si>
  <si>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</si>
  <si>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</si>
  <si>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</si>
  <si>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</si>
  <si>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</si>
  <si>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</si>
  <si>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</si>
  <si>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</si>
  <si>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</si>
  <si>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</si>
  <si>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</si>
  <si>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</si>
  <si>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</si>
  <si>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</si>
  <si>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</si>
  <si>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</si>
  <si>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</si>
  <si>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</si>
  <si>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</si>
  <si>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</si>
  <si>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</si>
  <si>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</si>
  <si>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Ratei e Risconti Passivi</t>
  </si>
  <si>
    <t>Debito a m/lungo termine</t>
  </si>
  <si>
    <t xml:space="preserve"> '  - Mutui e Finanziamenti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</si>
  <si>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</si>
  <si>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</si>
  <si>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</si>
  <si>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</si>
  <si>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</si>
  <si>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</si>
  <si>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</si>
  <si>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</si>
  <si>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</si>
  <si>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</si>
  <si>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</si>
  <si>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</si>
  <si>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STATO PATRIMONIALE</t>
  </si>
  <si>
    <t xml:space="preserve">     - Rimanenze iniziali  prodotti in corso di lavorazione, semilavorati e finiti</t>
  </si>
  <si>
    <t xml:space="preserve">     - Fatturato</t>
  </si>
  <si>
    <t xml:space="preserve">     - Rimanenze finali   prodotti in corso di lavorazione, semilavorati e finiti</t>
  </si>
  <si>
    <t xml:space="preserve">       Valore della Produzione Tipica</t>
  </si>
  <si>
    <t xml:space="preserve">     - Rimanenze iniziali materie prime, sussidiare di consumo e merci</t>
  </si>
  <si>
    <t xml:space="preserve">     - Acquisti Materie Prime</t>
  </si>
  <si>
    <t xml:space="preserve">     - Rimanenze finali  materie prime, sussidiare di consumo e merci</t>
  </si>
  <si>
    <t xml:space="preserve">       Costo del venduto</t>
  </si>
  <si>
    <t xml:space="preserve">       MARGINE CONTRIBUZIONELORDO</t>
  </si>
  <si>
    <t xml:space="preserve">    - Costi variabili di produzione</t>
  </si>
  <si>
    <t xml:space="preserve">    - Costi variabili commerciali</t>
  </si>
  <si>
    <t xml:space="preserve">    - Altri costi variabili</t>
  </si>
  <si>
    <t xml:space="preserve">       Costi Variabili</t>
  </si>
  <si>
    <t xml:space="preserve">    - Costi fissi di produzione</t>
  </si>
  <si>
    <t xml:space="preserve">    - spese di trasporto</t>
  </si>
  <si>
    <t xml:space="preserve">    - lavorazioni presso terzi</t>
  </si>
  <si>
    <t xml:space="preserve">    - consulenze tecnico-produttive</t>
  </si>
  <si>
    <t xml:space="preserve">    - manutenzioni industriali</t>
  </si>
  <si>
    <t xml:space="preserve">    - servizi vari</t>
  </si>
  <si>
    <t xml:space="preserve">    - canoni </t>
  </si>
  <si>
    <t xml:space="preserve">    - canoni leasing</t>
  </si>
  <si>
    <t xml:space="preserve">    - spese varie</t>
  </si>
  <si>
    <t xml:space="preserve">    - royalties</t>
  </si>
  <si>
    <t xml:space="preserve">    - consulenze legali, fiscali, notarili, ecc…</t>
  </si>
  <si>
    <t xml:space="preserve">    - compensi amministratori</t>
  </si>
  <si>
    <t xml:space="preserve">    - spese postali</t>
  </si>
  <si>
    <t xml:space="preserve">    - oneri bancari</t>
  </si>
  <si>
    <t xml:space="preserve">    - utenze</t>
  </si>
  <si>
    <t xml:space="preserve">    - affitti e locazioni passive</t>
  </si>
  <si>
    <t xml:space="preserve">    - altri costi amministrativi</t>
  </si>
  <si>
    <t xml:space="preserve">    - costi diversi</t>
  </si>
  <si>
    <t xml:space="preserve">    - premi assicurativi</t>
  </si>
  <si>
    <t xml:space="preserve">       Costi Fissi</t>
  </si>
  <si>
    <t xml:space="preserve">     - Costo del personale</t>
  </si>
  <si>
    <t xml:space="preserve">       Costo del Lavoro</t>
  </si>
  <si>
    <t xml:space="preserve">       MARGINE OPERATIVO LORDO</t>
  </si>
  <si>
    <t xml:space="preserve">     - Ammortamenti materiali immobili</t>
  </si>
  <si>
    <t xml:space="preserve">     - Ammortamenti materiali macchinari e attrezzature</t>
  </si>
  <si>
    <t xml:space="preserve">     - Ammortamenti immateriali</t>
  </si>
  <si>
    <t xml:space="preserve">     - Altri Accantonamenti</t>
  </si>
  <si>
    <t xml:space="preserve">       Ammortamenti e Accontonamenti</t>
  </si>
  <si>
    <t xml:space="preserve">       REDDITO OPERATIVO</t>
  </si>
  <si>
    <t xml:space="preserve">    - Oneri diversi</t>
  </si>
  <si>
    <t xml:space="preserve">    - Plusvalenze/Minusvalenze Materiali</t>
  </si>
  <si>
    <t xml:space="preserve">      Gestione Straordinaria</t>
  </si>
  <si>
    <t xml:space="preserve">    - Oneri Finanziari a medio/lungo termine</t>
  </si>
  <si>
    <t xml:space="preserve">    - Proventi Finanziari</t>
  </si>
  <si>
    <t xml:space="preserve">     Gestione finaziaria</t>
  </si>
  <si>
    <t xml:space="preserve">     REDDITO ANTEIMPOSTE</t>
  </si>
  <si>
    <t xml:space="preserve">    REDDITO NETTO</t>
  </si>
  <si>
    <t>Totale Entrate</t>
  </si>
  <si>
    <t>Variazione Patrimoniale</t>
  </si>
  <si>
    <t>Variazione Flussi Cassa</t>
  </si>
  <si>
    <t>mensile</t>
  </si>
  <si>
    <t>trimestrale</t>
  </si>
  <si>
    <t>Debito Iva</t>
  </si>
  <si>
    <t>Credito Iva</t>
  </si>
  <si>
    <t>celle input</t>
  </si>
  <si>
    <t>celle calcolo</t>
  </si>
  <si>
    <r>
      <rPr>
        <sz val="11"/>
        <color theme="1"/>
        <rFont val="Times New Roman"/>
        <family val="1"/>
      </rPr>
      <t>∆</t>
    </r>
    <r>
      <rPr>
        <sz val="11"/>
        <color theme="1"/>
        <rFont val="Calibri"/>
        <family val="2"/>
      </rPr>
      <t xml:space="preserve"> Economica</t>
    </r>
  </si>
  <si>
    <r>
      <rPr>
        <sz val="11"/>
        <color theme="1"/>
        <rFont val="Times New Roman"/>
        <family val="1"/>
      </rPr>
      <t>∆</t>
    </r>
    <r>
      <rPr>
        <sz val="11"/>
        <color theme="1"/>
        <rFont val="Calibri"/>
        <family val="2"/>
      </rPr>
      <t xml:space="preserve"> Finanziaria</t>
    </r>
  </si>
  <si>
    <r>
      <rPr>
        <b/>
        <sz val="11"/>
        <color theme="1"/>
        <rFont val="Times New Roman"/>
        <family val="1"/>
      </rPr>
      <t>∆</t>
    </r>
    <r>
      <rPr>
        <b/>
        <sz val="11"/>
        <color theme="1"/>
        <rFont val="Calibri"/>
        <family val="2"/>
      </rPr>
      <t xml:space="preserve"> Patrimoniale</t>
    </r>
  </si>
  <si>
    <t>Prezzo Vendita Unitario</t>
  </si>
  <si>
    <t>Quantità Vendute</t>
  </si>
  <si>
    <t>Qt Rimanenze Finali</t>
  </si>
  <si>
    <t>gg giacenza media</t>
  </si>
  <si>
    <t>Qt Produzione</t>
  </si>
  <si>
    <t xml:space="preserve">Fatturato </t>
  </si>
  <si>
    <t>TOTALE</t>
  </si>
  <si>
    <t>Valore Rimanenze</t>
  </si>
  <si>
    <t>Aliquota Iva</t>
  </si>
  <si>
    <t>Crediti Commerciali</t>
  </si>
  <si>
    <t>gg dilazione</t>
  </si>
  <si>
    <t>Incassi</t>
  </si>
  <si>
    <t>Incassi Vendite</t>
  </si>
  <si>
    <t>Costo Acquisto Unitario</t>
  </si>
  <si>
    <t>Quantità Acquistate</t>
  </si>
  <si>
    <t>Debiti Commerciali</t>
  </si>
  <si>
    <t>Uscite</t>
  </si>
  <si>
    <t>Acquisti</t>
  </si>
  <si>
    <t>Uscite Acquisti</t>
  </si>
  <si>
    <t>vai</t>
  </si>
  <si>
    <t>Torna Input</t>
  </si>
  <si>
    <t>Linea Prodotto 1</t>
  </si>
  <si>
    <t>Linea Prodotto 2</t>
  </si>
  <si>
    <t>Linea Prodotto 3</t>
  </si>
  <si>
    <t>Linea Prodotto 4</t>
  </si>
  <si>
    <t>Linea Prodotto 5</t>
  </si>
  <si>
    <t>Linea Prodotto 6</t>
  </si>
  <si>
    <t>Linea Prodotto 7</t>
  </si>
  <si>
    <t>Linea Prodotto 8</t>
  </si>
  <si>
    <t>Linea Prodotto 9</t>
  </si>
  <si>
    <t>Linea Prodotto 10</t>
  </si>
  <si>
    <t>Linea Prodotto 11</t>
  </si>
  <si>
    <t>Linea Prodotto 12</t>
  </si>
  <si>
    <t>Linea Prodotto 13</t>
  </si>
  <si>
    <t>Linea Prodotto 14</t>
  </si>
  <si>
    <t>Linea Prodotto 15</t>
  </si>
  <si>
    <t>Linea Prodotto 16</t>
  </si>
  <si>
    <t>Linea Prodotto 17</t>
  </si>
  <si>
    <t>Linea Prodotto 18</t>
  </si>
  <si>
    <t>Linea Prodotto 19</t>
  </si>
  <si>
    <t>Linea Prodotto 20</t>
  </si>
  <si>
    <t xml:space="preserve">Inserire il Prezzo per singola linea </t>
  </si>
  <si>
    <t>Linea A</t>
  </si>
  <si>
    <t>Linea B</t>
  </si>
  <si>
    <t>Linea C</t>
  </si>
  <si>
    <t>Linea D</t>
  </si>
  <si>
    <t>Linea E</t>
  </si>
  <si>
    <t>Linea F</t>
  </si>
  <si>
    <t>Linea G</t>
  </si>
  <si>
    <t>Linea H</t>
  </si>
  <si>
    <t>inserire anno iniziale di previsione</t>
  </si>
  <si>
    <t>Inserire Linee Prodotto</t>
  </si>
  <si>
    <t>Inserire Giorni Dilazione medi Clienti</t>
  </si>
  <si>
    <t>Inserire Giorni Dilazione medi Fornitori</t>
  </si>
  <si>
    <t>Investimenti</t>
  </si>
  <si>
    <t>Acquisto</t>
  </si>
  <si>
    <t>Aliquota Amm.to</t>
  </si>
  <si>
    <t>AMMORTAMENTO</t>
  </si>
  <si>
    <t>F.DO AMM.TO</t>
  </si>
  <si>
    <t>Inserire costo di acquisto al netto Iva</t>
  </si>
  <si>
    <t>FABBRICATI</t>
  </si>
  <si>
    <t>IMPIANTI E MACCHINARI</t>
  </si>
  <si>
    <t>ATTREZZATURE IND.LI E COMM.LI</t>
  </si>
  <si>
    <t>COSTI D'IMPIANTO E AMPLIAMENTO</t>
  </si>
  <si>
    <t>ALTRE IMM.NI IMMATERIALI</t>
  </si>
  <si>
    <t>Giorni dilazione</t>
  </si>
  <si>
    <t>Debiti Fornitori Imm.ni</t>
  </si>
  <si>
    <t>Giorni Dilazione</t>
  </si>
  <si>
    <t>Aliquota amm.to</t>
  </si>
  <si>
    <t>Fatturato</t>
  </si>
  <si>
    <t>Reddito netto</t>
  </si>
  <si>
    <t>CREDITO IVA</t>
  </si>
  <si>
    <t>DEBITO FORNITORI</t>
  </si>
  <si>
    <t>USCITE IMMOBILIZZAZIONI</t>
  </si>
  <si>
    <t>Debito fornitori Imm.ni</t>
  </si>
  <si>
    <t>Uscite Fornitori Imm.ni</t>
  </si>
  <si>
    <t>Inserire Vendite e Prezzi Unitari Prodotti</t>
  </si>
  <si>
    <t>Altri Costi</t>
  </si>
  <si>
    <t>Personale</t>
  </si>
  <si>
    <t>Finanziamenti</t>
  </si>
  <si>
    <t>Leasing</t>
  </si>
  <si>
    <t>Capitale Sociale</t>
  </si>
  <si>
    <t>Persona Fisica</t>
  </si>
  <si>
    <t>Persona Giuridica</t>
  </si>
  <si>
    <t>INPUT</t>
  </si>
  <si>
    <t>REPORT</t>
  </si>
  <si>
    <t>Stato Patrimoniale</t>
  </si>
  <si>
    <t>mese</t>
  </si>
  <si>
    <t>anno</t>
  </si>
  <si>
    <t>Conto Economico</t>
  </si>
  <si>
    <t>Flussi di Cassa</t>
  </si>
  <si>
    <t>Banca</t>
  </si>
  <si>
    <t>Indicatori</t>
  </si>
  <si>
    <t>Settore:</t>
  </si>
  <si>
    <t>Distribuzione Utili</t>
  </si>
  <si>
    <t>febbraio</t>
  </si>
  <si>
    <t>gennaio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</si>
  <si>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</si>
  <si>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</si>
  <si>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</si>
  <si>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</si>
  <si>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</si>
  <si>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</si>
  <si>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</si>
  <si>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</si>
  <si>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</si>
  <si>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</si>
  <si>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 </t>
  </si>
  <si>
    <t>FEE D'INGRESSO</t>
  </si>
  <si>
    <t>Costo Mensile</t>
  </si>
  <si>
    <t>Descrizione</t>
  </si>
  <si>
    <t>Aliquota iva</t>
  </si>
  <si>
    <t>Debiti Comerciali</t>
  </si>
  <si>
    <t>Pagamenti</t>
  </si>
  <si>
    <t>Debiti Fornitori altri costi</t>
  </si>
  <si>
    <t>Uscite altri costi</t>
  </si>
  <si>
    <t>PARAMETRI</t>
  </si>
  <si>
    <t>Periodo Stipula</t>
  </si>
  <si>
    <t>Tasso di interesse annuale</t>
  </si>
  <si>
    <t>Finanziamento</t>
  </si>
  <si>
    <t>Durata (numero rate totali)</t>
  </si>
  <si>
    <t>Tasso di interesse effettivo</t>
  </si>
  <si>
    <t>Rata (quota capitale + oneri finanziari)</t>
  </si>
  <si>
    <t>Rata</t>
  </si>
  <si>
    <t>Quota Capitale Rata</t>
  </si>
  <si>
    <t>Quota Capitale Cumulata</t>
  </si>
  <si>
    <t>Oneri Finanziari Rata</t>
  </si>
  <si>
    <t>Debito Residuo</t>
  </si>
  <si>
    <t>Oneri Finanziari</t>
  </si>
  <si>
    <t>Entrata Finanziamento</t>
  </si>
  <si>
    <t>Rimborso Rata</t>
  </si>
  <si>
    <t>Debito per Finanziamento</t>
  </si>
  <si>
    <t>Finamziamenti m/l termine</t>
  </si>
  <si>
    <t>Uscite Pagamento Rate Finanziamento</t>
  </si>
  <si>
    <t>gen 2014</t>
  </si>
  <si>
    <t>Data Stipula Contratto (mmm-aa)</t>
  </si>
  <si>
    <t>A1 m12</t>
  </si>
  <si>
    <t>Valore del Bene</t>
  </si>
  <si>
    <t>Valore di Riscatto (% Valorre del Bene)</t>
  </si>
  <si>
    <t>MaxiCanone Iniziale (% Valore del Bene)</t>
  </si>
  <si>
    <t>Costo Leasing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</si>
  <si>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</si>
  <si>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</si>
  <si>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</si>
  <si>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</si>
  <si>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</si>
  <si>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</si>
  <si>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</si>
  <si>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</si>
  <si>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</si>
  <si>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</si>
  <si>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</si>
  <si>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</si>
  <si>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</si>
  <si>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</si>
  <si>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</si>
  <si>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</si>
  <si>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</si>
  <si>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</si>
  <si>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</si>
  <si>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</si>
  <si>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</si>
  <si>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</si>
  <si>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</si>
  <si>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</si>
  <si>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</si>
  <si>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</si>
  <si>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</si>
  <si>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</si>
  <si>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</si>
  <si>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</si>
  <si>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</si>
  <si>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</si>
  <si>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</si>
  <si>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</si>
  <si>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</si>
  <si>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A4 m1</t>
  </si>
  <si>
    <t>A4 m2</t>
  </si>
  <si>
    <t>A4 m3</t>
  </si>
  <si>
    <t>A4 m4</t>
  </si>
  <si>
    <t>A4 m5</t>
  </si>
  <si>
    <t>A4 m6</t>
  </si>
  <si>
    <t>A4 m7</t>
  </si>
  <si>
    <t>A4 m8</t>
  </si>
  <si>
    <t>A4 m9</t>
  </si>
  <si>
    <t>A4 m10</t>
  </si>
  <si>
    <t>A4 m11</t>
  </si>
  <si>
    <t>A4 m12</t>
  </si>
  <si>
    <t>MaxiCanone Iniziale</t>
  </si>
  <si>
    <t>Valore di riscatto</t>
  </si>
  <si>
    <t>Totale Rata di Leasing</t>
  </si>
  <si>
    <t>A4 m13</t>
  </si>
  <si>
    <t>A4 m14</t>
  </si>
  <si>
    <t>A4 m15</t>
  </si>
  <si>
    <t>A4 m16</t>
  </si>
  <si>
    <t>A4 m17</t>
  </si>
  <si>
    <t>A4 m18</t>
  </si>
  <si>
    <t>A4 m19</t>
  </si>
  <si>
    <t>A4 m20</t>
  </si>
  <si>
    <t>A4 m21</t>
  </si>
  <si>
    <t>A4 m22</t>
  </si>
  <si>
    <t>A4 m23</t>
  </si>
  <si>
    <t>A4 m24</t>
  </si>
  <si>
    <t>Valore Bene</t>
  </si>
  <si>
    <t>A5 m1</t>
  </si>
  <si>
    <t>A5 m2</t>
  </si>
  <si>
    <t>A5 m3</t>
  </si>
  <si>
    <t>A5 m4</t>
  </si>
  <si>
    <t>A5 m5</t>
  </si>
  <si>
    <t>A5 m6</t>
  </si>
  <si>
    <t>A5 m7</t>
  </si>
  <si>
    <t>A5 m8</t>
  </si>
  <si>
    <t>A5 m9</t>
  </si>
  <si>
    <t>A5 m10</t>
  </si>
  <si>
    <t>A5 m11</t>
  </si>
  <si>
    <t>A5 m12</t>
  </si>
  <si>
    <t>RATA</t>
  </si>
  <si>
    <t>VALORE DI RISCATTO</t>
  </si>
  <si>
    <t>SP</t>
  </si>
  <si>
    <t>Risconto attivo Canone Iniziale</t>
  </si>
  <si>
    <t>CE</t>
  </si>
  <si>
    <t>Quota Canone Iniziale</t>
  </si>
  <si>
    <t>Quota Leasing</t>
  </si>
  <si>
    <t>Oneri Finanziari Leasing</t>
  </si>
  <si>
    <t>Pagamento Rata</t>
  </si>
  <si>
    <t xml:space="preserve">    - Oneri Finanziari Leasing</t>
  </si>
  <si>
    <t xml:space="preserve"> '  - Leasing</t>
  </si>
  <si>
    <t>Risconto Leasing</t>
  </si>
  <si>
    <t>Usicte Pagamento Rata Leasing</t>
  </si>
  <si>
    <t>Aumento Capitale Sociale</t>
  </si>
  <si>
    <t>Utile Netto</t>
  </si>
  <si>
    <t>Max distribuibile</t>
  </si>
  <si>
    <t>INDICE</t>
  </si>
  <si>
    <t>Totale Uscite</t>
  </si>
  <si>
    <t>CASH FLOW</t>
  </si>
  <si>
    <t>Reddito Operativo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</si>
  <si>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</si>
  <si>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</si>
  <si>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</si>
  <si>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</si>
  <si>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</si>
  <si>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</si>
  <si>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</si>
  <si>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</si>
  <si>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Fornitori Immobilizzazioni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</si>
  <si>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</si>
  <si>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</si>
  <si>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</si>
  <si>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</si>
  <si>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</si>
  <si>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</si>
  <si>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</si>
  <si>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</si>
  <si>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</si>
  <si>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Oneri finanziari </t>
  </si>
  <si>
    <t xml:space="preserve">     - Gestione straordinaria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</si>
  <si>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</si>
  <si>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</si>
  <si>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</si>
  <si>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</si>
  <si>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 xml:space="preserve">     - Distribuzione Utili</t>
  </si>
  <si>
    <t>CASH FLOW (VARIAZIONE LIQUIDITA' A BREVE)</t>
  </si>
  <si>
    <t>CONTROLLO</t>
  </si>
  <si>
    <t xml:space="preserve">     - Leasing</t>
  </si>
  <si>
    <t>CASH FLOW DELLA GESTIONe EXTRA CARATTERISTICA</t>
  </si>
  <si>
    <t>CONTO ECONOMICO</t>
  </si>
  <si>
    <t>Variazione Banca</t>
  </si>
  <si>
    <t>SALDO BANCA</t>
  </si>
  <si>
    <t>Ecomonici</t>
  </si>
  <si>
    <t>Patromoniali</t>
  </si>
  <si>
    <t>Totale Attivo</t>
  </si>
  <si>
    <t>Finanziari</t>
  </si>
  <si>
    <t>Saldo Banca</t>
  </si>
  <si>
    <t>Variazione Circolante</t>
  </si>
  <si>
    <t>ROE</t>
  </si>
  <si>
    <t>ROI</t>
  </si>
  <si>
    <t>SINTESI</t>
  </si>
  <si>
    <t>Fido Concesso</t>
  </si>
  <si>
    <t>FIDO CONCESSO</t>
  </si>
  <si>
    <t>SCOPERTO DI CONTO</t>
  </si>
  <si>
    <t>Tasso Interesse</t>
  </si>
  <si>
    <t>Oneri/Proventi Finanziari</t>
  </si>
  <si>
    <t xml:space="preserve">    - Oneri/Proventi Finanziari a breve termine</t>
  </si>
  <si>
    <t>Distribuzione Utile</t>
  </si>
  <si>
    <t>Proventi Finanziari</t>
  </si>
  <si>
    <t>Debiti per oneri finaziari</t>
  </si>
  <si>
    <t>Crediti per oneri finanziari</t>
  </si>
  <si>
    <t>Linea I</t>
  </si>
  <si>
    <t>Linea j</t>
  </si>
  <si>
    <t>Linea K</t>
  </si>
  <si>
    <t>Linea L</t>
  </si>
  <si>
    <t>Linea M</t>
  </si>
  <si>
    <t>Linea N</t>
  </si>
  <si>
    <t>Linea O</t>
  </si>
  <si>
    <t>Linea P</t>
  </si>
  <si>
    <t>Linea Q</t>
  </si>
  <si>
    <t>Linea R</t>
  </si>
  <si>
    <t>Linea S</t>
  </si>
  <si>
    <t>Linea T</t>
  </si>
  <si>
    <t>Commercio</t>
  </si>
  <si>
    <t>Inserire Distinta Base</t>
  </si>
  <si>
    <t>Materia Prima</t>
  </si>
  <si>
    <t>Materia Prima 1</t>
  </si>
  <si>
    <t>Materia Prima 2</t>
  </si>
  <si>
    <t>Materia Prima 3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</si>
  <si>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</si>
  <si>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</si>
  <si>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</si>
  <si>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</si>
  <si>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</si>
  <si>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</si>
  <si>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</si>
  <si>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</si>
  <si>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</si>
  <si>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</si>
  <si>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</si>
  <si>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</si>
  <si>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</si>
  <si>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</si>
  <si>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</si>
  <si>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</si>
  <si>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</si>
  <si>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MP x unità Prodotto</t>
  </si>
  <si>
    <t>Unità Misura</t>
  </si>
  <si>
    <t>Kg</t>
  </si>
  <si>
    <t>Pz</t>
  </si>
  <si>
    <t>mt</t>
  </si>
  <si>
    <t>lt</t>
  </si>
  <si>
    <t>Celle Input</t>
  </si>
  <si>
    <t>Inserire Costi di Acquisto</t>
  </si>
  <si>
    <t>Quantità Consumate</t>
  </si>
  <si>
    <t>Magazzino Materie Prime</t>
  </si>
  <si>
    <t>Quota socio</t>
  </si>
  <si>
    <t>Reddito Socio</t>
  </si>
  <si>
    <t>Figura Professionale 1</t>
  </si>
  <si>
    <t>Reddito Netto</t>
  </si>
  <si>
    <t>% Cuneo Fiscale</t>
  </si>
  <si>
    <t>Costo Azienda</t>
  </si>
  <si>
    <t>Figura Professionale 2</t>
  </si>
  <si>
    <t>Figura Professionale 3</t>
  </si>
  <si>
    <t>Figura Professionale 4</t>
  </si>
  <si>
    <t>Figura Professionale 5</t>
  </si>
  <si>
    <t>Figura Professionale 6</t>
  </si>
  <si>
    <t>Figura Professionale 7</t>
  </si>
  <si>
    <t>Figura Professionale 8</t>
  </si>
  <si>
    <t>Figura Professionale 9</t>
  </si>
  <si>
    <t>Figura Professionale 10</t>
  </si>
  <si>
    <t>Numero Dipendenti -&gt;</t>
  </si>
  <si>
    <t>Totale Costo Lavoro</t>
  </si>
  <si>
    <t>Totale Uscita Costo del lavoro</t>
  </si>
  <si>
    <t>Uscite Costo del lavoro</t>
  </si>
  <si>
    <t>Reddito Anno</t>
  </si>
  <si>
    <t>% Socio</t>
  </si>
  <si>
    <t>Riporto Perdita</t>
  </si>
  <si>
    <t>Reddito Imponibile</t>
  </si>
  <si>
    <t>Utilizzo Perdita</t>
  </si>
  <si>
    <t xml:space="preserve">Reddito </t>
  </si>
  <si>
    <t>Fascia</t>
  </si>
  <si>
    <t>&lt; 8.925 $</t>
  </si>
  <si>
    <t xml:space="preserve">da $8,925 fino a $36,250 </t>
  </si>
  <si>
    <t>Aliquota</t>
  </si>
  <si>
    <t xml:space="preserve">$892.50 + 15% </t>
  </si>
  <si>
    <t xml:space="preserve">$4991,25 + 25% </t>
  </si>
  <si>
    <t xml:space="preserve">$17,891.25 + 28% </t>
  </si>
  <si>
    <t xml:space="preserve">$ 44,603.25 + 33% </t>
  </si>
  <si>
    <t xml:space="preserve">da $398,350 a $400,000 </t>
  </si>
  <si>
    <t xml:space="preserve">da $87,250 a $183,250 </t>
  </si>
  <si>
    <t xml:space="preserve">da $183,250 a $398,350 </t>
  </si>
  <si>
    <t xml:space="preserve">$ 115,586.25 + 35% </t>
  </si>
  <si>
    <t xml:space="preserve">da 400,000 a ——–= si paga $116,163.75 </t>
  </si>
  <si>
    <t>39.6% su l’imponibile eccedente $400,000</t>
  </si>
  <si>
    <t xml:space="preserve">da $36,250 fino a $87,250 </t>
  </si>
  <si>
    <t>Imposta</t>
  </si>
  <si>
    <t>Redditività Azienda</t>
  </si>
  <si>
    <t>Liquidità Azienda</t>
  </si>
  <si>
    <t>Stati Uniti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</si>
</sst>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[$$-409]#,##0.00"/>
    <numFmt numFmtId="167" formatCode="[$-410]mmm\-yy;@"/>
    <numFmt numFmtId="168" formatCode="_-* #,##0_-;\-* #,##0_-;_-* &quot;-&quot;??_-;_-@_-"/>
    <numFmt numFmtId="169" formatCode="0.000%"/>
    <numFmt numFmtId="170" formatCode="[$$-409]#,##0"/>
    <numFmt numFmtId="171" formatCode="#,##0_ ;\-#,##0\ "/>
    <numFmt numFmtId="172" formatCode="dd/mm/yy;@"/>
    <numFmt numFmtId="173" formatCode="d/m/yy;@"/>
    <numFmt numFmtId="174" formatCode="[$-410]d\-mmm\-yy;@"/>
    <numFmt numFmtId="175" formatCode="[$USD]\ #,##0"/>
    <numFmt numFmtId="176" formatCode="[$USD]\ #,##0.00"/>
    <numFmt numFmtId="183" formatCode="[$USD]\ #,##0.00;\-[$USD]\ 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9"/>
      <name val="Book Antiqua"/>
      <family val="1"/>
    </font>
    <font>
      <b/>
      <sz val="8"/>
      <name val="Book Antiqua"/>
      <family val="1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166" fontId="0" fillId="0" borderId="0"/>
    <xf numFmtId="166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/>
    <xf numFmtId="4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1" fillId="0" borderId="0" applyNumberFormat="0" applyFill="0" applyBorder="0" applyAlignment="0" applyProtection="0"/>
  </cellStyleXfs>
  <cellXfs count="170">
    <xf numFmtId="166" fontId="0" fillId="0" borderId="0" xfId="0"/>
    <xf numFmtId="166" fontId="2" fillId="0" borderId="0" xfId="0" applyFont="1" applyFill="1"/>
    <xf numFmtId="166" fontId="3" fillId="0" borderId="0" xfId="0" applyFont="1" applyFill="1"/>
    <xf numFmtId="164" fontId="3" fillId="0" borderId="0" xfId="0" applyNumberFormat="1" applyFont="1" applyFill="1"/>
    <xf numFmtId="166" fontId="2" fillId="0" borderId="0" xfId="0" quotePrefix="1" applyFont="1" applyFill="1"/>
    <xf numFmtId="166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167" fontId="3" fillId="0" borderId="0" xfId="0" applyNumberFormat="1" applyFont="1" applyFill="1" applyAlignment="1">
      <alignment horizontal="center"/>
    </xf>
    <xf numFmtId="166" fontId="3" fillId="2" borderId="0" xfId="0" applyFont="1" applyFill="1"/>
    <xf numFmtId="165" fontId="2" fillId="2" borderId="0" xfId="0" applyNumberFormat="1" applyFont="1" applyFill="1"/>
    <xf numFmtId="165" fontId="3" fillId="2" borderId="0" xfId="0" applyNumberFormat="1" applyFont="1" applyFill="1"/>
    <xf numFmtId="166" fontId="3" fillId="2" borderId="0" xfId="0" quotePrefix="1" applyFont="1" applyFill="1"/>
    <xf numFmtId="166" fontId="2" fillId="2" borderId="0" xfId="0" applyFont="1" applyFill="1"/>
    <xf numFmtId="165" fontId="2" fillId="2" borderId="0" xfId="0" quotePrefix="1" applyNumberFormat="1" applyFont="1" applyFill="1"/>
    <xf numFmtId="165" fontId="3" fillId="2" borderId="0" xfId="15" applyNumberFormat="1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166" fontId="2" fillId="2" borderId="0" xfId="0" quotePrefix="1" applyFont="1" applyFill="1"/>
    <xf numFmtId="166" fontId="3" fillId="3" borderId="0" xfId="0" applyFont="1" applyFill="1"/>
    <xf numFmtId="165" fontId="2" fillId="3" borderId="0" xfId="0" applyNumberFormat="1" applyFont="1" applyFill="1"/>
    <xf numFmtId="166" fontId="6" fillId="0" borderId="0" xfId="0" applyFont="1"/>
    <xf numFmtId="166" fontId="0" fillId="3" borderId="0" xfId="0" applyFill="1"/>
    <xf numFmtId="166" fontId="6" fillId="0" borderId="0" xfId="0" applyFont="1" applyAlignment="1">
      <alignment horizontal="center"/>
    </xf>
    <xf numFmtId="166" fontId="0" fillId="4" borderId="0" xfId="0" applyFill="1"/>
    <xf numFmtId="166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4" fontId="0" fillId="5" borderId="0" xfId="0" applyNumberFormat="1" applyFill="1"/>
    <xf numFmtId="166" fontId="7" fillId="6" borderId="0" xfId="0" applyFont="1" applyFill="1"/>
    <xf numFmtId="166" fontId="7" fillId="3" borderId="0" xfId="0" applyFont="1" applyFill="1"/>
    <xf numFmtId="166" fontId="9" fillId="7" borderId="0" xfId="0" applyFont="1" applyFill="1"/>
    <xf numFmtId="167" fontId="6" fillId="0" borderId="0" xfId="0" applyNumberFormat="1" applyFont="1" applyAlignment="1">
      <alignment horizontal="center"/>
    </xf>
    <xf numFmtId="3" fontId="0" fillId="5" borderId="0" xfId="0" applyNumberFormat="1" applyFill="1" applyAlignment="1">
      <alignment horizontal="center"/>
    </xf>
    <xf numFmtId="168" fontId="0" fillId="0" borderId="0" xfId="16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9" fillId="6" borderId="0" xfId="0" applyNumberFormat="1" applyFont="1" applyFill="1"/>
    <xf numFmtId="1" fontId="0" fillId="0" borderId="0" xfId="0" applyNumberFormat="1" applyAlignment="1">
      <alignment horizontal="center"/>
    </xf>
    <xf numFmtId="9" fontId="0" fillId="5" borderId="0" xfId="15" applyFont="1" applyFill="1" applyAlignment="1">
      <alignment horizontal="center"/>
    </xf>
    <xf numFmtId="164" fontId="9" fillId="7" borderId="0" xfId="0" applyNumberFormat="1" applyFont="1" applyFill="1"/>
    <xf numFmtId="165" fontId="2" fillId="0" borderId="0" xfId="0" applyNumberFormat="1" applyFont="1" applyFill="1"/>
    <xf numFmtId="165" fontId="3" fillId="0" borderId="0" xfId="0" applyNumberFormat="1" applyFont="1" applyFill="1"/>
    <xf numFmtId="3" fontId="0" fillId="0" borderId="0" xfId="0" applyNumberFormat="1"/>
    <xf numFmtId="3" fontId="0" fillId="0" borderId="0" xfId="0" applyNumberFormat="1" applyFill="1"/>
    <xf numFmtId="166" fontId="11" fillId="0" borderId="0" xfId="17" applyAlignment="1">
      <alignment horizontal="center"/>
    </xf>
    <xf numFmtId="166" fontId="11" fillId="0" borderId="0" xfId="17"/>
    <xf numFmtId="166" fontId="0" fillId="8" borderId="1" xfId="0" applyFill="1" applyBorder="1"/>
    <xf numFmtId="166" fontId="0" fillId="9" borderId="0" xfId="0" applyFill="1"/>
    <xf numFmtId="1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7" fontId="3" fillId="2" borderId="0" xfId="0" quotePrefix="1" applyNumberFormat="1" applyFont="1" applyFill="1" applyAlignment="1">
      <alignment horizontal="center"/>
    </xf>
    <xf numFmtId="166" fontId="0" fillId="0" borderId="0" xfId="0" applyAlignment="1">
      <alignment horizontal="center" wrapText="1"/>
    </xf>
    <xf numFmtId="9" fontId="0" fillId="0" borderId="0" xfId="15" applyFont="1" applyAlignment="1">
      <alignment horizontal="center"/>
    </xf>
    <xf numFmtId="166" fontId="6" fillId="0" borderId="0" xfId="0" applyFont="1" applyAlignment="1">
      <alignment horizontal="center" wrapText="1"/>
    </xf>
    <xf numFmtId="9" fontId="0" fillId="0" borderId="0" xfId="15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6" fontId="0" fillId="6" borderId="0" xfId="0" applyFill="1"/>
    <xf numFmtId="166" fontId="0" fillId="7" borderId="0" xfId="0" applyFill="1"/>
    <xf numFmtId="165" fontId="0" fillId="7" borderId="0" xfId="0" applyNumberFormat="1" applyFill="1" applyAlignment="1">
      <alignment horizontal="center"/>
    </xf>
    <xf numFmtId="166" fontId="6" fillId="7" borderId="0" xfId="0" applyFont="1" applyFill="1"/>
    <xf numFmtId="9" fontId="0" fillId="6" borderId="0" xfId="15" applyFont="1" applyFill="1" applyAlignment="1">
      <alignment horizontal="center"/>
    </xf>
    <xf numFmtId="9" fontId="0" fillId="7" borderId="0" xfId="15" applyFont="1" applyFill="1" applyAlignment="1">
      <alignment horizontal="center"/>
    </xf>
    <xf numFmtId="166" fontId="0" fillId="0" borderId="2" xfId="0" applyBorder="1"/>
    <xf numFmtId="167" fontId="12" fillId="0" borderId="0" xfId="0" applyNumberFormat="1" applyFont="1" applyFill="1" applyAlignment="1">
      <alignment horizontal="center"/>
    </xf>
    <xf numFmtId="166" fontId="6" fillId="6" borderId="0" xfId="0" applyFont="1" applyFill="1"/>
    <xf numFmtId="166" fontId="6" fillId="3" borderId="0" xfId="0" applyFont="1" applyFill="1"/>
    <xf numFmtId="166" fontId="0" fillId="0" borderId="0" xfId="0" applyFill="1"/>
    <xf numFmtId="166" fontId="0" fillId="0" borderId="3" xfId="0" applyBorder="1"/>
    <xf numFmtId="166" fontId="6" fillId="10" borderId="0" xfId="0" applyFont="1" applyFill="1"/>
    <xf numFmtId="166" fontId="14" fillId="0" borderId="4" xfId="0" applyFont="1" applyFill="1" applyBorder="1" applyAlignment="1" applyProtection="1">
      <alignment vertical="center"/>
      <protection hidden="1"/>
    </xf>
    <xf numFmtId="166" fontId="14" fillId="0" borderId="5" xfId="0" applyFont="1" applyFill="1" applyBorder="1" applyAlignment="1" applyProtection="1">
      <alignment vertical="center"/>
      <protection hidden="1"/>
    </xf>
    <xf numFmtId="166" fontId="14" fillId="0" borderId="6" xfId="0" applyFont="1" applyFill="1" applyBorder="1" applyAlignment="1" applyProtection="1">
      <alignment vertical="center"/>
      <protection hidden="1"/>
    </xf>
    <xf numFmtId="167" fontId="0" fillId="5" borderId="0" xfId="0" applyNumberFormat="1" applyFill="1" applyAlignment="1">
      <alignment horizontal="center"/>
    </xf>
    <xf numFmtId="168" fontId="0" fillId="0" borderId="0" xfId="16" applyNumberFormat="1" applyFont="1" applyFill="1" applyAlignment="1"/>
    <xf numFmtId="1" fontId="14" fillId="0" borderId="4" xfId="0" quotePrefix="1" applyNumberFormat="1" applyFont="1" applyFill="1" applyBorder="1" applyAlignment="1" applyProtection="1">
      <alignment horizontal="center" vertical="center" wrapText="1"/>
      <protection hidden="1"/>
    </xf>
    <xf numFmtId="166" fontId="14" fillId="0" borderId="4" xfId="0" applyFont="1" applyFill="1" applyBorder="1" applyAlignment="1" applyProtection="1">
      <alignment horizontal="center" vertical="center" wrapText="1"/>
      <protection hidden="1"/>
    </xf>
    <xf numFmtId="17" fontId="14" fillId="0" borderId="7" xfId="0" quotePrefix="1" applyNumberFormat="1" applyFont="1" applyFill="1" applyBorder="1" applyAlignment="1" applyProtection="1">
      <alignment horizontal="center" vertical="center" wrapText="1"/>
      <protection hidden="1"/>
    </xf>
    <xf numFmtId="166" fontId="15" fillId="0" borderId="5" xfId="0" applyFont="1" applyFill="1" applyBorder="1" applyAlignment="1" applyProtection="1">
      <alignment vertical="center"/>
      <protection hidden="1"/>
    </xf>
    <xf numFmtId="165" fontId="0" fillId="0" borderId="4" xfId="0" applyNumberFormat="1" applyFill="1" applyBorder="1" applyAlignment="1">
      <alignment horizontal="center"/>
    </xf>
    <xf numFmtId="166" fontId="15" fillId="0" borderId="6" xfId="0" applyFont="1" applyFill="1" applyBorder="1" applyAlignment="1" applyProtection="1">
      <alignment vertical="center"/>
      <protection hidden="1"/>
    </xf>
    <xf numFmtId="166" fontId="13" fillId="6" borderId="0" xfId="0" applyFont="1" applyFill="1"/>
    <xf numFmtId="166" fontId="16" fillId="3" borderId="0" xfId="0" applyFont="1" applyFill="1"/>
    <xf numFmtId="9" fontId="14" fillId="0" borderId="7" xfId="0" quotePrefix="1" applyNumberFormat="1" applyFont="1" applyFill="1" applyBorder="1" applyAlignment="1" applyProtection="1">
      <alignment horizontal="center" vertical="center" wrapText="1"/>
      <protection hidden="1"/>
    </xf>
    <xf numFmtId="2" fontId="14" fillId="0" borderId="7" xfId="0" quotePrefix="1" applyNumberFormat="1" applyFont="1" applyFill="1" applyBorder="1" applyAlignment="1" applyProtection="1">
      <alignment horizontal="center" vertical="center" wrapText="1"/>
      <protection hidden="1"/>
    </xf>
    <xf numFmtId="169" fontId="0" fillId="0" borderId="0" xfId="15" applyNumberFormat="1" applyFont="1" applyFill="1" applyAlignment="1">
      <alignment horizontal="center"/>
    </xf>
    <xf numFmtId="166" fontId="0" fillId="11" borderId="0" xfId="0" applyFill="1"/>
    <xf numFmtId="167" fontId="14" fillId="0" borderId="7" xfId="0" applyNumberFormat="1" applyFont="1" applyFill="1" applyBorder="1" applyAlignment="1" applyProtection="1">
      <alignment horizontal="center" vertical="center" wrapText="1"/>
      <protection hidden="1"/>
    </xf>
    <xf numFmtId="10" fontId="14" fillId="0" borderId="7" xfId="15" applyNumberFormat="1" applyFont="1" applyFill="1" applyBorder="1" applyAlignment="1" applyProtection="1">
      <alignment horizontal="center" vertical="center" wrapText="1"/>
      <protection hidden="1"/>
    </xf>
    <xf numFmtId="166" fontId="15" fillId="0" borderId="6" xfId="0" applyFont="1" applyFill="1" applyBorder="1" applyAlignment="1" applyProtection="1">
      <alignment vertical="center" wrapText="1"/>
      <protection hidden="1"/>
    </xf>
    <xf numFmtId="10" fontId="14" fillId="0" borderId="4" xfId="15" applyNumberFormat="1" applyFont="1" applyFill="1" applyBorder="1" applyAlignment="1" applyProtection="1">
      <alignment horizontal="center" vertical="center"/>
      <protection hidden="1"/>
    </xf>
    <xf numFmtId="166" fontId="0" fillId="0" borderId="0" xfId="0" applyFill="1" applyAlignment="1">
      <alignment horizontal="center"/>
    </xf>
    <xf numFmtId="1" fontId="14" fillId="0" borderId="0" xfId="0" quotePrefix="1" applyNumberFormat="1" applyFont="1" applyFill="1" applyBorder="1" applyAlignment="1" applyProtection="1">
      <alignment horizontal="center" vertical="center" wrapText="1"/>
      <protection hidden="1"/>
    </xf>
    <xf numFmtId="17" fontId="14" fillId="0" borderId="0" xfId="0" quotePrefix="1" applyNumberFormat="1" applyFont="1" applyFill="1" applyBorder="1" applyAlignment="1" applyProtection="1">
      <alignment horizontal="center" vertical="center" wrapText="1"/>
      <protection hidden="1"/>
    </xf>
    <xf numFmtId="165" fontId="0" fillId="0" borderId="0" xfId="0" applyNumberFormat="1" applyFill="1" applyBorder="1" applyAlignment="1">
      <alignment horizontal="center"/>
    </xf>
    <xf numFmtId="166" fontId="17" fillId="6" borderId="0" xfId="0" applyFont="1" applyFill="1"/>
    <xf numFmtId="165" fontId="17" fillId="6" borderId="0" xfId="0" applyNumberFormat="1" applyFont="1" applyFill="1" applyAlignment="1">
      <alignment horizontal="center"/>
    </xf>
    <xf numFmtId="166" fontId="17" fillId="6" borderId="0" xfId="0" applyFont="1" applyFill="1" applyAlignment="1">
      <alignment horizontal="center"/>
    </xf>
    <xf numFmtId="166" fontId="0" fillId="7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166" fontId="0" fillId="3" borderId="0" xfId="0" applyFill="1" applyAlignment="1">
      <alignment horizontal="center"/>
    </xf>
    <xf numFmtId="170" fontId="3" fillId="0" borderId="0" xfId="0" applyNumberFormat="1" applyFont="1" applyFill="1"/>
    <xf numFmtId="170" fontId="6" fillId="0" borderId="0" xfId="0" applyNumberFormat="1" applyFont="1"/>
    <xf numFmtId="167" fontId="0" fillId="0" borderId="0" xfId="0" applyNumberFormat="1" applyFont="1" applyAlignment="1">
      <alignment horizontal="center"/>
    </xf>
    <xf numFmtId="166" fontId="11" fillId="0" borderId="0" xfId="17" applyFill="1"/>
    <xf numFmtId="167" fontId="0" fillId="0" borderId="0" xfId="0" applyNumberFormat="1"/>
    <xf numFmtId="166" fontId="6" fillId="2" borderId="0" xfId="0" applyFont="1" applyFill="1"/>
    <xf numFmtId="165" fontId="6" fillId="2" borderId="0" xfId="0" applyNumberFormat="1" applyFont="1" applyFill="1"/>
    <xf numFmtId="166" fontId="0" fillId="2" borderId="0" xfId="0" applyFill="1"/>
    <xf numFmtId="166" fontId="0" fillId="2" borderId="0" xfId="0" quotePrefix="1" applyFill="1"/>
    <xf numFmtId="165" fontId="0" fillId="2" borderId="0" xfId="0" applyNumberFormat="1" applyFill="1"/>
    <xf numFmtId="165" fontId="6" fillId="0" borderId="0" xfId="0" applyNumberFormat="1" applyFont="1" applyAlignment="1">
      <alignment horizontal="center"/>
    </xf>
    <xf numFmtId="3" fontId="6" fillId="0" borderId="0" xfId="0" applyNumberFormat="1" applyFont="1" applyAlignment="1"/>
    <xf numFmtId="3" fontId="6" fillId="0" borderId="0" xfId="0" applyNumberFormat="1" applyFont="1" applyAlignment="1">
      <alignment horizontal="center"/>
    </xf>
    <xf numFmtId="9" fontId="0" fillId="0" borderId="0" xfId="15" applyFont="1"/>
    <xf numFmtId="43" fontId="0" fillId="0" borderId="0" xfId="16" applyFont="1"/>
    <xf numFmtId="2" fontId="13" fillId="6" borderId="0" xfId="0" applyNumberFormat="1" applyFont="1" applyFill="1" applyAlignment="1">
      <alignment horizontal="center"/>
    </xf>
    <xf numFmtId="168" fontId="5" fillId="0" borderId="0" xfId="16" applyNumberFormat="1" applyFont="1"/>
    <xf numFmtId="168" fontId="17" fillId="0" borderId="0" xfId="16" applyNumberFormat="1" applyFont="1" applyAlignment="1"/>
    <xf numFmtId="171" fontId="0" fillId="0" borderId="0" xfId="16" applyNumberFormat="1" applyFont="1" applyAlignment="1">
      <alignment horizontal="center"/>
    </xf>
    <xf numFmtId="166" fontId="13" fillId="6" borderId="0" xfId="0" applyFont="1" applyFill="1" applyAlignment="1"/>
    <xf numFmtId="167" fontId="6" fillId="0" borderId="0" xfId="0" applyNumberFormat="1" applyFont="1" applyAlignment="1">
      <alignment horizontal="left"/>
    </xf>
    <xf numFmtId="172" fontId="0" fillId="0" borderId="0" xfId="0" applyNumberFormat="1"/>
    <xf numFmtId="173" fontId="0" fillId="5" borderId="0" xfId="0" applyNumberFormat="1" applyFill="1" applyAlignment="1">
      <alignment horizontal="center"/>
    </xf>
    <xf numFmtId="174" fontId="14" fillId="0" borderId="7" xfId="0" quotePrefix="1" applyNumberFormat="1" applyFont="1" applyFill="1" applyBorder="1" applyAlignment="1" applyProtection="1">
      <alignment horizontal="center" vertical="center" wrapText="1"/>
      <protection hidden="1"/>
    </xf>
    <xf numFmtId="168" fontId="0" fillId="5" borderId="0" xfId="16" applyNumberFormat="1" applyFont="1" applyFill="1"/>
    <xf numFmtId="164" fontId="0" fillId="10" borderId="0" xfId="0" applyNumberFormat="1" applyFill="1"/>
    <xf numFmtId="9" fontId="6" fillId="5" borderId="0" xfId="15" applyFont="1" applyFill="1" applyAlignment="1">
      <alignment horizontal="center"/>
    </xf>
    <xf numFmtId="1" fontId="0" fillId="5" borderId="0" xfId="15" applyNumberFormat="1" applyFont="1" applyFill="1" applyAlignment="1">
      <alignment horizontal="center"/>
    </xf>
    <xf numFmtId="175" fontId="0" fillId="0" borderId="0" xfId="0" applyNumberFormat="1" applyAlignment="1">
      <alignment horizontal="center"/>
    </xf>
    <xf numFmtId="176" fontId="0" fillId="5" borderId="0" xfId="0" applyNumberFormat="1" applyFill="1"/>
    <xf numFmtId="1" fontId="0" fillId="5" borderId="0" xfId="0" applyNumberFormat="1" applyFill="1"/>
    <xf numFmtId="176" fontId="0" fillId="5" borderId="0" xfId="0" applyNumberFormat="1" applyFill="1" applyAlignment="1">
      <alignment horizontal="center"/>
    </xf>
    <xf numFmtId="166" fontId="0" fillId="0" borderId="0" xfId="0" applyAlignment="1">
      <alignment wrapText="1"/>
    </xf>
    <xf numFmtId="175" fontId="6" fillId="0" borderId="0" xfId="0" applyNumberFormat="1" applyFont="1" applyAlignment="1">
      <alignment horizontal="center"/>
    </xf>
    <xf numFmtId="175" fontId="0" fillId="5" borderId="0" xfId="15" applyNumberFormat="1" applyFont="1" applyFill="1" applyAlignment="1">
      <alignment horizontal="center"/>
    </xf>
    <xf numFmtId="175" fontId="2" fillId="0" borderId="0" xfId="0" applyNumberFormat="1" applyFont="1" applyFill="1"/>
    <xf numFmtId="175" fontId="3" fillId="0" borderId="0" xfId="0" applyNumberFormat="1" applyFont="1" applyFill="1"/>
    <xf numFmtId="175" fontId="2" fillId="0" borderId="0" xfId="0" quotePrefix="1" applyNumberFormat="1" applyFont="1" applyFill="1"/>
    <xf numFmtId="175" fontId="2" fillId="2" borderId="0" xfId="0" applyNumberFormat="1" applyFont="1" applyFill="1"/>
    <xf numFmtId="175" fontId="3" fillId="2" borderId="0" xfId="0" applyNumberFormat="1" applyFont="1" applyFill="1"/>
    <xf numFmtId="175" fontId="3" fillId="2" borderId="0" xfId="15" applyNumberFormat="1" applyFont="1" applyFill="1"/>
    <xf numFmtId="175" fontId="2" fillId="3" borderId="0" xfId="0" applyNumberFormat="1" applyFont="1" applyFill="1"/>
    <xf numFmtId="176" fontId="0" fillId="0" borderId="0" xfId="0" applyNumberFormat="1"/>
    <xf numFmtId="175" fontId="0" fillId="0" borderId="0" xfId="0" applyNumberFormat="1"/>
    <xf numFmtId="175" fontId="6" fillId="0" borderId="0" xfId="0" applyNumberFormat="1" applyFont="1"/>
    <xf numFmtId="175" fontId="0" fillId="0" borderId="0" xfId="0" applyNumberFormat="1" applyFont="1" applyAlignment="1">
      <alignment horizontal="center"/>
    </xf>
    <xf numFmtId="175" fontId="3" fillId="0" borderId="4" xfId="0" applyNumberFormat="1" applyFont="1" applyFill="1" applyBorder="1" applyAlignment="1">
      <alignment horizontal="center"/>
    </xf>
    <xf numFmtId="175" fontId="0" fillId="0" borderId="0" xfId="0" applyNumberFormat="1" applyFill="1" applyAlignment="1">
      <alignment horizontal="center"/>
    </xf>
    <xf numFmtId="175" fontId="0" fillId="0" borderId="4" xfId="0" applyNumberFormat="1" applyFill="1" applyBorder="1" applyAlignment="1">
      <alignment horizontal="center"/>
    </xf>
    <xf numFmtId="176" fontId="0" fillId="7" borderId="4" xfId="0" applyNumberFormat="1" applyFill="1" applyBorder="1" applyAlignment="1">
      <alignment horizontal="center"/>
    </xf>
    <xf numFmtId="176" fontId="17" fillId="6" borderId="4" xfId="0" applyNumberFormat="1" applyFon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176" fontId="13" fillId="6" borderId="0" xfId="0" applyNumberFormat="1" applyFont="1" applyFill="1" applyAlignment="1">
      <alignment horizontal="center"/>
    </xf>
    <xf numFmtId="176" fontId="16" fillId="3" borderId="0" xfId="0" applyNumberFormat="1" applyFont="1" applyFill="1" applyAlignment="1">
      <alignment horizontal="center"/>
    </xf>
    <xf numFmtId="176" fontId="0" fillId="11" borderId="0" xfId="0" applyNumberFormat="1" applyFill="1"/>
    <xf numFmtId="175" fontId="6" fillId="6" borderId="0" xfId="0" applyNumberFormat="1" applyFont="1" applyFill="1" applyAlignment="1">
      <alignment horizontal="center"/>
    </xf>
    <xf numFmtId="175" fontId="6" fillId="10" borderId="0" xfId="0" applyNumberFormat="1" applyFont="1" applyFill="1" applyAlignment="1">
      <alignment horizontal="center"/>
    </xf>
    <xf numFmtId="175" fontId="6" fillId="3" borderId="0" xfId="0" applyNumberFormat="1" applyFont="1" applyFill="1" applyAlignment="1">
      <alignment horizontal="center"/>
    </xf>
    <xf numFmtId="176" fontId="0" fillId="0" borderId="0" xfId="0" applyNumberFormat="1" applyFill="1"/>
    <xf numFmtId="175" fontId="9" fillId="6" borderId="0" xfId="0" applyNumberFormat="1" applyFont="1" applyFill="1" applyAlignment="1">
      <alignment horizontal="center"/>
    </xf>
    <xf numFmtId="175" fontId="9" fillId="7" borderId="0" xfId="0" applyNumberFormat="1" applyFont="1" applyFill="1"/>
    <xf numFmtId="176" fontId="0" fillId="0" borderId="0" xfId="0" applyNumberFormat="1" applyFill="1" applyAlignment="1">
      <alignment horizontal="center"/>
    </xf>
    <xf numFmtId="176" fontId="7" fillId="3" borderId="0" xfId="0" applyNumberFormat="1" applyFont="1" applyFill="1"/>
    <xf numFmtId="183" fontId="0" fillId="0" borderId="0" xfId="16" applyNumberFormat="1" applyFont="1" applyFill="1"/>
    <xf numFmtId="175" fontId="0" fillId="7" borderId="0" xfId="0" applyNumberFormat="1" applyFill="1" applyAlignment="1">
      <alignment horizontal="center"/>
    </xf>
    <xf numFmtId="175" fontId="6" fillId="7" borderId="0" xfId="0" applyNumberFormat="1" applyFont="1" applyFill="1" applyAlignment="1">
      <alignment horizontal="center"/>
    </xf>
    <xf numFmtId="175" fontId="0" fillId="0" borderId="0" xfId="0" applyNumberFormat="1" applyAlignment="1">
      <alignment horizontal="center" wrapText="1"/>
    </xf>
    <xf numFmtId="175" fontId="0" fillId="6" borderId="0" xfId="0" applyNumberFormat="1" applyFill="1" applyAlignment="1">
      <alignment horizontal="center"/>
    </xf>
    <xf numFmtId="175" fontId="0" fillId="5" borderId="0" xfId="0" applyNumberFormat="1" applyFill="1" applyAlignment="1">
      <alignment horizontal="center"/>
    </xf>
    <xf numFmtId="175" fontId="0" fillId="5" borderId="0" xfId="0" applyNumberFormat="1" applyFill="1"/>
    <xf numFmtId="175" fontId="0" fillId="12" borderId="0" xfId="0" applyNumberFormat="1" applyFill="1"/>
  </cellXfs>
  <cellStyles count="18">
    <cellStyle name="Comma" xfId="16" builtinId="3"/>
    <cellStyle name="Currency 2" xfId="12"/>
    <cellStyle name="Euro" xfId="11"/>
    <cellStyle name="Euro 3" xfId="2"/>
    <cellStyle name="Hyperlink" xfId="17" builtinId="8"/>
    <cellStyle name="Migliaia 3" xfId="3"/>
    <cellStyle name="Migliaia 4" xfId="4"/>
    <cellStyle name="Normal" xfId="0" builtinId="0"/>
    <cellStyle name="Normal 2" xfId="10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25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5" x14ac:dyDescent="0.25"/>
  <cols>
    <col min="1" max="1" width="11.5703125" bestFit="1" customWidth="1"/>
    <col min="2" max="2" width="14.28515625" bestFit="1" customWidth="1"/>
    <col min="3" max="3" width="1.7109375" customWidth="1"/>
    <col min="4" max="4" width="36.5703125" bestFit="1" customWidth="1"/>
    <col min="5" max="5" width="10.7109375" bestFit="1" customWidth="1"/>
    <col min="7" max="7" width="36.5703125" bestFit="1" customWidth="1"/>
    <col min="8" max="9" width="10.5703125" bestFit="1" customWidth="1"/>
    <col min="10" max="10" width="17.42578125" bestFit="1" customWidth="1"/>
    <col min="11" max="11" width="13.5703125" bestFit="1" customWidth="1"/>
    <col min="12" max="12" width="15.5703125" bestFit="1" customWidth="1"/>
    <col min="13" max="13" width="13.5703125" bestFit="1" customWidth="1"/>
  </cols>
  <sheetData>
    <row r="1" spans="1:21" x14ac:dyDescent="0.25">
      <c r="B1" s="20"/>
    </row>
    <row r="2" spans="1:21" ht="15.75" thickBot="1" x14ac:dyDescent="0.3">
      <c r="A2" t="s">
        <v>202</v>
      </c>
      <c r="B2" s="20" t="s">
        <v>408</v>
      </c>
      <c r="D2" t="s">
        <v>484</v>
      </c>
    </row>
    <row r="3" spans="1:21" x14ac:dyDescent="0.25">
      <c r="A3" s="66"/>
      <c r="B3" s="66" t="s">
        <v>193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 t="s">
        <v>0</v>
      </c>
      <c r="N3" s="66" t="s">
        <v>24</v>
      </c>
      <c r="O3" s="66"/>
      <c r="P3" s="66"/>
      <c r="Q3" s="66"/>
      <c r="R3" s="66"/>
      <c r="S3" s="66"/>
      <c r="T3" s="66"/>
      <c r="U3" s="66"/>
    </row>
    <row r="4" spans="1:21" x14ac:dyDescent="0.25">
      <c r="D4" s="20" t="s">
        <v>159</v>
      </c>
      <c r="E4" s="121">
        <v>41640</v>
      </c>
      <c r="G4" s="20" t="s">
        <v>161</v>
      </c>
      <c r="H4" s="47">
        <v>0</v>
      </c>
      <c r="J4" s="20" t="s">
        <v>189</v>
      </c>
      <c r="K4" s="43" t="s">
        <v>128</v>
      </c>
      <c r="L4" t="s">
        <v>389</v>
      </c>
      <c r="M4" s="37">
        <v>0.02</v>
      </c>
      <c r="N4" s="37">
        <v>0.05</v>
      </c>
    </row>
    <row r="5" spans="1:21" x14ac:dyDescent="0.25">
      <c r="D5" s="20" t="s">
        <v>160</v>
      </c>
      <c r="E5" s="43" t="s">
        <v>128</v>
      </c>
      <c r="G5" s="20" t="s">
        <v>162</v>
      </c>
      <c r="H5" s="47">
        <v>0</v>
      </c>
      <c r="J5" s="20" t="s">
        <v>190</v>
      </c>
      <c r="K5" s="43" t="s">
        <v>128</v>
      </c>
    </row>
    <row r="6" spans="1:21" x14ac:dyDescent="0.25">
      <c r="D6" s="20" t="s">
        <v>185</v>
      </c>
      <c r="E6" s="43" t="s">
        <v>128</v>
      </c>
      <c r="G6" s="20" t="s">
        <v>163</v>
      </c>
      <c r="H6" s="43" t="s">
        <v>128</v>
      </c>
      <c r="J6" s="20" t="s">
        <v>203</v>
      </c>
      <c r="K6" s="43" t="s">
        <v>128</v>
      </c>
    </row>
    <row r="7" spans="1:21" x14ac:dyDescent="0.25">
      <c r="D7" s="20" t="s">
        <v>409</v>
      </c>
      <c r="E7" s="43" t="s">
        <v>128</v>
      </c>
      <c r="G7" s="20" t="s">
        <v>186</v>
      </c>
      <c r="H7" s="43" t="s">
        <v>128</v>
      </c>
      <c r="J7" s="20" t="s">
        <v>386</v>
      </c>
      <c r="K7" s="133">
        <v>0</v>
      </c>
    </row>
    <row r="8" spans="1:21" x14ac:dyDescent="0.25">
      <c r="D8" s="20" t="s">
        <v>438</v>
      </c>
      <c r="E8" s="43" t="s">
        <v>128</v>
      </c>
      <c r="G8" s="20" t="s">
        <v>187</v>
      </c>
      <c r="H8" s="43" t="s">
        <v>128</v>
      </c>
      <c r="J8" s="20" t="s">
        <v>441</v>
      </c>
      <c r="K8" s="125">
        <v>0.35</v>
      </c>
    </row>
    <row r="9" spans="1:21" x14ac:dyDescent="0.25">
      <c r="D9" s="20"/>
      <c r="E9" s="43"/>
      <c r="G9" s="20" t="s">
        <v>188</v>
      </c>
      <c r="H9" s="43" t="s">
        <v>128</v>
      </c>
      <c r="J9" s="20"/>
      <c r="K9" s="20"/>
    </row>
    <row r="10" spans="1:21" x14ac:dyDescent="0.25">
      <c r="D10" s="20"/>
      <c r="E10" s="43"/>
      <c r="G10" s="20"/>
      <c r="H10" s="43"/>
      <c r="J10" s="20"/>
      <c r="K10" s="20"/>
    </row>
    <row r="11" spans="1:21" ht="15.75" thickBot="1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16.5" thickTop="1" thickBot="1" x14ac:dyDescent="0.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15.75" thickTop="1" x14ac:dyDescent="0.25">
      <c r="B13" t="s">
        <v>194</v>
      </c>
    </row>
    <row r="14" spans="1:21" x14ac:dyDescent="0.25">
      <c r="D14" t="s">
        <v>195</v>
      </c>
      <c r="E14" s="44" t="s">
        <v>196</v>
      </c>
      <c r="F14" s="44" t="s">
        <v>197</v>
      </c>
    </row>
    <row r="15" spans="1:21" x14ac:dyDescent="0.25">
      <c r="D15" t="s">
        <v>198</v>
      </c>
      <c r="E15" s="44" t="s">
        <v>196</v>
      </c>
      <c r="F15" s="44" t="s">
        <v>197</v>
      </c>
    </row>
    <row r="16" spans="1:21" x14ac:dyDescent="0.25">
      <c r="D16" t="s">
        <v>199</v>
      </c>
      <c r="E16" s="44" t="s">
        <v>196</v>
      </c>
      <c r="F16" s="44" t="s">
        <v>197</v>
      </c>
    </row>
    <row r="17" spans="1:29" x14ac:dyDescent="0.25">
      <c r="D17" t="s">
        <v>200</v>
      </c>
      <c r="E17" s="44" t="s">
        <v>196</v>
      </c>
    </row>
    <row r="18" spans="1:29" x14ac:dyDescent="0.25">
      <c r="D18" t="s">
        <v>201</v>
      </c>
      <c r="E18" s="44" t="s">
        <v>196</v>
      </c>
      <c r="F18" s="44" t="s">
        <v>197</v>
      </c>
    </row>
    <row r="19" spans="1:29" x14ac:dyDescent="0.25">
      <c r="E19" s="44"/>
      <c r="F19" s="44"/>
    </row>
    <row r="20" spans="1:29" x14ac:dyDescent="0.25">
      <c r="D20" t="s">
        <v>442</v>
      </c>
      <c r="F20" s="44" t="s">
        <v>197</v>
      </c>
    </row>
    <row r="21" spans="1:29" ht="15.75" thickBot="1" x14ac:dyDescent="0.3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9" ht="15" customHeight="1" thickTop="1" x14ac:dyDescent="0.25"/>
    <row r="23" spans="1:29" x14ac:dyDescent="0.25">
      <c r="B23" t="s">
        <v>385</v>
      </c>
      <c r="E23" s="22" t="s">
        <v>482</v>
      </c>
      <c r="F23" s="31"/>
      <c r="G23" s="114" t="str">
        <f>+IF(SUM('CE Anno'!B70:F70)=0,"OK",'CE Anno'!H72)</f>
        <v>PERDITA ANNO1 2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:29" x14ac:dyDescent="0.25">
      <c r="D24" s="20"/>
    </row>
    <row r="25" spans="1:29" x14ac:dyDescent="0.25">
      <c r="E25" s="22" t="s">
        <v>483</v>
      </c>
      <c r="G25" s="118" t="str">
        <f>IF('Flussi Cassa'!BL35=0,"OK",'Flussi Cassa'!BN37)</f>
        <v xml:space="preserve">in extra fido mesi 1          11 12 13 14 15 16 17 18 19 20 21 22 23 24 25 26 27 28 29 30 31 32 33 34 35 36 37 38 39 40 41                   </v>
      </c>
    </row>
  </sheetData>
  <conditionalFormatting sqref="G23">
    <cfRule type="containsText" dxfId="1" priority="2" operator="containsText" text="OK">
      <formula>NOT(ISERROR(SEARCH("OK",G23)))</formula>
    </cfRule>
  </conditionalFormatting>
  <conditionalFormatting sqref="G25">
    <cfRule type="containsText" dxfId="0" priority="1" operator="containsText" text="OK">
      <formula>NOT(ISERROR(SEARCH("OK",G25)))</formula>
    </cfRule>
  </conditionalFormatting>
  <hyperlinks>
    <hyperlink ref="E6" location="I_Vendite!A1" display="vai"/>
    <hyperlink ref="E5" location="'Linee Prodotto'!A1" display="vai"/>
    <hyperlink ref="H6" location="I_Inv!A1" display="vai"/>
    <hyperlink ref="H7" location="'i_Altri Costi'!A1" display="vai"/>
    <hyperlink ref="H9" location="I_Finanziamento!A1" display="vai"/>
    <hyperlink ref="K4" location="I_Leasing!A1" display="vai"/>
    <hyperlink ref="K5" location="'I_Cap soc'!A1" display="vai"/>
    <hyperlink ref="K6" location="'I_distr utili'!A1" display="vai"/>
    <hyperlink ref="E14" location="SPm!A1" display="mese"/>
    <hyperlink ref="F14" location="'SP Anno'!A1" display="anno"/>
    <hyperlink ref="E15" location="CEm!A1" display="mese"/>
    <hyperlink ref="F15" location="'CE Anno'!A1" display="anno"/>
    <hyperlink ref="E16" location="'Cash Flow'!A1" display="mese"/>
    <hyperlink ref="F16" location="'CF ANNO'!A1" display="anno"/>
    <hyperlink ref="E17" location="'Flussi Cassa'!A1" display="mese"/>
    <hyperlink ref="E18" location="'Ind mese'!A1" display="mese"/>
    <hyperlink ref="F18" location="'Ind anno'!A1" display="anno"/>
    <hyperlink ref="E7" location="'I_Dist Base'!A1" display="vai"/>
    <hyperlink ref="E8" location="I_Acquisto!A1" display="vai"/>
    <hyperlink ref="H8" location="'I Personale'!A1" display="vai"/>
    <hyperlink ref="F20" location="Imposte!A1" display="anno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app!$F$3:$F$10</xm:f>
          </x14:formula1>
          <xm:sqref>E4</xm:sqref>
        </x14:dataValidation>
        <x14:dataValidation type="list" allowBlank="1" showInputMessage="1" showErrorMessage="1">
          <x14:formula1>
            <xm:f>app!$C$2:$C$5</xm:f>
          </x14:formula1>
          <xm:sqref>H4:H5</xm:sqref>
        </x14:dataValidation>
        <x14:dataValidation type="list" allowBlank="1" showInputMessage="1" showErrorMessage="1">
          <x14:formula1>
            <xm:f>app!$C$12:$C$13</xm:f>
          </x14:formula1>
          <xm:sqref>E9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showGridLines="0" workbookViewId="0">
      <selection activeCell="G24" sqref="G24"/>
    </sheetView>
  </sheetViews>
  <sheetFormatPr defaultRowHeight="15" x14ac:dyDescent="0.25"/>
  <cols>
    <col min="3" max="3" width="17.5703125" bestFit="1" customWidth="1"/>
    <col min="4" max="4" width="13.5703125" bestFit="1" customWidth="1"/>
    <col min="5" max="8" width="13.28515625" bestFit="1" customWidth="1"/>
  </cols>
  <sheetData>
    <row r="1" spans="1:8" x14ac:dyDescent="0.25">
      <c r="A1" s="102" t="s">
        <v>341</v>
      </c>
    </row>
    <row r="4" spans="1:8" x14ac:dyDescent="0.25">
      <c r="B4" s="22"/>
      <c r="C4" s="20" t="s">
        <v>377</v>
      </c>
      <c r="D4" s="111">
        <f>+'SP Anno'!B2</f>
        <v>2014</v>
      </c>
      <c r="E4" s="111">
        <f>+'SP Anno'!C2</f>
        <v>2015</v>
      </c>
      <c r="F4" s="111">
        <f>+'SP Anno'!D2</f>
        <v>2016</v>
      </c>
      <c r="G4" s="111">
        <f>+'SP Anno'!E2</f>
        <v>2017</v>
      </c>
      <c r="H4" s="111">
        <f>+'SP Anno'!F2</f>
        <v>2018</v>
      </c>
    </row>
    <row r="5" spans="1:8" x14ac:dyDescent="0.25">
      <c r="C5" s="31" t="s">
        <v>178</v>
      </c>
      <c r="D5" s="142">
        <f>+'CE Anno'!B4</f>
        <v>12000</v>
      </c>
      <c r="E5" s="142">
        <f>+'CE Anno'!C4</f>
        <v>24000</v>
      </c>
      <c r="F5" s="142">
        <f>+'CE Anno'!D4</f>
        <v>36000</v>
      </c>
      <c r="G5" s="142">
        <f>+'CE Anno'!E4</f>
        <v>48000</v>
      </c>
      <c r="H5" s="142">
        <f>+'CE Anno'!F4</f>
        <v>148000</v>
      </c>
    </row>
    <row r="6" spans="1:8" x14ac:dyDescent="0.25">
      <c r="C6" s="31" t="s">
        <v>344</v>
      </c>
      <c r="D6" s="142">
        <f>+'CE Anno'!B53</f>
        <v>-12086.956521739125</v>
      </c>
      <c r="E6" s="142">
        <f>+'CE Anno'!C53</f>
        <v>-86.956521739124582</v>
      </c>
      <c r="F6" s="142">
        <f>+'CE Anno'!D53</f>
        <v>11913.043478260875</v>
      </c>
      <c r="G6" s="142">
        <f>+'CE Anno'!E53</f>
        <v>23913.043478260875</v>
      </c>
      <c r="H6" s="142">
        <f>+'CE Anno'!F53</f>
        <v>141913.04347826086</v>
      </c>
    </row>
    <row r="7" spans="1:8" x14ac:dyDescent="0.25">
      <c r="C7" s="20" t="s">
        <v>179</v>
      </c>
      <c r="D7" s="142">
        <f>+'CE Anno'!B68</f>
        <v>-11637.342475967147</v>
      </c>
      <c r="E7" s="142">
        <f>+'CE Anno'!C68</f>
        <v>-1084.9283464199762</v>
      </c>
      <c r="F7" s="142">
        <f>+'CE Anno'!D68</f>
        <v>12379.373662054108</v>
      </c>
      <c r="G7" s="142">
        <f>+'CE Anno'!E68</f>
        <v>25285.680780912546</v>
      </c>
      <c r="H7" s="142">
        <f>+'CE Anno'!F68</f>
        <v>157950.48045687462</v>
      </c>
    </row>
    <row r="8" spans="1:8" x14ac:dyDescent="0.25">
      <c r="D8" s="142"/>
      <c r="E8" s="142"/>
      <c r="F8" s="142"/>
      <c r="G8" s="142"/>
      <c r="H8" s="142"/>
    </row>
    <row r="9" spans="1:8" x14ac:dyDescent="0.25">
      <c r="D9" s="142"/>
      <c r="E9" s="142"/>
      <c r="F9" s="142"/>
      <c r="G9" s="142"/>
      <c r="H9" s="142"/>
    </row>
    <row r="10" spans="1:8" x14ac:dyDescent="0.25">
      <c r="C10" s="20" t="s">
        <v>378</v>
      </c>
      <c r="D10" s="142"/>
      <c r="E10" s="142"/>
      <c r="F10" s="142"/>
      <c r="G10" s="142"/>
      <c r="H10" s="142"/>
    </row>
    <row r="11" spans="1:8" x14ac:dyDescent="0.25">
      <c r="C11" s="20" t="s">
        <v>379</v>
      </c>
      <c r="D11" s="142">
        <f>+'SP Anno'!B36</f>
        <v>3000</v>
      </c>
      <c r="E11" s="142">
        <f>+'SP Anno'!C36</f>
        <v>6000</v>
      </c>
      <c r="F11" s="142">
        <f>+'SP Anno'!D36</f>
        <v>9043.4782608695641</v>
      </c>
      <c r="G11" s="142">
        <f>+'SP Anno'!E36</f>
        <v>24942.783620579685</v>
      </c>
      <c r="H11" s="142">
        <f>+'SP Anno'!F36</f>
        <v>182893.26407745428</v>
      </c>
    </row>
    <row r="12" spans="1:8" x14ac:dyDescent="0.25">
      <c r="C12" s="20" t="s">
        <v>35</v>
      </c>
      <c r="D12" s="142">
        <f>+'SP Anno'!B54</f>
        <v>-11637.342475967151</v>
      </c>
      <c r="E12" s="142">
        <f>+'SP Anno'!C54</f>
        <v>-12722.270822387132</v>
      </c>
      <c r="F12" s="142">
        <f>+'SP Anno'!D54</f>
        <v>-342.89716033303114</v>
      </c>
      <c r="G12" s="142">
        <f>+'SP Anno'!E54</f>
        <v>24942.783620579507</v>
      </c>
      <c r="H12" s="142">
        <f>+'SP Anno'!F54</f>
        <v>182893.26407745414</v>
      </c>
    </row>
    <row r="13" spans="1:8" x14ac:dyDescent="0.25">
      <c r="C13" s="20" t="s">
        <v>381</v>
      </c>
      <c r="D13" s="142">
        <f>+'SP Anno'!B5-'SP Anno'!B41</f>
        <v>-4277.7620912381408</v>
      </c>
      <c r="E13" s="142">
        <f>+'SP Anno'!C5-'SP Anno'!C41</f>
        <v>-18712.979097067062</v>
      </c>
      <c r="F13" s="142">
        <f>+'SP Anno'!D5-'SP Anno'!D41</f>
        <v>-9386.375421202416</v>
      </c>
      <c r="G13" s="142">
        <f>+'SP Anno'!E5-'SP Anno'!E41</f>
        <v>12689.003549587927</v>
      </c>
      <c r="H13" s="142">
        <f>+'SP Anno'!F5-'SP Anno'!F41</f>
        <v>138130.65105632774</v>
      </c>
    </row>
    <row r="14" spans="1:8" x14ac:dyDescent="0.25">
      <c r="D14" s="142"/>
      <c r="E14" s="142"/>
      <c r="F14" s="142"/>
      <c r="G14" s="142"/>
      <c r="H14" s="142"/>
    </row>
    <row r="15" spans="1:8" x14ac:dyDescent="0.25">
      <c r="C15" s="20" t="s">
        <v>380</v>
      </c>
      <c r="D15" s="142"/>
      <c r="E15" s="142"/>
      <c r="F15" s="142"/>
      <c r="G15" s="142"/>
      <c r="H15" s="142"/>
    </row>
    <row r="16" spans="1:8" x14ac:dyDescent="0.25">
      <c r="C16" s="20" t="s">
        <v>382</v>
      </c>
      <c r="D16" s="142">
        <f>+'CF ANNO'!C8</f>
        <v>-2883.1590396044903</v>
      </c>
      <c r="E16" s="142">
        <f>+'CF ANNO'!D8</f>
        <v>-3107.5492350756176</v>
      </c>
      <c r="F16" s="142">
        <f>+'CF ANNO'!E8</f>
        <v>-3052.7699861894571</v>
      </c>
      <c r="G16" s="142">
        <f>+'CF ANNO'!F8</f>
        <v>-3210.3018101221933</v>
      </c>
      <c r="H16" s="142">
        <f>+'CF ANNO'!G8</f>
        <v>-32508.832950134798</v>
      </c>
    </row>
    <row r="17" spans="3:8" x14ac:dyDescent="0.25">
      <c r="C17" s="20" t="s">
        <v>375</v>
      </c>
      <c r="D17" s="142">
        <f>+'CF ANNO'!C41</f>
        <v>-4277.7620912381362</v>
      </c>
      <c r="E17" s="142">
        <f>+'CF ANNO'!D41</f>
        <v>-14435.217005829103</v>
      </c>
      <c r="F17" s="142">
        <f>+'CF ANNO'!E41</f>
        <v>9326.603675864646</v>
      </c>
      <c r="G17" s="142">
        <f>+'CF ANNO'!F41</f>
        <v>22075.378970790352</v>
      </c>
      <c r="H17" s="142">
        <f>+'CF ANNO'!G41</f>
        <v>125441.64750673986</v>
      </c>
    </row>
    <row r="19" spans="3:8" x14ac:dyDescent="0.25">
      <c r="C19" s="20" t="s">
        <v>201</v>
      </c>
    </row>
    <row r="20" spans="3:8" x14ac:dyDescent="0.25">
      <c r="C20" s="20" t="s">
        <v>383</v>
      </c>
      <c r="D20" s="112">
        <f>+D7/D12</f>
        <v>0.99999999999999967</v>
      </c>
      <c r="E20" s="112">
        <f t="shared" ref="E20:H20" si="0">+E7/E12</f>
        <v>8.5277884865557874E-2</v>
      </c>
      <c r="F20" s="112">
        <f t="shared" si="0"/>
        <v>-36.102292739989217</v>
      </c>
      <c r="G20" s="112">
        <f t="shared" si="0"/>
        <v>1.0137473493555917</v>
      </c>
      <c r="H20" s="112">
        <f t="shared" si="0"/>
        <v>0.86362109208124582</v>
      </c>
    </row>
    <row r="21" spans="3:8" x14ac:dyDescent="0.25">
      <c r="C21" s="20" t="s">
        <v>384</v>
      </c>
      <c r="D21" s="112">
        <f>+D6/D11</f>
        <v>-4.0289855072463752</v>
      </c>
      <c r="E21" s="112">
        <f t="shared" ref="E21:H21" si="1">+E6/E11</f>
        <v>-1.4492753623187431E-2</v>
      </c>
      <c r="F21" s="112">
        <f t="shared" si="1"/>
        <v>1.3173076923076932</v>
      </c>
      <c r="G21" s="112">
        <f t="shared" si="1"/>
        <v>0.95871590925925376</v>
      </c>
      <c r="H21" s="112">
        <f t="shared" si="1"/>
        <v>0.77593368019371933</v>
      </c>
    </row>
  </sheetData>
  <hyperlinks>
    <hyperlink ref="A1" location="Input!A1" display="I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Q28" sqref="Q28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EH11"/>
  <sheetViews>
    <sheetView showGridLines="0" workbookViewId="0">
      <selection activeCell="J22" sqref="J22"/>
    </sheetView>
  </sheetViews>
  <sheetFormatPr defaultRowHeight="15" x14ac:dyDescent="0.25"/>
  <cols>
    <col min="2" max="2" width="22.7109375" bestFit="1" customWidth="1"/>
    <col min="4" max="4" width="11.28515625" bestFit="1" customWidth="1"/>
    <col min="5" max="15" width="10.5703125" bestFit="1" customWidth="1"/>
    <col min="16" max="53" width="9.5703125" bestFit="1" customWidth="1"/>
    <col min="54" max="63" width="10.5703125" bestFit="1" customWidth="1"/>
  </cols>
  <sheetData>
    <row r="2" spans="1:138" x14ac:dyDescent="0.25">
      <c r="B2" s="20" t="s">
        <v>98</v>
      </c>
      <c r="D2" s="103">
        <f>+'Flussi Cassa'!D2</f>
        <v>41640</v>
      </c>
      <c r="E2" s="103">
        <f>+'Flussi Cassa'!E2</f>
        <v>41698</v>
      </c>
      <c r="F2" s="103">
        <f>+'Flussi Cassa'!F2</f>
        <v>41729</v>
      </c>
      <c r="G2" s="103">
        <f>+'Flussi Cassa'!G2</f>
        <v>41759</v>
      </c>
      <c r="H2" s="103">
        <f>+'Flussi Cassa'!H2</f>
        <v>41790</v>
      </c>
      <c r="I2" s="103">
        <f>+'Flussi Cassa'!I2</f>
        <v>41820</v>
      </c>
      <c r="J2" s="103">
        <f>+'Flussi Cassa'!J2</f>
        <v>41851</v>
      </c>
      <c r="K2" s="103">
        <f>+'Flussi Cassa'!K2</f>
        <v>41882</v>
      </c>
      <c r="L2" s="103">
        <f>+'Flussi Cassa'!L2</f>
        <v>41912</v>
      </c>
      <c r="M2" s="103">
        <f>+'Flussi Cassa'!M2</f>
        <v>41943</v>
      </c>
      <c r="N2" s="103">
        <f>+'Flussi Cassa'!N2</f>
        <v>41973</v>
      </c>
      <c r="O2" s="103">
        <f>+'Flussi Cassa'!O2</f>
        <v>42004</v>
      </c>
      <c r="P2" s="103">
        <f>+'Flussi Cassa'!P2</f>
        <v>42035</v>
      </c>
      <c r="Q2" s="103">
        <f>+'Flussi Cassa'!Q2</f>
        <v>42063</v>
      </c>
      <c r="R2" s="103">
        <f>+'Flussi Cassa'!R2</f>
        <v>42094</v>
      </c>
      <c r="S2" s="103">
        <f>+'Flussi Cassa'!S2</f>
        <v>42124</v>
      </c>
      <c r="T2" s="103">
        <f>+'Flussi Cassa'!T2</f>
        <v>42155</v>
      </c>
      <c r="U2" s="103">
        <f>+'Flussi Cassa'!U2</f>
        <v>42185</v>
      </c>
      <c r="V2" s="103">
        <f>+'Flussi Cassa'!V2</f>
        <v>42216</v>
      </c>
      <c r="W2" s="103">
        <f>+'Flussi Cassa'!W2</f>
        <v>42247</v>
      </c>
      <c r="X2" s="103">
        <f>+'Flussi Cassa'!X2</f>
        <v>42277</v>
      </c>
      <c r="Y2" s="103">
        <f>+'Flussi Cassa'!Y2</f>
        <v>42308</v>
      </c>
      <c r="Z2" s="103">
        <f>+'Flussi Cassa'!Z2</f>
        <v>42338</v>
      </c>
      <c r="AA2" s="103">
        <f>+'Flussi Cassa'!AA2</f>
        <v>42369</v>
      </c>
      <c r="AB2" s="103">
        <f>+'Flussi Cassa'!AB2</f>
        <v>42400</v>
      </c>
      <c r="AC2" s="103">
        <f>+'Flussi Cassa'!AC2</f>
        <v>42429</v>
      </c>
      <c r="AD2" s="103">
        <f>+'Flussi Cassa'!AD2</f>
        <v>42460</v>
      </c>
      <c r="AE2" s="103">
        <f>+'Flussi Cassa'!AE2</f>
        <v>42490</v>
      </c>
      <c r="AF2" s="103">
        <f>+'Flussi Cassa'!AF2</f>
        <v>42521</v>
      </c>
      <c r="AG2" s="103">
        <f>+'Flussi Cassa'!AG2</f>
        <v>42551</v>
      </c>
      <c r="AH2" s="103">
        <f>+'Flussi Cassa'!AH2</f>
        <v>42582</v>
      </c>
      <c r="AI2" s="103">
        <f>+'Flussi Cassa'!AI2</f>
        <v>42613</v>
      </c>
      <c r="AJ2" s="103">
        <f>+'Flussi Cassa'!AJ2</f>
        <v>42643</v>
      </c>
      <c r="AK2" s="103">
        <f>+'Flussi Cassa'!AK2</f>
        <v>42674</v>
      </c>
      <c r="AL2" s="103">
        <f>+'Flussi Cassa'!AL2</f>
        <v>42704</v>
      </c>
      <c r="AM2" s="103">
        <f>+'Flussi Cassa'!AM2</f>
        <v>42735</v>
      </c>
      <c r="AN2" s="103">
        <f>+'Flussi Cassa'!AN2</f>
        <v>42766</v>
      </c>
      <c r="AO2" s="103">
        <f>+'Flussi Cassa'!AO2</f>
        <v>42794</v>
      </c>
      <c r="AP2" s="103">
        <f>+'Flussi Cassa'!AP2</f>
        <v>42825</v>
      </c>
      <c r="AQ2" s="103">
        <f>+'Flussi Cassa'!AQ2</f>
        <v>42855</v>
      </c>
      <c r="AR2" s="103">
        <f>+'Flussi Cassa'!AR2</f>
        <v>42886</v>
      </c>
      <c r="AS2" s="103">
        <f>+'Flussi Cassa'!AS2</f>
        <v>42916</v>
      </c>
      <c r="AT2" s="103">
        <f>+'Flussi Cassa'!AT2</f>
        <v>42947</v>
      </c>
      <c r="AU2" s="103">
        <f>+'Flussi Cassa'!AU2</f>
        <v>42978</v>
      </c>
      <c r="AV2" s="103">
        <f>+'Flussi Cassa'!AV2</f>
        <v>43008</v>
      </c>
      <c r="AW2" s="103">
        <f>+'Flussi Cassa'!AW2</f>
        <v>43039</v>
      </c>
      <c r="AX2" s="103">
        <f>+'Flussi Cassa'!AX2</f>
        <v>43069</v>
      </c>
      <c r="AY2" s="103">
        <f>+'Flussi Cassa'!AY2</f>
        <v>43100</v>
      </c>
      <c r="AZ2" s="103">
        <f>+'Flussi Cassa'!AZ2</f>
        <v>43131</v>
      </c>
      <c r="BA2" s="103">
        <f>+'Flussi Cassa'!BA2</f>
        <v>43159</v>
      </c>
      <c r="BB2" s="103">
        <f>+'Flussi Cassa'!BB2</f>
        <v>43190</v>
      </c>
      <c r="BC2" s="103">
        <f>+'Flussi Cassa'!BC2</f>
        <v>43220</v>
      </c>
      <c r="BD2" s="103">
        <f>+'Flussi Cassa'!BD2</f>
        <v>43251</v>
      </c>
      <c r="BE2" s="103">
        <f>+'Flussi Cassa'!BE2</f>
        <v>43281</v>
      </c>
      <c r="BF2" s="103">
        <f>+'Flussi Cassa'!BF2</f>
        <v>43312</v>
      </c>
      <c r="BG2" s="103">
        <f>+'Flussi Cassa'!BG2</f>
        <v>43343</v>
      </c>
      <c r="BH2" s="103">
        <f>+'Flussi Cassa'!BH2</f>
        <v>43373</v>
      </c>
      <c r="BI2" s="103">
        <f>+'Flussi Cassa'!BI2</f>
        <v>43404</v>
      </c>
      <c r="BJ2" s="103">
        <f>+'Flussi Cassa'!BJ2</f>
        <v>43434</v>
      </c>
      <c r="BK2" s="103">
        <f>+'Flussi Cassa'!BK2</f>
        <v>43465</v>
      </c>
    </row>
    <row r="4" spans="1:138" s="23" customFormat="1" x14ac:dyDescent="0.25">
      <c r="A4" s="20"/>
      <c r="B4" t="s">
        <v>118</v>
      </c>
      <c r="C4" s="26"/>
      <c r="D4" s="127">
        <f>+M_Vendite!D159</f>
        <v>1000</v>
      </c>
      <c r="E4" s="127">
        <f>+M_Vendite!E159</f>
        <v>1000</v>
      </c>
      <c r="F4" s="127">
        <f>+M_Vendite!F159</f>
        <v>1000</v>
      </c>
      <c r="G4" s="127">
        <f>+M_Vendite!G159</f>
        <v>1000</v>
      </c>
      <c r="H4" s="127">
        <f>+M_Vendite!H159</f>
        <v>1000</v>
      </c>
      <c r="I4" s="127">
        <f>+M_Vendite!I159</f>
        <v>1000</v>
      </c>
      <c r="J4" s="127">
        <f>+M_Vendite!J159</f>
        <v>1000</v>
      </c>
      <c r="K4" s="127">
        <f>+M_Vendite!K159</f>
        <v>1000</v>
      </c>
      <c r="L4" s="127">
        <f>+M_Vendite!L159</f>
        <v>1000</v>
      </c>
      <c r="M4" s="127">
        <f>+M_Vendite!M159</f>
        <v>1000</v>
      </c>
      <c r="N4" s="127">
        <f>+M_Vendite!N159</f>
        <v>1000</v>
      </c>
      <c r="O4" s="127">
        <f>+M_Vendite!O159</f>
        <v>1000</v>
      </c>
      <c r="P4" s="127">
        <f>+M_Vendite!P159</f>
        <v>2000</v>
      </c>
      <c r="Q4" s="127">
        <f>+M_Vendite!Q159</f>
        <v>2000</v>
      </c>
      <c r="R4" s="127">
        <f>+M_Vendite!R159</f>
        <v>2000</v>
      </c>
      <c r="S4" s="127">
        <f>+M_Vendite!S159</f>
        <v>2000</v>
      </c>
      <c r="T4" s="127">
        <f>+M_Vendite!T159</f>
        <v>2000</v>
      </c>
      <c r="U4" s="127">
        <f>+M_Vendite!U159</f>
        <v>2000</v>
      </c>
      <c r="V4" s="127">
        <f>+M_Vendite!V159</f>
        <v>2000</v>
      </c>
      <c r="W4" s="127">
        <f>+M_Vendite!W159</f>
        <v>2000</v>
      </c>
      <c r="X4" s="127">
        <f>+M_Vendite!X159</f>
        <v>2000</v>
      </c>
      <c r="Y4" s="127">
        <f>+M_Vendite!Y159</f>
        <v>2000</v>
      </c>
      <c r="Z4" s="127">
        <f>+M_Vendite!Z159</f>
        <v>2000</v>
      </c>
      <c r="AA4" s="127">
        <f>+M_Vendite!AA159</f>
        <v>2000</v>
      </c>
      <c r="AB4" s="127">
        <f>+M_Vendite!AB159</f>
        <v>3000</v>
      </c>
      <c r="AC4" s="127">
        <f>+M_Vendite!AC159</f>
        <v>3000</v>
      </c>
      <c r="AD4" s="127">
        <f>+M_Vendite!AD159</f>
        <v>3000</v>
      </c>
      <c r="AE4" s="127">
        <f>+M_Vendite!AE159</f>
        <v>3000</v>
      </c>
      <c r="AF4" s="127">
        <f>+M_Vendite!AF159</f>
        <v>3000</v>
      </c>
      <c r="AG4" s="127">
        <f>+M_Vendite!AG159</f>
        <v>3000</v>
      </c>
      <c r="AH4" s="127">
        <f>+M_Vendite!AH159</f>
        <v>3000</v>
      </c>
      <c r="AI4" s="127">
        <f>+M_Vendite!AI159</f>
        <v>3000</v>
      </c>
      <c r="AJ4" s="127">
        <f>+M_Vendite!AJ159</f>
        <v>3000</v>
      </c>
      <c r="AK4" s="127">
        <f>+M_Vendite!AK159</f>
        <v>3000</v>
      </c>
      <c r="AL4" s="127">
        <f>+M_Vendite!AL159</f>
        <v>3000</v>
      </c>
      <c r="AM4" s="127">
        <f>+M_Vendite!AM159</f>
        <v>3000</v>
      </c>
      <c r="AN4" s="127">
        <f>+M_Vendite!AN159</f>
        <v>4000</v>
      </c>
      <c r="AO4" s="127">
        <f>+M_Vendite!AO159</f>
        <v>4000</v>
      </c>
      <c r="AP4" s="127">
        <f>+M_Vendite!AP159</f>
        <v>4000</v>
      </c>
      <c r="AQ4" s="127">
        <f>+M_Vendite!AQ159</f>
        <v>4000</v>
      </c>
      <c r="AR4" s="127">
        <f>+M_Vendite!AR159</f>
        <v>4000</v>
      </c>
      <c r="AS4" s="127">
        <f>+M_Vendite!AS159</f>
        <v>4000</v>
      </c>
      <c r="AT4" s="127">
        <f>+M_Vendite!AT159</f>
        <v>4000</v>
      </c>
      <c r="AU4" s="127">
        <f>+M_Vendite!AU159</f>
        <v>4000</v>
      </c>
      <c r="AV4" s="127">
        <f>+M_Vendite!AV159</f>
        <v>4000</v>
      </c>
      <c r="AW4" s="127">
        <f>+M_Vendite!AW159</f>
        <v>4000</v>
      </c>
      <c r="AX4" s="127">
        <f>+M_Vendite!AX159</f>
        <v>4000</v>
      </c>
      <c r="AY4" s="127">
        <f>+M_Vendite!AY159</f>
        <v>4000</v>
      </c>
      <c r="AZ4" s="127">
        <f>+M_Vendite!AZ159</f>
        <v>4000</v>
      </c>
      <c r="BA4" s="127">
        <f>+M_Vendite!BA159</f>
        <v>4000</v>
      </c>
      <c r="BB4" s="127">
        <f>+M_Vendite!BB159</f>
        <v>14000</v>
      </c>
      <c r="BC4" s="127">
        <f>+M_Vendite!BC159</f>
        <v>14000</v>
      </c>
      <c r="BD4" s="127">
        <f>+M_Vendite!BD159</f>
        <v>14000</v>
      </c>
      <c r="BE4" s="127">
        <f>+M_Vendite!BE159</f>
        <v>14000</v>
      </c>
      <c r="BF4" s="127">
        <f>+M_Vendite!BF159</f>
        <v>14000</v>
      </c>
      <c r="BG4" s="127">
        <f>+M_Vendite!BG159</f>
        <v>14000</v>
      </c>
      <c r="BH4" s="127">
        <f>+M_Vendite!BH159</f>
        <v>14000</v>
      </c>
      <c r="BI4" s="127">
        <f>+M_Vendite!BI159</f>
        <v>14000</v>
      </c>
      <c r="BJ4" s="127">
        <f>+M_Vendite!BJ159</f>
        <v>14000</v>
      </c>
      <c r="BK4" s="127">
        <f>+M_Vendite!BK159</f>
        <v>14000</v>
      </c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</row>
    <row r="5" spans="1:138" s="23" customFormat="1" x14ac:dyDescent="0.25">
      <c r="A5" s="20"/>
      <c r="B5" t="s">
        <v>124</v>
      </c>
      <c r="C5" s="26"/>
      <c r="D5" s="127">
        <f>+M_Acquisti!D138</f>
        <v>0</v>
      </c>
      <c r="E5" s="127">
        <f>+M_Acquisti!E138</f>
        <v>0</v>
      </c>
      <c r="F5" s="127">
        <f>+M_Acquisti!F138</f>
        <v>0</v>
      </c>
      <c r="G5" s="127">
        <f>+M_Acquisti!G138</f>
        <v>0</v>
      </c>
      <c r="H5" s="127">
        <f>+M_Acquisti!H138</f>
        <v>0</v>
      </c>
      <c r="I5" s="127">
        <f>+M_Acquisti!I138</f>
        <v>0</v>
      </c>
      <c r="J5" s="127">
        <f>+M_Acquisti!J138</f>
        <v>0</v>
      </c>
      <c r="K5" s="127">
        <f>+M_Acquisti!K138</f>
        <v>0</v>
      </c>
      <c r="L5" s="127">
        <f>+M_Acquisti!L138</f>
        <v>0</v>
      </c>
      <c r="M5" s="127">
        <f>+M_Acquisti!M138</f>
        <v>0</v>
      </c>
      <c r="N5" s="127">
        <f>+M_Acquisti!N138</f>
        <v>0</v>
      </c>
      <c r="O5" s="127">
        <f>+M_Acquisti!O138</f>
        <v>0</v>
      </c>
      <c r="P5" s="127">
        <f>+M_Acquisti!P138</f>
        <v>0</v>
      </c>
      <c r="Q5" s="127">
        <f>+M_Acquisti!Q138</f>
        <v>0</v>
      </c>
      <c r="R5" s="127">
        <f>+M_Acquisti!R138</f>
        <v>0</v>
      </c>
      <c r="S5" s="127">
        <f>+M_Acquisti!S138</f>
        <v>0</v>
      </c>
      <c r="T5" s="127">
        <f>+M_Acquisti!T138</f>
        <v>0</v>
      </c>
      <c r="U5" s="127">
        <f>+M_Acquisti!U138</f>
        <v>0</v>
      </c>
      <c r="V5" s="127">
        <f>+M_Acquisti!V138</f>
        <v>0</v>
      </c>
      <c r="W5" s="127">
        <f>+M_Acquisti!W138</f>
        <v>0</v>
      </c>
      <c r="X5" s="127">
        <f>+M_Acquisti!X138</f>
        <v>0</v>
      </c>
      <c r="Y5" s="127">
        <f>+M_Acquisti!Y138</f>
        <v>0</v>
      </c>
      <c r="Z5" s="127">
        <f>+M_Acquisti!Z138</f>
        <v>0</v>
      </c>
      <c r="AA5" s="127">
        <f>+M_Acquisti!AA138</f>
        <v>0</v>
      </c>
      <c r="AB5" s="127">
        <f>+M_Acquisti!AB138</f>
        <v>0</v>
      </c>
      <c r="AC5" s="127">
        <f>+M_Acquisti!AC138</f>
        <v>0</v>
      </c>
      <c r="AD5" s="127">
        <f>+M_Acquisti!AD138</f>
        <v>0</v>
      </c>
      <c r="AE5" s="127">
        <f>+M_Acquisti!AE138</f>
        <v>0</v>
      </c>
      <c r="AF5" s="127">
        <f>+M_Acquisti!AF138</f>
        <v>0</v>
      </c>
      <c r="AG5" s="127">
        <f>+M_Acquisti!AG138</f>
        <v>0</v>
      </c>
      <c r="AH5" s="127">
        <f>+M_Acquisti!AH138</f>
        <v>0</v>
      </c>
      <c r="AI5" s="127">
        <f>+M_Acquisti!AI138</f>
        <v>0</v>
      </c>
      <c r="AJ5" s="127">
        <f>+M_Acquisti!AJ138</f>
        <v>0</v>
      </c>
      <c r="AK5" s="127">
        <f>+M_Acquisti!AK138</f>
        <v>0</v>
      </c>
      <c r="AL5" s="127">
        <f>+M_Acquisti!AL138</f>
        <v>0</v>
      </c>
      <c r="AM5" s="127">
        <f>+M_Acquisti!AM138</f>
        <v>0</v>
      </c>
      <c r="AN5" s="127">
        <f>+M_Acquisti!AN138</f>
        <v>0</v>
      </c>
      <c r="AO5" s="127">
        <f>+M_Acquisti!AO138</f>
        <v>0</v>
      </c>
      <c r="AP5" s="127">
        <f>+M_Acquisti!AP138</f>
        <v>0</v>
      </c>
      <c r="AQ5" s="127">
        <f>+M_Acquisti!AQ138</f>
        <v>0</v>
      </c>
      <c r="AR5" s="127">
        <f>+M_Acquisti!AR138</f>
        <v>0</v>
      </c>
      <c r="AS5" s="127">
        <f>+M_Acquisti!AS138</f>
        <v>0</v>
      </c>
      <c r="AT5" s="127">
        <f>+M_Acquisti!AT138</f>
        <v>0</v>
      </c>
      <c r="AU5" s="127">
        <f>+M_Acquisti!AU138</f>
        <v>0</v>
      </c>
      <c r="AV5" s="127">
        <f>+M_Acquisti!AV138</f>
        <v>0</v>
      </c>
      <c r="AW5" s="127">
        <f>+M_Acquisti!AW138</f>
        <v>0</v>
      </c>
      <c r="AX5" s="127">
        <f>+M_Acquisti!AX138</f>
        <v>0</v>
      </c>
      <c r="AY5" s="127">
        <f>+M_Acquisti!AY138</f>
        <v>0</v>
      </c>
      <c r="AZ5" s="127">
        <f>+M_Acquisti!AZ138</f>
        <v>0</v>
      </c>
      <c r="BA5" s="127">
        <f>+M_Acquisti!BA138</f>
        <v>0</v>
      </c>
      <c r="BB5" s="127">
        <f>+M_Acquisti!BB138</f>
        <v>0</v>
      </c>
      <c r="BC5" s="127">
        <f>+M_Acquisti!BC138</f>
        <v>0</v>
      </c>
      <c r="BD5" s="127">
        <f>+M_Acquisti!BD138</f>
        <v>0</v>
      </c>
      <c r="BE5" s="127">
        <f>+M_Acquisti!BE138</f>
        <v>0</v>
      </c>
      <c r="BF5" s="127">
        <f>+M_Acquisti!BF138</f>
        <v>0</v>
      </c>
      <c r="BG5" s="127">
        <f>+M_Acquisti!BG138</f>
        <v>0</v>
      </c>
      <c r="BH5" s="127">
        <f>+M_Acquisti!BH138</f>
        <v>0</v>
      </c>
      <c r="BI5" s="127">
        <f>+M_Acquisti!BI138</f>
        <v>0</v>
      </c>
      <c r="BJ5" s="127">
        <f>+M_Acquisti!BJ138</f>
        <v>0</v>
      </c>
      <c r="BK5" s="127">
        <f>+M_Acquisti!BK138</f>
        <v>0</v>
      </c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</row>
    <row r="6" spans="1:138" x14ac:dyDescent="0.25">
      <c r="B6" t="s">
        <v>183</v>
      </c>
      <c r="D6" s="127">
        <f>+M_Inv!F29</f>
        <v>0</v>
      </c>
      <c r="E6" s="127">
        <f>+M_Inv!G29</f>
        <v>0</v>
      </c>
      <c r="F6" s="127">
        <f>+M_Inv!H29</f>
        <v>0</v>
      </c>
      <c r="G6" s="127">
        <f>+M_Inv!I29</f>
        <v>0</v>
      </c>
      <c r="H6" s="127">
        <f>+M_Inv!J29</f>
        <v>0</v>
      </c>
      <c r="I6" s="127">
        <f>+M_Inv!K29</f>
        <v>0</v>
      </c>
      <c r="J6" s="127">
        <f>+M_Inv!L29</f>
        <v>0</v>
      </c>
      <c r="K6" s="127">
        <f>+M_Inv!M29</f>
        <v>0</v>
      </c>
      <c r="L6" s="127">
        <f>+M_Inv!N29</f>
        <v>0</v>
      </c>
      <c r="M6" s="127">
        <f>+M_Inv!O29</f>
        <v>0</v>
      </c>
      <c r="N6" s="127">
        <f>+M_Inv!P29</f>
        <v>0</v>
      </c>
      <c r="O6" s="127">
        <f>+M_Inv!Q29</f>
        <v>0</v>
      </c>
      <c r="P6" s="127">
        <f>+M_Inv!R29</f>
        <v>0</v>
      </c>
      <c r="Q6" s="127">
        <f>+M_Inv!S29</f>
        <v>0</v>
      </c>
      <c r="R6" s="127">
        <f>+M_Inv!T29</f>
        <v>0</v>
      </c>
      <c r="S6" s="127">
        <f>+M_Inv!U29</f>
        <v>0</v>
      </c>
      <c r="T6" s="127">
        <f>+M_Inv!V29</f>
        <v>0</v>
      </c>
      <c r="U6" s="127">
        <f>+M_Inv!W29</f>
        <v>0</v>
      </c>
      <c r="V6" s="127">
        <f>+M_Inv!X29</f>
        <v>0</v>
      </c>
      <c r="W6" s="127">
        <f>+M_Inv!Y29</f>
        <v>0</v>
      </c>
      <c r="X6" s="127">
        <f>+M_Inv!Z29</f>
        <v>0</v>
      </c>
      <c r="Y6" s="127">
        <f>+M_Inv!AA29</f>
        <v>0</v>
      </c>
      <c r="Z6" s="127">
        <f>+M_Inv!AB29</f>
        <v>0</v>
      </c>
      <c r="AA6" s="127">
        <f>+M_Inv!AC29</f>
        <v>0</v>
      </c>
      <c r="AB6" s="127">
        <f>+M_Inv!AD29</f>
        <v>0</v>
      </c>
      <c r="AC6" s="127">
        <f>+M_Inv!AE29</f>
        <v>0</v>
      </c>
      <c r="AD6" s="127">
        <f>+M_Inv!AF29</f>
        <v>0</v>
      </c>
      <c r="AE6" s="127">
        <f>+M_Inv!AG29</f>
        <v>0</v>
      </c>
      <c r="AF6" s="127">
        <f>+M_Inv!AH29</f>
        <v>0</v>
      </c>
      <c r="AG6" s="127">
        <f>+M_Inv!AI29</f>
        <v>0</v>
      </c>
      <c r="AH6" s="127">
        <f>+M_Inv!AJ29</f>
        <v>0</v>
      </c>
      <c r="AI6" s="127">
        <f>+M_Inv!AK29</f>
        <v>0</v>
      </c>
      <c r="AJ6" s="127">
        <f>+M_Inv!AL29</f>
        <v>0</v>
      </c>
      <c r="AK6" s="127">
        <f>+M_Inv!AM29</f>
        <v>0</v>
      </c>
      <c r="AL6" s="127">
        <f>+M_Inv!AN29</f>
        <v>0</v>
      </c>
      <c r="AM6" s="127">
        <f>+M_Inv!AO29</f>
        <v>0</v>
      </c>
      <c r="AN6" s="127">
        <f>+M_Inv!AP29</f>
        <v>0</v>
      </c>
      <c r="AO6" s="127">
        <f>+M_Inv!AQ29</f>
        <v>0</v>
      </c>
      <c r="AP6" s="127">
        <f>+M_Inv!AR29</f>
        <v>0</v>
      </c>
      <c r="AQ6" s="127">
        <f>+M_Inv!AS29</f>
        <v>0</v>
      </c>
      <c r="AR6" s="127">
        <f>+M_Inv!AT29</f>
        <v>0</v>
      </c>
      <c r="AS6" s="127">
        <f>+M_Inv!AU29</f>
        <v>0</v>
      </c>
      <c r="AT6" s="127">
        <f>+M_Inv!AV29</f>
        <v>0</v>
      </c>
      <c r="AU6" s="127">
        <f>+M_Inv!AW29</f>
        <v>0</v>
      </c>
      <c r="AV6" s="127">
        <f>+M_Inv!AX29</f>
        <v>0</v>
      </c>
      <c r="AW6" s="127">
        <f>+M_Inv!AY29</f>
        <v>0</v>
      </c>
      <c r="AX6" s="127">
        <f>+M_Inv!AZ29</f>
        <v>0</v>
      </c>
      <c r="AY6" s="127">
        <f>+M_Inv!BA29</f>
        <v>0</v>
      </c>
      <c r="AZ6" s="127">
        <f>+M_Inv!BB29</f>
        <v>0</v>
      </c>
      <c r="BA6" s="127">
        <f>+M_Inv!BC29</f>
        <v>0</v>
      </c>
      <c r="BB6" s="127">
        <f>+M_Inv!BD29</f>
        <v>0</v>
      </c>
      <c r="BC6" s="127">
        <f>+M_Inv!BE29</f>
        <v>0</v>
      </c>
      <c r="BD6" s="127">
        <f>+M_Inv!BF29</f>
        <v>0</v>
      </c>
      <c r="BE6" s="127">
        <f>+M_Inv!BG29</f>
        <v>0</v>
      </c>
      <c r="BF6" s="127">
        <f>+M_Inv!BH29</f>
        <v>0</v>
      </c>
      <c r="BG6" s="127">
        <f>+M_Inv!BI29</f>
        <v>0</v>
      </c>
      <c r="BH6" s="127">
        <f>+M_Inv!BJ29</f>
        <v>0</v>
      </c>
      <c r="BI6" s="127">
        <f>+M_Inv!BK29</f>
        <v>0</v>
      </c>
      <c r="BJ6" s="127">
        <f>+M_Inv!BL29</f>
        <v>0</v>
      </c>
      <c r="BK6" s="127">
        <f>+M_Inv!BM29</f>
        <v>0</v>
      </c>
    </row>
    <row r="7" spans="1:138" x14ac:dyDescent="0.25">
      <c r="B7" t="s">
        <v>223</v>
      </c>
      <c r="D7" s="127">
        <f>+'M_Altri Costi'!D52</f>
        <v>0</v>
      </c>
      <c r="E7" s="127">
        <f>+'M_Altri Costi'!E52</f>
        <v>0</v>
      </c>
      <c r="F7" s="127">
        <f>+'M_Altri Costi'!F52</f>
        <v>0</v>
      </c>
      <c r="G7" s="127">
        <f>+'M_Altri Costi'!G52</f>
        <v>0</v>
      </c>
      <c r="H7" s="127">
        <f>+'M_Altri Costi'!H52</f>
        <v>0</v>
      </c>
      <c r="I7" s="127">
        <f>+'M_Altri Costi'!I52</f>
        <v>0</v>
      </c>
      <c r="J7" s="127">
        <f>+'M_Altri Costi'!J52</f>
        <v>0</v>
      </c>
      <c r="K7" s="127">
        <f>+'M_Altri Costi'!K52</f>
        <v>0</v>
      </c>
      <c r="L7" s="127">
        <f>+'M_Altri Costi'!L52</f>
        <v>0</v>
      </c>
      <c r="M7" s="127">
        <f>+'M_Altri Costi'!M52</f>
        <v>0</v>
      </c>
      <c r="N7" s="127">
        <f>+'M_Altri Costi'!N52</f>
        <v>0</v>
      </c>
      <c r="O7" s="127">
        <f>+'M_Altri Costi'!O52</f>
        <v>0</v>
      </c>
      <c r="P7" s="127">
        <f>+'M_Altri Costi'!P52</f>
        <v>0</v>
      </c>
      <c r="Q7" s="127">
        <f>+'M_Altri Costi'!Q52</f>
        <v>0</v>
      </c>
      <c r="R7" s="127">
        <f>+'M_Altri Costi'!R52</f>
        <v>0</v>
      </c>
      <c r="S7" s="127">
        <f>+'M_Altri Costi'!S52</f>
        <v>0</v>
      </c>
      <c r="T7" s="127">
        <f>+'M_Altri Costi'!T52</f>
        <v>0</v>
      </c>
      <c r="U7" s="127">
        <f>+'M_Altri Costi'!U52</f>
        <v>0</v>
      </c>
      <c r="V7" s="127">
        <f>+'M_Altri Costi'!V52</f>
        <v>0</v>
      </c>
      <c r="W7" s="127">
        <f>+'M_Altri Costi'!W52</f>
        <v>0</v>
      </c>
      <c r="X7" s="127">
        <f>+'M_Altri Costi'!X52</f>
        <v>0</v>
      </c>
      <c r="Y7" s="127">
        <f>+'M_Altri Costi'!Y52</f>
        <v>0</v>
      </c>
      <c r="Z7" s="127">
        <f>+'M_Altri Costi'!Z52</f>
        <v>0</v>
      </c>
      <c r="AA7" s="127">
        <f>+'M_Altri Costi'!AA52</f>
        <v>0</v>
      </c>
      <c r="AB7" s="127">
        <f>+'M_Altri Costi'!AB52</f>
        <v>0</v>
      </c>
      <c r="AC7" s="127">
        <f>+'M_Altri Costi'!AC52</f>
        <v>0</v>
      </c>
      <c r="AD7" s="127">
        <f>+'M_Altri Costi'!AD52</f>
        <v>0</v>
      </c>
      <c r="AE7" s="127">
        <f>+'M_Altri Costi'!AE52</f>
        <v>0</v>
      </c>
      <c r="AF7" s="127">
        <f>+'M_Altri Costi'!AF52</f>
        <v>0</v>
      </c>
      <c r="AG7" s="127">
        <f>+'M_Altri Costi'!AG52</f>
        <v>0</v>
      </c>
      <c r="AH7" s="127">
        <f>+'M_Altri Costi'!AH52</f>
        <v>0</v>
      </c>
      <c r="AI7" s="127">
        <f>+'M_Altri Costi'!AI52</f>
        <v>0</v>
      </c>
      <c r="AJ7" s="127">
        <f>+'M_Altri Costi'!AJ52</f>
        <v>0</v>
      </c>
      <c r="AK7" s="127">
        <f>+'M_Altri Costi'!AK52</f>
        <v>0</v>
      </c>
      <c r="AL7" s="127">
        <f>+'M_Altri Costi'!AL52</f>
        <v>0</v>
      </c>
      <c r="AM7" s="127">
        <f>+'M_Altri Costi'!AM52</f>
        <v>0</v>
      </c>
      <c r="AN7" s="127">
        <f>+'M_Altri Costi'!AN52</f>
        <v>0</v>
      </c>
      <c r="AO7" s="127">
        <f>+'M_Altri Costi'!AO52</f>
        <v>0</v>
      </c>
      <c r="AP7" s="127">
        <f>+'M_Altri Costi'!AP52</f>
        <v>0</v>
      </c>
      <c r="AQ7" s="127">
        <f>+'M_Altri Costi'!AQ52</f>
        <v>0</v>
      </c>
      <c r="AR7" s="127">
        <f>+'M_Altri Costi'!AR52</f>
        <v>0</v>
      </c>
      <c r="AS7" s="127">
        <f>+'M_Altri Costi'!AS52</f>
        <v>0</v>
      </c>
      <c r="AT7" s="127">
        <f>+'M_Altri Costi'!AT52</f>
        <v>0</v>
      </c>
      <c r="AU7" s="127">
        <f>+'M_Altri Costi'!AU52</f>
        <v>0</v>
      </c>
      <c r="AV7" s="127">
        <f>+'M_Altri Costi'!AV52</f>
        <v>0</v>
      </c>
      <c r="AW7" s="127">
        <f>+'M_Altri Costi'!AW52</f>
        <v>0</v>
      </c>
      <c r="AX7" s="127">
        <f>+'M_Altri Costi'!AX52</f>
        <v>0</v>
      </c>
      <c r="AY7" s="127">
        <f>+'M_Altri Costi'!AY52</f>
        <v>0</v>
      </c>
      <c r="AZ7" s="127">
        <f>+'M_Altri Costi'!AZ52</f>
        <v>0</v>
      </c>
      <c r="BA7" s="127">
        <f>+'M_Altri Costi'!BA52</f>
        <v>0</v>
      </c>
      <c r="BB7" s="127">
        <f>+'M_Altri Costi'!BB52</f>
        <v>0</v>
      </c>
      <c r="BC7" s="127">
        <f>+'M_Altri Costi'!BC52</f>
        <v>0</v>
      </c>
      <c r="BD7" s="127">
        <f>+'M_Altri Costi'!BD52</f>
        <v>0</v>
      </c>
      <c r="BE7" s="127">
        <f>+'M_Altri Costi'!BE52</f>
        <v>0</v>
      </c>
      <c r="BF7" s="127">
        <f>+'M_Altri Costi'!BF52</f>
        <v>0</v>
      </c>
      <c r="BG7" s="127">
        <f>+'M_Altri Costi'!BG52</f>
        <v>0</v>
      </c>
      <c r="BH7" s="127">
        <f>+'M_Altri Costi'!BH52</f>
        <v>0</v>
      </c>
      <c r="BI7" s="127">
        <f>+'M_Altri Costi'!BI52</f>
        <v>0</v>
      </c>
      <c r="BJ7" s="127">
        <f>+'M_Altri Costi'!BJ52</f>
        <v>0</v>
      </c>
      <c r="BK7" s="127">
        <f>+'M_Altri Costi'!BK52</f>
        <v>0</v>
      </c>
    </row>
    <row r="8" spans="1:138" x14ac:dyDescent="0.25">
      <c r="B8" t="s">
        <v>241</v>
      </c>
      <c r="D8" s="127">
        <f>+'M-Finanziamenti'!C30</f>
        <v>0</v>
      </c>
      <c r="E8" s="127">
        <f>+'M-Finanziamenti'!D30</f>
        <v>20000</v>
      </c>
      <c r="F8" s="127">
        <f>+'M-Finanziamenti'!E30</f>
        <v>19045.455971434589</v>
      </c>
      <c r="G8" s="127">
        <f>+'M-Finanziamenti'!F30</f>
        <v>18086.26565154329</v>
      </c>
      <c r="H8" s="127">
        <f>+'M-Finanziamenti'!G30</f>
        <v>17122.406424268131</v>
      </c>
      <c r="I8" s="127">
        <f>+'M-Finanziamenti'!H30</f>
        <v>16153.855563466337</v>
      </c>
      <c r="J8" s="127">
        <f>+'M-Finanziamenti'!I30</f>
        <v>15180.590232374485</v>
      </c>
      <c r="K8" s="127">
        <f>+'M-Finanziamenti'!J30</f>
        <v>14202.587483070049</v>
      </c>
      <c r="L8" s="127">
        <f>+'M-Finanziamenti'!K30</f>
        <v>13219.824255930329</v>
      </c>
      <c r="M8" s="127">
        <f>+'M-Finanziamenti'!L30</f>
        <v>12232.277379088744</v>
      </c>
      <c r="N8" s="127">
        <f>+'M-Finanziamenti'!M30</f>
        <v>11239.923567888489</v>
      </c>
      <c r="O8" s="127">
        <f>+'M-Finanziamenti'!N30</f>
        <v>10242.739424333504</v>
      </c>
      <c r="P8" s="127">
        <f>+'M-Finanziamenti'!O30</f>
        <v>9240.7014365368068</v>
      </c>
      <c r="Q8" s="127">
        <f>+'M-Finanziamenti'!P30</f>
        <v>8233.7859781661155</v>
      </c>
      <c r="R8" s="127">
        <f>+'M-Finanziamenti'!Q30</f>
        <v>7221.9693078867786</v>
      </c>
      <c r="S8" s="127">
        <f>+'M-Finanziamenti'!R30</f>
        <v>6205.227568802</v>
      </c>
      <c r="T8" s="127">
        <f>+'M-Finanziamenti'!S30</f>
        <v>5183.5367878903326</v>
      </c>
      <c r="U8" s="127">
        <f>+'M-Finanziamenti'!T30</f>
        <v>4156.8728754404328</v>
      </c>
      <c r="V8" s="127">
        <f>+'M-Finanziamenti'!U30</f>
        <v>3125.2116244830686</v>
      </c>
      <c r="W8" s="127">
        <f>+'M-Finanziamenti'!V30</f>
        <v>2088.5287102203656</v>
      </c>
      <c r="X8" s="127">
        <f>+'M-Finanziamenti'!W30</f>
        <v>1046.7996894522621</v>
      </c>
      <c r="Y8" s="127">
        <f>+'M-Finanziamenti'!X30</f>
        <v>1.8553691916167736E-10</v>
      </c>
      <c r="Z8" s="127">
        <f>+'M-Finanziamenti'!Y30</f>
        <v>0</v>
      </c>
      <c r="AA8" s="127">
        <f>+'M-Finanziamenti'!Z30</f>
        <v>0</v>
      </c>
      <c r="AB8" s="127">
        <f>+'M-Finanziamenti'!AA30</f>
        <v>0</v>
      </c>
      <c r="AC8" s="127">
        <f>+'M-Finanziamenti'!AB30</f>
        <v>0</v>
      </c>
      <c r="AD8" s="127">
        <f>+'M-Finanziamenti'!AC30</f>
        <v>0</v>
      </c>
      <c r="AE8" s="127">
        <f>+'M-Finanziamenti'!AD30</f>
        <v>0</v>
      </c>
      <c r="AF8" s="127">
        <f>+'M-Finanziamenti'!AE30</f>
        <v>0</v>
      </c>
      <c r="AG8" s="127">
        <f>+'M-Finanziamenti'!AF30</f>
        <v>0</v>
      </c>
      <c r="AH8" s="127">
        <f>+'M-Finanziamenti'!AG30</f>
        <v>0</v>
      </c>
      <c r="AI8" s="127">
        <f>+'M-Finanziamenti'!AH30</f>
        <v>0</v>
      </c>
      <c r="AJ8" s="127">
        <f>+'M-Finanziamenti'!AI30</f>
        <v>0</v>
      </c>
      <c r="AK8" s="127">
        <f>+'M-Finanziamenti'!AJ30</f>
        <v>0</v>
      </c>
      <c r="AL8" s="127">
        <f>+'M-Finanziamenti'!AK30</f>
        <v>0</v>
      </c>
      <c r="AM8" s="127">
        <f>+'M-Finanziamenti'!AL30</f>
        <v>0</v>
      </c>
      <c r="AN8" s="127">
        <f>+'M-Finanziamenti'!AM30</f>
        <v>0</v>
      </c>
      <c r="AO8" s="127">
        <f>+'M-Finanziamenti'!AN30</f>
        <v>0</v>
      </c>
      <c r="AP8" s="127">
        <f>+'M-Finanziamenti'!AO30</f>
        <v>0</v>
      </c>
      <c r="AQ8" s="127">
        <f>+'M-Finanziamenti'!AP30</f>
        <v>0</v>
      </c>
      <c r="AR8" s="127">
        <f>+'M-Finanziamenti'!AQ30</f>
        <v>0</v>
      </c>
      <c r="AS8" s="127">
        <f>+'M-Finanziamenti'!AR30</f>
        <v>0</v>
      </c>
      <c r="AT8" s="127">
        <f>+'M-Finanziamenti'!AS30</f>
        <v>0</v>
      </c>
      <c r="AU8" s="127">
        <f>+'M-Finanziamenti'!AT30</f>
        <v>0</v>
      </c>
      <c r="AV8" s="127">
        <f>+'M-Finanziamenti'!AU30</f>
        <v>0</v>
      </c>
      <c r="AW8" s="127">
        <f>+'M-Finanziamenti'!AV30</f>
        <v>0</v>
      </c>
      <c r="AX8" s="127">
        <f>+'M-Finanziamenti'!AW30</f>
        <v>0</v>
      </c>
      <c r="AY8" s="127">
        <f>+'M-Finanziamenti'!AX30</f>
        <v>0</v>
      </c>
      <c r="AZ8" s="127">
        <f>+'M-Finanziamenti'!AY30</f>
        <v>0</v>
      </c>
      <c r="BA8" s="127">
        <f>+'M-Finanziamenti'!AZ30</f>
        <v>0</v>
      </c>
      <c r="BB8" s="127">
        <f>+'M-Finanziamenti'!BA30</f>
        <v>0</v>
      </c>
      <c r="BC8" s="127">
        <f>+'M-Finanziamenti'!BB30</f>
        <v>0</v>
      </c>
      <c r="BD8" s="127">
        <f>+'M-Finanziamenti'!BC30</f>
        <v>0</v>
      </c>
      <c r="BE8" s="127">
        <f>+'M-Finanziamenti'!BD30</f>
        <v>0</v>
      </c>
      <c r="BF8" s="127">
        <f>+'M-Finanziamenti'!BE30</f>
        <v>0</v>
      </c>
      <c r="BG8" s="127">
        <f>+'M-Finanziamenti'!BF30</f>
        <v>0</v>
      </c>
      <c r="BH8" s="127">
        <f>+'M-Finanziamenti'!BG30</f>
        <v>0</v>
      </c>
      <c r="BI8" s="127">
        <f>+'M-Finanziamenti'!BH30</f>
        <v>0</v>
      </c>
      <c r="BJ8" s="127">
        <f>+'M-Finanziamenti'!BI30</f>
        <v>0</v>
      </c>
      <c r="BK8" s="127">
        <f>+'M-Finanziamenti'!BJ30</f>
        <v>0</v>
      </c>
    </row>
    <row r="9" spans="1:138" x14ac:dyDescent="0.25">
      <c r="B9" t="s">
        <v>338</v>
      </c>
      <c r="D9" s="127">
        <f>+'I_Cap soc'!C3</f>
        <v>0</v>
      </c>
      <c r="E9" s="127">
        <f>+SUM('I_Cap soc'!$C3:D3)</f>
        <v>0</v>
      </c>
      <c r="F9" s="127">
        <f>+SUM('I_Cap soc'!$C3:E3)</f>
        <v>0</v>
      </c>
      <c r="G9" s="127">
        <f>+SUM('I_Cap soc'!$C3:F3)</f>
        <v>0</v>
      </c>
      <c r="H9" s="127">
        <f>+SUM('I_Cap soc'!$C3:G3)</f>
        <v>0</v>
      </c>
      <c r="I9" s="127">
        <f>+SUM('I_Cap soc'!$C3:H3)</f>
        <v>0</v>
      </c>
      <c r="J9" s="127">
        <f>+SUM('I_Cap soc'!$C3:I3)</f>
        <v>0</v>
      </c>
      <c r="K9" s="127">
        <f>+SUM('I_Cap soc'!$C3:J3)</f>
        <v>0</v>
      </c>
      <c r="L9" s="127">
        <f>+SUM('I_Cap soc'!$C3:K3)</f>
        <v>0</v>
      </c>
      <c r="M9" s="127">
        <f>+SUM('I_Cap soc'!$C3:L3)</f>
        <v>0</v>
      </c>
      <c r="N9" s="127">
        <f>+SUM('I_Cap soc'!$C3:M3)</f>
        <v>0</v>
      </c>
      <c r="O9" s="127">
        <f>+SUM('I_Cap soc'!$C3:N3)</f>
        <v>0</v>
      </c>
      <c r="P9" s="127">
        <f>+SUM('I_Cap soc'!$C3:O3)</f>
        <v>0</v>
      </c>
      <c r="Q9" s="127">
        <f>+SUM('I_Cap soc'!$C3:P3)</f>
        <v>0</v>
      </c>
      <c r="R9" s="127">
        <f>+SUM('I_Cap soc'!$C3:Q3)</f>
        <v>0</v>
      </c>
      <c r="S9" s="127">
        <f>+SUM('I_Cap soc'!$C3:R3)</f>
        <v>0</v>
      </c>
      <c r="T9" s="127">
        <f>+SUM('I_Cap soc'!$C3:S3)</f>
        <v>0</v>
      </c>
      <c r="U9" s="127">
        <f>+SUM('I_Cap soc'!$C3:T3)</f>
        <v>0</v>
      </c>
      <c r="V9" s="127">
        <f>+SUM('I_Cap soc'!$C3:U3)</f>
        <v>0</v>
      </c>
      <c r="W9" s="127">
        <f>+SUM('I_Cap soc'!$C3:V3)</f>
        <v>0</v>
      </c>
      <c r="X9" s="127">
        <f>+SUM('I_Cap soc'!$C3:W3)</f>
        <v>0</v>
      </c>
      <c r="Y9" s="127">
        <f>+SUM('I_Cap soc'!$C3:X3)</f>
        <v>0</v>
      </c>
      <c r="Z9" s="127">
        <f>+SUM('I_Cap soc'!$C3:Y3)</f>
        <v>0</v>
      </c>
      <c r="AA9" s="127">
        <f>+SUM('I_Cap soc'!$C3:Z3)</f>
        <v>0</v>
      </c>
      <c r="AB9" s="127">
        <f>+SUM('I_Cap soc'!$C3:AA3)</f>
        <v>0</v>
      </c>
      <c r="AC9" s="127">
        <f>+SUM('I_Cap soc'!$C3:AB3)</f>
        <v>0</v>
      </c>
      <c r="AD9" s="127">
        <f>+SUM('I_Cap soc'!$C3:AC3)</f>
        <v>0</v>
      </c>
      <c r="AE9" s="127">
        <f>+SUM('I_Cap soc'!$C3:AD3)</f>
        <v>0</v>
      </c>
      <c r="AF9" s="127">
        <f>+SUM('I_Cap soc'!$C3:AE3)</f>
        <v>0</v>
      </c>
      <c r="AG9" s="127">
        <f>+SUM('I_Cap soc'!$C3:AF3)</f>
        <v>0</v>
      </c>
      <c r="AH9" s="127">
        <f>+SUM('I_Cap soc'!$C3:AG3)</f>
        <v>0</v>
      </c>
      <c r="AI9" s="127">
        <f>+SUM('I_Cap soc'!$C3:AH3)</f>
        <v>0</v>
      </c>
      <c r="AJ9" s="127">
        <f>+SUM('I_Cap soc'!$C3:AI3)</f>
        <v>0</v>
      </c>
      <c r="AK9" s="127">
        <f>+SUM('I_Cap soc'!$C3:AJ3)</f>
        <v>0</v>
      </c>
      <c r="AL9" s="127">
        <f>+SUM('I_Cap soc'!$C3:AK3)</f>
        <v>0</v>
      </c>
      <c r="AM9" s="127">
        <f>+SUM('I_Cap soc'!$C3:AL3)</f>
        <v>0</v>
      </c>
      <c r="AN9" s="127">
        <f>+SUM('I_Cap soc'!$C3:AM3)</f>
        <v>0</v>
      </c>
      <c r="AO9" s="127">
        <f>+SUM('I_Cap soc'!$C3:AN3)</f>
        <v>0</v>
      </c>
      <c r="AP9" s="127">
        <f>+SUM('I_Cap soc'!$C3:AO3)</f>
        <v>0</v>
      </c>
      <c r="AQ9" s="127">
        <f>+SUM('I_Cap soc'!$C3:AP3)</f>
        <v>0</v>
      </c>
      <c r="AR9" s="127">
        <f>+SUM('I_Cap soc'!$C3:AQ3)</f>
        <v>0</v>
      </c>
      <c r="AS9" s="127">
        <f>+SUM('I_Cap soc'!$C3:AR3)</f>
        <v>0</v>
      </c>
      <c r="AT9" s="127">
        <f>+SUM('I_Cap soc'!$C3:AS3)</f>
        <v>0</v>
      </c>
      <c r="AU9" s="127">
        <f>+SUM('I_Cap soc'!$C3:AT3)</f>
        <v>0</v>
      </c>
      <c r="AV9" s="127">
        <f>+SUM('I_Cap soc'!$C3:AU3)</f>
        <v>0</v>
      </c>
      <c r="AW9" s="127">
        <f>+SUM('I_Cap soc'!$C3:AV3)</f>
        <v>0</v>
      </c>
      <c r="AX9" s="127">
        <f>+SUM('I_Cap soc'!$C3:AW3)</f>
        <v>0</v>
      </c>
      <c r="AY9" s="127">
        <f>+SUM('I_Cap soc'!$C3:AX3)</f>
        <v>0</v>
      </c>
      <c r="AZ9" s="127">
        <f>+SUM('I_Cap soc'!$C3:AY3)</f>
        <v>0</v>
      </c>
      <c r="BA9" s="127">
        <f>+SUM('I_Cap soc'!$C3:AZ3)</f>
        <v>0</v>
      </c>
      <c r="BB9" s="127">
        <f>+SUM('I_Cap soc'!$C3:BA3)</f>
        <v>0</v>
      </c>
      <c r="BC9" s="127">
        <f>+SUM('I_Cap soc'!$C3:BB3)</f>
        <v>0</v>
      </c>
      <c r="BD9" s="127">
        <f>+SUM('I_Cap soc'!$C3:BC3)</f>
        <v>0</v>
      </c>
      <c r="BE9" s="127">
        <f>+SUM('I_Cap soc'!$C3:BD3)</f>
        <v>0</v>
      </c>
      <c r="BF9" s="127">
        <f>+SUM('I_Cap soc'!$C3:BE3)</f>
        <v>0</v>
      </c>
      <c r="BG9" s="127">
        <f>+SUM('I_Cap soc'!$C3:BF3)</f>
        <v>0</v>
      </c>
      <c r="BH9" s="127">
        <f>+SUM('I_Cap soc'!$C3:BG3)</f>
        <v>0</v>
      </c>
      <c r="BI9" s="127">
        <f>+SUM('I_Cap soc'!$C3:BH3)</f>
        <v>0</v>
      </c>
      <c r="BJ9" s="127">
        <f>+SUM('I_Cap soc'!$C3:BI3)</f>
        <v>0</v>
      </c>
      <c r="BK9" s="127">
        <f>+SUM('I_Cap soc'!$C3:BJ3)</f>
        <v>0</v>
      </c>
    </row>
    <row r="10" spans="1:138" x14ac:dyDescent="0.25">
      <c r="B10" t="s">
        <v>394</v>
      </c>
      <c r="D10" s="127">
        <f>+IF('Flussi Cassa'!D32&lt;0,-'Flussi Cassa'!D32,0)</f>
        <v>108.69565217391306</v>
      </c>
      <c r="E10" s="127">
        <f>+IF('Flussi Cassa'!E32&lt;0,-'Flussi Cassa'!E32,0)</f>
        <v>0</v>
      </c>
      <c r="F10" s="127">
        <f>+IF('Flussi Cassa'!F32&lt;0,-'Flussi Cassa'!F32,0)</f>
        <v>0</v>
      </c>
      <c r="G10" s="127">
        <f>+IF('Flussi Cassa'!G32&lt;0,-'Flussi Cassa'!G32,0)</f>
        <v>0</v>
      </c>
      <c r="H10" s="127">
        <f>+IF('Flussi Cassa'!H32&lt;0,-'Flussi Cassa'!H32,0)</f>
        <v>0</v>
      </c>
      <c r="I10" s="127">
        <f>+IF('Flussi Cassa'!I32&lt;0,-'Flussi Cassa'!I32,0)</f>
        <v>0</v>
      </c>
      <c r="J10" s="127">
        <f>+IF('Flussi Cassa'!J32&lt;0,-'Flussi Cassa'!J32,0)</f>
        <v>0</v>
      </c>
      <c r="K10" s="127">
        <f>+IF('Flussi Cassa'!K32&lt;0,-'Flussi Cassa'!K32,0)</f>
        <v>0</v>
      </c>
      <c r="L10" s="127">
        <f>+IF('Flussi Cassa'!L32&lt;0,-'Flussi Cassa'!L32,0)</f>
        <v>0</v>
      </c>
      <c r="M10" s="127">
        <f>+IF('Flussi Cassa'!M32&lt;0,-'Flussi Cassa'!M32,0)</f>
        <v>0</v>
      </c>
      <c r="N10" s="127">
        <f>+IF('Flussi Cassa'!N32&lt;0,-'Flussi Cassa'!N32,0)</f>
        <v>111.01112455966141</v>
      </c>
      <c r="O10" s="127">
        <f>+IF('Flussi Cassa'!O32&lt;0,-'Flussi Cassa'!O32,0)</f>
        <v>116.84096039550975</v>
      </c>
      <c r="P10" s="127">
        <f>+IF('Flussi Cassa'!P32&lt;0,-'Flussi Cassa'!P32,0)</f>
        <v>117.13245218730218</v>
      </c>
      <c r="Q10" s="127">
        <f>+IF('Flussi Cassa'!Q32&lt;0,-'Flussi Cassa'!Q32,0)</f>
        <v>67.147026776891792</v>
      </c>
      <c r="R10" s="127">
        <f>+IF('Flussi Cassa'!R32&lt;0,-'Flussi Cassa'!R32,0)</f>
        <v>64.647755506371283</v>
      </c>
      <c r="S10" s="127">
        <f>+IF('Flussi Cassa'!S32&lt;0,-'Flussi Cassa'!S32,0)</f>
        <v>64.522791942845245</v>
      </c>
      <c r="T10" s="127">
        <f>+IF('Flussi Cassa'!T32&lt;0,-'Flussi Cassa'!T32,0)</f>
        <v>64.516543764668953</v>
      </c>
      <c r="U10" s="127">
        <f>+IF('Flussi Cassa'!U32&lt;0,-'Flussi Cassa'!U32,0)</f>
        <v>64.516231355760127</v>
      </c>
      <c r="V10" s="127">
        <f>+IF('Flussi Cassa'!V32&lt;0,-'Flussi Cassa'!V32,0)</f>
        <v>64.516215735314702</v>
      </c>
      <c r="W10" s="127">
        <f>+IF('Flussi Cassa'!W32&lt;0,-'Flussi Cassa'!W32,0)</f>
        <v>64.516214954292423</v>
      </c>
      <c r="X10" s="127">
        <f>+IF('Flussi Cassa'!X32&lt;0,-'Flussi Cassa'!X32,0)</f>
        <v>64.516214915241321</v>
      </c>
      <c r="Y10" s="127">
        <f>+IF('Flussi Cassa'!Y32&lt;0,-'Flussi Cassa'!Y32,0)</f>
        <v>64.516214913288749</v>
      </c>
      <c r="Z10" s="127">
        <f>+IF('Flussi Cassa'!Z32&lt;0,-'Flussi Cassa'!Z32,0)</f>
        <v>11.921462919577493</v>
      </c>
      <c r="AA10" s="127">
        <f>+IF('Flussi Cassa'!AA32&lt;0,-'Flussi Cassa'!AA32,0)</f>
        <v>9.2917253198919294</v>
      </c>
      <c r="AB10" s="127">
        <f>+IF('Flussi Cassa'!AB32&lt;0,-'Flussi Cassa'!AB32,0)</f>
        <v>9.1602384399076531</v>
      </c>
      <c r="AC10" s="127">
        <f>+IF('Flussi Cassa'!AC32&lt;0,-'Flussi Cassa'!AC32,0)</f>
        <v>0</v>
      </c>
      <c r="AD10" s="127">
        <f>+IF('Flussi Cassa'!AD32&lt;0,-'Flussi Cassa'!AD32,0)</f>
        <v>0</v>
      </c>
      <c r="AE10" s="127">
        <f>+IF('Flussi Cassa'!AE32&lt;0,-'Flussi Cassa'!AE32,0)</f>
        <v>0</v>
      </c>
      <c r="AF10" s="127">
        <f>+IF('Flussi Cassa'!AF32&lt;0,-'Flussi Cassa'!AF32,0)</f>
        <v>0</v>
      </c>
      <c r="AG10" s="127">
        <f>+IF('Flussi Cassa'!AG32&lt;0,-'Flussi Cassa'!AG32,0)</f>
        <v>0</v>
      </c>
      <c r="AH10" s="127">
        <f>+IF('Flussi Cassa'!AH32&lt;0,-'Flussi Cassa'!AH32,0)</f>
        <v>0</v>
      </c>
      <c r="AI10" s="127">
        <f>+IF('Flussi Cassa'!AI32&lt;0,-'Flussi Cassa'!AI32,0)</f>
        <v>0</v>
      </c>
      <c r="AJ10" s="127">
        <f>+IF('Flussi Cassa'!AJ32&lt;0,-'Flussi Cassa'!AJ32,0)</f>
        <v>0</v>
      </c>
      <c r="AK10" s="127">
        <f>+IF('Flussi Cassa'!AK32&lt;0,-'Flussi Cassa'!AK32,0)</f>
        <v>0</v>
      </c>
      <c r="AL10" s="127">
        <f>+IF('Flussi Cassa'!AL32&lt;0,-'Flussi Cassa'!AL32,0)</f>
        <v>0</v>
      </c>
      <c r="AM10" s="127">
        <f>+IF('Flussi Cassa'!AM32&lt;0,-'Flussi Cassa'!AM32,0)</f>
        <v>0</v>
      </c>
      <c r="AN10" s="127">
        <f>+IF('Flussi Cassa'!AN32&lt;0,-'Flussi Cassa'!AN32,0)</f>
        <v>0</v>
      </c>
      <c r="AO10" s="127">
        <f>+IF('Flussi Cassa'!AO32&lt;0,-'Flussi Cassa'!AO32,0)</f>
        <v>0</v>
      </c>
      <c r="AP10" s="127">
        <f>+IF('Flussi Cassa'!AP32&lt;0,-'Flussi Cassa'!AP32,0)</f>
        <v>0</v>
      </c>
      <c r="AQ10" s="127">
        <f>+IF('Flussi Cassa'!AQ32&lt;0,-'Flussi Cassa'!AQ32,0)</f>
        <v>0</v>
      </c>
      <c r="AR10" s="127">
        <f>+IF('Flussi Cassa'!AR32&lt;0,-'Flussi Cassa'!AR32,0)</f>
        <v>0</v>
      </c>
      <c r="AS10" s="127">
        <f>+IF('Flussi Cassa'!AS32&lt;0,-'Flussi Cassa'!AS32,0)</f>
        <v>0</v>
      </c>
      <c r="AT10" s="127">
        <f>+IF('Flussi Cassa'!AT32&lt;0,-'Flussi Cassa'!AT32,0)</f>
        <v>0</v>
      </c>
      <c r="AU10" s="127">
        <f>+IF('Flussi Cassa'!AU32&lt;0,-'Flussi Cassa'!AU32,0)</f>
        <v>0</v>
      </c>
      <c r="AV10" s="127">
        <f>+IF('Flussi Cassa'!AV32&lt;0,-'Flussi Cassa'!AV32,0)</f>
        <v>0</v>
      </c>
      <c r="AW10" s="127">
        <f>+IF('Flussi Cassa'!AW32&lt;0,-'Flussi Cassa'!AW32,0)</f>
        <v>0</v>
      </c>
      <c r="AX10" s="127">
        <f>+IF('Flussi Cassa'!AX32&lt;0,-'Flussi Cassa'!AX32,0)</f>
        <v>0</v>
      </c>
      <c r="AY10" s="127">
        <f>+IF('Flussi Cassa'!AY32&lt;0,-'Flussi Cassa'!AY32,0)</f>
        <v>0</v>
      </c>
      <c r="AZ10" s="127">
        <f>+IF('Flussi Cassa'!AZ32&lt;0,-'Flussi Cassa'!AZ32,0)</f>
        <v>0</v>
      </c>
      <c r="BA10" s="127">
        <f>+IF('Flussi Cassa'!BA32&lt;0,-'Flussi Cassa'!BA32,0)</f>
        <v>0</v>
      </c>
      <c r="BB10" s="127">
        <f>+IF('Flussi Cassa'!BB32&lt;0,-'Flussi Cassa'!BB32,0)</f>
        <v>0</v>
      </c>
      <c r="BC10" s="127">
        <f>+IF('Flussi Cassa'!BC32&lt;0,-'Flussi Cassa'!BC32,0)</f>
        <v>0</v>
      </c>
      <c r="BD10" s="127">
        <f>+IF('Flussi Cassa'!BD32&lt;0,-'Flussi Cassa'!BD32,0)</f>
        <v>0</v>
      </c>
      <c r="BE10" s="127">
        <f>+IF('Flussi Cassa'!BE32&lt;0,-'Flussi Cassa'!BE32,0)</f>
        <v>0</v>
      </c>
      <c r="BF10" s="127">
        <f>+IF('Flussi Cassa'!BF32&lt;0,-'Flussi Cassa'!BF32,0)</f>
        <v>0</v>
      </c>
      <c r="BG10" s="127">
        <f>+IF('Flussi Cassa'!BG32&lt;0,-'Flussi Cassa'!BG32,0)</f>
        <v>0</v>
      </c>
      <c r="BH10" s="127">
        <f>+IF('Flussi Cassa'!BH32&lt;0,-'Flussi Cassa'!BH32,0)</f>
        <v>0</v>
      </c>
      <c r="BI10" s="127">
        <f>+IF('Flussi Cassa'!BI32&lt;0,-'Flussi Cassa'!BI32,0)</f>
        <v>0</v>
      </c>
      <c r="BJ10" s="127">
        <f>+IF('Flussi Cassa'!BJ32&lt;0,-'Flussi Cassa'!BJ32,0)</f>
        <v>0</v>
      </c>
      <c r="BK10" s="127">
        <f>+IF('Flussi Cassa'!BK32&lt;0,-'Flussi Cassa'!BK32,0)</f>
        <v>0</v>
      </c>
    </row>
    <row r="11" spans="1:138" x14ac:dyDescent="0.25">
      <c r="B11" t="s">
        <v>395</v>
      </c>
      <c r="D11" s="127">
        <f>+IF('Flussi Cassa'!D32&gt;0,'Flussi Cassa'!D32,0)</f>
        <v>0</v>
      </c>
      <c r="E11" s="127">
        <f>+IF('Flussi Cassa'!E32&gt;0,'Flussi Cassa'!E32,0)</f>
        <v>330.86956521739131</v>
      </c>
      <c r="F11" s="127">
        <f>+IF('Flussi Cassa'!F32&gt;0,'Flussi Cassa'!F32,0)</f>
        <v>292.97079485472847</v>
      </c>
      <c r="G11" s="127">
        <f>+IF('Flussi Cassa'!G32&gt;0,'Flussi Cassa'!G32,0)</f>
        <v>254.31404908481235</v>
      </c>
      <c r="H11" s="127">
        <f>+IF('Flussi Cassa'!H32&gt;0,'Flussi Cassa'!H32,0)</f>
        <v>214.88416839949795</v>
      </c>
      <c r="I11" s="127">
        <f>+IF('Flussi Cassa'!I32&gt;0,'Flussi Cassa'!I32,0)</f>
        <v>174.66569010047724</v>
      </c>
      <c r="J11" s="127">
        <f>+IF('Flussi Cassa'!J32&gt;0,'Flussi Cassa'!J32,0)</f>
        <v>133.64284223547608</v>
      </c>
      <c r="K11" s="127">
        <f>+IF('Flussi Cassa'!K32&gt;0,'Flussi Cassa'!K32,0)</f>
        <v>91.799537413174946</v>
      </c>
      <c r="L11" s="127">
        <f>+IF('Flussi Cassa'!L32&gt;0,'Flussi Cassa'!L32,0)</f>
        <v>49.11936649442778</v>
      </c>
      <c r="M11" s="127">
        <f>+IF('Flussi Cassa'!M32&gt;0,'Flussi Cassa'!M32,0)</f>
        <v>5.5855921573056548</v>
      </c>
      <c r="N11" s="127">
        <f>+IF('Flussi Cassa'!N32&gt;0,'Flussi Cassa'!N32,0)</f>
        <v>0</v>
      </c>
      <c r="O11" s="127">
        <f>+IF('Flussi Cassa'!O32&gt;0,'Flussi Cassa'!O32,0)</f>
        <v>0</v>
      </c>
      <c r="P11" s="127">
        <f>+IF('Flussi Cassa'!P32&gt;0,'Flussi Cassa'!P32,0)</f>
        <v>0</v>
      </c>
      <c r="Q11" s="127">
        <f>+IF('Flussi Cassa'!Q32&gt;0,'Flussi Cassa'!Q32,0)</f>
        <v>0</v>
      </c>
      <c r="R11" s="127">
        <f>+IF('Flussi Cassa'!R32&gt;0,'Flussi Cassa'!R32,0)</f>
        <v>0</v>
      </c>
      <c r="S11" s="127">
        <f>+IF('Flussi Cassa'!S32&gt;0,'Flussi Cassa'!S32,0)</f>
        <v>0</v>
      </c>
      <c r="T11" s="127">
        <f>+IF('Flussi Cassa'!T32&gt;0,'Flussi Cassa'!T32,0)</f>
        <v>0</v>
      </c>
      <c r="U11" s="127">
        <f>+IF('Flussi Cassa'!U32&gt;0,'Flussi Cassa'!U32,0)</f>
        <v>0</v>
      </c>
      <c r="V11" s="127">
        <f>+IF('Flussi Cassa'!V32&gt;0,'Flussi Cassa'!V32,0)</f>
        <v>0</v>
      </c>
      <c r="W11" s="127">
        <f>+IF('Flussi Cassa'!W32&gt;0,'Flussi Cassa'!W32,0)</f>
        <v>0</v>
      </c>
      <c r="X11" s="127">
        <f>+IF('Flussi Cassa'!X32&gt;0,'Flussi Cassa'!X32,0)</f>
        <v>0</v>
      </c>
      <c r="Y11" s="127">
        <f>+IF('Flussi Cassa'!Y32&gt;0,'Flussi Cassa'!Y32,0)</f>
        <v>0</v>
      </c>
      <c r="Z11" s="127">
        <f>+IF('Flussi Cassa'!Z32&gt;0,'Flussi Cassa'!Z32,0)</f>
        <v>0</v>
      </c>
      <c r="AA11" s="127">
        <f>+IF('Flussi Cassa'!AA32&gt;0,'Flussi Cassa'!AA32,0)</f>
        <v>0</v>
      </c>
      <c r="AB11" s="127">
        <f>+IF('Flussi Cassa'!AB32&gt;0,'Flussi Cassa'!AB32,0)</f>
        <v>0</v>
      </c>
      <c r="AC11" s="127">
        <f>+IF('Flussi Cassa'!AC32&gt;0,'Flussi Cassa'!AC32,0)</f>
        <v>40.846335904091575</v>
      </c>
      <c r="AD11" s="127">
        <f>+IF('Flussi Cassa'!AD32&gt;0,'Flussi Cassa'!AD32,0)</f>
        <v>43.346664621291531</v>
      </c>
      <c r="AE11" s="127">
        <f>+IF('Flussi Cassa'!AE32&gt;0,'Flussi Cassa'!AE32,0)</f>
        <v>43.471681057151528</v>
      </c>
      <c r="AF11" s="127">
        <f>+IF('Flussi Cassa'!AF32&gt;0,'Flussi Cassa'!AF32,0)</f>
        <v>43.477931878944538</v>
      </c>
      <c r="AG11" s="127">
        <f>+IF('Flussi Cassa'!AG32&gt;0,'Flussi Cassa'!AG32,0)</f>
        <v>43.478244420034187</v>
      </c>
      <c r="AH11" s="127">
        <f>+IF('Flussi Cassa'!AH32&gt;0,'Flussi Cassa'!AH32,0)</f>
        <v>43.478260047088661</v>
      </c>
      <c r="AI11" s="127">
        <f>+IF('Flussi Cassa'!AI32&gt;0,'Flussi Cassa'!AI32,0)</f>
        <v>43.478260828441378</v>
      </c>
      <c r="AJ11" s="127">
        <f>+IF('Flussi Cassa'!AJ32&gt;0,'Flussi Cassa'!AJ32,0)</f>
        <v>43.478260867509022</v>
      </c>
      <c r="AK11" s="127">
        <f>+IF('Flussi Cassa'!AK32&gt;0,'Flussi Cassa'!AK32,0)</f>
        <v>43.47826086946241</v>
      </c>
      <c r="AL11" s="127">
        <f>+IF('Flussi Cassa'!AL32&gt;0,'Flussi Cassa'!AL32,0)</f>
        <v>43.478260869560067</v>
      </c>
      <c r="AM11" s="127">
        <f>+IF('Flussi Cassa'!AM32&gt;0,'Flussi Cassa'!AM32,0)</f>
        <v>43.478260869564956</v>
      </c>
      <c r="AN11" s="127">
        <f>+IF('Flussi Cassa'!AN32&gt;0,'Flussi Cassa'!AN32,0)</f>
        <v>43.478260869565204</v>
      </c>
      <c r="AO11" s="127">
        <f>+IF('Flussi Cassa'!AO32&gt;0,'Flussi Cassa'!AO32,0)</f>
        <v>93.478260869565204</v>
      </c>
      <c r="AP11" s="127">
        <f>+IF('Flussi Cassa'!AP32&gt;0,'Flussi Cassa'!AP32,0)</f>
        <v>95.978260869565204</v>
      </c>
      <c r="AQ11" s="127">
        <f>+IF('Flussi Cassa'!AQ32&gt;0,'Flussi Cassa'!AQ32,0)</f>
        <v>96.103260869565204</v>
      </c>
      <c r="AR11" s="127">
        <f>+IF('Flussi Cassa'!AR32&gt;0,'Flussi Cassa'!AR32,0)</f>
        <v>96.109510869565213</v>
      </c>
      <c r="AS11" s="127">
        <f>+IF('Flussi Cassa'!AS32&gt;0,'Flussi Cassa'!AS32,0)</f>
        <v>20.775442662908173</v>
      </c>
      <c r="AT11" s="127">
        <f>+IF('Flussi Cassa'!AT32&gt;0,'Flussi Cassa'!AT32,0)</f>
        <v>57.712690646601118</v>
      </c>
      <c r="AU11" s="127">
        <f>+IF('Flussi Cassa'!AU32&gt;0,'Flussi Cassa'!AU32,0)</f>
        <v>95.388683589967911</v>
      </c>
      <c r="AV11" s="127">
        <f>+IF('Flussi Cassa'!AV32&gt;0,'Flussi Cassa'!AV32,0)</f>
        <v>133.81819639220205</v>
      </c>
      <c r="AW11" s="127">
        <f>+IF('Flussi Cassa'!AW32&gt;0,'Flussi Cassa'!AW32,0)</f>
        <v>173.01629945048089</v>
      </c>
      <c r="AX11" s="127">
        <f>+IF('Flussi Cassa'!AX32&gt;0,'Flussi Cassa'!AX32,0)</f>
        <v>212.99836456992526</v>
      </c>
      <c r="AY11" s="127">
        <f>+IF('Flussi Cassa'!AY32&gt;0,'Flussi Cassa'!AY32,0)</f>
        <v>253.78007099175855</v>
      </c>
      <c r="AZ11" s="127">
        <f>+IF('Flussi Cassa'!AZ32&gt;0,'Flussi Cassa'!AZ32,0)</f>
        <v>295.37741154202848</v>
      </c>
      <c r="BA11" s="127">
        <f>+IF('Flussi Cassa'!BA32&gt;0,'Flussi Cassa'!BA32,0)</f>
        <v>337.80669890330387</v>
      </c>
      <c r="BB11" s="127">
        <f>+IF('Flussi Cassa'!BB32&gt;0,'Flussi Cassa'!BB32,0)</f>
        <v>381.08457201180471</v>
      </c>
      <c r="BC11" s="127">
        <f>+IF('Flussi Cassa'!BC32&gt;0,'Flussi Cassa'!BC32,0)</f>
        <v>625.2280025824756</v>
      </c>
      <c r="BD11" s="127">
        <f>+IF('Flussi Cassa'!BD32&gt;0,'Flussi Cassa'!BD32,0)</f>
        <v>874.25430176455995</v>
      </c>
      <c r="BE11" s="127">
        <f>+IF('Flussi Cassa'!BE32&gt;0,'Flussi Cassa'!BE32,0)</f>
        <v>1128.2611269302859</v>
      </c>
      <c r="BF11" s="127">
        <f>+IF('Flussi Cassa'!BF32&gt;0,'Flussi Cassa'!BF32,0)</f>
        <v>1387.3480885993265</v>
      </c>
      <c r="BG11" s="127">
        <f>+IF('Flussi Cassa'!BG32&gt;0,'Flussi Cassa'!BG32,0)</f>
        <v>1651.6167895017477</v>
      </c>
      <c r="BH11" s="127">
        <f>+IF('Flussi Cassa'!BH32&gt;0,'Flussi Cassa'!BH32,0)</f>
        <v>1921.1708644222174</v>
      </c>
      <c r="BI11" s="127">
        <f>+IF('Flussi Cassa'!BI32&gt;0,'Flussi Cassa'!BI32,0)</f>
        <v>2196.1160208410965</v>
      </c>
      <c r="BJ11" s="127">
        <f>+IF('Flussi Cassa'!BJ32&gt;0,'Flussi Cassa'!BJ32,0)</f>
        <v>2476.5600803883531</v>
      </c>
      <c r="BK11" s="127">
        <f>+IF('Flussi Cassa'!BK32&gt;0,'Flussi Cassa'!BK32,0)</f>
        <v>2762.6130211265549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BP40"/>
  <sheetViews>
    <sheetView showGridLines="0" topLeftCell="A13" workbookViewId="0">
      <selection activeCell="C17" sqref="C17"/>
    </sheetView>
  </sheetViews>
  <sheetFormatPr defaultRowHeight="15" x14ac:dyDescent="0.25"/>
  <cols>
    <col min="2" max="2" width="33.140625" bestFit="1" customWidth="1"/>
    <col min="3" max="4" width="9.28515625" bestFit="1" customWidth="1"/>
    <col min="5" max="5" width="11.42578125" bestFit="1" customWidth="1"/>
    <col min="6" max="6" width="15.140625" bestFit="1" customWidth="1"/>
    <col min="7" max="13" width="9.28515625" bestFit="1" customWidth="1"/>
    <col min="14" max="14" width="11.42578125" bestFit="1" customWidth="1"/>
    <col min="15" max="30" width="9.28515625" bestFit="1" customWidth="1"/>
    <col min="31" max="31" width="8.5703125" bestFit="1" customWidth="1"/>
    <col min="32" max="62" width="9.28515625" bestFit="1" customWidth="1"/>
  </cols>
  <sheetData>
    <row r="3" spans="2:68" x14ac:dyDescent="0.25">
      <c r="B3" s="68" t="s">
        <v>225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2:68" x14ac:dyDescent="0.25">
      <c r="B4" s="69" t="s">
        <v>244</v>
      </c>
      <c r="C4" s="85" t="str">
        <f>+VLOOKUP(I_Leasing!C4,app!D26:E85,2,FALSE)</f>
        <v>A2 m4</v>
      </c>
      <c r="D4" s="73">
        <f>VLOOKUP(C4,BO5:BP40,2,FALSE)</f>
        <v>16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</row>
    <row r="5" spans="2:68" x14ac:dyDescent="0.25">
      <c r="B5" s="69" t="s">
        <v>227</v>
      </c>
      <c r="C5" s="86">
        <f>+I_Leasing!C5</f>
        <v>0.06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O5" s="65" t="s">
        <v>250</v>
      </c>
      <c r="BP5" s="89">
        <v>1</v>
      </c>
    </row>
    <row r="6" spans="2:68" x14ac:dyDescent="0.25">
      <c r="B6" s="76" t="s">
        <v>246</v>
      </c>
      <c r="C6" s="145">
        <f>+I_Leasing!C6</f>
        <v>0</v>
      </c>
      <c r="D6" s="146">
        <f>+C6</f>
        <v>0</v>
      </c>
      <c r="E6" s="146">
        <f>+C6*C8</f>
        <v>0</v>
      </c>
      <c r="F6" s="146">
        <f>+C6*C7</f>
        <v>0</v>
      </c>
      <c r="G6" s="146">
        <f>+D6-E6-F6</f>
        <v>0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O6" s="65" t="s">
        <v>251</v>
      </c>
      <c r="BP6" s="89">
        <v>2</v>
      </c>
    </row>
    <row r="7" spans="2:68" x14ac:dyDescent="0.25">
      <c r="B7" s="76" t="s">
        <v>247</v>
      </c>
      <c r="C7" s="86">
        <f>+I_Leasing!C7</f>
        <v>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O7" s="65" t="s">
        <v>252</v>
      </c>
      <c r="BP7" s="89">
        <v>3</v>
      </c>
    </row>
    <row r="8" spans="2:68" x14ac:dyDescent="0.25">
      <c r="B8" s="76" t="s">
        <v>248</v>
      </c>
      <c r="C8" s="86">
        <f>+I_Leasing!C8</f>
        <v>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O8" s="65" t="s">
        <v>253</v>
      </c>
      <c r="BP8" s="89">
        <v>4</v>
      </c>
    </row>
    <row r="9" spans="2:68" x14ac:dyDescent="0.25">
      <c r="B9" s="87" t="s">
        <v>229</v>
      </c>
      <c r="C9" s="73">
        <f>+I_Leasing!C9</f>
        <v>24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O9" s="65" t="s">
        <v>254</v>
      </c>
      <c r="BP9" s="89">
        <v>5</v>
      </c>
    </row>
    <row r="10" spans="2:68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O10" s="65" t="s">
        <v>255</v>
      </c>
      <c r="BP10" s="89">
        <v>6</v>
      </c>
    </row>
    <row r="11" spans="2:68" x14ac:dyDescent="0.25">
      <c r="B11" s="68" t="s">
        <v>230</v>
      </c>
      <c r="C11" s="68" t="s">
        <v>100</v>
      </c>
      <c r="D11" s="88">
        <f>((1+C5)^(1/12))-1</f>
        <v>4.8675505653430484E-3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O11" s="65" t="s">
        <v>256</v>
      </c>
      <c r="BP11" s="89">
        <v>7</v>
      </c>
    </row>
    <row r="12" spans="2:68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O12" s="65" t="s">
        <v>257</v>
      </c>
      <c r="BP12" s="89">
        <v>8</v>
      </c>
    </row>
    <row r="13" spans="2:68" x14ac:dyDescent="0.25">
      <c r="B13" s="68" t="s">
        <v>231</v>
      </c>
      <c r="C13" s="68" t="s">
        <v>100</v>
      </c>
      <c r="D13" s="77">
        <f>(C6-(C6*C7)-(C6*C8))/((1-(1+D11)^(-C9))/D11)</f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O13" s="65" t="s">
        <v>258</v>
      </c>
      <c r="BP13" s="89">
        <v>9</v>
      </c>
    </row>
    <row r="14" spans="2:68" x14ac:dyDescent="0.25">
      <c r="B14" s="34"/>
      <c r="C14" s="62">
        <f>+SPm!C2</f>
        <v>41640</v>
      </c>
      <c r="D14" s="62">
        <f>+SPm!D2</f>
        <v>41698</v>
      </c>
      <c r="E14" s="62">
        <f>+SPm!E2</f>
        <v>41729</v>
      </c>
      <c r="F14" s="62">
        <f>+SPm!F2</f>
        <v>41759</v>
      </c>
      <c r="G14" s="62">
        <f>+SPm!G2</f>
        <v>41790</v>
      </c>
      <c r="H14" s="62">
        <f>+SPm!H2</f>
        <v>41820</v>
      </c>
      <c r="I14" s="62">
        <f>+SPm!I2</f>
        <v>41851</v>
      </c>
      <c r="J14" s="62">
        <f>+SPm!J2</f>
        <v>41882</v>
      </c>
      <c r="K14" s="62">
        <f>+SPm!K2</f>
        <v>41912</v>
      </c>
      <c r="L14" s="62">
        <f>+SPm!L2</f>
        <v>41943</v>
      </c>
      <c r="M14" s="62">
        <f>+SPm!M2</f>
        <v>41973</v>
      </c>
      <c r="N14" s="62">
        <f>+SPm!N2</f>
        <v>42004</v>
      </c>
      <c r="O14" s="62">
        <f>+SPm!O2</f>
        <v>42035</v>
      </c>
      <c r="P14" s="62">
        <f>+SPm!P2</f>
        <v>42063</v>
      </c>
      <c r="Q14" s="62">
        <f>+SPm!Q2</f>
        <v>42094</v>
      </c>
      <c r="R14" s="62">
        <f>+SPm!R2</f>
        <v>42124</v>
      </c>
      <c r="S14" s="62">
        <f>+SPm!S2</f>
        <v>42155</v>
      </c>
      <c r="T14" s="62">
        <f>+SPm!T2</f>
        <v>42185</v>
      </c>
      <c r="U14" s="62">
        <f>+SPm!U2</f>
        <v>42216</v>
      </c>
      <c r="V14" s="62">
        <f>+SPm!V2</f>
        <v>42247</v>
      </c>
      <c r="W14" s="62">
        <f>+SPm!W2</f>
        <v>42277</v>
      </c>
      <c r="X14" s="62">
        <f>+SPm!X2</f>
        <v>42308</v>
      </c>
      <c r="Y14" s="62">
        <f>+SPm!Y2</f>
        <v>42338</v>
      </c>
      <c r="Z14" s="62">
        <f>+SPm!Z2</f>
        <v>42369</v>
      </c>
      <c r="AA14" s="62">
        <f>+SPm!AA2</f>
        <v>42400</v>
      </c>
      <c r="AB14" s="62">
        <f>+SPm!AB2</f>
        <v>42429</v>
      </c>
      <c r="AC14" s="62">
        <f>+SPm!AC2</f>
        <v>42460</v>
      </c>
      <c r="AD14" s="62">
        <f>+SPm!AD2</f>
        <v>42490</v>
      </c>
      <c r="AE14" s="62">
        <f>+SPm!AE2</f>
        <v>42521</v>
      </c>
      <c r="AF14" s="62">
        <f>+SPm!AF2</f>
        <v>42551</v>
      </c>
      <c r="AG14" s="62">
        <f>+SPm!AG2</f>
        <v>42582</v>
      </c>
      <c r="AH14" s="62">
        <f>+SPm!AH2</f>
        <v>42613</v>
      </c>
      <c r="AI14" s="62">
        <f>+SPm!AI2</f>
        <v>42643</v>
      </c>
      <c r="AJ14" s="62">
        <f>+SPm!AJ2</f>
        <v>42674</v>
      </c>
      <c r="AK14" s="62">
        <f>+SPm!AK2</f>
        <v>42704</v>
      </c>
      <c r="AL14" s="62">
        <f>+SPm!AL2</f>
        <v>42735</v>
      </c>
      <c r="AM14" s="62">
        <f>+SPm!AM2</f>
        <v>42766</v>
      </c>
      <c r="AN14" s="62">
        <f>+SPm!AN2</f>
        <v>42794</v>
      </c>
      <c r="AO14" s="62">
        <f>+SPm!AO2</f>
        <v>42825</v>
      </c>
      <c r="AP14" s="62">
        <f>+SPm!AP2</f>
        <v>42855</v>
      </c>
      <c r="AQ14" s="62">
        <f>+SPm!AQ2</f>
        <v>42886</v>
      </c>
      <c r="AR14" s="62">
        <f>+SPm!AR2</f>
        <v>42916</v>
      </c>
      <c r="AS14" s="62">
        <f>+SPm!AS2</f>
        <v>42947</v>
      </c>
      <c r="AT14" s="62">
        <f>+SPm!AT2</f>
        <v>42978</v>
      </c>
      <c r="AU14" s="62">
        <f>+SPm!AU2</f>
        <v>43008</v>
      </c>
      <c r="AV14" s="62">
        <f>+SPm!AV2</f>
        <v>43039</v>
      </c>
      <c r="AW14" s="62">
        <f>+SPm!AW2</f>
        <v>43069</v>
      </c>
      <c r="AX14" s="62">
        <f>+SPm!AX2</f>
        <v>43100</v>
      </c>
      <c r="AY14" s="62">
        <f>+SPm!AY2</f>
        <v>43131</v>
      </c>
      <c r="AZ14" s="62">
        <f>+SPm!AZ2</f>
        <v>43159</v>
      </c>
      <c r="BA14" s="62">
        <f>+SPm!BA2</f>
        <v>43190</v>
      </c>
      <c r="BB14" s="62">
        <f>+SPm!BB2</f>
        <v>43220</v>
      </c>
      <c r="BC14" s="62">
        <f>+SPm!BC2</f>
        <v>43251</v>
      </c>
      <c r="BD14" s="62">
        <f>+SPm!BD2</f>
        <v>43281</v>
      </c>
      <c r="BE14" s="62">
        <f>+SPm!BE2</f>
        <v>43312</v>
      </c>
      <c r="BF14" s="62">
        <f>+SPm!BF2</f>
        <v>43343</v>
      </c>
      <c r="BG14" s="62">
        <f>+SPm!BG2</f>
        <v>43373</v>
      </c>
      <c r="BH14" s="62">
        <f>+SPm!BH2</f>
        <v>43404</v>
      </c>
      <c r="BI14" s="62">
        <f>+SPm!BI2</f>
        <v>43434</v>
      </c>
      <c r="BJ14" s="62">
        <f>+SPm!BJ2</f>
        <v>43465</v>
      </c>
      <c r="BK14" s="62"/>
      <c r="BL14" s="62"/>
      <c r="BO14" s="65" t="s">
        <v>259</v>
      </c>
      <c r="BP14" s="89">
        <v>10</v>
      </c>
    </row>
    <row r="15" spans="2:68" x14ac:dyDescent="0.25">
      <c r="B15" s="34"/>
      <c r="C15" s="73">
        <v>1</v>
      </c>
      <c r="D15" s="73">
        <f>+C15+1</f>
        <v>2</v>
      </c>
      <c r="E15" s="73">
        <f t="shared" ref="E15:AX15" si="0">+D15+1</f>
        <v>3</v>
      </c>
      <c r="F15" s="73">
        <f t="shared" si="0"/>
        <v>4</v>
      </c>
      <c r="G15" s="73">
        <f t="shared" si="0"/>
        <v>5</v>
      </c>
      <c r="H15" s="73">
        <f t="shared" si="0"/>
        <v>6</v>
      </c>
      <c r="I15" s="73">
        <f t="shared" si="0"/>
        <v>7</v>
      </c>
      <c r="J15" s="73">
        <f t="shared" si="0"/>
        <v>8</v>
      </c>
      <c r="K15" s="73">
        <f t="shared" si="0"/>
        <v>9</v>
      </c>
      <c r="L15" s="73">
        <f t="shared" si="0"/>
        <v>10</v>
      </c>
      <c r="M15" s="73">
        <f t="shared" si="0"/>
        <v>11</v>
      </c>
      <c r="N15" s="73">
        <f t="shared" si="0"/>
        <v>12</v>
      </c>
      <c r="O15" s="73">
        <f t="shared" si="0"/>
        <v>13</v>
      </c>
      <c r="P15" s="73">
        <f t="shared" si="0"/>
        <v>14</v>
      </c>
      <c r="Q15" s="73">
        <f t="shared" si="0"/>
        <v>15</v>
      </c>
      <c r="R15" s="73">
        <f t="shared" si="0"/>
        <v>16</v>
      </c>
      <c r="S15" s="73">
        <f t="shared" si="0"/>
        <v>17</v>
      </c>
      <c r="T15" s="73">
        <f t="shared" si="0"/>
        <v>18</v>
      </c>
      <c r="U15" s="73">
        <f t="shared" si="0"/>
        <v>19</v>
      </c>
      <c r="V15" s="73">
        <f t="shared" si="0"/>
        <v>20</v>
      </c>
      <c r="W15" s="73">
        <f t="shared" si="0"/>
        <v>21</v>
      </c>
      <c r="X15" s="73">
        <f t="shared" si="0"/>
        <v>22</v>
      </c>
      <c r="Y15" s="73">
        <f t="shared" si="0"/>
        <v>23</v>
      </c>
      <c r="Z15" s="73">
        <f t="shared" si="0"/>
        <v>24</v>
      </c>
      <c r="AA15" s="73">
        <f t="shared" si="0"/>
        <v>25</v>
      </c>
      <c r="AB15" s="73">
        <f t="shared" si="0"/>
        <v>26</v>
      </c>
      <c r="AC15" s="73">
        <f t="shared" si="0"/>
        <v>27</v>
      </c>
      <c r="AD15" s="73">
        <f t="shared" si="0"/>
        <v>28</v>
      </c>
      <c r="AE15" s="73">
        <f t="shared" si="0"/>
        <v>29</v>
      </c>
      <c r="AF15" s="73">
        <f t="shared" si="0"/>
        <v>30</v>
      </c>
      <c r="AG15" s="73">
        <f t="shared" si="0"/>
        <v>31</v>
      </c>
      <c r="AH15" s="73">
        <f t="shared" si="0"/>
        <v>32</v>
      </c>
      <c r="AI15" s="73">
        <f t="shared" si="0"/>
        <v>33</v>
      </c>
      <c r="AJ15" s="73">
        <f t="shared" si="0"/>
        <v>34</v>
      </c>
      <c r="AK15" s="73">
        <f t="shared" si="0"/>
        <v>35</v>
      </c>
      <c r="AL15" s="73">
        <f t="shared" si="0"/>
        <v>36</v>
      </c>
      <c r="AM15" s="73">
        <f t="shared" si="0"/>
        <v>37</v>
      </c>
      <c r="AN15" s="73">
        <f t="shared" si="0"/>
        <v>38</v>
      </c>
      <c r="AO15" s="73">
        <f t="shared" si="0"/>
        <v>39</v>
      </c>
      <c r="AP15" s="73">
        <f t="shared" si="0"/>
        <v>40</v>
      </c>
      <c r="AQ15" s="73">
        <f t="shared" si="0"/>
        <v>41</v>
      </c>
      <c r="AR15" s="73">
        <f t="shared" si="0"/>
        <v>42</v>
      </c>
      <c r="AS15" s="73">
        <f t="shared" si="0"/>
        <v>43</v>
      </c>
      <c r="AT15" s="73">
        <f t="shared" si="0"/>
        <v>44</v>
      </c>
      <c r="AU15" s="73">
        <f t="shared" si="0"/>
        <v>45</v>
      </c>
      <c r="AV15" s="73">
        <f t="shared" si="0"/>
        <v>46</v>
      </c>
      <c r="AW15" s="73">
        <f t="shared" si="0"/>
        <v>47</v>
      </c>
      <c r="AX15" s="73">
        <f t="shared" si="0"/>
        <v>48</v>
      </c>
      <c r="AY15" s="73">
        <f t="shared" ref="AY15" si="1">+AX15+1</f>
        <v>49</v>
      </c>
      <c r="AZ15" s="73">
        <f t="shared" ref="AZ15" si="2">+AY15+1</f>
        <v>50</v>
      </c>
      <c r="BA15" s="73">
        <f t="shared" ref="BA15" si="3">+AZ15+1</f>
        <v>51</v>
      </c>
      <c r="BB15" s="73">
        <f t="shared" ref="BB15" si="4">+BA15+1</f>
        <v>52</v>
      </c>
      <c r="BC15" s="73">
        <f t="shared" ref="BC15" si="5">+BB15+1</f>
        <v>53</v>
      </c>
      <c r="BD15" s="73">
        <f t="shared" ref="BD15" si="6">+BC15+1</f>
        <v>54</v>
      </c>
      <c r="BE15" s="73">
        <f t="shared" ref="BE15" si="7">+BD15+1</f>
        <v>55</v>
      </c>
      <c r="BF15" s="73">
        <f t="shared" ref="BF15" si="8">+BE15+1</f>
        <v>56</v>
      </c>
      <c r="BG15" s="73">
        <f t="shared" ref="BG15" si="9">+BF15+1</f>
        <v>57</v>
      </c>
      <c r="BH15" s="73">
        <f t="shared" ref="BH15" si="10">+BG15+1</f>
        <v>58</v>
      </c>
      <c r="BI15" s="73">
        <f t="shared" ref="BI15" si="11">+BH15+1</f>
        <v>59</v>
      </c>
      <c r="BJ15" s="73">
        <f t="shared" ref="BJ15" si="12">+BI15+1</f>
        <v>60</v>
      </c>
      <c r="BK15" s="90"/>
      <c r="BL15" s="90"/>
      <c r="BO15" s="65" t="s">
        <v>260</v>
      </c>
      <c r="BP15" s="89">
        <v>11</v>
      </c>
    </row>
    <row r="16" spans="2:68" x14ac:dyDescent="0.25">
      <c r="B16" s="74" t="s">
        <v>249</v>
      </c>
      <c r="C16" s="75" t="s">
        <v>250</v>
      </c>
      <c r="D16" s="75" t="s">
        <v>251</v>
      </c>
      <c r="E16" s="75" t="s">
        <v>252</v>
      </c>
      <c r="F16" s="75" t="s">
        <v>253</v>
      </c>
      <c r="G16" s="75" t="s">
        <v>254</v>
      </c>
      <c r="H16" s="75" t="s">
        <v>255</v>
      </c>
      <c r="I16" s="75" t="s">
        <v>256</v>
      </c>
      <c r="J16" s="75" t="s">
        <v>257</v>
      </c>
      <c r="K16" s="75" t="s">
        <v>258</v>
      </c>
      <c r="L16" s="75" t="s">
        <v>259</v>
      </c>
      <c r="M16" s="75" t="s">
        <v>260</v>
      </c>
      <c r="N16" s="75" t="s">
        <v>245</v>
      </c>
      <c r="O16" s="75" t="s">
        <v>261</v>
      </c>
      <c r="P16" s="75" t="s">
        <v>262</v>
      </c>
      <c r="Q16" s="75" t="s">
        <v>263</v>
      </c>
      <c r="R16" s="75" t="s">
        <v>264</v>
      </c>
      <c r="S16" s="75" t="s">
        <v>265</v>
      </c>
      <c r="T16" s="75" t="s">
        <v>266</v>
      </c>
      <c r="U16" s="75" t="s">
        <v>267</v>
      </c>
      <c r="V16" s="75" t="s">
        <v>268</v>
      </c>
      <c r="W16" s="75" t="s">
        <v>269</v>
      </c>
      <c r="X16" s="75" t="s">
        <v>270</v>
      </c>
      <c r="Y16" s="75" t="s">
        <v>271</v>
      </c>
      <c r="Z16" s="75" t="s">
        <v>272</v>
      </c>
      <c r="AA16" s="75" t="s">
        <v>273</v>
      </c>
      <c r="AB16" s="75" t="s">
        <v>274</v>
      </c>
      <c r="AC16" s="75" t="s">
        <v>275</v>
      </c>
      <c r="AD16" s="75" t="s">
        <v>276</v>
      </c>
      <c r="AE16" s="75" t="s">
        <v>277</v>
      </c>
      <c r="AF16" s="75" t="s">
        <v>278</v>
      </c>
      <c r="AG16" s="75" t="s">
        <v>279</v>
      </c>
      <c r="AH16" s="75" t="s">
        <v>280</v>
      </c>
      <c r="AI16" s="75" t="s">
        <v>281</v>
      </c>
      <c r="AJ16" s="75" t="s">
        <v>282</v>
      </c>
      <c r="AK16" s="75" t="s">
        <v>283</v>
      </c>
      <c r="AL16" s="75" t="s">
        <v>284</v>
      </c>
      <c r="AM16" s="75" t="s">
        <v>285</v>
      </c>
      <c r="AN16" s="75" t="s">
        <v>286</v>
      </c>
      <c r="AO16" s="75" t="s">
        <v>287</v>
      </c>
      <c r="AP16" s="75" t="s">
        <v>288</v>
      </c>
      <c r="AQ16" s="75" t="s">
        <v>289</v>
      </c>
      <c r="AR16" s="75" t="s">
        <v>290</v>
      </c>
      <c r="AS16" s="75" t="s">
        <v>291</v>
      </c>
      <c r="AT16" s="75" t="s">
        <v>292</v>
      </c>
      <c r="AU16" s="75" t="s">
        <v>293</v>
      </c>
      <c r="AV16" s="75" t="s">
        <v>294</v>
      </c>
      <c r="AW16" s="75" t="s">
        <v>295</v>
      </c>
      <c r="AX16" s="75" t="s">
        <v>296</v>
      </c>
      <c r="AY16" s="75" t="s">
        <v>300</v>
      </c>
      <c r="AZ16" s="75" t="s">
        <v>301</v>
      </c>
      <c r="BA16" s="75" t="s">
        <v>302</v>
      </c>
      <c r="BB16" s="75" t="s">
        <v>303</v>
      </c>
      <c r="BC16" s="75" t="s">
        <v>304</v>
      </c>
      <c r="BD16" s="75" t="s">
        <v>305</v>
      </c>
      <c r="BE16" s="75" t="s">
        <v>306</v>
      </c>
      <c r="BF16" s="75" t="s">
        <v>307</v>
      </c>
      <c r="BG16" s="75" t="s">
        <v>308</v>
      </c>
      <c r="BH16" s="75" t="s">
        <v>309</v>
      </c>
      <c r="BI16" s="75" t="s">
        <v>310</v>
      </c>
      <c r="BJ16" s="75" t="s">
        <v>311</v>
      </c>
      <c r="BK16" s="91"/>
      <c r="BL16" s="91"/>
      <c r="BO16" s="65" t="s">
        <v>245</v>
      </c>
      <c r="BP16" s="89">
        <v>12</v>
      </c>
    </row>
    <row r="17" spans="1:68" x14ac:dyDescent="0.25">
      <c r="B17" s="76" t="s">
        <v>297</v>
      </c>
      <c r="C17" s="147">
        <f t="shared" ref="C17:AX17" si="13">IF(C16=$C4,$C6*$C8,0)</f>
        <v>0</v>
      </c>
      <c r="D17" s="147">
        <f t="shared" si="13"/>
        <v>0</v>
      </c>
      <c r="E17" s="147">
        <f t="shared" si="13"/>
        <v>0</v>
      </c>
      <c r="F17" s="147">
        <f t="shared" si="13"/>
        <v>0</v>
      </c>
      <c r="G17" s="147">
        <f t="shared" si="13"/>
        <v>0</v>
      </c>
      <c r="H17" s="147">
        <f t="shared" si="13"/>
        <v>0</v>
      </c>
      <c r="I17" s="147">
        <f t="shared" si="13"/>
        <v>0</v>
      </c>
      <c r="J17" s="147">
        <f t="shared" si="13"/>
        <v>0</v>
      </c>
      <c r="K17" s="147">
        <f t="shared" si="13"/>
        <v>0</v>
      </c>
      <c r="L17" s="147">
        <f t="shared" si="13"/>
        <v>0</v>
      </c>
      <c r="M17" s="147">
        <f t="shared" si="13"/>
        <v>0</v>
      </c>
      <c r="N17" s="147">
        <f t="shared" si="13"/>
        <v>0</v>
      </c>
      <c r="O17" s="147">
        <f t="shared" si="13"/>
        <v>0</v>
      </c>
      <c r="P17" s="147">
        <f t="shared" si="13"/>
        <v>0</v>
      </c>
      <c r="Q17" s="147">
        <f t="shared" si="13"/>
        <v>0</v>
      </c>
      <c r="R17" s="147">
        <f t="shared" si="13"/>
        <v>0</v>
      </c>
      <c r="S17" s="147">
        <f t="shared" si="13"/>
        <v>0</v>
      </c>
      <c r="T17" s="147">
        <f t="shared" si="13"/>
        <v>0</v>
      </c>
      <c r="U17" s="147">
        <f t="shared" si="13"/>
        <v>0</v>
      </c>
      <c r="V17" s="147">
        <f t="shared" si="13"/>
        <v>0</v>
      </c>
      <c r="W17" s="147">
        <f t="shared" si="13"/>
        <v>0</v>
      </c>
      <c r="X17" s="147">
        <f t="shared" si="13"/>
        <v>0</v>
      </c>
      <c r="Y17" s="147">
        <f t="shared" si="13"/>
        <v>0</v>
      </c>
      <c r="Z17" s="147">
        <f t="shared" si="13"/>
        <v>0</v>
      </c>
      <c r="AA17" s="147">
        <f t="shared" si="13"/>
        <v>0</v>
      </c>
      <c r="AB17" s="147">
        <f t="shared" si="13"/>
        <v>0</v>
      </c>
      <c r="AC17" s="147">
        <f t="shared" si="13"/>
        <v>0</v>
      </c>
      <c r="AD17" s="147">
        <f t="shared" si="13"/>
        <v>0</v>
      </c>
      <c r="AE17" s="147">
        <f t="shared" si="13"/>
        <v>0</v>
      </c>
      <c r="AF17" s="147">
        <f t="shared" si="13"/>
        <v>0</v>
      </c>
      <c r="AG17" s="147">
        <f t="shared" si="13"/>
        <v>0</v>
      </c>
      <c r="AH17" s="147">
        <f t="shared" si="13"/>
        <v>0</v>
      </c>
      <c r="AI17" s="147">
        <f t="shared" si="13"/>
        <v>0</v>
      </c>
      <c r="AJ17" s="147">
        <f t="shared" si="13"/>
        <v>0</v>
      </c>
      <c r="AK17" s="147">
        <f t="shared" si="13"/>
        <v>0</v>
      </c>
      <c r="AL17" s="147">
        <f t="shared" si="13"/>
        <v>0</v>
      </c>
      <c r="AM17" s="147">
        <f t="shared" si="13"/>
        <v>0</v>
      </c>
      <c r="AN17" s="147">
        <f t="shared" si="13"/>
        <v>0</v>
      </c>
      <c r="AO17" s="147">
        <f t="shared" si="13"/>
        <v>0</v>
      </c>
      <c r="AP17" s="147">
        <f t="shared" si="13"/>
        <v>0</v>
      </c>
      <c r="AQ17" s="147">
        <f t="shared" si="13"/>
        <v>0</v>
      </c>
      <c r="AR17" s="147">
        <f t="shared" si="13"/>
        <v>0</v>
      </c>
      <c r="AS17" s="147">
        <f t="shared" si="13"/>
        <v>0</v>
      </c>
      <c r="AT17" s="147">
        <f t="shared" si="13"/>
        <v>0</v>
      </c>
      <c r="AU17" s="147">
        <f t="shared" si="13"/>
        <v>0</v>
      </c>
      <c r="AV17" s="147">
        <f t="shared" si="13"/>
        <v>0</v>
      </c>
      <c r="AW17" s="147">
        <f t="shared" si="13"/>
        <v>0</v>
      </c>
      <c r="AX17" s="147">
        <f t="shared" si="13"/>
        <v>0</v>
      </c>
      <c r="AY17" s="147">
        <f t="shared" ref="AY17:BF17" si="14">IF(AY16=$C4,$C6*$C8,0)</f>
        <v>0</v>
      </c>
      <c r="AZ17" s="147">
        <f t="shared" si="14"/>
        <v>0</v>
      </c>
      <c r="BA17" s="147">
        <f t="shared" si="14"/>
        <v>0</v>
      </c>
      <c r="BB17" s="147">
        <f t="shared" si="14"/>
        <v>0</v>
      </c>
      <c r="BC17" s="147">
        <f t="shared" si="14"/>
        <v>0</v>
      </c>
      <c r="BD17" s="147">
        <f t="shared" si="14"/>
        <v>0</v>
      </c>
      <c r="BE17" s="147">
        <f t="shared" si="14"/>
        <v>0</v>
      </c>
      <c r="BF17" s="147">
        <f t="shared" si="14"/>
        <v>0</v>
      </c>
      <c r="BG17" s="147">
        <f t="shared" ref="BG17:BJ17" si="15">IF(BG16=$C4,$C6*$C8,0)</f>
        <v>0</v>
      </c>
      <c r="BH17" s="147">
        <f t="shared" si="15"/>
        <v>0</v>
      </c>
      <c r="BI17" s="147">
        <f t="shared" si="15"/>
        <v>0</v>
      </c>
      <c r="BJ17" s="147">
        <f t="shared" si="15"/>
        <v>0</v>
      </c>
      <c r="BK17" s="92"/>
      <c r="BL17" s="92"/>
      <c r="BO17" s="65" t="s">
        <v>261</v>
      </c>
      <c r="BP17" s="89">
        <v>13</v>
      </c>
    </row>
    <row r="18" spans="1:68" x14ac:dyDescent="0.25">
      <c r="B18" s="76" t="s">
        <v>232</v>
      </c>
      <c r="C18" s="147"/>
      <c r="D18" s="147">
        <f>+IF(D15&gt;=$D4,$D13,0)*IF(C22&lt;1,0,1)</f>
        <v>0</v>
      </c>
      <c r="E18" s="147">
        <f t="shared" ref="E18:AX18" si="16">+IF(E15&gt;=$D4,$D13,0)*IF(D22&lt;1,0,1)</f>
        <v>0</v>
      </c>
      <c r="F18" s="147">
        <f t="shared" si="16"/>
        <v>0</v>
      </c>
      <c r="G18" s="147">
        <f t="shared" si="16"/>
        <v>0</v>
      </c>
      <c r="H18" s="147">
        <f t="shared" si="16"/>
        <v>0</v>
      </c>
      <c r="I18" s="147">
        <f t="shared" si="16"/>
        <v>0</v>
      </c>
      <c r="J18" s="147">
        <f t="shared" si="16"/>
        <v>0</v>
      </c>
      <c r="K18" s="147">
        <f t="shared" si="16"/>
        <v>0</v>
      </c>
      <c r="L18" s="147">
        <f t="shared" si="16"/>
        <v>0</v>
      </c>
      <c r="M18" s="147">
        <f t="shared" si="16"/>
        <v>0</v>
      </c>
      <c r="N18" s="147">
        <f t="shared" si="16"/>
        <v>0</v>
      </c>
      <c r="O18" s="147">
        <f t="shared" si="16"/>
        <v>0</v>
      </c>
      <c r="P18" s="147">
        <f t="shared" si="16"/>
        <v>0</v>
      </c>
      <c r="Q18" s="147">
        <f t="shared" si="16"/>
        <v>0</v>
      </c>
      <c r="R18" s="147">
        <f t="shared" si="16"/>
        <v>0</v>
      </c>
      <c r="S18" s="147">
        <f t="shared" si="16"/>
        <v>0</v>
      </c>
      <c r="T18" s="147">
        <f t="shared" si="16"/>
        <v>0</v>
      </c>
      <c r="U18" s="147">
        <f t="shared" si="16"/>
        <v>0</v>
      </c>
      <c r="V18" s="147">
        <f t="shared" si="16"/>
        <v>0</v>
      </c>
      <c r="W18" s="147">
        <f t="shared" si="16"/>
        <v>0</v>
      </c>
      <c r="X18" s="147">
        <f t="shared" si="16"/>
        <v>0</v>
      </c>
      <c r="Y18" s="147">
        <f t="shared" si="16"/>
        <v>0</v>
      </c>
      <c r="Z18" s="147">
        <f t="shared" si="16"/>
        <v>0</v>
      </c>
      <c r="AA18" s="147">
        <f t="shared" si="16"/>
        <v>0</v>
      </c>
      <c r="AB18" s="147">
        <f>+IF(AB15&gt;=$D4,$D13,0)*IF(AA22&lt;1,0,1)</f>
        <v>0</v>
      </c>
      <c r="AC18" s="147">
        <f t="shared" si="16"/>
        <v>0</v>
      </c>
      <c r="AD18" s="147">
        <f t="shared" si="16"/>
        <v>0</v>
      </c>
      <c r="AE18" s="147">
        <f t="shared" si="16"/>
        <v>0</v>
      </c>
      <c r="AF18" s="147">
        <f t="shared" si="16"/>
        <v>0</v>
      </c>
      <c r="AG18" s="147">
        <f t="shared" si="16"/>
        <v>0</v>
      </c>
      <c r="AH18" s="147">
        <f t="shared" si="16"/>
        <v>0</v>
      </c>
      <c r="AI18" s="147">
        <f t="shared" si="16"/>
        <v>0</v>
      </c>
      <c r="AJ18" s="147">
        <f t="shared" si="16"/>
        <v>0</v>
      </c>
      <c r="AK18" s="147">
        <f t="shared" si="16"/>
        <v>0</v>
      </c>
      <c r="AL18" s="147">
        <f t="shared" si="16"/>
        <v>0</v>
      </c>
      <c r="AM18" s="147">
        <f t="shared" si="16"/>
        <v>0</v>
      </c>
      <c r="AN18" s="147">
        <f t="shared" si="16"/>
        <v>0</v>
      </c>
      <c r="AO18" s="147">
        <f t="shared" si="16"/>
        <v>0</v>
      </c>
      <c r="AP18" s="147">
        <f t="shared" si="16"/>
        <v>0</v>
      </c>
      <c r="AQ18" s="147">
        <f t="shared" si="16"/>
        <v>0</v>
      </c>
      <c r="AR18" s="147">
        <f t="shared" si="16"/>
        <v>0</v>
      </c>
      <c r="AS18" s="147">
        <f t="shared" si="16"/>
        <v>0</v>
      </c>
      <c r="AT18" s="147">
        <f t="shared" si="16"/>
        <v>0</v>
      </c>
      <c r="AU18" s="147">
        <f t="shared" si="16"/>
        <v>0</v>
      </c>
      <c r="AV18" s="147">
        <f t="shared" si="16"/>
        <v>0</v>
      </c>
      <c r="AW18" s="147">
        <f t="shared" si="16"/>
        <v>0</v>
      </c>
      <c r="AX18" s="147">
        <f t="shared" si="16"/>
        <v>0</v>
      </c>
      <c r="AY18" s="147">
        <f t="shared" ref="AY18" si="17">+IF(AY15&gt;=$D4,$D13,0)*IF(AX22&lt;1,0,1)</f>
        <v>0</v>
      </c>
      <c r="AZ18" s="147">
        <f t="shared" ref="AZ18" si="18">+IF(AZ15&gt;=$D4,$D13,0)*IF(AY22&lt;1,0,1)</f>
        <v>0</v>
      </c>
      <c r="BA18" s="147">
        <f t="shared" ref="BA18" si="19">+IF(BA15&gt;=$D4,$D13,0)*IF(AZ22&lt;1,0,1)</f>
        <v>0</v>
      </c>
      <c r="BB18" s="147">
        <f t="shared" ref="BB18" si="20">+IF(BB15&gt;=$D4,$D13,0)*IF(BA22&lt;1,0,1)</f>
        <v>0</v>
      </c>
      <c r="BC18" s="147">
        <f t="shared" ref="BC18" si="21">+IF(BC15&gt;=$D4,$D13,0)*IF(BB22&lt;1,0,1)</f>
        <v>0</v>
      </c>
      <c r="BD18" s="147">
        <f t="shared" ref="BD18" si="22">+IF(BD15&gt;=$D4,$D13,0)*IF(BC22&lt;1,0,1)</f>
        <v>0</v>
      </c>
      <c r="BE18" s="147">
        <f t="shared" ref="BE18" si="23">+IF(BE15&gt;=$D4,$D13,0)*IF(BD22&lt;1,0,1)</f>
        <v>0</v>
      </c>
      <c r="BF18" s="147">
        <f t="shared" ref="BF18" si="24">+IF(BF15&gt;=$D4,$D13,0)*IF(BE22&lt;1,0,1)</f>
        <v>0</v>
      </c>
      <c r="BG18" s="147">
        <f t="shared" ref="BG18" si="25">+IF(BG15&gt;=$D4,$D13,0)*IF(BF22&lt;1,0,1)</f>
        <v>0</v>
      </c>
      <c r="BH18" s="147">
        <f t="shared" ref="BH18" si="26">+IF(BH15&gt;=$D4,$D13,0)*IF(BG22&lt;1,0,1)</f>
        <v>0</v>
      </c>
      <c r="BI18" s="147">
        <f t="shared" ref="BI18" si="27">+IF(BI15&gt;=$D4,$D13,0)*IF(BH22&lt;1,0,1)</f>
        <v>0</v>
      </c>
      <c r="BJ18" s="147">
        <f t="shared" ref="BJ18" si="28">+IF(BJ15&gt;=$D4,$D13,0)*IF(BI22&lt;1,0,1)</f>
        <v>0</v>
      </c>
      <c r="BK18" s="92"/>
      <c r="BL18" s="92"/>
      <c r="BO18" s="65" t="s">
        <v>262</v>
      </c>
      <c r="BP18" s="89">
        <v>14</v>
      </c>
    </row>
    <row r="19" spans="1:68" x14ac:dyDescent="0.25">
      <c r="B19" s="76" t="s">
        <v>233</v>
      </c>
      <c r="C19" s="147"/>
      <c r="D19" s="147">
        <f t="shared" ref="D19:AX19" si="29">D18-D21</f>
        <v>0</v>
      </c>
      <c r="E19" s="147">
        <f t="shared" si="29"/>
        <v>0</v>
      </c>
      <c r="F19" s="147">
        <f t="shared" si="29"/>
        <v>0</v>
      </c>
      <c r="G19" s="147">
        <f t="shared" si="29"/>
        <v>0</v>
      </c>
      <c r="H19" s="147">
        <f t="shared" si="29"/>
        <v>0</v>
      </c>
      <c r="I19" s="147">
        <f t="shared" si="29"/>
        <v>0</v>
      </c>
      <c r="J19" s="147">
        <f t="shared" si="29"/>
        <v>0</v>
      </c>
      <c r="K19" s="147">
        <f t="shared" si="29"/>
        <v>0</v>
      </c>
      <c r="L19" s="147">
        <f t="shared" si="29"/>
        <v>0</v>
      </c>
      <c r="M19" s="147">
        <f t="shared" si="29"/>
        <v>0</v>
      </c>
      <c r="N19" s="147">
        <f t="shared" si="29"/>
        <v>0</v>
      </c>
      <c r="O19" s="147">
        <f t="shared" si="29"/>
        <v>0</v>
      </c>
      <c r="P19" s="147">
        <f t="shared" si="29"/>
        <v>0</v>
      </c>
      <c r="Q19" s="147">
        <f t="shared" si="29"/>
        <v>0</v>
      </c>
      <c r="R19" s="147">
        <f t="shared" si="29"/>
        <v>0</v>
      </c>
      <c r="S19" s="147">
        <f t="shared" si="29"/>
        <v>0</v>
      </c>
      <c r="T19" s="147">
        <f t="shared" si="29"/>
        <v>0</v>
      </c>
      <c r="U19" s="147">
        <f t="shared" si="29"/>
        <v>0</v>
      </c>
      <c r="V19" s="147">
        <f t="shared" si="29"/>
        <v>0</v>
      </c>
      <c r="W19" s="147">
        <f t="shared" si="29"/>
        <v>0</v>
      </c>
      <c r="X19" s="147">
        <f t="shared" si="29"/>
        <v>0</v>
      </c>
      <c r="Y19" s="147">
        <f t="shared" si="29"/>
        <v>0</v>
      </c>
      <c r="Z19" s="147">
        <f t="shared" si="29"/>
        <v>0</v>
      </c>
      <c r="AA19" s="147">
        <f t="shared" si="29"/>
        <v>0</v>
      </c>
      <c r="AB19" s="147">
        <f t="shared" si="29"/>
        <v>0</v>
      </c>
      <c r="AC19" s="147">
        <f t="shared" si="29"/>
        <v>0</v>
      </c>
      <c r="AD19" s="147">
        <f t="shared" si="29"/>
        <v>0</v>
      </c>
      <c r="AE19" s="147">
        <f t="shared" si="29"/>
        <v>0</v>
      </c>
      <c r="AF19" s="147">
        <f t="shared" si="29"/>
        <v>0</v>
      </c>
      <c r="AG19" s="147">
        <f t="shared" si="29"/>
        <v>0</v>
      </c>
      <c r="AH19" s="147">
        <f t="shared" si="29"/>
        <v>0</v>
      </c>
      <c r="AI19" s="147">
        <f t="shared" si="29"/>
        <v>0</v>
      </c>
      <c r="AJ19" s="147">
        <f t="shared" si="29"/>
        <v>0</v>
      </c>
      <c r="AK19" s="147">
        <f t="shared" si="29"/>
        <v>0</v>
      </c>
      <c r="AL19" s="147">
        <f t="shared" si="29"/>
        <v>0</v>
      </c>
      <c r="AM19" s="147">
        <f t="shared" si="29"/>
        <v>0</v>
      </c>
      <c r="AN19" s="147">
        <f t="shared" si="29"/>
        <v>0</v>
      </c>
      <c r="AO19" s="147">
        <f t="shared" si="29"/>
        <v>0</v>
      </c>
      <c r="AP19" s="147">
        <f t="shared" si="29"/>
        <v>0</v>
      </c>
      <c r="AQ19" s="147">
        <f t="shared" si="29"/>
        <v>0</v>
      </c>
      <c r="AR19" s="147">
        <f t="shared" si="29"/>
        <v>0</v>
      </c>
      <c r="AS19" s="147">
        <f t="shared" si="29"/>
        <v>0</v>
      </c>
      <c r="AT19" s="147">
        <f t="shared" si="29"/>
        <v>0</v>
      </c>
      <c r="AU19" s="147">
        <f t="shared" si="29"/>
        <v>0</v>
      </c>
      <c r="AV19" s="147">
        <f t="shared" si="29"/>
        <v>0</v>
      </c>
      <c r="AW19" s="147">
        <f t="shared" si="29"/>
        <v>0</v>
      </c>
      <c r="AX19" s="147">
        <f t="shared" si="29"/>
        <v>0</v>
      </c>
      <c r="AY19" s="147">
        <f t="shared" ref="AY19:BF19" si="30">AY18-AY21</f>
        <v>0</v>
      </c>
      <c r="AZ19" s="147">
        <f t="shared" si="30"/>
        <v>0</v>
      </c>
      <c r="BA19" s="147">
        <f t="shared" si="30"/>
        <v>0</v>
      </c>
      <c r="BB19" s="147">
        <f t="shared" si="30"/>
        <v>0</v>
      </c>
      <c r="BC19" s="147">
        <f t="shared" si="30"/>
        <v>0</v>
      </c>
      <c r="BD19" s="147">
        <f t="shared" si="30"/>
        <v>0</v>
      </c>
      <c r="BE19" s="147">
        <f t="shared" si="30"/>
        <v>0</v>
      </c>
      <c r="BF19" s="147">
        <f t="shared" si="30"/>
        <v>0</v>
      </c>
      <c r="BG19" s="147">
        <f t="shared" ref="BG19:BJ19" si="31">BG18-BG21</f>
        <v>0</v>
      </c>
      <c r="BH19" s="147">
        <f t="shared" si="31"/>
        <v>0</v>
      </c>
      <c r="BI19" s="147">
        <f t="shared" si="31"/>
        <v>0</v>
      </c>
      <c r="BJ19" s="147">
        <f t="shared" si="31"/>
        <v>0</v>
      </c>
      <c r="BK19" s="92"/>
      <c r="BL19" s="92"/>
      <c r="BO19" s="65" t="s">
        <v>263</v>
      </c>
      <c r="BP19" s="89">
        <v>15</v>
      </c>
    </row>
    <row r="20" spans="1:68" x14ac:dyDescent="0.25">
      <c r="B20" s="76" t="s">
        <v>234</v>
      </c>
      <c r="C20" s="147"/>
      <c r="D20" s="147">
        <f t="shared" ref="D20:Q20" si="32">(D19+C20)*(IF(C22&lt;1,0,1))</f>
        <v>0</v>
      </c>
      <c r="E20" s="147">
        <f t="shared" si="32"/>
        <v>0</v>
      </c>
      <c r="F20" s="147">
        <f t="shared" si="32"/>
        <v>0</v>
      </c>
      <c r="G20" s="147">
        <f t="shared" si="32"/>
        <v>0</v>
      </c>
      <c r="H20" s="147">
        <f t="shared" si="32"/>
        <v>0</v>
      </c>
      <c r="I20" s="147">
        <f t="shared" si="32"/>
        <v>0</v>
      </c>
      <c r="J20" s="147">
        <f t="shared" si="32"/>
        <v>0</v>
      </c>
      <c r="K20" s="147">
        <f t="shared" si="32"/>
        <v>0</v>
      </c>
      <c r="L20" s="147">
        <f t="shared" si="32"/>
        <v>0</v>
      </c>
      <c r="M20" s="147">
        <f t="shared" si="32"/>
        <v>0</v>
      </c>
      <c r="N20" s="147">
        <f t="shared" si="32"/>
        <v>0</v>
      </c>
      <c r="O20" s="147">
        <f t="shared" si="32"/>
        <v>0</v>
      </c>
      <c r="P20" s="147">
        <f t="shared" si="32"/>
        <v>0</v>
      </c>
      <c r="Q20" s="147">
        <f t="shared" si="32"/>
        <v>0</v>
      </c>
      <c r="R20" s="147">
        <f>(R19+Q20)*(IF(Q22&lt;1,0,1))</f>
        <v>0</v>
      </c>
      <c r="S20" s="147">
        <f t="shared" ref="S20:AX20" si="33">(S19+R20)*(IF(R22&lt;1,0,1))</f>
        <v>0</v>
      </c>
      <c r="T20" s="147">
        <f t="shared" si="33"/>
        <v>0</v>
      </c>
      <c r="U20" s="147">
        <f t="shared" si="33"/>
        <v>0</v>
      </c>
      <c r="V20" s="147">
        <f t="shared" si="33"/>
        <v>0</v>
      </c>
      <c r="W20" s="147">
        <f t="shared" si="33"/>
        <v>0</v>
      </c>
      <c r="X20" s="147">
        <f t="shared" si="33"/>
        <v>0</v>
      </c>
      <c r="Y20" s="147">
        <f t="shared" si="33"/>
        <v>0</v>
      </c>
      <c r="Z20" s="147">
        <f t="shared" si="33"/>
        <v>0</v>
      </c>
      <c r="AA20" s="147">
        <f t="shared" si="33"/>
        <v>0</v>
      </c>
      <c r="AB20" s="147">
        <f t="shared" si="33"/>
        <v>0</v>
      </c>
      <c r="AC20" s="147">
        <f t="shared" si="33"/>
        <v>0</v>
      </c>
      <c r="AD20" s="147">
        <f t="shared" si="33"/>
        <v>0</v>
      </c>
      <c r="AE20" s="147">
        <f t="shared" si="33"/>
        <v>0</v>
      </c>
      <c r="AF20" s="147">
        <f t="shared" si="33"/>
        <v>0</v>
      </c>
      <c r="AG20" s="147">
        <f t="shared" si="33"/>
        <v>0</v>
      </c>
      <c r="AH20" s="147">
        <f t="shared" si="33"/>
        <v>0</v>
      </c>
      <c r="AI20" s="147">
        <f t="shared" si="33"/>
        <v>0</v>
      </c>
      <c r="AJ20" s="147">
        <f t="shared" si="33"/>
        <v>0</v>
      </c>
      <c r="AK20" s="147">
        <f t="shared" si="33"/>
        <v>0</v>
      </c>
      <c r="AL20" s="147">
        <f t="shared" si="33"/>
        <v>0</v>
      </c>
      <c r="AM20" s="147">
        <f t="shared" si="33"/>
        <v>0</v>
      </c>
      <c r="AN20" s="147">
        <f t="shared" si="33"/>
        <v>0</v>
      </c>
      <c r="AO20" s="147">
        <f t="shared" si="33"/>
        <v>0</v>
      </c>
      <c r="AP20" s="147">
        <f t="shared" si="33"/>
        <v>0</v>
      </c>
      <c r="AQ20" s="147">
        <f t="shared" si="33"/>
        <v>0</v>
      </c>
      <c r="AR20" s="147">
        <f t="shared" si="33"/>
        <v>0</v>
      </c>
      <c r="AS20" s="147">
        <f t="shared" si="33"/>
        <v>0</v>
      </c>
      <c r="AT20" s="147">
        <f t="shared" si="33"/>
        <v>0</v>
      </c>
      <c r="AU20" s="147">
        <f t="shared" si="33"/>
        <v>0</v>
      </c>
      <c r="AV20" s="147">
        <f t="shared" si="33"/>
        <v>0</v>
      </c>
      <c r="AW20" s="147">
        <f t="shared" si="33"/>
        <v>0</v>
      </c>
      <c r="AX20" s="147">
        <f t="shared" si="33"/>
        <v>0</v>
      </c>
      <c r="AY20" s="147">
        <f t="shared" ref="AY20" si="34">(AY19+AX20)*(IF(AX22&lt;1,0,1))</f>
        <v>0</v>
      </c>
      <c r="AZ20" s="147">
        <f t="shared" ref="AZ20" si="35">(AZ19+AY20)*(IF(AY22&lt;1,0,1))</f>
        <v>0</v>
      </c>
      <c r="BA20" s="147">
        <f t="shared" ref="BA20" si="36">(BA19+AZ20)*(IF(AZ22&lt;1,0,1))</f>
        <v>0</v>
      </c>
      <c r="BB20" s="147">
        <f t="shared" ref="BB20" si="37">(BB19+BA20)*(IF(BA22&lt;1,0,1))</f>
        <v>0</v>
      </c>
      <c r="BC20" s="147">
        <f t="shared" ref="BC20" si="38">(BC19+BB20)*(IF(BB22&lt;1,0,1))</f>
        <v>0</v>
      </c>
      <c r="BD20" s="147">
        <f t="shared" ref="BD20" si="39">(BD19+BC20)*(IF(BC22&lt;1,0,1))</f>
        <v>0</v>
      </c>
      <c r="BE20" s="147">
        <f t="shared" ref="BE20" si="40">(BE19+BD20)*(IF(BD22&lt;1,0,1))</f>
        <v>0</v>
      </c>
      <c r="BF20" s="147">
        <f t="shared" ref="BF20" si="41">(BF19+BE20)*(IF(BE22&lt;1,0,1))</f>
        <v>0</v>
      </c>
      <c r="BG20" s="147">
        <f t="shared" ref="BG20" si="42">(BG19+BF20)*(IF(BF22&lt;1,0,1))</f>
        <v>0</v>
      </c>
      <c r="BH20" s="147">
        <f t="shared" ref="BH20" si="43">(BH19+BG20)*(IF(BG22&lt;1,0,1))</f>
        <v>0</v>
      </c>
      <c r="BI20" s="147">
        <f t="shared" ref="BI20" si="44">(BI19+BH20)*(IF(BH22&lt;1,0,1))</f>
        <v>0</v>
      </c>
      <c r="BJ20" s="147">
        <f t="shared" ref="BJ20" si="45">(BJ19+BI20)*(IF(BI22&lt;1,0,1))</f>
        <v>0</v>
      </c>
      <c r="BK20" s="92"/>
      <c r="BL20" s="92"/>
      <c r="BO20" s="65" t="s">
        <v>264</v>
      </c>
      <c r="BP20" s="89">
        <v>16</v>
      </c>
    </row>
    <row r="21" spans="1:68" x14ac:dyDescent="0.25">
      <c r="B21" s="76" t="s">
        <v>235</v>
      </c>
      <c r="C21" s="147"/>
      <c r="D21" s="147">
        <f>IF(D18&gt;0,C22*$D11,0)</f>
        <v>0</v>
      </c>
      <c r="E21" s="147">
        <f>IF(E18&gt;0,D22*$D$11,0)</f>
        <v>0</v>
      </c>
      <c r="F21" s="147">
        <f>IF(F18&gt;0,E22*$D$11,0)</f>
        <v>0</v>
      </c>
      <c r="G21" s="147">
        <f t="shared" ref="G21:BJ21" si="46">IF(G18&gt;0,F22*$D$11,0)</f>
        <v>0</v>
      </c>
      <c r="H21" s="147">
        <f t="shared" si="46"/>
        <v>0</v>
      </c>
      <c r="I21" s="147">
        <f t="shared" si="46"/>
        <v>0</v>
      </c>
      <c r="J21" s="147">
        <f t="shared" si="46"/>
        <v>0</v>
      </c>
      <c r="K21" s="147">
        <f t="shared" si="46"/>
        <v>0</v>
      </c>
      <c r="L21" s="147">
        <f t="shared" si="46"/>
        <v>0</v>
      </c>
      <c r="M21" s="147">
        <f t="shared" si="46"/>
        <v>0</v>
      </c>
      <c r="N21" s="147">
        <f t="shared" si="46"/>
        <v>0</v>
      </c>
      <c r="O21" s="147">
        <f t="shared" si="46"/>
        <v>0</v>
      </c>
      <c r="P21" s="147">
        <f t="shared" si="46"/>
        <v>0</v>
      </c>
      <c r="Q21" s="147">
        <f t="shared" si="46"/>
        <v>0</v>
      </c>
      <c r="R21" s="147">
        <f t="shared" si="46"/>
        <v>0</v>
      </c>
      <c r="S21" s="147">
        <f t="shared" si="46"/>
        <v>0</v>
      </c>
      <c r="T21" s="147">
        <f t="shared" si="46"/>
        <v>0</v>
      </c>
      <c r="U21" s="147">
        <f t="shared" si="46"/>
        <v>0</v>
      </c>
      <c r="V21" s="147">
        <f t="shared" si="46"/>
        <v>0</v>
      </c>
      <c r="W21" s="147">
        <f t="shared" si="46"/>
        <v>0</v>
      </c>
      <c r="X21" s="147">
        <f t="shared" si="46"/>
        <v>0</v>
      </c>
      <c r="Y21" s="147">
        <f t="shared" si="46"/>
        <v>0</v>
      </c>
      <c r="Z21" s="147">
        <f t="shared" si="46"/>
        <v>0</v>
      </c>
      <c r="AA21" s="147">
        <f t="shared" si="46"/>
        <v>0</v>
      </c>
      <c r="AB21" s="147">
        <f t="shared" si="46"/>
        <v>0</v>
      </c>
      <c r="AC21" s="147">
        <f t="shared" si="46"/>
        <v>0</v>
      </c>
      <c r="AD21" s="147">
        <f t="shared" si="46"/>
        <v>0</v>
      </c>
      <c r="AE21" s="147">
        <f t="shared" si="46"/>
        <v>0</v>
      </c>
      <c r="AF21" s="147">
        <f t="shared" si="46"/>
        <v>0</v>
      </c>
      <c r="AG21" s="147">
        <f t="shared" si="46"/>
        <v>0</v>
      </c>
      <c r="AH21" s="147">
        <f t="shared" si="46"/>
        <v>0</v>
      </c>
      <c r="AI21" s="147">
        <f t="shared" si="46"/>
        <v>0</v>
      </c>
      <c r="AJ21" s="147">
        <f t="shared" si="46"/>
        <v>0</v>
      </c>
      <c r="AK21" s="147">
        <f t="shared" si="46"/>
        <v>0</v>
      </c>
      <c r="AL21" s="147">
        <f t="shared" si="46"/>
        <v>0</v>
      </c>
      <c r="AM21" s="147">
        <f t="shared" si="46"/>
        <v>0</v>
      </c>
      <c r="AN21" s="147">
        <f t="shared" si="46"/>
        <v>0</v>
      </c>
      <c r="AO21" s="147">
        <f t="shared" si="46"/>
        <v>0</v>
      </c>
      <c r="AP21" s="147">
        <f t="shared" si="46"/>
        <v>0</v>
      </c>
      <c r="AQ21" s="147">
        <f t="shared" si="46"/>
        <v>0</v>
      </c>
      <c r="AR21" s="147">
        <f t="shared" si="46"/>
        <v>0</v>
      </c>
      <c r="AS21" s="147">
        <f t="shared" si="46"/>
        <v>0</v>
      </c>
      <c r="AT21" s="147">
        <f t="shared" si="46"/>
        <v>0</v>
      </c>
      <c r="AU21" s="147">
        <f t="shared" si="46"/>
        <v>0</v>
      </c>
      <c r="AV21" s="147">
        <f t="shared" si="46"/>
        <v>0</v>
      </c>
      <c r="AW21" s="147">
        <f t="shared" si="46"/>
        <v>0</v>
      </c>
      <c r="AX21" s="147">
        <f t="shared" si="46"/>
        <v>0</v>
      </c>
      <c r="AY21" s="147">
        <f t="shared" si="46"/>
        <v>0</v>
      </c>
      <c r="AZ21" s="147">
        <f t="shared" si="46"/>
        <v>0</v>
      </c>
      <c r="BA21" s="147">
        <f t="shared" si="46"/>
        <v>0</v>
      </c>
      <c r="BB21" s="147">
        <f t="shared" si="46"/>
        <v>0</v>
      </c>
      <c r="BC21" s="147">
        <f t="shared" si="46"/>
        <v>0</v>
      </c>
      <c r="BD21" s="147">
        <f t="shared" si="46"/>
        <v>0</v>
      </c>
      <c r="BE21" s="147">
        <f t="shared" si="46"/>
        <v>0</v>
      </c>
      <c r="BF21" s="147">
        <f t="shared" si="46"/>
        <v>0</v>
      </c>
      <c r="BG21" s="147">
        <f t="shared" si="46"/>
        <v>0</v>
      </c>
      <c r="BH21" s="147">
        <f t="shared" si="46"/>
        <v>0</v>
      </c>
      <c r="BI21" s="147">
        <f t="shared" si="46"/>
        <v>0</v>
      </c>
      <c r="BJ21" s="147">
        <f t="shared" si="46"/>
        <v>0</v>
      </c>
      <c r="BK21" s="92"/>
      <c r="BL21" s="92"/>
      <c r="BO21" s="65" t="s">
        <v>265</v>
      </c>
      <c r="BP21" s="89">
        <v>17</v>
      </c>
    </row>
    <row r="22" spans="1:68" x14ac:dyDescent="0.25">
      <c r="B22" s="76" t="s">
        <v>236</v>
      </c>
      <c r="C22" s="147">
        <f>IF(C16=$C4,($C6-($C6*$C8)-($C6*$C7)),0)</f>
        <v>0</v>
      </c>
      <c r="D22" s="147">
        <f>IF(D16=$C4,($C6-($C6*$C8)-($C6*$C7)),(($C6-($C6*$C8)-($C6*$C7))-D20)*IF(C22&lt;1,0,1))</f>
        <v>0</v>
      </c>
      <c r="E22" s="147">
        <f>IF(E16=$C4,($C6-($C6*$C8)-($C6*$C7)),(($C6-($C6*$C8)-($C6*$C7))-E20)*IF(D22&lt;1,0,1))</f>
        <v>0</v>
      </c>
      <c r="F22" s="147">
        <f>IF(F16=$C4,($C6-($C6*$C8)-($C6*$C7)),(($C6-($C6*$C8)-($C6*$C7))-F20)*IF(E22&lt;1,0,1))</f>
        <v>0</v>
      </c>
      <c r="G22" s="147">
        <f t="shared" ref="G22:BJ22" si="47">IF(G16=$C4,($C6-($C6*$C8)-($C6*$C7)),(($C6-($C6*$C8)-($C6*$C7))-G20)*IF(F22&lt;1,0,1))</f>
        <v>0</v>
      </c>
      <c r="H22" s="147">
        <f t="shared" si="47"/>
        <v>0</v>
      </c>
      <c r="I22" s="147">
        <f t="shared" si="47"/>
        <v>0</v>
      </c>
      <c r="J22" s="147">
        <f t="shared" si="47"/>
        <v>0</v>
      </c>
      <c r="K22" s="147">
        <f t="shared" si="47"/>
        <v>0</v>
      </c>
      <c r="L22" s="147">
        <f t="shared" si="47"/>
        <v>0</v>
      </c>
      <c r="M22" s="147">
        <f t="shared" si="47"/>
        <v>0</v>
      </c>
      <c r="N22" s="147">
        <f t="shared" si="47"/>
        <v>0</v>
      </c>
      <c r="O22" s="147">
        <f t="shared" si="47"/>
        <v>0</v>
      </c>
      <c r="P22" s="147">
        <f t="shared" si="47"/>
        <v>0</v>
      </c>
      <c r="Q22" s="147">
        <f t="shared" si="47"/>
        <v>0</v>
      </c>
      <c r="R22" s="147">
        <f t="shared" si="47"/>
        <v>0</v>
      </c>
      <c r="S22" s="147">
        <f t="shared" si="47"/>
        <v>0</v>
      </c>
      <c r="T22" s="147">
        <f t="shared" si="47"/>
        <v>0</v>
      </c>
      <c r="U22" s="147">
        <f t="shared" si="47"/>
        <v>0</v>
      </c>
      <c r="V22" s="147">
        <f t="shared" si="47"/>
        <v>0</v>
      </c>
      <c r="W22" s="147">
        <f t="shared" si="47"/>
        <v>0</v>
      </c>
      <c r="X22" s="147">
        <f t="shared" si="47"/>
        <v>0</v>
      </c>
      <c r="Y22" s="147">
        <f t="shared" si="47"/>
        <v>0</v>
      </c>
      <c r="Z22" s="147">
        <f t="shared" si="47"/>
        <v>0</v>
      </c>
      <c r="AA22" s="147">
        <f t="shared" si="47"/>
        <v>0</v>
      </c>
      <c r="AB22" s="147">
        <f t="shared" si="47"/>
        <v>0</v>
      </c>
      <c r="AC22" s="147">
        <f t="shared" si="47"/>
        <v>0</v>
      </c>
      <c r="AD22" s="147">
        <f t="shared" si="47"/>
        <v>0</v>
      </c>
      <c r="AE22" s="147">
        <f t="shared" si="47"/>
        <v>0</v>
      </c>
      <c r="AF22" s="147">
        <f t="shared" si="47"/>
        <v>0</v>
      </c>
      <c r="AG22" s="147">
        <f t="shared" si="47"/>
        <v>0</v>
      </c>
      <c r="AH22" s="147">
        <f t="shared" si="47"/>
        <v>0</v>
      </c>
      <c r="AI22" s="147">
        <f t="shared" si="47"/>
        <v>0</v>
      </c>
      <c r="AJ22" s="147">
        <f t="shared" si="47"/>
        <v>0</v>
      </c>
      <c r="AK22" s="147">
        <f t="shared" si="47"/>
        <v>0</v>
      </c>
      <c r="AL22" s="147">
        <f t="shared" si="47"/>
        <v>0</v>
      </c>
      <c r="AM22" s="147">
        <f t="shared" si="47"/>
        <v>0</v>
      </c>
      <c r="AN22" s="147">
        <f t="shared" si="47"/>
        <v>0</v>
      </c>
      <c r="AO22" s="147">
        <f t="shared" si="47"/>
        <v>0</v>
      </c>
      <c r="AP22" s="147">
        <f t="shared" si="47"/>
        <v>0</v>
      </c>
      <c r="AQ22" s="147">
        <f t="shared" si="47"/>
        <v>0</v>
      </c>
      <c r="AR22" s="147">
        <f t="shared" si="47"/>
        <v>0</v>
      </c>
      <c r="AS22" s="147">
        <f t="shared" si="47"/>
        <v>0</v>
      </c>
      <c r="AT22" s="147">
        <f t="shared" si="47"/>
        <v>0</v>
      </c>
      <c r="AU22" s="147">
        <f t="shared" si="47"/>
        <v>0</v>
      </c>
      <c r="AV22" s="147">
        <f t="shared" si="47"/>
        <v>0</v>
      </c>
      <c r="AW22" s="147">
        <f t="shared" si="47"/>
        <v>0</v>
      </c>
      <c r="AX22" s="147">
        <f t="shared" si="47"/>
        <v>0</v>
      </c>
      <c r="AY22" s="147">
        <f t="shared" si="47"/>
        <v>0</v>
      </c>
      <c r="AZ22" s="147">
        <f t="shared" si="47"/>
        <v>0</v>
      </c>
      <c r="BA22" s="147">
        <f t="shared" si="47"/>
        <v>0</v>
      </c>
      <c r="BB22" s="147">
        <f t="shared" si="47"/>
        <v>0</v>
      </c>
      <c r="BC22" s="147">
        <f t="shared" si="47"/>
        <v>0</v>
      </c>
      <c r="BD22" s="147">
        <f t="shared" si="47"/>
        <v>0</v>
      </c>
      <c r="BE22" s="147">
        <f t="shared" si="47"/>
        <v>0</v>
      </c>
      <c r="BF22" s="147">
        <f t="shared" si="47"/>
        <v>0</v>
      </c>
      <c r="BG22" s="147">
        <f t="shared" si="47"/>
        <v>0</v>
      </c>
      <c r="BH22" s="147">
        <f t="shared" si="47"/>
        <v>0</v>
      </c>
      <c r="BI22" s="147">
        <f t="shared" si="47"/>
        <v>0</v>
      </c>
      <c r="BJ22" s="147">
        <f t="shared" si="47"/>
        <v>0</v>
      </c>
      <c r="BK22" s="92"/>
      <c r="BL22" s="92"/>
      <c r="BO22" s="65" t="s">
        <v>266</v>
      </c>
      <c r="BP22" s="89">
        <v>18</v>
      </c>
    </row>
    <row r="23" spans="1:68" x14ac:dyDescent="0.25">
      <c r="B23" s="76" t="s">
        <v>298</v>
      </c>
      <c r="C23" s="147"/>
      <c r="D23" s="147">
        <f t="shared" ref="D23:Y23" si="48">IF(D22&lt;1,$C6*$C7,0)*IF(C22&lt;1,0,1)</f>
        <v>0</v>
      </c>
      <c r="E23" s="147">
        <f t="shared" si="48"/>
        <v>0</v>
      </c>
      <c r="F23" s="147">
        <f t="shared" si="48"/>
        <v>0</v>
      </c>
      <c r="G23" s="147">
        <f t="shared" si="48"/>
        <v>0</v>
      </c>
      <c r="H23" s="147">
        <f t="shared" si="48"/>
        <v>0</v>
      </c>
      <c r="I23" s="147">
        <f t="shared" si="48"/>
        <v>0</v>
      </c>
      <c r="J23" s="147">
        <f t="shared" si="48"/>
        <v>0</v>
      </c>
      <c r="K23" s="147">
        <f t="shared" si="48"/>
        <v>0</v>
      </c>
      <c r="L23" s="147">
        <f t="shared" si="48"/>
        <v>0</v>
      </c>
      <c r="M23" s="147">
        <f t="shared" si="48"/>
        <v>0</v>
      </c>
      <c r="N23" s="147">
        <f t="shared" si="48"/>
        <v>0</v>
      </c>
      <c r="O23" s="147">
        <f t="shared" si="48"/>
        <v>0</v>
      </c>
      <c r="P23" s="147">
        <f t="shared" si="48"/>
        <v>0</v>
      </c>
      <c r="Q23" s="147">
        <f t="shared" si="48"/>
        <v>0</v>
      </c>
      <c r="R23" s="147">
        <f t="shared" si="48"/>
        <v>0</v>
      </c>
      <c r="S23" s="147">
        <f t="shared" si="48"/>
        <v>0</v>
      </c>
      <c r="T23" s="147">
        <f t="shared" si="48"/>
        <v>0</v>
      </c>
      <c r="U23" s="147">
        <f t="shared" si="48"/>
        <v>0</v>
      </c>
      <c r="V23" s="147">
        <f t="shared" si="48"/>
        <v>0</v>
      </c>
      <c r="W23" s="147">
        <f t="shared" si="48"/>
        <v>0</v>
      </c>
      <c r="X23" s="147">
        <f t="shared" si="48"/>
        <v>0</v>
      </c>
      <c r="Y23" s="147">
        <f t="shared" si="48"/>
        <v>0</v>
      </c>
      <c r="Z23" s="147">
        <f t="shared" ref="Z23:AX23" si="49">IF(Z22&lt;1,$C$8*$C$9,0)*IF(Y22&lt;1,0,1)</f>
        <v>0</v>
      </c>
      <c r="AA23" s="147">
        <f t="shared" si="49"/>
        <v>0</v>
      </c>
      <c r="AB23" s="147">
        <f t="shared" si="49"/>
        <v>0</v>
      </c>
      <c r="AC23" s="147">
        <f t="shared" si="49"/>
        <v>0</v>
      </c>
      <c r="AD23" s="147">
        <f t="shared" si="49"/>
        <v>0</v>
      </c>
      <c r="AE23" s="147">
        <f t="shared" si="49"/>
        <v>0</v>
      </c>
      <c r="AF23" s="147">
        <f t="shared" si="49"/>
        <v>0</v>
      </c>
      <c r="AG23" s="147">
        <f t="shared" si="49"/>
        <v>0</v>
      </c>
      <c r="AH23" s="147">
        <f t="shared" si="49"/>
        <v>0</v>
      </c>
      <c r="AI23" s="147">
        <f t="shared" si="49"/>
        <v>0</v>
      </c>
      <c r="AJ23" s="147">
        <f t="shared" si="49"/>
        <v>0</v>
      </c>
      <c r="AK23" s="147">
        <f t="shared" si="49"/>
        <v>0</v>
      </c>
      <c r="AL23" s="147">
        <f t="shared" si="49"/>
        <v>0</v>
      </c>
      <c r="AM23" s="147">
        <f t="shared" si="49"/>
        <v>0</v>
      </c>
      <c r="AN23" s="147">
        <f t="shared" si="49"/>
        <v>0</v>
      </c>
      <c r="AO23" s="147">
        <f t="shared" si="49"/>
        <v>0</v>
      </c>
      <c r="AP23" s="147">
        <f t="shared" si="49"/>
        <v>0</v>
      </c>
      <c r="AQ23" s="147">
        <f t="shared" si="49"/>
        <v>0</v>
      </c>
      <c r="AR23" s="147">
        <f t="shared" si="49"/>
        <v>0</v>
      </c>
      <c r="AS23" s="147">
        <f t="shared" si="49"/>
        <v>0</v>
      </c>
      <c r="AT23" s="147">
        <f t="shared" si="49"/>
        <v>0</v>
      </c>
      <c r="AU23" s="147">
        <f t="shared" si="49"/>
        <v>0</v>
      </c>
      <c r="AV23" s="147">
        <f t="shared" si="49"/>
        <v>0</v>
      </c>
      <c r="AW23" s="147">
        <f t="shared" si="49"/>
        <v>0</v>
      </c>
      <c r="AX23" s="147">
        <f t="shared" si="49"/>
        <v>0</v>
      </c>
      <c r="AY23" s="147">
        <f t="shared" ref="AY23" si="50">IF(AY22&lt;1,$C$8*$C$9,0)*IF(AX22&lt;1,0,1)</f>
        <v>0</v>
      </c>
      <c r="AZ23" s="147">
        <f t="shared" ref="AZ23" si="51">IF(AZ22&lt;1,$C$8*$C$9,0)*IF(AY22&lt;1,0,1)</f>
        <v>0</v>
      </c>
      <c r="BA23" s="147">
        <f t="shared" ref="BA23" si="52">IF(BA22&lt;1,$C$8*$C$9,0)*IF(AZ22&lt;1,0,1)</f>
        <v>0</v>
      </c>
      <c r="BB23" s="147">
        <f t="shared" ref="BB23" si="53">IF(BB22&lt;1,$C$8*$C$9,0)*IF(BA22&lt;1,0,1)</f>
        <v>0</v>
      </c>
      <c r="BC23" s="147">
        <f t="shared" ref="BC23" si="54">IF(BC22&lt;1,$C$8*$C$9,0)*IF(BB22&lt;1,0,1)</f>
        <v>0</v>
      </c>
      <c r="BD23" s="147">
        <f t="shared" ref="BD23" si="55">IF(BD22&lt;1,$C$8*$C$9,0)*IF(BC22&lt;1,0,1)</f>
        <v>0</v>
      </c>
      <c r="BE23" s="147">
        <f t="shared" ref="BE23" si="56">IF(BE22&lt;1,$C$8*$C$9,0)*IF(BD22&lt;1,0,1)</f>
        <v>0</v>
      </c>
      <c r="BF23" s="147">
        <f t="shared" ref="BF23" si="57">IF(BF22&lt;1,$C$8*$C$9,0)*IF(BE22&lt;1,0,1)</f>
        <v>0</v>
      </c>
      <c r="BG23" s="147">
        <f t="shared" ref="BG23" si="58">IF(BG22&lt;1,$C$8*$C$9,0)*IF(BF22&lt;1,0,1)</f>
        <v>0</v>
      </c>
      <c r="BH23" s="147">
        <f t="shared" ref="BH23" si="59">IF(BH22&lt;1,$C$8*$C$9,0)*IF(BG22&lt;1,0,1)</f>
        <v>0</v>
      </c>
      <c r="BI23" s="147">
        <f t="shared" ref="BI23" si="60">IF(BI22&lt;1,$C$8*$C$9,0)*IF(BH22&lt;1,0,1)</f>
        <v>0</v>
      </c>
      <c r="BJ23" s="147">
        <f t="shared" ref="BJ23" si="61">IF(BJ22&lt;1,$C$8*$C$9,0)*IF(BI22&lt;1,0,1)</f>
        <v>0</v>
      </c>
      <c r="BK23" s="92"/>
      <c r="BL23" s="92"/>
      <c r="BO23" s="65" t="s">
        <v>267</v>
      </c>
      <c r="BP23" s="89">
        <v>19</v>
      </c>
    </row>
    <row r="24" spans="1:68" x14ac:dyDescent="0.25">
      <c r="B24" s="78" t="s">
        <v>299</v>
      </c>
      <c r="C24" s="147">
        <f>C17+C18+C23</f>
        <v>0</v>
      </c>
      <c r="D24" s="147">
        <f>D17+D18+D23</f>
        <v>0</v>
      </c>
      <c r="E24" s="147">
        <f t="shared" ref="E24:AX24" si="62">E17+E18+E23</f>
        <v>0</v>
      </c>
      <c r="F24" s="147">
        <f t="shared" si="62"/>
        <v>0</v>
      </c>
      <c r="G24" s="147">
        <f t="shared" si="62"/>
        <v>0</v>
      </c>
      <c r="H24" s="147">
        <f t="shared" si="62"/>
        <v>0</v>
      </c>
      <c r="I24" s="147">
        <f t="shared" si="62"/>
        <v>0</v>
      </c>
      <c r="J24" s="147">
        <f t="shared" si="62"/>
        <v>0</v>
      </c>
      <c r="K24" s="147">
        <f t="shared" si="62"/>
        <v>0</v>
      </c>
      <c r="L24" s="147">
        <f t="shared" si="62"/>
        <v>0</v>
      </c>
      <c r="M24" s="147">
        <f t="shared" si="62"/>
        <v>0</v>
      </c>
      <c r="N24" s="147">
        <f t="shared" si="62"/>
        <v>0</v>
      </c>
      <c r="O24" s="147">
        <f t="shared" si="62"/>
        <v>0</v>
      </c>
      <c r="P24" s="147">
        <f t="shared" si="62"/>
        <v>0</v>
      </c>
      <c r="Q24" s="147">
        <f t="shared" si="62"/>
        <v>0</v>
      </c>
      <c r="R24" s="147">
        <f t="shared" si="62"/>
        <v>0</v>
      </c>
      <c r="S24" s="147">
        <f t="shared" si="62"/>
        <v>0</v>
      </c>
      <c r="T24" s="147">
        <f t="shared" si="62"/>
        <v>0</v>
      </c>
      <c r="U24" s="147">
        <f t="shared" si="62"/>
        <v>0</v>
      </c>
      <c r="V24" s="147">
        <f t="shared" si="62"/>
        <v>0</v>
      </c>
      <c r="W24" s="147">
        <f t="shared" si="62"/>
        <v>0</v>
      </c>
      <c r="X24" s="147">
        <f t="shared" si="62"/>
        <v>0</v>
      </c>
      <c r="Y24" s="147">
        <f t="shared" si="62"/>
        <v>0</v>
      </c>
      <c r="Z24" s="147">
        <f t="shared" si="62"/>
        <v>0</v>
      </c>
      <c r="AA24" s="147">
        <f t="shared" si="62"/>
        <v>0</v>
      </c>
      <c r="AB24" s="147">
        <f t="shared" si="62"/>
        <v>0</v>
      </c>
      <c r="AC24" s="147">
        <f t="shared" si="62"/>
        <v>0</v>
      </c>
      <c r="AD24" s="147">
        <f t="shared" si="62"/>
        <v>0</v>
      </c>
      <c r="AE24" s="147">
        <f t="shared" si="62"/>
        <v>0</v>
      </c>
      <c r="AF24" s="147">
        <f t="shared" si="62"/>
        <v>0</v>
      </c>
      <c r="AG24" s="147">
        <f t="shared" si="62"/>
        <v>0</v>
      </c>
      <c r="AH24" s="147">
        <f t="shared" si="62"/>
        <v>0</v>
      </c>
      <c r="AI24" s="147">
        <f t="shared" si="62"/>
        <v>0</v>
      </c>
      <c r="AJ24" s="147">
        <f t="shared" si="62"/>
        <v>0</v>
      </c>
      <c r="AK24" s="147">
        <f t="shared" si="62"/>
        <v>0</v>
      </c>
      <c r="AL24" s="147">
        <f t="shared" si="62"/>
        <v>0</v>
      </c>
      <c r="AM24" s="147">
        <f t="shared" si="62"/>
        <v>0</v>
      </c>
      <c r="AN24" s="147">
        <f t="shared" si="62"/>
        <v>0</v>
      </c>
      <c r="AO24" s="147">
        <f t="shared" si="62"/>
        <v>0</v>
      </c>
      <c r="AP24" s="147">
        <f t="shared" si="62"/>
        <v>0</v>
      </c>
      <c r="AQ24" s="147">
        <f t="shared" si="62"/>
        <v>0</v>
      </c>
      <c r="AR24" s="147">
        <f t="shared" si="62"/>
        <v>0</v>
      </c>
      <c r="AS24" s="147">
        <f t="shared" si="62"/>
        <v>0</v>
      </c>
      <c r="AT24" s="147">
        <f t="shared" si="62"/>
        <v>0</v>
      </c>
      <c r="AU24" s="147">
        <f t="shared" si="62"/>
        <v>0</v>
      </c>
      <c r="AV24" s="147">
        <f t="shared" si="62"/>
        <v>0</v>
      </c>
      <c r="AW24" s="147">
        <f t="shared" si="62"/>
        <v>0</v>
      </c>
      <c r="AX24" s="147">
        <f t="shared" si="62"/>
        <v>0</v>
      </c>
      <c r="AY24" s="147">
        <f t="shared" ref="AY24:BF24" si="63">AY17+AY18+AY23</f>
        <v>0</v>
      </c>
      <c r="AZ24" s="147">
        <f t="shared" si="63"/>
        <v>0</v>
      </c>
      <c r="BA24" s="147">
        <f t="shared" si="63"/>
        <v>0</v>
      </c>
      <c r="BB24" s="147">
        <f t="shared" si="63"/>
        <v>0</v>
      </c>
      <c r="BC24" s="147">
        <f t="shared" si="63"/>
        <v>0</v>
      </c>
      <c r="BD24" s="147">
        <f t="shared" si="63"/>
        <v>0</v>
      </c>
      <c r="BE24" s="147">
        <f t="shared" si="63"/>
        <v>0</v>
      </c>
      <c r="BF24" s="147">
        <f t="shared" si="63"/>
        <v>0</v>
      </c>
      <c r="BG24" s="147">
        <f t="shared" ref="BG24:BJ24" si="64">BG17+BG18+BG23</f>
        <v>0</v>
      </c>
      <c r="BH24" s="147">
        <f t="shared" si="64"/>
        <v>0</v>
      </c>
      <c r="BI24" s="147">
        <f t="shared" si="64"/>
        <v>0</v>
      </c>
      <c r="BJ24" s="147">
        <f t="shared" si="64"/>
        <v>0</v>
      </c>
      <c r="BK24" s="92"/>
      <c r="BL24" s="92"/>
      <c r="BO24" s="65" t="s">
        <v>268</v>
      </c>
      <c r="BP24" s="89">
        <v>20</v>
      </c>
    </row>
    <row r="25" spans="1:68" x14ac:dyDescent="0.25">
      <c r="BO25" s="65" t="s">
        <v>269</v>
      </c>
      <c r="BP25" s="89">
        <v>21</v>
      </c>
    </row>
    <row r="26" spans="1:68" x14ac:dyDescent="0.25">
      <c r="BO26" s="65" t="s">
        <v>270</v>
      </c>
      <c r="BP26" s="89">
        <v>22</v>
      </c>
    </row>
    <row r="27" spans="1:68" x14ac:dyDescent="0.25">
      <c r="B27" s="34" t="s">
        <v>325</v>
      </c>
      <c r="C27" s="147">
        <f>+C18</f>
        <v>0</v>
      </c>
      <c r="BO27" s="65" t="s">
        <v>271</v>
      </c>
      <c r="BP27" s="89">
        <v>23</v>
      </c>
    </row>
    <row r="28" spans="1:68" s="56" customFormat="1" x14ac:dyDescent="0.25">
      <c r="A28" s="56" t="s">
        <v>327</v>
      </c>
      <c r="B28" s="57" t="s">
        <v>328</v>
      </c>
      <c r="C28" s="148">
        <f>+IF($C$4=C16,C17,0)</f>
        <v>0</v>
      </c>
      <c r="D28" s="148">
        <f>+IF($C$4=D16,D17,0)+C28-C29</f>
        <v>0</v>
      </c>
      <c r="E28" s="148">
        <f t="shared" ref="E28:K28" si="65">+IF($C$4=E16,E17,0)+D28-D29</f>
        <v>0</v>
      </c>
      <c r="F28" s="148">
        <f t="shared" si="65"/>
        <v>0</v>
      </c>
      <c r="G28" s="148">
        <f t="shared" si="65"/>
        <v>0</v>
      </c>
      <c r="H28" s="148">
        <f t="shared" si="65"/>
        <v>0</v>
      </c>
      <c r="I28" s="148">
        <f t="shared" si="65"/>
        <v>0</v>
      </c>
      <c r="J28" s="148">
        <f t="shared" si="65"/>
        <v>0</v>
      </c>
      <c r="K28" s="148">
        <f t="shared" si="65"/>
        <v>0</v>
      </c>
      <c r="L28" s="148">
        <f t="shared" ref="L28:R28" si="66">+IF($C$4=L16,L17,0)+K28-K29</f>
        <v>0</v>
      </c>
      <c r="M28" s="148">
        <f t="shared" si="66"/>
        <v>0</v>
      </c>
      <c r="N28" s="148">
        <f t="shared" si="66"/>
        <v>0</v>
      </c>
      <c r="O28" s="148">
        <f t="shared" si="66"/>
        <v>0</v>
      </c>
      <c r="P28" s="148">
        <f t="shared" si="66"/>
        <v>0</v>
      </c>
      <c r="Q28" s="148">
        <f t="shared" si="66"/>
        <v>0</v>
      </c>
      <c r="R28" s="148">
        <f t="shared" si="66"/>
        <v>0</v>
      </c>
      <c r="S28" s="148">
        <f t="shared" ref="S28:AB28" si="67">+IF($C$4=S16,S17,0)+R28-R29</f>
        <v>0</v>
      </c>
      <c r="T28" s="148">
        <f t="shared" si="67"/>
        <v>0</v>
      </c>
      <c r="U28" s="148">
        <f t="shared" si="67"/>
        <v>0</v>
      </c>
      <c r="V28" s="148">
        <f t="shared" si="67"/>
        <v>0</v>
      </c>
      <c r="W28" s="148">
        <f t="shared" si="67"/>
        <v>0</v>
      </c>
      <c r="X28" s="148">
        <f t="shared" si="67"/>
        <v>0</v>
      </c>
      <c r="Y28" s="148">
        <f t="shared" si="67"/>
        <v>0</v>
      </c>
      <c r="Z28" s="148">
        <f t="shared" si="67"/>
        <v>0</v>
      </c>
      <c r="AA28" s="148">
        <f t="shared" si="67"/>
        <v>0</v>
      </c>
      <c r="AB28" s="148">
        <f t="shared" si="67"/>
        <v>0</v>
      </c>
      <c r="AC28" s="148">
        <f t="shared" ref="AC28:BJ28" si="68">+IF($C$4=AC16,AC17,0)+AB28-AB29</f>
        <v>0</v>
      </c>
      <c r="AD28" s="148">
        <f t="shared" si="68"/>
        <v>0</v>
      </c>
      <c r="AE28" s="148">
        <f t="shared" si="68"/>
        <v>0</v>
      </c>
      <c r="AF28" s="148">
        <f t="shared" si="68"/>
        <v>0</v>
      </c>
      <c r="AG28" s="148">
        <f t="shared" si="68"/>
        <v>0</v>
      </c>
      <c r="AH28" s="148">
        <f t="shared" si="68"/>
        <v>0</v>
      </c>
      <c r="AI28" s="148">
        <f t="shared" si="68"/>
        <v>0</v>
      </c>
      <c r="AJ28" s="148">
        <f t="shared" si="68"/>
        <v>0</v>
      </c>
      <c r="AK28" s="148">
        <f t="shared" si="68"/>
        <v>0</v>
      </c>
      <c r="AL28" s="148">
        <f t="shared" si="68"/>
        <v>0</v>
      </c>
      <c r="AM28" s="148">
        <f t="shared" si="68"/>
        <v>0</v>
      </c>
      <c r="AN28" s="148">
        <f t="shared" si="68"/>
        <v>0</v>
      </c>
      <c r="AO28" s="148">
        <f t="shared" si="68"/>
        <v>0</v>
      </c>
      <c r="AP28" s="148">
        <f t="shared" si="68"/>
        <v>0</v>
      </c>
      <c r="AQ28" s="148">
        <f t="shared" si="68"/>
        <v>0</v>
      </c>
      <c r="AR28" s="148">
        <f t="shared" si="68"/>
        <v>0</v>
      </c>
      <c r="AS28" s="148">
        <f t="shared" si="68"/>
        <v>0</v>
      </c>
      <c r="AT28" s="148">
        <f t="shared" si="68"/>
        <v>0</v>
      </c>
      <c r="AU28" s="148">
        <f t="shared" si="68"/>
        <v>0</v>
      </c>
      <c r="AV28" s="148">
        <f t="shared" si="68"/>
        <v>0</v>
      </c>
      <c r="AW28" s="148">
        <f t="shared" si="68"/>
        <v>0</v>
      </c>
      <c r="AX28" s="148">
        <f t="shared" si="68"/>
        <v>0</v>
      </c>
      <c r="AY28" s="148">
        <f t="shared" si="68"/>
        <v>0</v>
      </c>
      <c r="AZ28" s="148">
        <f t="shared" si="68"/>
        <v>0</v>
      </c>
      <c r="BA28" s="148">
        <f t="shared" si="68"/>
        <v>0</v>
      </c>
      <c r="BB28" s="148">
        <f t="shared" si="68"/>
        <v>0</v>
      </c>
      <c r="BC28" s="148">
        <f t="shared" si="68"/>
        <v>0</v>
      </c>
      <c r="BD28" s="148">
        <f t="shared" si="68"/>
        <v>0</v>
      </c>
      <c r="BE28" s="148">
        <f t="shared" si="68"/>
        <v>0</v>
      </c>
      <c r="BF28" s="148">
        <f t="shared" si="68"/>
        <v>0</v>
      </c>
      <c r="BG28" s="148">
        <f t="shared" si="68"/>
        <v>0</v>
      </c>
      <c r="BH28" s="148">
        <f t="shared" si="68"/>
        <v>0</v>
      </c>
      <c r="BI28" s="148">
        <f t="shared" si="68"/>
        <v>0</v>
      </c>
      <c r="BJ28" s="148">
        <f t="shared" si="68"/>
        <v>0</v>
      </c>
      <c r="BO28" s="56" t="s">
        <v>272</v>
      </c>
      <c r="BP28" s="96">
        <v>24</v>
      </c>
    </row>
    <row r="29" spans="1:68" s="93" customFormat="1" x14ac:dyDescent="0.25">
      <c r="A29" s="93" t="s">
        <v>329</v>
      </c>
      <c r="B29" s="94" t="s">
        <v>330</v>
      </c>
      <c r="C29" s="149">
        <f>+IF(C28=0,0,(($C$8*$C$6)/$C$9))</f>
        <v>0</v>
      </c>
      <c r="D29" s="149">
        <f t="shared" ref="D29:F29" si="69">+IF(D28=0,0,(($C$8*$C$6)/$C$9))</f>
        <v>0</v>
      </c>
      <c r="E29" s="149">
        <f t="shared" si="69"/>
        <v>0</v>
      </c>
      <c r="F29" s="149">
        <f t="shared" si="69"/>
        <v>0</v>
      </c>
      <c r="G29" s="149">
        <f>+IF(G28&lt;ABS(1),0,(($C$8*$C$6)/$C$9))</f>
        <v>0</v>
      </c>
      <c r="H29" s="149">
        <f t="shared" ref="H29:AI29" si="70">+IF(H28&lt;ABS(1),0,(($C$8*$C$6)/$C$9))</f>
        <v>0</v>
      </c>
      <c r="I29" s="149">
        <f t="shared" si="70"/>
        <v>0</v>
      </c>
      <c r="J29" s="149">
        <f t="shared" si="70"/>
        <v>0</v>
      </c>
      <c r="K29" s="149">
        <f t="shared" si="70"/>
        <v>0</v>
      </c>
      <c r="L29" s="149">
        <f t="shared" si="70"/>
        <v>0</v>
      </c>
      <c r="M29" s="149">
        <f t="shared" si="70"/>
        <v>0</v>
      </c>
      <c r="N29" s="149">
        <f t="shared" si="70"/>
        <v>0</v>
      </c>
      <c r="O29" s="149">
        <f t="shared" si="70"/>
        <v>0</v>
      </c>
      <c r="P29" s="149">
        <f t="shared" si="70"/>
        <v>0</v>
      </c>
      <c r="Q29" s="149">
        <f t="shared" si="70"/>
        <v>0</v>
      </c>
      <c r="R29" s="149">
        <f t="shared" si="70"/>
        <v>0</v>
      </c>
      <c r="S29" s="149">
        <f t="shared" si="70"/>
        <v>0</v>
      </c>
      <c r="T29" s="149">
        <f t="shared" si="70"/>
        <v>0</v>
      </c>
      <c r="U29" s="149">
        <f t="shared" si="70"/>
        <v>0</v>
      </c>
      <c r="V29" s="149">
        <f t="shared" si="70"/>
        <v>0</v>
      </c>
      <c r="W29" s="149">
        <f t="shared" si="70"/>
        <v>0</v>
      </c>
      <c r="X29" s="149">
        <f t="shared" si="70"/>
        <v>0</v>
      </c>
      <c r="Y29" s="149">
        <f t="shared" si="70"/>
        <v>0</v>
      </c>
      <c r="Z29" s="149">
        <f t="shared" si="70"/>
        <v>0</v>
      </c>
      <c r="AA29" s="149">
        <f t="shared" si="70"/>
        <v>0</v>
      </c>
      <c r="AB29" s="149">
        <f t="shared" si="70"/>
        <v>0</v>
      </c>
      <c r="AC29" s="149">
        <f t="shared" si="70"/>
        <v>0</v>
      </c>
      <c r="AD29" s="149">
        <f t="shared" si="70"/>
        <v>0</v>
      </c>
      <c r="AE29" s="149">
        <f t="shared" si="70"/>
        <v>0</v>
      </c>
      <c r="AF29" s="149">
        <f t="shared" si="70"/>
        <v>0</v>
      </c>
      <c r="AG29" s="149">
        <f t="shared" si="70"/>
        <v>0</v>
      </c>
      <c r="AH29" s="149">
        <f t="shared" si="70"/>
        <v>0</v>
      </c>
      <c r="AI29" s="149">
        <f t="shared" si="70"/>
        <v>0</v>
      </c>
      <c r="AJ29" s="149">
        <f t="shared" ref="AJ29" si="71">+IF(AJ28&lt;ABS(1),0,(($C$8*$C$6)/$C$9))</f>
        <v>0</v>
      </c>
      <c r="AK29" s="149">
        <f t="shared" ref="AK29" si="72">+IF(AK28&lt;ABS(1),0,(($C$8*$C$6)/$C$9))</f>
        <v>0</v>
      </c>
      <c r="AL29" s="149">
        <f t="shared" ref="AL29" si="73">+IF(AL28&lt;ABS(1),0,(($C$8*$C$6)/$C$9))</f>
        <v>0</v>
      </c>
      <c r="AM29" s="149">
        <f t="shared" ref="AM29" si="74">+IF(AM28&lt;ABS(1),0,(($C$8*$C$6)/$C$9))</f>
        <v>0</v>
      </c>
      <c r="AN29" s="149">
        <f t="shared" ref="AN29" si="75">+IF(AN28&lt;ABS(1),0,(($C$8*$C$6)/$C$9))</f>
        <v>0</v>
      </c>
      <c r="AO29" s="149">
        <f t="shared" ref="AO29" si="76">+IF(AO28&lt;ABS(1),0,(($C$8*$C$6)/$C$9))</f>
        <v>0</v>
      </c>
      <c r="AP29" s="149">
        <f t="shared" ref="AP29" si="77">+IF(AP28&lt;ABS(1),0,(($C$8*$C$6)/$C$9))</f>
        <v>0</v>
      </c>
      <c r="AQ29" s="149">
        <f t="shared" ref="AQ29" si="78">+IF(AQ28&lt;ABS(1),0,(($C$8*$C$6)/$C$9))</f>
        <v>0</v>
      </c>
      <c r="AR29" s="149">
        <f t="shared" ref="AR29" si="79">+IF(AR28&lt;ABS(1),0,(($C$8*$C$6)/$C$9))</f>
        <v>0</v>
      </c>
      <c r="AS29" s="149">
        <f t="shared" ref="AS29" si="80">+IF(AS28&lt;ABS(1),0,(($C$8*$C$6)/$C$9))</f>
        <v>0</v>
      </c>
      <c r="AT29" s="149">
        <f t="shared" ref="AT29" si="81">+IF(AT28&lt;ABS(1),0,(($C$8*$C$6)/$C$9))</f>
        <v>0</v>
      </c>
      <c r="AU29" s="149">
        <f t="shared" ref="AU29" si="82">+IF(AU28&lt;ABS(1),0,(($C$8*$C$6)/$C$9))</f>
        <v>0</v>
      </c>
      <c r="AV29" s="149">
        <f t="shared" ref="AV29" si="83">+IF(AV28&lt;ABS(1),0,(($C$8*$C$6)/$C$9))</f>
        <v>0</v>
      </c>
      <c r="AW29" s="149">
        <f t="shared" ref="AW29" si="84">+IF(AW28&lt;ABS(1),0,(($C$8*$C$6)/$C$9))</f>
        <v>0</v>
      </c>
      <c r="AX29" s="149">
        <f t="shared" ref="AX29" si="85">+IF(AX28&lt;ABS(1),0,(($C$8*$C$6)/$C$9))</f>
        <v>0</v>
      </c>
      <c r="AY29" s="149">
        <f t="shared" ref="AY29" si="86">+IF(AY28&lt;ABS(1),0,(($C$8*$C$6)/$C$9))</f>
        <v>0</v>
      </c>
      <c r="AZ29" s="149">
        <f t="shared" ref="AZ29" si="87">+IF(AZ28&lt;ABS(1),0,(($C$8*$C$6)/$C$9))</f>
        <v>0</v>
      </c>
      <c r="BA29" s="149">
        <f t="shared" ref="BA29" si="88">+IF(BA28&lt;ABS(1),0,(($C$8*$C$6)/$C$9))</f>
        <v>0</v>
      </c>
      <c r="BB29" s="149">
        <f t="shared" ref="BB29" si="89">+IF(BB28&lt;ABS(1),0,(($C$8*$C$6)/$C$9))</f>
        <v>0</v>
      </c>
      <c r="BC29" s="149">
        <f t="shared" ref="BC29" si="90">+IF(BC28&lt;ABS(1),0,(($C$8*$C$6)/$C$9))</f>
        <v>0</v>
      </c>
      <c r="BD29" s="149">
        <f t="shared" ref="BD29" si="91">+IF(BD28&lt;ABS(1),0,(($C$8*$C$6)/$C$9))</f>
        <v>0</v>
      </c>
      <c r="BE29" s="149">
        <f t="shared" ref="BE29" si="92">+IF(BE28&lt;ABS(1),0,(($C$8*$C$6)/$C$9))</f>
        <v>0</v>
      </c>
      <c r="BF29" s="149">
        <f t="shared" ref="BF29" si="93">+IF(BF28&lt;ABS(1),0,(($C$8*$C$6)/$C$9))</f>
        <v>0</v>
      </c>
      <c r="BG29" s="149">
        <f t="shared" ref="BG29" si="94">+IF(BG28&lt;ABS(1),0,(($C$8*$C$6)/$C$9))</f>
        <v>0</v>
      </c>
      <c r="BH29" s="149">
        <f t="shared" ref="BH29" si="95">+IF(BH28&lt;ABS(1),0,(($C$8*$C$6)/$C$9))</f>
        <v>0</v>
      </c>
      <c r="BI29" s="149">
        <f t="shared" ref="BI29" si="96">+IF(BI28&lt;ABS(1),0,(($C$8*$C$6)/$C$9))</f>
        <v>0</v>
      </c>
      <c r="BJ29" s="149">
        <f t="shared" ref="BJ29" si="97">+IF(BJ28&lt;ABS(1),0,(($C$8*$C$6)/$C$9))</f>
        <v>0</v>
      </c>
      <c r="BO29" s="93" t="s">
        <v>273</v>
      </c>
      <c r="BP29" s="95">
        <v>25</v>
      </c>
    </row>
    <row r="30" spans="1:68" s="93" customFormat="1" x14ac:dyDescent="0.25">
      <c r="A30" s="93" t="s">
        <v>329</v>
      </c>
      <c r="B30" s="94" t="s">
        <v>331</v>
      </c>
      <c r="C30" s="149">
        <f>+IFERROR(C19,0)</f>
        <v>0</v>
      </c>
      <c r="D30" s="149">
        <f t="shared" ref="D30:BJ30" si="98">+IFERROR(D19,0)</f>
        <v>0</v>
      </c>
      <c r="E30" s="149">
        <f t="shared" si="98"/>
        <v>0</v>
      </c>
      <c r="F30" s="149">
        <f t="shared" si="98"/>
        <v>0</v>
      </c>
      <c r="G30" s="149">
        <f t="shared" si="98"/>
        <v>0</v>
      </c>
      <c r="H30" s="149">
        <f t="shared" si="98"/>
        <v>0</v>
      </c>
      <c r="I30" s="149">
        <f t="shared" si="98"/>
        <v>0</v>
      </c>
      <c r="J30" s="149">
        <f t="shared" si="98"/>
        <v>0</v>
      </c>
      <c r="K30" s="149">
        <f t="shared" si="98"/>
        <v>0</v>
      </c>
      <c r="L30" s="149">
        <f t="shared" si="98"/>
        <v>0</v>
      </c>
      <c r="M30" s="149">
        <f t="shared" si="98"/>
        <v>0</v>
      </c>
      <c r="N30" s="149">
        <f t="shared" si="98"/>
        <v>0</v>
      </c>
      <c r="O30" s="149">
        <f t="shared" si="98"/>
        <v>0</v>
      </c>
      <c r="P30" s="149">
        <f t="shared" si="98"/>
        <v>0</v>
      </c>
      <c r="Q30" s="149">
        <f t="shared" si="98"/>
        <v>0</v>
      </c>
      <c r="R30" s="149">
        <f t="shared" si="98"/>
        <v>0</v>
      </c>
      <c r="S30" s="149">
        <f t="shared" si="98"/>
        <v>0</v>
      </c>
      <c r="T30" s="149">
        <f t="shared" si="98"/>
        <v>0</v>
      </c>
      <c r="U30" s="149">
        <f t="shared" si="98"/>
        <v>0</v>
      </c>
      <c r="V30" s="149">
        <f t="shared" si="98"/>
        <v>0</v>
      </c>
      <c r="W30" s="149">
        <f t="shared" si="98"/>
        <v>0</v>
      </c>
      <c r="X30" s="149">
        <f t="shared" si="98"/>
        <v>0</v>
      </c>
      <c r="Y30" s="149">
        <f t="shared" si="98"/>
        <v>0</v>
      </c>
      <c r="Z30" s="149">
        <f t="shared" si="98"/>
        <v>0</v>
      </c>
      <c r="AA30" s="149">
        <f t="shared" si="98"/>
        <v>0</v>
      </c>
      <c r="AB30" s="149">
        <f t="shared" si="98"/>
        <v>0</v>
      </c>
      <c r="AC30" s="149">
        <f t="shared" si="98"/>
        <v>0</v>
      </c>
      <c r="AD30" s="149">
        <f t="shared" si="98"/>
        <v>0</v>
      </c>
      <c r="AE30" s="149">
        <f t="shared" si="98"/>
        <v>0</v>
      </c>
      <c r="AF30" s="149">
        <f t="shared" si="98"/>
        <v>0</v>
      </c>
      <c r="AG30" s="149">
        <f t="shared" si="98"/>
        <v>0</v>
      </c>
      <c r="AH30" s="149">
        <f t="shared" si="98"/>
        <v>0</v>
      </c>
      <c r="AI30" s="149">
        <f t="shared" si="98"/>
        <v>0</v>
      </c>
      <c r="AJ30" s="149">
        <f t="shared" si="98"/>
        <v>0</v>
      </c>
      <c r="AK30" s="149">
        <f t="shared" si="98"/>
        <v>0</v>
      </c>
      <c r="AL30" s="149">
        <f t="shared" si="98"/>
        <v>0</v>
      </c>
      <c r="AM30" s="149">
        <f t="shared" si="98"/>
        <v>0</v>
      </c>
      <c r="AN30" s="149">
        <f t="shared" si="98"/>
        <v>0</v>
      </c>
      <c r="AO30" s="149">
        <f t="shared" si="98"/>
        <v>0</v>
      </c>
      <c r="AP30" s="149">
        <f t="shared" si="98"/>
        <v>0</v>
      </c>
      <c r="AQ30" s="149">
        <f t="shared" si="98"/>
        <v>0</v>
      </c>
      <c r="AR30" s="149">
        <f t="shared" si="98"/>
        <v>0</v>
      </c>
      <c r="AS30" s="149">
        <f t="shared" si="98"/>
        <v>0</v>
      </c>
      <c r="AT30" s="149">
        <f t="shared" si="98"/>
        <v>0</v>
      </c>
      <c r="AU30" s="149">
        <f t="shared" si="98"/>
        <v>0</v>
      </c>
      <c r="AV30" s="149">
        <f t="shared" si="98"/>
        <v>0</v>
      </c>
      <c r="AW30" s="149">
        <f t="shared" si="98"/>
        <v>0</v>
      </c>
      <c r="AX30" s="149">
        <f t="shared" si="98"/>
        <v>0</v>
      </c>
      <c r="AY30" s="149">
        <f t="shared" si="98"/>
        <v>0</v>
      </c>
      <c r="AZ30" s="149">
        <f t="shared" si="98"/>
        <v>0</v>
      </c>
      <c r="BA30" s="149">
        <f t="shared" si="98"/>
        <v>0</v>
      </c>
      <c r="BB30" s="149">
        <f t="shared" si="98"/>
        <v>0</v>
      </c>
      <c r="BC30" s="149">
        <f t="shared" si="98"/>
        <v>0</v>
      </c>
      <c r="BD30" s="149">
        <f t="shared" si="98"/>
        <v>0</v>
      </c>
      <c r="BE30" s="149">
        <f t="shared" si="98"/>
        <v>0</v>
      </c>
      <c r="BF30" s="149">
        <f t="shared" si="98"/>
        <v>0</v>
      </c>
      <c r="BG30" s="149">
        <f t="shared" si="98"/>
        <v>0</v>
      </c>
      <c r="BH30" s="149">
        <f t="shared" si="98"/>
        <v>0</v>
      </c>
      <c r="BI30" s="149">
        <f t="shared" si="98"/>
        <v>0</v>
      </c>
      <c r="BJ30" s="149">
        <f t="shared" si="98"/>
        <v>0</v>
      </c>
      <c r="BO30" s="93" t="s">
        <v>274</v>
      </c>
      <c r="BP30" s="95">
        <v>26</v>
      </c>
    </row>
    <row r="31" spans="1:68" s="93" customFormat="1" x14ac:dyDescent="0.25">
      <c r="A31" s="93" t="s">
        <v>329</v>
      </c>
      <c r="B31" s="94" t="s">
        <v>332</v>
      </c>
      <c r="C31" s="149">
        <f>+IFERROR(C21,0)</f>
        <v>0</v>
      </c>
      <c r="D31" s="149">
        <f t="shared" ref="D31:BJ31" si="99">+IFERROR(D21,0)</f>
        <v>0</v>
      </c>
      <c r="E31" s="149">
        <f t="shared" si="99"/>
        <v>0</v>
      </c>
      <c r="F31" s="149">
        <f t="shared" si="99"/>
        <v>0</v>
      </c>
      <c r="G31" s="149">
        <f t="shared" si="99"/>
        <v>0</v>
      </c>
      <c r="H31" s="149">
        <f t="shared" si="99"/>
        <v>0</v>
      </c>
      <c r="I31" s="149">
        <f t="shared" si="99"/>
        <v>0</v>
      </c>
      <c r="J31" s="149">
        <f t="shared" si="99"/>
        <v>0</v>
      </c>
      <c r="K31" s="149">
        <f t="shared" si="99"/>
        <v>0</v>
      </c>
      <c r="L31" s="149">
        <f t="shared" si="99"/>
        <v>0</v>
      </c>
      <c r="M31" s="149">
        <f t="shared" si="99"/>
        <v>0</v>
      </c>
      <c r="N31" s="149">
        <f t="shared" si="99"/>
        <v>0</v>
      </c>
      <c r="O31" s="149">
        <f t="shared" si="99"/>
        <v>0</v>
      </c>
      <c r="P31" s="149">
        <f t="shared" si="99"/>
        <v>0</v>
      </c>
      <c r="Q31" s="149">
        <f t="shared" si="99"/>
        <v>0</v>
      </c>
      <c r="R31" s="149">
        <f t="shared" si="99"/>
        <v>0</v>
      </c>
      <c r="S31" s="149">
        <f t="shared" si="99"/>
        <v>0</v>
      </c>
      <c r="T31" s="149">
        <f t="shared" si="99"/>
        <v>0</v>
      </c>
      <c r="U31" s="149">
        <f t="shared" si="99"/>
        <v>0</v>
      </c>
      <c r="V31" s="149">
        <f t="shared" si="99"/>
        <v>0</v>
      </c>
      <c r="W31" s="149">
        <f t="shared" si="99"/>
        <v>0</v>
      </c>
      <c r="X31" s="149">
        <f t="shared" si="99"/>
        <v>0</v>
      </c>
      <c r="Y31" s="149">
        <f t="shared" si="99"/>
        <v>0</v>
      </c>
      <c r="Z31" s="149">
        <f t="shared" si="99"/>
        <v>0</v>
      </c>
      <c r="AA31" s="149">
        <f t="shared" si="99"/>
        <v>0</v>
      </c>
      <c r="AB31" s="149">
        <f t="shared" si="99"/>
        <v>0</v>
      </c>
      <c r="AC31" s="149">
        <f t="shared" si="99"/>
        <v>0</v>
      </c>
      <c r="AD31" s="149">
        <f t="shared" si="99"/>
        <v>0</v>
      </c>
      <c r="AE31" s="149">
        <f t="shared" si="99"/>
        <v>0</v>
      </c>
      <c r="AF31" s="149">
        <f t="shared" si="99"/>
        <v>0</v>
      </c>
      <c r="AG31" s="149">
        <f t="shared" si="99"/>
        <v>0</v>
      </c>
      <c r="AH31" s="149">
        <f t="shared" si="99"/>
        <v>0</v>
      </c>
      <c r="AI31" s="149">
        <f t="shared" si="99"/>
        <v>0</v>
      </c>
      <c r="AJ31" s="149">
        <f t="shared" si="99"/>
        <v>0</v>
      </c>
      <c r="AK31" s="149">
        <f t="shared" si="99"/>
        <v>0</v>
      </c>
      <c r="AL31" s="149">
        <f t="shared" si="99"/>
        <v>0</v>
      </c>
      <c r="AM31" s="149">
        <f t="shared" si="99"/>
        <v>0</v>
      </c>
      <c r="AN31" s="149">
        <f t="shared" si="99"/>
        <v>0</v>
      </c>
      <c r="AO31" s="149">
        <f t="shared" si="99"/>
        <v>0</v>
      </c>
      <c r="AP31" s="149">
        <f t="shared" si="99"/>
        <v>0</v>
      </c>
      <c r="AQ31" s="149">
        <f t="shared" si="99"/>
        <v>0</v>
      </c>
      <c r="AR31" s="149">
        <f t="shared" si="99"/>
        <v>0</v>
      </c>
      <c r="AS31" s="149">
        <f t="shared" si="99"/>
        <v>0</v>
      </c>
      <c r="AT31" s="149">
        <f t="shared" si="99"/>
        <v>0</v>
      </c>
      <c r="AU31" s="149">
        <f t="shared" si="99"/>
        <v>0</v>
      </c>
      <c r="AV31" s="149">
        <f t="shared" si="99"/>
        <v>0</v>
      </c>
      <c r="AW31" s="149">
        <f t="shared" si="99"/>
        <v>0</v>
      </c>
      <c r="AX31" s="149">
        <f t="shared" si="99"/>
        <v>0</v>
      </c>
      <c r="AY31" s="149">
        <f t="shared" si="99"/>
        <v>0</v>
      </c>
      <c r="AZ31" s="149">
        <f t="shared" si="99"/>
        <v>0</v>
      </c>
      <c r="BA31" s="149">
        <f t="shared" si="99"/>
        <v>0</v>
      </c>
      <c r="BB31" s="149">
        <f t="shared" si="99"/>
        <v>0</v>
      </c>
      <c r="BC31" s="149">
        <f t="shared" si="99"/>
        <v>0</v>
      </c>
      <c r="BD31" s="149">
        <f t="shared" si="99"/>
        <v>0</v>
      </c>
      <c r="BE31" s="149">
        <f t="shared" si="99"/>
        <v>0</v>
      </c>
      <c r="BF31" s="149">
        <f t="shared" si="99"/>
        <v>0</v>
      </c>
      <c r="BG31" s="149">
        <f t="shared" si="99"/>
        <v>0</v>
      </c>
      <c r="BH31" s="149">
        <f t="shared" si="99"/>
        <v>0</v>
      </c>
      <c r="BI31" s="149">
        <f t="shared" si="99"/>
        <v>0</v>
      </c>
      <c r="BJ31" s="149">
        <f t="shared" si="99"/>
        <v>0</v>
      </c>
      <c r="BO31" s="21" t="s">
        <v>275</v>
      </c>
      <c r="BP31" s="98">
        <v>27</v>
      </c>
    </row>
    <row r="32" spans="1:68" s="93" customFormat="1" x14ac:dyDescent="0.25">
      <c r="A32" s="93" t="s">
        <v>329</v>
      </c>
      <c r="B32" s="94" t="s">
        <v>326</v>
      </c>
      <c r="C32" s="149">
        <f>+IFERROR(C23,0)</f>
        <v>0</v>
      </c>
      <c r="D32" s="149">
        <f t="shared" ref="D32:BJ32" si="100">+IFERROR(D23,0)</f>
        <v>0</v>
      </c>
      <c r="E32" s="149">
        <f t="shared" si="100"/>
        <v>0</v>
      </c>
      <c r="F32" s="149">
        <f t="shared" si="100"/>
        <v>0</v>
      </c>
      <c r="G32" s="149">
        <f t="shared" si="100"/>
        <v>0</v>
      </c>
      <c r="H32" s="149">
        <f t="shared" si="100"/>
        <v>0</v>
      </c>
      <c r="I32" s="149">
        <f t="shared" si="100"/>
        <v>0</v>
      </c>
      <c r="J32" s="149">
        <f t="shared" si="100"/>
        <v>0</v>
      </c>
      <c r="K32" s="149">
        <f t="shared" si="100"/>
        <v>0</v>
      </c>
      <c r="L32" s="149">
        <f t="shared" si="100"/>
        <v>0</v>
      </c>
      <c r="M32" s="149">
        <f t="shared" si="100"/>
        <v>0</v>
      </c>
      <c r="N32" s="149">
        <f t="shared" si="100"/>
        <v>0</v>
      </c>
      <c r="O32" s="149">
        <f t="shared" si="100"/>
        <v>0</v>
      </c>
      <c r="P32" s="149">
        <f t="shared" si="100"/>
        <v>0</v>
      </c>
      <c r="Q32" s="149">
        <f t="shared" si="100"/>
        <v>0</v>
      </c>
      <c r="R32" s="149">
        <f t="shared" si="100"/>
        <v>0</v>
      </c>
      <c r="S32" s="149">
        <f t="shared" si="100"/>
        <v>0</v>
      </c>
      <c r="T32" s="149">
        <f t="shared" si="100"/>
        <v>0</v>
      </c>
      <c r="U32" s="149">
        <f t="shared" si="100"/>
        <v>0</v>
      </c>
      <c r="V32" s="149">
        <f t="shared" si="100"/>
        <v>0</v>
      </c>
      <c r="W32" s="149">
        <f t="shared" si="100"/>
        <v>0</v>
      </c>
      <c r="X32" s="149">
        <f t="shared" si="100"/>
        <v>0</v>
      </c>
      <c r="Y32" s="149">
        <f t="shared" si="100"/>
        <v>0</v>
      </c>
      <c r="Z32" s="149">
        <f t="shared" si="100"/>
        <v>0</v>
      </c>
      <c r="AA32" s="149">
        <f t="shared" si="100"/>
        <v>0</v>
      </c>
      <c r="AB32" s="149">
        <f t="shared" si="100"/>
        <v>0</v>
      </c>
      <c r="AC32" s="149">
        <f t="shared" si="100"/>
        <v>0</v>
      </c>
      <c r="AD32" s="149">
        <f t="shared" si="100"/>
        <v>0</v>
      </c>
      <c r="AE32" s="149">
        <f t="shared" si="100"/>
        <v>0</v>
      </c>
      <c r="AF32" s="149">
        <f t="shared" si="100"/>
        <v>0</v>
      </c>
      <c r="AG32" s="149">
        <f t="shared" si="100"/>
        <v>0</v>
      </c>
      <c r="AH32" s="149">
        <f t="shared" si="100"/>
        <v>0</v>
      </c>
      <c r="AI32" s="149">
        <f t="shared" si="100"/>
        <v>0</v>
      </c>
      <c r="AJ32" s="149">
        <f t="shared" si="100"/>
        <v>0</v>
      </c>
      <c r="AK32" s="149">
        <f t="shared" si="100"/>
        <v>0</v>
      </c>
      <c r="AL32" s="149">
        <f t="shared" si="100"/>
        <v>0</v>
      </c>
      <c r="AM32" s="149">
        <f t="shared" si="100"/>
        <v>0</v>
      </c>
      <c r="AN32" s="149">
        <f t="shared" si="100"/>
        <v>0</v>
      </c>
      <c r="AO32" s="149">
        <f t="shared" si="100"/>
        <v>0</v>
      </c>
      <c r="AP32" s="149">
        <f t="shared" si="100"/>
        <v>0</v>
      </c>
      <c r="AQ32" s="149">
        <f t="shared" si="100"/>
        <v>0</v>
      </c>
      <c r="AR32" s="149">
        <f t="shared" si="100"/>
        <v>0</v>
      </c>
      <c r="AS32" s="149">
        <f t="shared" si="100"/>
        <v>0</v>
      </c>
      <c r="AT32" s="149">
        <f t="shared" si="100"/>
        <v>0</v>
      </c>
      <c r="AU32" s="149">
        <f t="shared" si="100"/>
        <v>0</v>
      </c>
      <c r="AV32" s="149">
        <f t="shared" si="100"/>
        <v>0</v>
      </c>
      <c r="AW32" s="149">
        <f t="shared" si="100"/>
        <v>0</v>
      </c>
      <c r="AX32" s="149">
        <f t="shared" si="100"/>
        <v>0</v>
      </c>
      <c r="AY32" s="149">
        <f t="shared" si="100"/>
        <v>0</v>
      </c>
      <c r="AZ32" s="149">
        <f t="shared" si="100"/>
        <v>0</v>
      </c>
      <c r="BA32" s="149">
        <f t="shared" si="100"/>
        <v>0</v>
      </c>
      <c r="BB32" s="149">
        <f t="shared" si="100"/>
        <v>0</v>
      </c>
      <c r="BC32" s="149">
        <f t="shared" si="100"/>
        <v>0</v>
      </c>
      <c r="BD32" s="149">
        <f t="shared" si="100"/>
        <v>0</v>
      </c>
      <c r="BE32" s="149">
        <f t="shared" si="100"/>
        <v>0</v>
      </c>
      <c r="BF32" s="149">
        <f t="shared" si="100"/>
        <v>0</v>
      </c>
      <c r="BG32" s="149">
        <f t="shared" si="100"/>
        <v>0</v>
      </c>
      <c r="BH32" s="149">
        <f t="shared" si="100"/>
        <v>0</v>
      </c>
      <c r="BI32" s="149">
        <f t="shared" si="100"/>
        <v>0</v>
      </c>
      <c r="BJ32" s="149">
        <f t="shared" si="100"/>
        <v>0</v>
      </c>
      <c r="BO32" s="65" t="s">
        <v>276</v>
      </c>
      <c r="BP32" s="89">
        <v>28</v>
      </c>
    </row>
    <row r="33" spans="2:68" s="21" customFormat="1" x14ac:dyDescent="0.25">
      <c r="B33" s="97" t="s">
        <v>333</v>
      </c>
      <c r="C33" s="150">
        <f>+IFERROR(C24,0)</f>
        <v>0</v>
      </c>
      <c r="D33" s="150">
        <f t="shared" ref="D33:BJ33" si="101">+IFERROR(D24,0)</f>
        <v>0</v>
      </c>
      <c r="E33" s="150">
        <f t="shared" si="101"/>
        <v>0</v>
      </c>
      <c r="F33" s="150">
        <f t="shared" si="101"/>
        <v>0</v>
      </c>
      <c r="G33" s="150">
        <f t="shared" si="101"/>
        <v>0</v>
      </c>
      <c r="H33" s="150">
        <f t="shared" si="101"/>
        <v>0</v>
      </c>
      <c r="I33" s="150">
        <f t="shared" si="101"/>
        <v>0</v>
      </c>
      <c r="J33" s="150">
        <f t="shared" si="101"/>
        <v>0</v>
      </c>
      <c r="K33" s="150">
        <f t="shared" si="101"/>
        <v>0</v>
      </c>
      <c r="L33" s="150">
        <f t="shared" si="101"/>
        <v>0</v>
      </c>
      <c r="M33" s="150">
        <f t="shared" si="101"/>
        <v>0</v>
      </c>
      <c r="N33" s="150">
        <f t="shared" si="101"/>
        <v>0</v>
      </c>
      <c r="O33" s="150">
        <f t="shared" si="101"/>
        <v>0</v>
      </c>
      <c r="P33" s="150">
        <f t="shared" si="101"/>
        <v>0</v>
      </c>
      <c r="Q33" s="150">
        <f t="shared" si="101"/>
        <v>0</v>
      </c>
      <c r="R33" s="150">
        <f t="shared" si="101"/>
        <v>0</v>
      </c>
      <c r="S33" s="150">
        <f t="shared" si="101"/>
        <v>0</v>
      </c>
      <c r="T33" s="150">
        <f t="shared" si="101"/>
        <v>0</v>
      </c>
      <c r="U33" s="150">
        <f t="shared" si="101"/>
        <v>0</v>
      </c>
      <c r="V33" s="150">
        <f t="shared" si="101"/>
        <v>0</v>
      </c>
      <c r="W33" s="150">
        <f t="shared" si="101"/>
        <v>0</v>
      </c>
      <c r="X33" s="150">
        <f t="shared" si="101"/>
        <v>0</v>
      </c>
      <c r="Y33" s="150">
        <f t="shared" si="101"/>
        <v>0</v>
      </c>
      <c r="Z33" s="150">
        <f t="shared" si="101"/>
        <v>0</v>
      </c>
      <c r="AA33" s="150">
        <f t="shared" si="101"/>
        <v>0</v>
      </c>
      <c r="AB33" s="150">
        <f t="shared" si="101"/>
        <v>0</v>
      </c>
      <c r="AC33" s="150">
        <f t="shared" si="101"/>
        <v>0</v>
      </c>
      <c r="AD33" s="150">
        <f t="shared" si="101"/>
        <v>0</v>
      </c>
      <c r="AE33" s="150">
        <f t="shared" si="101"/>
        <v>0</v>
      </c>
      <c r="AF33" s="150">
        <f t="shared" si="101"/>
        <v>0</v>
      </c>
      <c r="AG33" s="150">
        <f t="shared" si="101"/>
        <v>0</v>
      </c>
      <c r="AH33" s="150">
        <f t="shared" si="101"/>
        <v>0</v>
      </c>
      <c r="AI33" s="150">
        <f t="shared" si="101"/>
        <v>0</v>
      </c>
      <c r="AJ33" s="150">
        <f t="shared" si="101"/>
        <v>0</v>
      </c>
      <c r="AK33" s="150">
        <f t="shared" si="101"/>
        <v>0</v>
      </c>
      <c r="AL33" s="150">
        <f t="shared" si="101"/>
        <v>0</v>
      </c>
      <c r="AM33" s="150">
        <f t="shared" si="101"/>
        <v>0</v>
      </c>
      <c r="AN33" s="150">
        <f t="shared" si="101"/>
        <v>0</v>
      </c>
      <c r="AO33" s="150">
        <f t="shared" si="101"/>
        <v>0</v>
      </c>
      <c r="AP33" s="150">
        <f t="shared" si="101"/>
        <v>0</v>
      </c>
      <c r="AQ33" s="150">
        <f t="shared" si="101"/>
        <v>0</v>
      </c>
      <c r="AR33" s="150">
        <f t="shared" si="101"/>
        <v>0</v>
      </c>
      <c r="AS33" s="150">
        <f t="shared" si="101"/>
        <v>0</v>
      </c>
      <c r="AT33" s="150">
        <f t="shared" si="101"/>
        <v>0</v>
      </c>
      <c r="AU33" s="150">
        <f t="shared" si="101"/>
        <v>0</v>
      </c>
      <c r="AV33" s="150">
        <f t="shared" si="101"/>
        <v>0</v>
      </c>
      <c r="AW33" s="150">
        <f t="shared" si="101"/>
        <v>0</v>
      </c>
      <c r="AX33" s="150">
        <f t="shared" si="101"/>
        <v>0</v>
      </c>
      <c r="AY33" s="150">
        <f t="shared" si="101"/>
        <v>0</v>
      </c>
      <c r="AZ33" s="150">
        <f t="shared" si="101"/>
        <v>0</v>
      </c>
      <c r="BA33" s="150">
        <f t="shared" si="101"/>
        <v>0</v>
      </c>
      <c r="BB33" s="150">
        <f t="shared" si="101"/>
        <v>0</v>
      </c>
      <c r="BC33" s="150">
        <f t="shared" si="101"/>
        <v>0</v>
      </c>
      <c r="BD33" s="150">
        <f t="shared" si="101"/>
        <v>0</v>
      </c>
      <c r="BE33" s="150">
        <f t="shared" si="101"/>
        <v>0</v>
      </c>
      <c r="BF33" s="150">
        <f t="shared" si="101"/>
        <v>0</v>
      </c>
      <c r="BG33" s="150">
        <f t="shared" si="101"/>
        <v>0</v>
      </c>
      <c r="BH33" s="150">
        <f t="shared" si="101"/>
        <v>0</v>
      </c>
      <c r="BI33" s="150">
        <f t="shared" si="101"/>
        <v>0</v>
      </c>
      <c r="BJ33" s="150">
        <f t="shared" si="101"/>
        <v>0</v>
      </c>
      <c r="BO33" s="65" t="s">
        <v>277</v>
      </c>
      <c r="BP33" s="89">
        <v>29</v>
      </c>
    </row>
    <row r="34" spans="2:68" x14ac:dyDescent="0.25">
      <c r="BO34" s="65" t="s">
        <v>278</v>
      </c>
      <c r="BP34" s="89">
        <v>30</v>
      </c>
    </row>
    <row r="35" spans="2:68" x14ac:dyDescent="0.25">
      <c r="BO35" s="65" t="s">
        <v>279</v>
      </c>
      <c r="BP35" s="89">
        <v>31</v>
      </c>
    </row>
    <row r="36" spans="2:68" x14ac:dyDescent="0.25">
      <c r="BO36" s="65" t="s">
        <v>280</v>
      </c>
      <c r="BP36" s="89">
        <v>32</v>
      </c>
    </row>
    <row r="37" spans="2:68" x14ac:dyDescent="0.25">
      <c r="BO37" s="65" t="s">
        <v>281</v>
      </c>
      <c r="BP37" s="89">
        <v>33</v>
      </c>
    </row>
    <row r="38" spans="2:68" x14ac:dyDescent="0.25">
      <c r="BO38" s="65" t="s">
        <v>282</v>
      </c>
      <c r="BP38" s="89">
        <v>34</v>
      </c>
    </row>
    <row r="39" spans="2:68" x14ac:dyDescent="0.25">
      <c r="BO39" s="65" t="s">
        <v>283</v>
      </c>
      <c r="BP39" s="89">
        <v>35</v>
      </c>
    </row>
    <row r="40" spans="2:68" x14ac:dyDescent="0.25">
      <c r="BO40" s="65" t="s">
        <v>284</v>
      </c>
      <c r="BP40" s="89">
        <v>36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BJ30"/>
  <sheetViews>
    <sheetView showGridLines="0" topLeftCell="A9" workbookViewId="0">
      <selection activeCell="I34" sqref="I34"/>
    </sheetView>
  </sheetViews>
  <sheetFormatPr defaultRowHeight="15" x14ac:dyDescent="0.25"/>
  <cols>
    <col min="2" max="2" width="31.85546875" bestFit="1" customWidth="1"/>
    <col min="3" max="3" width="9.42578125" bestFit="1" customWidth="1"/>
    <col min="4" max="6" width="13.28515625" bestFit="1" customWidth="1"/>
    <col min="7" max="7" width="9.140625" customWidth="1"/>
    <col min="8" max="14" width="13.28515625" bestFit="1" customWidth="1"/>
    <col min="15" max="24" width="12.140625" bestFit="1" customWidth="1"/>
    <col min="25" max="62" width="9.42578125" bestFit="1" customWidth="1"/>
  </cols>
  <sheetData>
    <row r="1" spans="2:62" x14ac:dyDescent="0.25">
      <c r="F1" s="27" t="s">
        <v>104</v>
      </c>
      <c r="G1" t="s">
        <v>105</v>
      </c>
      <c r="H1" s="28" t="s">
        <v>106</v>
      </c>
      <c r="I1" s="29" t="s">
        <v>107</v>
      </c>
      <c r="J1" s="30" t="s">
        <v>108</v>
      </c>
    </row>
    <row r="3" spans="2:62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2:62" x14ac:dyDescent="0.25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2:62" x14ac:dyDescent="0.25">
      <c r="B5" s="68" t="s">
        <v>225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2:62" x14ac:dyDescent="0.25">
      <c r="B6" s="69" t="s">
        <v>226</v>
      </c>
      <c r="C6" s="75">
        <f>+I_Finanziamento!C4</f>
        <v>41698</v>
      </c>
      <c r="D6" s="72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2:62" x14ac:dyDescent="0.25">
      <c r="B7" s="69" t="s">
        <v>227</v>
      </c>
      <c r="C7" s="81">
        <f>+I_Finanziamento!C5</f>
        <v>0.06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2:62" x14ac:dyDescent="0.25">
      <c r="B8" s="69" t="s">
        <v>228</v>
      </c>
      <c r="C8" s="147">
        <f>+I_Finanziamento!C6</f>
        <v>20000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2:62" x14ac:dyDescent="0.25">
      <c r="B9" s="70" t="s">
        <v>229</v>
      </c>
      <c r="C9" s="82">
        <f>+I_Finanziamento!C7</f>
        <v>20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2:62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2:62" x14ac:dyDescent="0.25">
      <c r="B11" s="68" t="s">
        <v>230</v>
      </c>
      <c r="C11" s="68" t="s">
        <v>100</v>
      </c>
      <c r="D11" s="83">
        <f>((1+C7)^(1/12))-1</f>
        <v>4.8675505653430484E-3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2:62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2:62" x14ac:dyDescent="0.25">
      <c r="B13" s="68" t="s">
        <v>231</v>
      </c>
      <c r="C13" s="68" t="s">
        <v>100</v>
      </c>
      <c r="D13" s="48">
        <f>(C8)/((1-(1+D11)^(-C9))/D11)</f>
        <v>1051.8950398722725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2:62" x14ac:dyDescent="0.25">
      <c r="B14" s="34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</row>
    <row r="15" spans="2:62" x14ac:dyDescent="0.25">
      <c r="B15" s="34"/>
      <c r="C15" s="73">
        <v>1</v>
      </c>
      <c r="D15" s="73">
        <f>+C15+1</f>
        <v>2</v>
      </c>
      <c r="E15" s="73">
        <f t="shared" ref="E15:AM15" si="0">+D15+1</f>
        <v>3</v>
      </c>
      <c r="F15" s="73">
        <f t="shared" si="0"/>
        <v>4</v>
      </c>
      <c r="G15" s="73">
        <f t="shared" si="0"/>
        <v>5</v>
      </c>
      <c r="H15" s="73">
        <f t="shared" si="0"/>
        <v>6</v>
      </c>
      <c r="I15" s="73">
        <f t="shared" si="0"/>
        <v>7</v>
      </c>
      <c r="J15" s="73">
        <f t="shared" si="0"/>
        <v>8</v>
      </c>
      <c r="K15" s="73">
        <f t="shared" si="0"/>
        <v>9</v>
      </c>
      <c r="L15" s="73">
        <f t="shared" si="0"/>
        <v>10</v>
      </c>
      <c r="M15" s="73">
        <f t="shared" si="0"/>
        <v>11</v>
      </c>
      <c r="N15" s="73">
        <f t="shared" si="0"/>
        <v>12</v>
      </c>
      <c r="O15" s="73">
        <f t="shared" si="0"/>
        <v>13</v>
      </c>
      <c r="P15" s="73">
        <f t="shared" si="0"/>
        <v>14</v>
      </c>
      <c r="Q15" s="73">
        <f t="shared" si="0"/>
        <v>15</v>
      </c>
      <c r="R15" s="73">
        <f t="shared" si="0"/>
        <v>16</v>
      </c>
      <c r="S15" s="73">
        <f t="shared" si="0"/>
        <v>17</v>
      </c>
      <c r="T15" s="73">
        <f t="shared" si="0"/>
        <v>18</v>
      </c>
      <c r="U15" s="73">
        <f t="shared" si="0"/>
        <v>19</v>
      </c>
      <c r="V15" s="73">
        <f t="shared" si="0"/>
        <v>20</v>
      </c>
      <c r="W15" s="73">
        <f t="shared" si="0"/>
        <v>21</v>
      </c>
      <c r="X15" s="73">
        <f t="shared" si="0"/>
        <v>22</v>
      </c>
      <c r="Y15" s="73">
        <f t="shared" si="0"/>
        <v>23</v>
      </c>
      <c r="Z15" s="73">
        <f t="shared" si="0"/>
        <v>24</v>
      </c>
      <c r="AA15" s="73">
        <f t="shared" si="0"/>
        <v>25</v>
      </c>
      <c r="AB15" s="73">
        <f t="shared" si="0"/>
        <v>26</v>
      </c>
      <c r="AC15" s="73">
        <f t="shared" si="0"/>
        <v>27</v>
      </c>
      <c r="AD15" s="73">
        <f t="shared" si="0"/>
        <v>28</v>
      </c>
      <c r="AE15" s="73">
        <f t="shared" si="0"/>
        <v>29</v>
      </c>
      <c r="AF15" s="73">
        <f t="shared" si="0"/>
        <v>30</v>
      </c>
      <c r="AG15" s="73">
        <f t="shared" si="0"/>
        <v>31</v>
      </c>
      <c r="AH15" s="73">
        <f t="shared" si="0"/>
        <v>32</v>
      </c>
      <c r="AI15" s="73">
        <f t="shared" si="0"/>
        <v>33</v>
      </c>
      <c r="AJ15" s="73">
        <f t="shared" si="0"/>
        <v>34</v>
      </c>
      <c r="AK15" s="73">
        <f t="shared" si="0"/>
        <v>35</v>
      </c>
      <c r="AL15" s="73">
        <f t="shared" si="0"/>
        <v>36</v>
      </c>
      <c r="AM15" s="73">
        <f t="shared" si="0"/>
        <v>37</v>
      </c>
      <c r="AN15" s="73">
        <f t="shared" ref="AN15" si="1">+AM15+1</f>
        <v>38</v>
      </c>
      <c r="AO15" s="73">
        <f t="shared" ref="AO15" si="2">+AN15+1</f>
        <v>39</v>
      </c>
      <c r="AP15" s="73">
        <f t="shared" ref="AP15" si="3">+AO15+1</f>
        <v>40</v>
      </c>
      <c r="AQ15" s="73">
        <f t="shared" ref="AQ15" si="4">+AP15+1</f>
        <v>41</v>
      </c>
      <c r="AR15" s="73">
        <f t="shared" ref="AR15" si="5">+AQ15+1</f>
        <v>42</v>
      </c>
      <c r="AS15" s="73">
        <f t="shared" ref="AS15" si="6">+AR15+1</f>
        <v>43</v>
      </c>
      <c r="AT15" s="73">
        <f t="shared" ref="AT15" si="7">+AS15+1</f>
        <v>44</v>
      </c>
      <c r="AU15" s="73">
        <f t="shared" ref="AU15" si="8">+AT15+1</f>
        <v>45</v>
      </c>
      <c r="AV15" s="73">
        <f t="shared" ref="AV15" si="9">+AU15+1</f>
        <v>46</v>
      </c>
      <c r="AW15" s="73">
        <f t="shared" ref="AW15" si="10">+AV15+1</f>
        <v>47</v>
      </c>
      <c r="AX15" s="73">
        <f t="shared" ref="AX15" si="11">+AW15+1</f>
        <v>48</v>
      </c>
      <c r="AY15" s="73">
        <f t="shared" ref="AY15" si="12">+AX15+1</f>
        <v>49</v>
      </c>
      <c r="AZ15" s="73">
        <f t="shared" ref="AZ15" si="13">+AY15+1</f>
        <v>50</v>
      </c>
      <c r="BA15" s="73">
        <f t="shared" ref="BA15" si="14">+AZ15+1</f>
        <v>51</v>
      </c>
      <c r="BB15" s="73">
        <f t="shared" ref="BB15" si="15">+BA15+1</f>
        <v>52</v>
      </c>
      <c r="BC15" s="73">
        <f t="shared" ref="BC15" si="16">+BB15+1</f>
        <v>53</v>
      </c>
      <c r="BD15" s="73">
        <f t="shared" ref="BD15" si="17">+BC15+1</f>
        <v>54</v>
      </c>
      <c r="BE15" s="73">
        <f t="shared" ref="BE15" si="18">+BD15+1</f>
        <v>55</v>
      </c>
      <c r="BF15" s="73">
        <f t="shared" ref="BF15" si="19">+BE15+1</f>
        <v>56</v>
      </c>
      <c r="BG15" s="73">
        <f t="shared" ref="BG15" si="20">+BF15+1</f>
        <v>57</v>
      </c>
      <c r="BH15" s="73">
        <f t="shared" ref="BH15" si="21">+BG15+1</f>
        <v>58</v>
      </c>
      <c r="BI15" s="73">
        <f t="shared" ref="BI15:BJ15" si="22">+BH15+1</f>
        <v>59</v>
      </c>
      <c r="BJ15" s="73">
        <f t="shared" si="22"/>
        <v>60</v>
      </c>
    </row>
    <row r="16" spans="2:62" x14ac:dyDescent="0.25">
      <c r="B16" s="74" t="s">
        <v>228</v>
      </c>
      <c r="C16" s="122">
        <f>+Input!E4+30</f>
        <v>41670</v>
      </c>
      <c r="D16" s="122">
        <f>EOMONTH(C16,1)</f>
        <v>41698</v>
      </c>
      <c r="E16" s="122">
        <f>EOMONTH(D16,1)</f>
        <v>41729</v>
      </c>
      <c r="F16" s="122">
        <f t="shared" ref="F16:BJ16" si="23">EOMONTH(E16,1)</f>
        <v>41759</v>
      </c>
      <c r="G16" s="122">
        <f t="shared" si="23"/>
        <v>41790</v>
      </c>
      <c r="H16" s="122">
        <f t="shared" si="23"/>
        <v>41820</v>
      </c>
      <c r="I16" s="122">
        <f t="shared" si="23"/>
        <v>41851</v>
      </c>
      <c r="J16" s="122">
        <f t="shared" si="23"/>
        <v>41882</v>
      </c>
      <c r="K16" s="122">
        <f t="shared" si="23"/>
        <v>41912</v>
      </c>
      <c r="L16" s="122">
        <f t="shared" si="23"/>
        <v>41943</v>
      </c>
      <c r="M16" s="122">
        <f t="shared" si="23"/>
        <v>41973</v>
      </c>
      <c r="N16" s="122">
        <f t="shared" si="23"/>
        <v>42004</v>
      </c>
      <c r="O16" s="122">
        <f t="shared" si="23"/>
        <v>42035</v>
      </c>
      <c r="P16" s="122">
        <f t="shared" si="23"/>
        <v>42063</v>
      </c>
      <c r="Q16" s="122">
        <f t="shared" si="23"/>
        <v>42094</v>
      </c>
      <c r="R16" s="122">
        <f t="shared" si="23"/>
        <v>42124</v>
      </c>
      <c r="S16" s="122">
        <f t="shared" si="23"/>
        <v>42155</v>
      </c>
      <c r="T16" s="122">
        <f t="shared" si="23"/>
        <v>42185</v>
      </c>
      <c r="U16" s="122">
        <f t="shared" si="23"/>
        <v>42216</v>
      </c>
      <c r="V16" s="122">
        <f t="shared" si="23"/>
        <v>42247</v>
      </c>
      <c r="W16" s="122">
        <f t="shared" si="23"/>
        <v>42277</v>
      </c>
      <c r="X16" s="122">
        <f t="shared" si="23"/>
        <v>42308</v>
      </c>
      <c r="Y16" s="122">
        <f t="shared" si="23"/>
        <v>42338</v>
      </c>
      <c r="Z16" s="122">
        <f t="shared" si="23"/>
        <v>42369</v>
      </c>
      <c r="AA16" s="122">
        <f t="shared" si="23"/>
        <v>42400</v>
      </c>
      <c r="AB16" s="122">
        <f t="shared" si="23"/>
        <v>42429</v>
      </c>
      <c r="AC16" s="122">
        <f t="shared" si="23"/>
        <v>42460</v>
      </c>
      <c r="AD16" s="122">
        <f t="shared" si="23"/>
        <v>42490</v>
      </c>
      <c r="AE16" s="122">
        <f t="shared" si="23"/>
        <v>42521</v>
      </c>
      <c r="AF16" s="122">
        <f t="shared" si="23"/>
        <v>42551</v>
      </c>
      <c r="AG16" s="122">
        <f t="shared" si="23"/>
        <v>42582</v>
      </c>
      <c r="AH16" s="122">
        <f t="shared" si="23"/>
        <v>42613</v>
      </c>
      <c r="AI16" s="122">
        <f t="shared" si="23"/>
        <v>42643</v>
      </c>
      <c r="AJ16" s="122">
        <f t="shared" si="23"/>
        <v>42674</v>
      </c>
      <c r="AK16" s="122">
        <f t="shared" si="23"/>
        <v>42704</v>
      </c>
      <c r="AL16" s="122">
        <f t="shared" si="23"/>
        <v>42735</v>
      </c>
      <c r="AM16" s="122">
        <f t="shared" si="23"/>
        <v>42766</v>
      </c>
      <c r="AN16" s="122">
        <f t="shared" si="23"/>
        <v>42794</v>
      </c>
      <c r="AO16" s="122">
        <f t="shared" si="23"/>
        <v>42825</v>
      </c>
      <c r="AP16" s="122">
        <f t="shared" si="23"/>
        <v>42855</v>
      </c>
      <c r="AQ16" s="122">
        <f t="shared" si="23"/>
        <v>42886</v>
      </c>
      <c r="AR16" s="122">
        <f t="shared" si="23"/>
        <v>42916</v>
      </c>
      <c r="AS16" s="122">
        <f t="shared" si="23"/>
        <v>42947</v>
      </c>
      <c r="AT16" s="122">
        <f t="shared" si="23"/>
        <v>42978</v>
      </c>
      <c r="AU16" s="122">
        <f t="shared" si="23"/>
        <v>43008</v>
      </c>
      <c r="AV16" s="122">
        <f t="shared" si="23"/>
        <v>43039</v>
      </c>
      <c r="AW16" s="122">
        <f t="shared" si="23"/>
        <v>43069</v>
      </c>
      <c r="AX16" s="122">
        <f t="shared" si="23"/>
        <v>43100</v>
      </c>
      <c r="AY16" s="122">
        <f t="shared" si="23"/>
        <v>43131</v>
      </c>
      <c r="AZ16" s="122">
        <f t="shared" si="23"/>
        <v>43159</v>
      </c>
      <c r="BA16" s="122">
        <f t="shared" si="23"/>
        <v>43190</v>
      </c>
      <c r="BB16" s="122">
        <f t="shared" si="23"/>
        <v>43220</v>
      </c>
      <c r="BC16" s="122">
        <f t="shared" si="23"/>
        <v>43251</v>
      </c>
      <c r="BD16" s="122">
        <f t="shared" si="23"/>
        <v>43281</v>
      </c>
      <c r="BE16" s="122">
        <f t="shared" si="23"/>
        <v>43312</v>
      </c>
      <c r="BF16" s="122">
        <f t="shared" si="23"/>
        <v>43343</v>
      </c>
      <c r="BG16" s="122">
        <f t="shared" si="23"/>
        <v>43373</v>
      </c>
      <c r="BH16" s="122">
        <f t="shared" si="23"/>
        <v>43404</v>
      </c>
      <c r="BI16" s="122">
        <f t="shared" si="23"/>
        <v>43434</v>
      </c>
      <c r="BJ16" s="122">
        <f t="shared" si="23"/>
        <v>43465</v>
      </c>
    </row>
    <row r="17" spans="2:62" x14ac:dyDescent="0.25">
      <c r="B17" s="76" t="s">
        <v>232</v>
      </c>
      <c r="C17" s="147"/>
      <c r="D17" s="147">
        <f t="shared" ref="D17:AL17" si="24">+IF(D15&gt;=$D6,$D13,0)*IF(C21&lt;1,0,1)</f>
        <v>0</v>
      </c>
      <c r="E17" s="147">
        <f t="shared" si="24"/>
        <v>1051.8950398722725</v>
      </c>
      <c r="F17" s="147">
        <f t="shared" si="24"/>
        <v>1051.8950398722725</v>
      </c>
      <c r="G17" s="147">
        <f t="shared" si="24"/>
        <v>1051.8950398722725</v>
      </c>
      <c r="H17" s="147">
        <f t="shared" si="24"/>
        <v>1051.8950398722725</v>
      </c>
      <c r="I17" s="147">
        <f t="shared" si="24"/>
        <v>1051.8950398722725</v>
      </c>
      <c r="J17" s="147">
        <f t="shared" si="24"/>
        <v>1051.8950398722725</v>
      </c>
      <c r="K17" s="147">
        <f t="shared" si="24"/>
        <v>1051.8950398722725</v>
      </c>
      <c r="L17" s="147">
        <f t="shared" si="24"/>
        <v>1051.8950398722725</v>
      </c>
      <c r="M17" s="147">
        <f t="shared" si="24"/>
        <v>1051.8950398722725</v>
      </c>
      <c r="N17" s="147">
        <f t="shared" si="24"/>
        <v>1051.8950398722725</v>
      </c>
      <c r="O17" s="147">
        <f t="shared" si="24"/>
        <v>1051.8950398722725</v>
      </c>
      <c r="P17" s="147">
        <f t="shared" si="24"/>
        <v>1051.8950398722725</v>
      </c>
      <c r="Q17" s="147">
        <f t="shared" si="24"/>
        <v>1051.8950398722725</v>
      </c>
      <c r="R17" s="147">
        <f t="shared" si="24"/>
        <v>1051.8950398722725</v>
      </c>
      <c r="S17" s="147">
        <f t="shared" si="24"/>
        <v>1051.8950398722725</v>
      </c>
      <c r="T17" s="147">
        <f t="shared" si="24"/>
        <v>1051.8950398722725</v>
      </c>
      <c r="U17" s="147">
        <f t="shared" si="24"/>
        <v>1051.8950398722725</v>
      </c>
      <c r="V17" s="147">
        <f t="shared" si="24"/>
        <v>1051.8950398722725</v>
      </c>
      <c r="W17" s="147">
        <f t="shared" si="24"/>
        <v>1051.8950398722725</v>
      </c>
      <c r="X17" s="147">
        <f t="shared" si="24"/>
        <v>1051.8950398722725</v>
      </c>
      <c r="Y17" s="147">
        <f t="shared" si="24"/>
        <v>0</v>
      </c>
      <c r="Z17" s="147">
        <f t="shared" si="24"/>
        <v>0</v>
      </c>
      <c r="AA17" s="147">
        <f t="shared" si="24"/>
        <v>0</v>
      </c>
      <c r="AB17" s="147">
        <f t="shared" si="24"/>
        <v>0</v>
      </c>
      <c r="AC17" s="147">
        <f t="shared" si="24"/>
        <v>0</v>
      </c>
      <c r="AD17" s="147">
        <f t="shared" si="24"/>
        <v>0</v>
      </c>
      <c r="AE17" s="147">
        <f t="shared" si="24"/>
        <v>0</v>
      </c>
      <c r="AF17" s="147">
        <f t="shared" si="24"/>
        <v>0</v>
      </c>
      <c r="AG17" s="147">
        <f t="shared" si="24"/>
        <v>0</v>
      </c>
      <c r="AH17" s="147">
        <f t="shared" si="24"/>
        <v>0</v>
      </c>
      <c r="AI17" s="147">
        <f t="shared" si="24"/>
        <v>0</v>
      </c>
      <c r="AJ17" s="147">
        <f t="shared" si="24"/>
        <v>0</v>
      </c>
      <c r="AK17" s="147">
        <f t="shared" si="24"/>
        <v>0</v>
      </c>
      <c r="AL17" s="147">
        <f t="shared" si="24"/>
        <v>0</v>
      </c>
      <c r="AM17" s="147">
        <f t="shared" ref="AM17" si="25">+IF(AM15&gt;=$D6,$D13,0)*IF(AL21&lt;1,0,1)</f>
        <v>0</v>
      </c>
      <c r="AN17" s="147">
        <f t="shared" ref="AN17" si="26">+IF(AN15&gt;=$D6,$D13,0)*IF(AM21&lt;1,0,1)</f>
        <v>0</v>
      </c>
      <c r="AO17" s="147">
        <f t="shared" ref="AO17" si="27">+IF(AO15&gt;=$D6,$D13,0)*IF(AN21&lt;1,0,1)</f>
        <v>0</v>
      </c>
      <c r="AP17" s="147">
        <f t="shared" ref="AP17" si="28">+IF(AP15&gt;=$D6,$D13,0)*IF(AO21&lt;1,0,1)</f>
        <v>0</v>
      </c>
      <c r="AQ17" s="147">
        <f t="shared" ref="AQ17" si="29">+IF(AQ15&gt;=$D6,$D13,0)*IF(AP21&lt;1,0,1)</f>
        <v>0</v>
      </c>
      <c r="AR17" s="147">
        <f t="shared" ref="AR17" si="30">+IF(AR15&gt;=$D6,$D13,0)*IF(AQ21&lt;1,0,1)</f>
        <v>0</v>
      </c>
      <c r="AS17" s="147">
        <f t="shared" ref="AS17" si="31">+IF(AS15&gt;=$D6,$D13,0)*IF(AR21&lt;1,0,1)</f>
        <v>0</v>
      </c>
      <c r="AT17" s="147">
        <f t="shared" ref="AT17" si="32">+IF(AT15&gt;=$D6,$D13,0)*IF(AS21&lt;1,0,1)</f>
        <v>0</v>
      </c>
      <c r="AU17" s="147">
        <f t="shared" ref="AU17" si="33">+IF(AU15&gt;=$D6,$D13,0)*IF(AT21&lt;1,0,1)</f>
        <v>0</v>
      </c>
      <c r="AV17" s="147">
        <f t="shared" ref="AV17" si="34">+IF(AV15&gt;=$D6,$D13,0)*IF(AU21&lt;1,0,1)</f>
        <v>0</v>
      </c>
      <c r="AW17" s="147">
        <f t="shared" ref="AW17" si="35">+IF(AW15&gt;=$D6,$D13,0)*IF(AV21&lt;1,0,1)</f>
        <v>0</v>
      </c>
      <c r="AX17" s="147">
        <f t="shared" ref="AX17" si="36">+IF(AX15&gt;=$D6,$D13,0)*IF(AW21&lt;1,0,1)</f>
        <v>0</v>
      </c>
      <c r="AY17" s="147">
        <f t="shared" ref="AY17" si="37">+IF(AY15&gt;=$D6,$D13,0)*IF(AX21&lt;1,0,1)</f>
        <v>0</v>
      </c>
      <c r="AZ17" s="147">
        <f t="shared" ref="AZ17" si="38">+IF(AZ15&gt;=$D6,$D13,0)*IF(AY21&lt;1,0,1)</f>
        <v>0</v>
      </c>
      <c r="BA17" s="147">
        <f t="shared" ref="BA17" si="39">+IF(BA15&gt;=$D6,$D13,0)*IF(AZ21&lt;1,0,1)</f>
        <v>0</v>
      </c>
      <c r="BB17" s="147">
        <f t="shared" ref="BB17" si="40">+IF(BB15&gt;=$D6,$D13,0)*IF(BA21&lt;1,0,1)</f>
        <v>0</v>
      </c>
      <c r="BC17" s="147">
        <f t="shared" ref="BC17" si="41">+IF(BC15&gt;=$D6,$D13,0)*IF(BB21&lt;1,0,1)</f>
        <v>0</v>
      </c>
      <c r="BD17" s="147">
        <f t="shared" ref="BD17" si="42">+IF(BD15&gt;=$D6,$D13,0)*IF(BC21&lt;1,0,1)</f>
        <v>0</v>
      </c>
      <c r="BE17" s="147">
        <f t="shared" ref="BE17" si="43">+IF(BE15&gt;=$D6,$D13,0)*IF(BD21&lt;1,0,1)</f>
        <v>0</v>
      </c>
      <c r="BF17" s="147">
        <f t="shared" ref="BF17" si="44">+IF(BF15&gt;=$D6,$D13,0)*IF(BE21&lt;1,0,1)</f>
        <v>0</v>
      </c>
      <c r="BG17" s="147">
        <f t="shared" ref="BG17" si="45">+IF(BG15&gt;=$D6,$D13,0)*IF(BF21&lt;1,0,1)</f>
        <v>0</v>
      </c>
      <c r="BH17" s="147">
        <f t="shared" ref="BH17" si="46">+IF(BH15&gt;=$D6,$D13,0)*IF(BG21&lt;1,0,1)</f>
        <v>0</v>
      </c>
      <c r="BI17" s="147">
        <f t="shared" ref="BI17" si="47">+IF(BI15&gt;=$D6,$D13,0)*IF(BH21&lt;1,0,1)</f>
        <v>0</v>
      </c>
      <c r="BJ17" s="147">
        <f t="shared" ref="BJ17" si="48">+IF(BJ15&gt;=$D6,$D13,0)*IF(BI21&lt;1,0,1)</f>
        <v>0</v>
      </c>
    </row>
    <row r="18" spans="2:62" x14ac:dyDescent="0.25">
      <c r="B18" s="76" t="s">
        <v>233</v>
      </c>
      <c r="C18" s="147"/>
      <c r="D18" s="147">
        <f t="shared" ref="D18:AK18" si="49">D17-D20</f>
        <v>0</v>
      </c>
      <c r="E18" s="147">
        <f t="shared" si="49"/>
        <v>954.54402856541151</v>
      </c>
      <c r="F18" s="147">
        <f t="shared" si="49"/>
        <v>959.19031989129996</v>
      </c>
      <c r="G18" s="147">
        <f t="shared" si="49"/>
        <v>963.85922727515845</v>
      </c>
      <c r="H18" s="147">
        <f t="shared" si="49"/>
        <v>968.55086080179274</v>
      </c>
      <c r="I18" s="147">
        <f t="shared" si="49"/>
        <v>973.26533109185198</v>
      </c>
      <c r="J18" s="147">
        <f t="shared" si="49"/>
        <v>978.00274930443686</v>
      </c>
      <c r="K18" s="147">
        <f t="shared" si="49"/>
        <v>982.76322713972081</v>
      </c>
      <c r="L18" s="147">
        <f t="shared" si="49"/>
        <v>987.54687684158307</v>
      </c>
      <c r="M18" s="147">
        <f t="shared" si="49"/>
        <v>992.35381120025613</v>
      </c>
      <c r="N18" s="147">
        <f t="shared" si="49"/>
        <v>997.18414355498419</v>
      </c>
      <c r="O18" s="147">
        <f t="shared" si="49"/>
        <v>1002.0379877966964</v>
      </c>
      <c r="P18" s="147">
        <f t="shared" si="49"/>
        <v>1006.9154583706915</v>
      </c>
      <c r="Q18" s="147">
        <f t="shared" si="49"/>
        <v>1011.8166702793363</v>
      </c>
      <c r="R18" s="147">
        <f t="shared" si="49"/>
        <v>1016.741739084778</v>
      </c>
      <c r="S18" s="147">
        <f t="shared" si="49"/>
        <v>1021.6907809116681</v>
      </c>
      <c r="T18" s="147">
        <f t="shared" si="49"/>
        <v>1026.6639124499004</v>
      </c>
      <c r="U18" s="147">
        <f t="shared" si="49"/>
        <v>1031.6612509573633</v>
      </c>
      <c r="V18" s="147">
        <f t="shared" si="49"/>
        <v>1036.6829142627032</v>
      </c>
      <c r="W18" s="147">
        <f t="shared" si="49"/>
        <v>1041.7290207681042</v>
      </c>
      <c r="X18" s="147">
        <f t="shared" si="49"/>
        <v>1046.7996894520782</v>
      </c>
      <c r="Y18" s="147">
        <f t="shared" si="49"/>
        <v>0</v>
      </c>
      <c r="Z18" s="147">
        <f t="shared" si="49"/>
        <v>0</v>
      </c>
      <c r="AA18" s="147">
        <f t="shared" si="49"/>
        <v>0</v>
      </c>
      <c r="AB18" s="147">
        <f t="shared" si="49"/>
        <v>0</v>
      </c>
      <c r="AC18" s="147">
        <f t="shared" si="49"/>
        <v>0</v>
      </c>
      <c r="AD18" s="147">
        <f t="shared" si="49"/>
        <v>0</v>
      </c>
      <c r="AE18" s="147">
        <f t="shared" si="49"/>
        <v>0</v>
      </c>
      <c r="AF18" s="147">
        <f t="shared" si="49"/>
        <v>0</v>
      </c>
      <c r="AG18" s="147">
        <f t="shared" si="49"/>
        <v>0</v>
      </c>
      <c r="AH18" s="147">
        <f t="shared" si="49"/>
        <v>0</v>
      </c>
      <c r="AI18" s="147">
        <f t="shared" si="49"/>
        <v>0</v>
      </c>
      <c r="AJ18" s="147">
        <f t="shared" si="49"/>
        <v>0</v>
      </c>
      <c r="AK18" s="147">
        <f t="shared" si="49"/>
        <v>0</v>
      </c>
      <c r="AL18" s="147">
        <f>AL17-AL20</f>
        <v>0</v>
      </c>
      <c r="AM18" s="147">
        <f t="shared" ref="AM18:BJ18" si="50">AM17-AM20</f>
        <v>0</v>
      </c>
      <c r="AN18" s="147">
        <f t="shared" si="50"/>
        <v>0</v>
      </c>
      <c r="AO18" s="147">
        <f t="shared" si="50"/>
        <v>0</v>
      </c>
      <c r="AP18" s="147">
        <f t="shared" si="50"/>
        <v>0</v>
      </c>
      <c r="AQ18" s="147">
        <f t="shared" si="50"/>
        <v>0</v>
      </c>
      <c r="AR18" s="147">
        <f t="shared" si="50"/>
        <v>0</v>
      </c>
      <c r="AS18" s="147">
        <f t="shared" si="50"/>
        <v>0</v>
      </c>
      <c r="AT18" s="147">
        <f t="shared" si="50"/>
        <v>0</v>
      </c>
      <c r="AU18" s="147">
        <f t="shared" si="50"/>
        <v>0</v>
      </c>
      <c r="AV18" s="147">
        <f t="shared" si="50"/>
        <v>0</v>
      </c>
      <c r="AW18" s="147">
        <f t="shared" si="50"/>
        <v>0</v>
      </c>
      <c r="AX18" s="147">
        <f t="shared" si="50"/>
        <v>0</v>
      </c>
      <c r="AY18" s="147">
        <f t="shared" si="50"/>
        <v>0</v>
      </c>
      <c r="AZ18" s="147">
        <f t="shared" si="50"/>
        <v>0</v>
      </c>
      <c r="BA18" s="147">
        <f t="shared" si="50"/>
        <v>0</v>
      </c>
      <c r="BB18" s="147">
        <f t="shared" si="50"/>
        <v>0</v>
      </c>
      <c r="BC18" s="147">
        <f t="shared" si="50"/>
        <v>0</v>
      </c>
      <c r="BD18" s="147">
        <f t="shared" si="50"/>
        <v>0</v>
      </c>
      <c r="BE18" s="147">
        <f t="shared" si="50"/>
        <v>0</v>
      </c>
      <c r="BF18" s="147">
        <f t="shared" si="50"/>
        <v>0</v>
      </c>
      <c r="BG18" s="147">
        <f t="shared" si="50"/>
        <v>0</v>
      </c>
      <c r="BH18" s="147">
        <f t="shared" si="50"/>
        <v>0</v>
      </c>
      <c r="BI18" s="147">
        <f t="shared" si="50"/>
        <v>0</v>
      </c>
      <c r="BJ18" s="147">
        <f t="shared" si="50"/>
        <v>0</v>
      </c>
    </row>
    <row r="19" spans="2:62" x14ac:dyDescent="0.25">
      <c r="B19" s="76" t="s">
        <v>234</v>
      </c>
      <c r="C19" s="147"/>
      <c r="D19" s="147">
        <f t="shared" ref="D19:Q19" si="51">(D18+C19)*(IF(C21&lt;1,0,1))</f>
        <v>0</v>
      </c>
      <c r="E19" s="147">
        <f t="shared" si="51"/>
        <v>954.54402856541151</v>
      </c>
      <c r="F19" s="147">
        <f t="shared" si="51"/>
        <v>1913.7343484567114</v>
      </c>
      <c r="G19" s="147">
        <f t="shared" si="51"/>
        <v>2877.5935757318698</v>
      </c>
      <c r="H19" s="147">
        <f t="shared" si="51"/>
        <v>3846.1444365336624</v>
      </c>
      <c r="I19" s="147">
        <f t="shared" si="51"/>
        <v>4819.4097676255142</v>
      </c>
      <c r="J19" s="147">
        <f t="shared" si="51"/>
        <v>5797.4125169299514</v>
      </c>
      <c r="K19" s="147">
        <f t="shared" si="51"/>
        <v>6780.175744069672</v>
      </c>
      <c r="L19" s="147">
        <f t="shared" si="51"/>
        <v>7767.722620911255</v>
      </c>
      <c r="M19" s="147">
        <f t="shared" si="51"/>
        <v>8760.0764321115112</v>
      </c>
      <c r="N19" s="147">
        <f t="shared" si="51"/>
        <v>9757.2605756664962</v>
      </c>
      <c r="O19" s="147">
        <f t="shared" si="51"/>
        <v>10759.298563463193</v>
      </c>
      <c r="P19" s="147">
        <f t="shared" si="51"/>
        <v>11766.214021833885</v>
      </c>
      <c r="Q19" s="147">
        <f t="shared" si="51"/>
        <v>12778.030692113221</v>
      </c>
      <c r="R19" s="147">
        <f>(R18+Q19)*(IF(Q21&lt;1,0,1))</f>
        <v>13794.772431198</v>
      </c>
      <c r="S19" s="147">
        <f t="shared" ref="S19:AL19" si="52">(S18+R19)*(IF(R21&lt;1,0,1))</f>
        <v>14816.463212109667</v>
      </c>
      <c r="T19" s="147">
        <f t="shared" si="52"/>
        <v>15843.127124559567</v>
      </c>
      <c r="U19" s="147">
        <f t="shared" si="52"/>
        <v>16874.788375516931</v>
      </c>
      <c r="V19" s="147">
        <f t="shared" si="52"/>
        <v>17911.471289779634</v>
      </c>
      <c r="W19" s="147">
        <f t="shared" si="52"/>
        <v>18953.200310547738</v>
      </c>
      <c r="X19" s="147">
        <f t="shared" si="52"/>
        <v>19999.999999999814</v>
      </c>
      <c r="Y19" s="147">
        <f t="shared" si="52"/>
        <v>0</v>
      </c>
      <c r="Z19" s="147">
        <f t="shared" si="52"/>
        <v>0</v>
      </c>
      <c r="AA19" s="147">
        <f t="shared" si="52"/>
        <v>0</v>
      </c>
      <c r="AB19" s="147">
        <f t="shared" si="52"/>
        <v>0</v>
      </c>
      <c r="AC19" s="147">
        <f t="shared" si="52"/>
        <v>0</v>
      </c>
      <c r="AD19" s="147">
        <f t="shared" si="52"/>
        <v>0</v>
      </c>
      <c r="AE19" s="147">
        <f t="shared" si="52"/>
        <v>0</v>
      </c>
      <c r="AF19" s="147">
        <f t="shared" si="52"/>
        <v>0</v>
      </c>
      <c r="AG19" s="147">
        <f t="shared" si="52"/>
        <v>0</v>
      </c>
      <c r="AH19" s="147">
        <f t="shared" si="52"/>
        <v>0</v>
      </c>
      <c r="AI19" s="147">
        <f t="shared" si="52"/>
        <v>0</v>
      </c>
      <c r="AJ19" s="147">
        <f t="shared" si="52"/>
        <v>0</v>
      </c>
      <c r="AK19" s="147">
        <f t="shared" si="52"/>
        <v>0</v>
      </c>
      <c r="AL19" s="147">
        <f t="shared" si="52"/>
        <v>0</v>
      </c>
      <c r="AM19" s="147">
        <f t="shared" ref="AM19" si="53">(AM18+AL19)*(IF(AL21&lt;1,0,1))</f>
        <v>0</v>
      </c>
      <c r="AN19" s="147">
        <f t="shared" ref="AN19" si="54">(AN18+AM19)*(IF(AM21&lt;1,0,1))</f>
        <v>0</v>
      </c>
      <c r="AO19" s="147">
        <f t="shared" ref="AO19" si="55">(AO18+AN19)*(IF(AN21&lt;1,0,1))</f>
        <v>0</v>
      </c>
      <c r="AP19" s="147">
        <f t="shared" ref="AP19" si="56">(AP18+AO19)*(IF(AO21&lt;1,0,1))</f>
        <v>0</v>
      </c>
      <c r="AQ19" s="147">
        <f t="shared" ref="AQ19" si="57">(AQ18+AP19)*(IF(AP21&lt;1,0,1))</f>
        <v>0</v>
      </c>
      <c r="AR19" s="147">
        <f t="shared" ref="AR19" si="58">(AR18+AQ19)*(IF(AQ21&lt;1,0,1))</f>
        <v>0</v>
      </c>
      <c r="AS19" s="147">
        <f t="shared" ref="AS19" si="59">(AS18+AR19)*(IF(AR21&lt;1,0,1))</f>
        <v>0</v>
      </c>
      <c r="AT19" s="147">
        <f t="shared" ref="AT19" si="60">(AT18+AS19)*(IF(AS21&lt;1,0,1))</f>
        <v>0</v>
      </c>
      <c r="AU19" s="147">
        <f t="shared" ref="AU19" si="61">(AU18+AT19)*(IF(AT21&lt;1,0,1))</f>
        <v>0</v>
      </c>
      <c r="AV19" s="147">
        <f t="shared" ref="AV19" si="62">(AV18+AU19)*(IF(AU21&lt;1,0,1))</f>
        <v>0</v>
      </c>
      <c r="AW19" s="147">
        <f t="shared" ref="AW19" si="63">(AW18+AV19)*(IF(AV21&lt;1,0,1))</f>
        <v>0</v>
      </c>
      <c r="AX19" s="147">
        <f t="shared" ref="AX19" si="64">(AX18+AW19)*(IF(AW21&lt;1,0,1))</f>
        <v>0</v>
      </c>
      <c r="AY19" s="147">
        <f t="shared" ref="AY19" si="65">(AY18+AX19)*(IF(AX21&lt;1,0,1))</f>
        <v>0</v>
      </c>
      <c r="AZ19" s="147">
        <f t="shared" ref="AZ19" si="66">(AZ18+AY19)*(IF(AY21&lt;1,0,1))</f>
        <v>0</v>
      </c>
      <c r="BA19" s="147">
        <f t="shared" ref="BA19" si="67">(BA18+AZ19)*(IF(AZ21&lt;1,0,1))</f>
        <v>0</v>
      </c>
      <c r="BB19" s="147">
        <f t="shared" ref="BB19" si="68">(BB18+BA19)*(IF(BA21&lt;1,0,1))</f>
        <v>0</v>
      </c>
      <c r="BC19" s="147">
        <f t="shared" ref="BC19" si="69">(BC18+BB19)*(IF(BB21&lt;1,0,1))</f>
        <v>0</v>
      </c>
      <c r="BD19" s="147">
        <f t="shared" ref="BD19" si="70">(BD18+BC19)*(IF(BC21&lt;1,0,1))</f>
        <v>0</v>
      </c>
      <c r="BE19" s="147">
        <f t="shared" ref="BE19" si="71">(BE18+BD19)*(IF(BD21&lt;1,0,1))</f>
        <v>0</v>
      </c>
      <c r="BF19" s="147">
        <f t="shared" ref="BF19" si="72">(BF18+BE19)*(IF(BE21&lt;1,0,1))</f>
        <v>0</v>
      </c>
      <c r="BG19" s="147">
        <f t="shared" ref="BG19" si="73">(BG18+BF19)*(IF(BF21&lt;1,0,1))</f>
        <v>0</v>
      </c>
      <c r="BH19" s="147">
        <f t="shared" ref="BH19" si="74">(BH18+BG19)*(IF(BG21&lt;1,0,1))</f>
        <v>0</v>
      </c>
      <c r="BI19" s="147">
        <f t="shared" ref="BI19" si="75">(BI18+BH19)*(IF(BH21&lt;1,0,1))</f>
        <v>0</v>
      </c>
      <c r="BJ19" s="147">
        <f t="shared" ref="BJ19" si="76">(BJ18+BI19)*(IF(BI21&lt;1,0,1))</f>
        <v>0</v>
      </c>
    </row>
    <row r="20" spans="2:62" x14ac:dyDescent="0.25">
      <c r="B20" s="76" t="s">
        <v>235</v>
      </c>
      <c r="C20" s="147"/>
      <c r="D20" s="147">
        <f>IF(D17&gt;0,C21*$D11,0)</f>
        <v>0</v>
      </c>
      <c r="E20" s="147">
        <f>IF(E17&gt;0,D21*$D11,0)</f>
        <v>97.351011306860968</v>
      </c>
      <c r="F20" s="147">
        <f t="shared" ref="F20:AL20" si="77">IF(F17&gt;0,E21*$D11,0)</f>
        <v>92.70471998097257</v>
      </c>
      <c r="G20" s="147">
        <f t="shared" si="77"/>
        <v>88.035812597114102</v>
      </c>
      <c r="H20" s="147">
        <f t="shared" si="77"/>
        <v>83.344179070479782</v>
      </c>
      <c r="I20" s="147">
        <f t="shared" si="77"/>
        <v>78.629708780420515</v>
      </c>
      <c r="J20" s="147">
        <f t="shared" si="77"/>
        <v>73.892290567835587</v>
      </c>
      <c r="K20" s="147">
        <f t="shared" si="77"/>
        <v>69.131812732551722</v>
      </c>
      <c r="L20" s="147">
        <f t="shared" si="77"/>
        <v>64.34816303068942</v>
      </c>
      <c r="M20" s="147">
        <f t="shared" si="77"/>
        <v>59.541228672016402</v>
      </c>
      <c r="N20" s="147">
        <f t="shared" si="77"/>
        <v>54.710896317288267</v>
      </c>
      <c r="O20" s="147">
        <f t="shared" si="77"/>
        <v>49.857052075576078</v>
      </c>
      <c r="P20" s="147">
        <f t="shared" si="77"/>
        <v>44.979581501581052</v>
      </c>
      <c r="Q20" s="147">
        <f t="shared" si="77"/>
        <v>40.078369592936141</v>
      </c>
      <c r="R20" s="147">
        <f t="shared" si="77"/>
        <v>35.15330078749443</v>
      </c>
      <c r="S20" s="147">
        <f t="shared" si="77"/>
        <v>30.204258960604445</v>
      </c>
      <c r="T20" s="147">
        <f t="shared" si="77"/>
        <v>25.231127422372076</v>
      </c>
      <c r="U20" s="147">
        <f t="shared" si="77"/>
        <v>20.233788914909262</v>
      </c>
      <c r="V20" s="147">
        <f t="shared" si="77"/>
        <v>15.212125609569227</v>
      </c>
      <c r="W20" s="147">
        <f t="shared" si="77"/>
        <v>10.166019104168328</v>
      </c>
      <c r="X20" s="147">
        <f t="shared" si="77"/>
        <v>5.0953504201942863</v>
      </c>
      <c r="Y20" s="147">
        <f t="shared" si="77"/>
        <v>0</v>
      </c>
      <c r="Z20" s="147">
        <f t="shared" si="77"/>
        <v>0</v>
      </c>
      <c r="AA20" s="147">
        <f t="shared" si="77"/>
        <v>0</v>
      </c>
      <c r="AB20" s="147">
        <f t="shared" si="77"/>
        <v>0</v>
      </c>
      <c r="AC20" s="147">
        <f t="shared" si="77"/>
        <v>0</v>
      </c>
      <c r="AD20" s="147">
        <f t="shared" si="77"/>
        <v>0</v>
      </c>
      <c r="AE20" s="147">
        <f t="shared" si="77"/>
        <v>0</v>
      </c>
      <c r="AF20" s="147">
        <f t="shared" si="77"/>
        <v>0</v>
      </c>
      <c r="AG20" s="147">
        <f t="shared" si="77"/>
        <v>0</v>
      </c>
      <c r="AH20" s="147">
        <f t="shared" si="77"/>
        <v>0</v>
      </c>
      <c r="AI20" s="147">
        <f t="shared" si="77"/>
        <v>0</v>
      </c>
      <c r="AJ20" s="147">
        <f t="shared" si="77"/>
        <v>0</v>
      </c>
      <c r="AK20" s="147">
        <f t="shared" si="77"/>
        <v>0</v>
      </c>
      <c r="AL20" s="147">
        <f t="shared" si="77"/>
        <v>0</v>
      </c>
      <c r="AM20" s="147">
        <f t="shared" ref="AM20" si="78">IF(AM17&gt;0,AL21*$D11,0)</f>
        <v>0</v>
      </c>
      <c r="AN20" s="147">
        <f t="shared" ref="AN20" si="79">IF(AN17&gt;0,AM21*$D11,0)</f>
        <v>0</v>
      </c>
      <c r="AO20" s="147">
        <f t="shared" ref="AO20" si="80">IF(AO17&gt;0,AN21*$D11,0)</f>
        <v>0</v>
      </c>
      <c r="AP20" s="147">
        <f t="shared" ref="AP20" si="81">IF(AP17&gt;0,AO21*$D11,0)</f>
        <v>0</v>
      </c>
      <c r="AQ20" s="147">
        <f t="shared" ref="AQ20" si="82">IF(AQ17&gt;0,AP21*$D11,0)</f>
        <v>0</v>
      </c>
      <c r="AR20" s="147">
        <f t="shared" ref="AR20" si="83">IF(AR17&gt;0,AQ21*$D11,0)</f>
        <v>0</v>
      </c>
      <c r="AS20" s="147">
        <f t="shared" ref="AS20" si="84">IF(AS17&gt;0,AR21*$D11,0)</f>
        <v>0</v>
      </c>
      <c r="AT20" s="147">
        <f t="shared" ref="AT20" si="85">IF(AT17&gt;0,AS21*$D11,0)</f>
        <v>0</v>
      </c>
      <c r="AU20" s="147">
        <f t="shared" ref="AU20" si="86">IF(AU17&gt;0,AT21*$D11,0)</f>
        <v>0</v>
      </c>
      <c r="AV20" s="147">
        <f t="shared" ref="AV20" si="87">IF(AV17&gt;0,AU21*$D11,0)</f>
        <v>0</v>
      </c>
      <c r="AW20" s="147">
        <f t="shared" ref="AW20" si="88">IF(AW17&gt;0,AV21*$D11,0)</f>
        <v>0</v>
      </c>
      <c r="AX20" s="147">
        <f t="shared" ref="AX20" si="89">IF(AX17&gt;0,AW21*$D11,0)</f>
        <v>0</v>
      </c>
      <c r="AY20" s="147">
        <f t="shared" ref="AY20" si="90">IF(AY17&gt;0,AX21*$D11,0)</f>
        <v>0</v>
      </c>
      <c r="AZ20" s="147">
        <f t="shared" ref="AZ20" si="91">IF(AZ17&gt;0,AY21*$D11,0)</f>
        <v>0</v>
      </c>
      <c r="BA20" s="147">
        <f t="shared" ref="BA20" si="92">IF(BA17&gt;0,AZ21*$D11,0)</f>
        <v>0</v>
      </c>
      <c r="BB20" s="147">
        <f t="shared" ref="BB20" si="93">IF(BB17&gt;0,BA21*$D11,0)</f>
        <v>0</v>
      </c>
      <c r="BC20" s="147">
        <f t="shared" ref="BC20" si="94">IF(BC17&gt;0,BB21*$D11,0)</f>
        <v>0</v>
      </c>
      <c r="BD20" s="147">
        <f t="shared" ref="BD20" si="95">IF(BD17&gt;0,BC21*$D11,0)</f>
        <v>0</v>
      </c>
      <c r="BE20" s="147">
        <f t="shared" ref="BE20" si="96">IF(BE17&gt;0,BD21*$D11,0)</f>
        <v>0</v>
      </c>
      <c r="BF20" s="147">
        <f t="shared" ref="BF20" si="97">IF(BF17&gt;0,BE21*$D11,0)</f>
        <v>0</v>
      </c>
      <c r="BG20" s="147">
        <f t="shared" ref="BG20" si="98">IF(BG17&gt;0,BF21*$D11,0)</f>
        <v>0</v>
      </c>
      <c r="BH20" s="147">
        <f t="shared" ref="BH20" si="99">IF(BH17&gt;0,BG21*$D11,0)</f>
        <v>0</v>
      </c>
      <c r="BI20" s="147">
        <f t="shared" ref="BI20" si="100">IF(BI17&gt;0,BH21*$D11,0)</f>
        <v>0</v>
      </c>
      <c r="BJ20" s="147">
        <f t="shared" ref="BJ20" si="101">IF(BJ17&gt;0,BI21*$D11,0)</f>
        <v>0</v>
      </c>
    </row>
    <row r="21" spans="2:62" x14ac:dyDescent="0.25">
      <c r="B21" s="78" t="s">
        <v>236</v>
      </c>
      <c r="C21" s="147">
        <f>IF(C16=$C6,($C8),IF(D15&lt;$C6,0,(($C8)-C19)*IF(B21&lt;1,0,1)))</f>
        <v>0</v>
      </c>
      <c r="D21" s="147">
        <f>IF(D16=$C6,($C8),IF(E16&lt;$C6,0,(($C8)-D19)*IF(C21&lt;1,0,1)))</f>
        <v>20000</v>
      </c>
      <c r="E21" s="147">
        <f>IF(E16=$C6,($C8),IF(F16&lt;$C6,0,(($C8)-E19)*IF(D21&lt;1,0,1)))</f>
        <v>19045.455971434589</v>
      </c>
      <c r="F21" s="147">
        <f>IF(F16=$C6,($C8),IF(G16&lt;$C6,0,(($C8)-F19)*IF(E21&lt;1,0,1)))</f>
        <v>18086.26565154329</v>
      </c>
      <c r="G21" s="147">
        <f>IF(G16=$C6,($C8),IF(H16&lt;$C6,0,(($C8)-G19)*IF(F21&lt;1,0,1)))</f>
        <v>17122.406424268131</v>
      </c>
      <c r="H21" s="147">
        <f t="shared" ref="H21:AL21" si="102">IF(H16=$C6,($C8),IF(I16&lt;$C6,0,(($C8)-H19)*IF(G21&lt;1,0,1)))</f>
        <v>16153.855563466337</v>
      </c>
      <c r="I21" s="147">
        <f t="shared" si="102"/>
        <v>15180.590232374485</v>
      </c>
      <c r="J21" s="147">
        <f t="shared" si="102"/>
        <v>14202.587483070049</v>
      </c>
      <c r="K21" s="147">
        <f t="shared" si="102"/>
        <v>13219.824255930329</v>
      </c>
      <c r="L21" s="147">
        <f t="shared" si="102"/>
        <v>12232.277379088744</v>
      </c>
      <c r="M21" s="147">
        <f t="shared" si="102"/>
        <v>11239.923567888489</v>
      </c>
      <c r="N21" s="147">
        <f t="shared" si="102"/>
        <v>10242.739424333504</v>
      </c>
      <c r="O21" s="147">
        <f t="shared" si="102"/>
        <v>9240.7014365368068</v>
      </c>
      <c r="P21" s="147">
        <f t="shared" si="102"/>
        <v>8233.7859781661155</v>
      </c>
      <c r="Q21" s="147">
        <f t="shared" si="102"/>
        <v>7221.9693078867786</v>
      </c>
      <c r="R21" s="147">
        <f t="shared" si="102"/>
        <v>6205.227568802</v>
      </c>
      <c r="S21" s="147">
        <f t="shared" si="102"/>
        <v>5183.5367878903326</v>
      </c>
      <c r="T21" s="147">
        <f t="shared" si="102"/>
        <v>4156.8728754404328</v>
      </c>
      <c r="U21" s="147">
        <f t="shared" si="102"/>
        <v>3125.2116244830686</v>
      </c>
      <c r="V21" s="147">
        <f t="shared" si="102"/>
        <v>2088.5287102203656</v>
      </c>
      <c r="W21" s="147">
        <f t="shared" si="102"/>
        <v>1046.7996894522621</v>
      </c>
      <c r="X21" s="147">
        <f t="shared" si="102"/>
        <v>1.8553691916167736E-10</v>
      </c>
      <c r="Y21" s="147">
        <f t="shared" si="102"/>
        <v>0</v>
      </c>
      <c r="Z21" s="147">
        <f t="shared" si="102"/>
        <v>0</v>
      </c>
      <c r="AA21" s="147">
        <f t="shared" si="102"/>
        <v>0</v>
      </c>
      <c r="AB21" s="147">
        <f t="shared" si="102"/>
        <v>0</v>
      </c>
      <c r="AC21" s="147">
        <f t="shared" si="102"/>
        <v>0</v>
      </c>
      <c r="AD21" s="147">
        <f t="shared" si="102"/>
        <v>0</v>
      </c>
      <c r="AE21" s="147">
        <f t="shared" si="102"/>
        <v>0</v>
      </c>
      <c r="AF21" s="147">
        <f t="shared" si="102"/>
        <v>0</v>
      </c>
      <c r="AG21" s="147">
        <f t="shared" si="102"/>
        <v>0</v>
      </c>
      <c r="AH21" s="147">
        <f t="shared" si="102"/>
        <v>0</v>
      </c>
      <c r="AI21" s="147">
        <f t="shared" si="102"/>
        <v>0</v>
      </c>
      <c r="AJ21" s="147">
        <f t="shared" si="102"/>
        <v>0</v>
      </c>
      <c r="AK21" s="147">
        <f t="shared" si="102"/>
        <v>0</v>
      </c>
      <c r="AL21" s="147">
        <f t="shared" si="102"/>
        <v>0</v>
      </c>
      <c r="AM21" s="147">
        <f t="shared" ref="AM21:BJ21" si="103">IF(AM16=$C6,($C8),IF(AN16&lt;$C6,0,(($C8)-AM19)*IF(AL21&lt;1,0,1)))</f>
        <v>0</v>
      </c>
      <c r="AN21" s="147">
        <f t="shared" si="103"/>
        <v>0</v>
      </c>
      <c r="AO21" s="147">
        <f t="shared" si="103"/>
        <v>0</v>
      </c>
      <c r="AP21" s="147">
        <f t="shared" si="103"/>
        <v>0</v>
      </c>
      <c r="AQ21" s="147">
        <f t="shared" si="103"/>
        <v>0</v>
      </c>
      <c r="AR21" s="147">
        <f t="shared" si="103"/>
        <v>0</v>
      </c>
      <c r="AS21" s="147">
        <f t="shared" si="103"/>
        <v>0</v>
      </c>
      <c r="AT21" s="147">
        <f t="shared" si="103"/>
        <v>0</v>
      </c>
      <c r="AU21" s="147">
        <f t="shared" si="103"/>
        <v>0</v>
      </c>
      <c r="AV21" s="147">
        <f t="shared" si="103"/>
        <v>0</v>
      </c>
      <c r="AW21" s="147">
        <f t="shared" si="103"/>
        <v>0</v>
      </c>
      <c r="AX21" s="147">
        <f t="shared" si="103"/>
        <v>0</v>
      </c>
      <c r="AY21" s="147">
        <f t="shared" si="103"/>
        <v>0</v>
      </c>
      <c r="AZ21" s="147">
        <f t="shared" si="103"/>
        <v>0</v>
      </c>
      <c r="BA21" s="147">
        <f t="shared" si="103"/>
        <v>0</v>
      </c>
      <c r="BB21" s="147">
        <f t="shared" si="103"/>
        <v>0</v>
      </c>
      <c r="BC21" s="147">
        <f t="shared" si="103"/>
        <v>0</v>
      </c>
      <c r="BD21" s="147">
        <f t="shared" si="103"/>
        <v>0</v>
      </c>
      <c r="BE21" s="147">
        <f t="shared" si="103"/>
        <v>0</v>
      </c>
      <c r="BF21" s="147">
        <f t="shared" si="103"/>
        <v>0</v>
      </c>
      <c r="BG21" s="147">
        <f t="shared" si="103"/>
        <v>0</v>
      </c>
      <c r="BH21" s="147">
        <f t="shared" si="103"/>
        <v>0</v>
      </c>
      <c r="BI21" s="147">
        <f t="shared" si="103"/>
        <v>0</v>
      </c>
      <c r="BJ21" s="147">
        <f t="shared" si="103"/>
        <v>0</v>
      </c>
    </row>
    <row r="24" spans="2:62" s="79" customFormat="1" x14ac:dyDescent="0.25">
      <c r="B24" s="79" t="s">
        <v>237</v>
      </c>
      <c r="C24" s="151">
        <f>+C20</f>
        <v>0</v>
      </c>
      <c r="D24" s="151">
        <f>+IFERROR(D20,0)</f>
        <v>0</v>
      </c>
      <c r="E24" s="151">
        <f t="shared" ref="E24:BJ24" si="104">+IFERROR(E20,0)</f>
        <v>97.351011306860968</v>
      </c>
      <c r="F24" s="151">
        <f t="shared" si="104"/>
        <v>92.70471998097257</v>
      </c>
      <c r="G24" s="151">
        <f t="shared" si="104"/>
        <v>88.035812597114102</v>
      </c>
      <c r="H24" s="151">
        <f t="shared" si="104"/>
        <v>83.344179070479782</v>
      </c>
      <c r="I24" s="151">
        <f t="shared" si="104"/>
        <v>78.629708780420515</v>
      </c>
      <c r="J24" s="151">
        <f t="shared" si="104"/>
        <v>73.892290567835587</v>
      </c>
      <c r="K24" s="151">
        <f t="shared" si="104"/>
        <v>69.131812732551722</v>
      </c>
      <c r="L24" s="151">
        <f t="shared" si="104"/>
        <v>64.34816303068942</v>
      </c>
      <c r="M24" s="151">
        <f t="shared" si="104"/>
        <v>59.541228672016402</v>
      </c>
      <c r="N24" s="151">
        <f t="shared" si="104"/>
        <v>54.710896317288267</v>
      </c>
      <c r="O24" s="151">
        <f t="shared" si="104"/>
        <v>49.857052075576078</v>
      </c>
      <c r="P24" s="151">
        <f t="shared" si="104"/>
        <v>44.979581501581052</v>
      </c>
      <c r="Q24" s="151">
        <f t="shared" si="104"/>
        <v>40.078369592936141</v>
      </c>
      <c r="R24" s="151">
        <f t="shared" si="104"/>
        <v>35.15330078749443</v>
      </c>
      <c r="S24" s="151">
        <f t="shared" si="104"/>
        <v>30.204258960604445</v>
      </c>
      <c r="T24" s="151">
        <f t="shared" si="104"/>
        <v>25.231127422372076</v>
      </c>
      <c r="U24" s="151">
        <f t="shared" si="104"/>
        <v>20.233788914909262</v>
      </c>
      <c r="V24" s="151">
        <f t="shared" si="104"/>
        <v>15.212125609569227</v>
      </c>
      <c r="W24" s="151">
        <f t="shared" si="104"/>
        <v>10.166019104168328</v>
      </c>
      <c r="X24" s="151">
        <f t="shared" si="104"/>
        <v>5.0953504201942863</v>
      </c>
      <c r="Y24" s="151">
        <f t="shared" si="104"/>
        <v>0</v>
      </c>
      <c r="Z24" s="151">
        <f t="shared" si="104"/>
        <v>0</v>
      </c>
      <c r="AA24" s="151">
        <f t="shared" si="104"/>
        <v>0</v>
      </c>
      <c r="AB24" s="151">
        <f t="shared" si="104"/>
        <v>0</v>
      </c>
      <c r="AC24" s="151">
        <f t="shared" si="104"/>
        <v>0</v>
      </c>
      <c r="AD24" s="151">
        <f t="shared" si="104"/>
        <v>0</v>
      </c>
      <c r="AE24" s="151">
        <f t="shared" si="104"/>
        <v>0</v>
      </c>
      <c r="AF24" s="151">
        <f t="shared" si="104"/>
        <v>0</v>
      </c>
      <c r="AG24" s="151">
        <f t="shared" si="104"/>
        <v>0</v>
      </c>
      <c r="AH24" s="151">
        <f t="shared" si="104"/>
        <v>0</v>
      </c>
      <c r="AI24" s="151">
        <f t="shared" si="104"/>
        <v>0</v>
      </c>
      <c r="AJ24" s="151">
        <f t="shared" si="104"/>
        <v>0</v>
      </c>
      <c r="AK24" s="151">
        <f t="shared" si="104"/>
        <v>0</v>
      </c>
      <c r="AL24" s="151">
        <f t="shared" si="104"/>
        <v>0</v>
      </c>
      <c r="AM24" s="151">
        <f t="shared" si="104"/>
        <v>0</v>
      </c>
      <c r="AN24" s="151">
        <f t="shared" si="104"/>
        <v>0</v>
      </c>
      <c r="AO24" s="151">
        <f t="shared" si="104"/>
        <v>0</v>
      </c>
      <c r="AP24" s="151">
        <f t="shared" si="104"/>
        <v>0</v>
      </c>
      <c r="AQ24" s="151">
        <f t="shared" si="104"/>
        <v>0</v>
      </c>
      <c r="AR24" s="151">
        <f t="shared" si="104"/>
        <v>0</v>
      </c>
      <c r="AS24" s="151">
        <f t="shared" si="104"/>
        <v>0</v>
      </c>
      <c r="AT24" s="151">
        <f t="shared" si="104"/>
        <v>0</v>
      </c>
      <c r="AU24" s="151">
        <f t="shared" si="104"/>
        <v>0</v>
      </c>
      <c r="AV24" s="151">
        <f t="shared" si="104"/>
        <v>0</v>
      </c>
      <c r="AW24" s="151">
        <f t="shared" si="104"/>
        <v>0</v>
      </c>
      <c r="AX24" s="151">
        <f t="shared" si="104"/>
        <v>0</v>
      </c>
      <c r="AY24" s="151">
        <f t="shared" si="104"/>
        <v>0</v>
      </c>
      <c r="AZ24" s="151">
        <f t="shared" si="104"/>
        <v>0</v>
      </c>
      <c r="BA24" s="151">
        <f t="shared" si="104"/>
        <v>0</v>
      </c>
      <c r="BB24" s="151">
        <f t="shared" si="104"/>
        <v>0</v>
      </c>
      <c r="BC24" s="151">
        <f t="shared" si="104"/>
        <v>0</v>
      </c>
      <c r="BD24" s="151">
        <f t="shared" si="104"/>
        <v>0</v>
      </c>
      <c r="BE24" s="151">
        <f t="shared" si="104"/>
        <v>0</v>
      </c>
      <c r="BF24" s="151">
        <f t="shared" si="104"/>
        <v>0</v>
      </c>
      <c r="BG24" s="151">
        <f t="shared" si="104"/>
        <v>0</v>
      </c>
      <c r="BH24" s="151">
        <f t="shared" si="104"/>
        <v>0</v>
      </c>
      <c r="BI24" s="151">
        <f t="shared" si="104"/>
        <v>0</v>
      </c>
      <c r="BJ24" s="151">
        <f t="shared" si="104"/>
        <v>0</v>
      </c>
    </row>
    <row r="25" spans="2:62" x14ac:dyDescent="0.25"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</row>
    <row r="26" spans="2:62" s="80" customFormat="1" x14ac:dyDescent="0.25">
      <c r="B26" s="80" t="s">
        <v>238</v>
      </c>
      <c r="C26" s="152">
        <f>+IF(C16=$C$6,C21,0)</f>
        <v>0</v>
      </c>
      <c r="D26" s="152">
        <f t="shared" ref="D26:BJ26" si="105">+IF(D16=$C$6,D21,0)</f>
        <v>20000</v>
      </c>
      <c r="E26" s="152">
        <f t="shared" si="105"/>
        <v>0</v>
      </c>
      <c r="F26" s="152">
        <f t="shared" si="105"/>
        <v>0</v>
      </c>
      <c r="G26" s="152">
        <f t="shared" si="105"/>
        <v>0</v>
      </c>
      <c r="H26" s="152">
        <f t="shared" si="105"/>
        <v>0</v>
      </c>
      <c r="I26" s="152">
        <f t="shared" si="105"/>
        <v>0</v>
      </c>
      <c r="J26" s="152">
        <f t="shared" si="105"/>
        <v>0</v>
      </c>
      <c r="K26" s="152">
        <f t="shared" si="105"/>
        <v>0</v>
      </c>
      <c r="L26" s="152">
        <f t="shared" si="105"/>
        <v>0</v>
      </c>
      <c r="M26" s="152">
        <f t="shared" si="105"/>
        <v>0</v>
      </c>
      <c r="N26" s="152">
        <f t="shared" si="105"/>
        <v>0</v>
      </c>
      <c r="O26" s="152">
        <f t="shared" si="105"/>
        <v>0</v>
      </c>
      <c r="P26" s="152">
        <f t="shared" si="105"/>
        <v>0</v>
      </c>
      <c r="Q26" s="152">
        <f t="shared" si="105"/>
        <v>0</v>
      </c>
      <c r="R26" s="152">
        <f t="shared" si="105"/>
        <v>0</v>
      </c>
      <c r="S26" s="152">
        <f t="shared" si="105"/>
        <v>0</v>
      </c>
      <c r="T26" s="152">
        <f t="shared" si="105"/>
        <v>0</v>
      </c>
      <c r="U26" s="152">
        <f t="shared" si="105"/>
        <v>0</v>
      </c>
      <c r="V26" s="152">
        <f t="shared" si="105"/>
        <v>0</v>
      </c>
      <c r="W26" s="152">
        <f t="shared" si="105"/>
        <v>0</v>
      </c>
      <c r="X26" s="152">
        <f t="shared" si="105"/>
        <v>0</v>
      </c>
      <c r="Y26" s="152">
        <f t="shared" si="105"/>
        <v>0</v>
      </c>
      <c r="Z26" s="152">
        <f t="shared" si="105"/>
        <v>0</v>
      </c>
      <c r="AA26" s="152">
        <f t="shared" si="105"/>
        <v>0</v>
      </c>
      <c r="AB26" s="152">
        <f t="shared" si="105"/>
        <v>0</v>
      </c>
      <c r="AC26" s="152">
        <f t="shared" si="105"/>
        <v>0</v>
      </c>
      <c r="AD26" s="152">
        <f t="shared" si="105"/>
        <v>0</v>
      </c>
      <c r="AE26" s="152">
        <f t="shared" si="105"/>
        <v>0</v>
      </c>
      <c r="AF26" s="152">
        <f t="shared" si="105"/>
        <v>0</v>
      </c>
      <c r="AG26" s="152">
        <f t="shared" si="105"/>
        <v>0</v>
      </c>
      <c r="AH26" s="152">
        <f t="shared" si="105"/>
        <v>0</v>
      </c>
      <c r="AI26" s="152">
        <f t="shared" si="105"/>
        <v>0</v>
      </c>
      <c r="AJ26" s="152">
        <f t="shared" si="105"/>
        <v>0</v>
      </c>
      <c r="AK26" s="152">
        <f t="shared" si="105"/>
        <v>0</v>
      </c>
      <c r="AL26" s="152">
        <f t="shared" si="105"/>
        <v>0</v>
      </c>
      <c r="AM26" s="152">
        <f t="shared" si="105"/>
        <v>0</v>
      </c>
      <c r="AN26" s="152">
        <f t="shared" si="105"/>
        <v>0</v>
      </c>
      <c r="AO26" s="152">
        <f t="shared" si="105"/>
        <v>0</v>
      </c>
      <c r="AP26" s="152">
        <f t="shared" si="105"/>
        <v>0</v>
      </c>
      <c r="AQ26" s="152">
        <f t="shared" si="105"/>
        <v>0</v>
      </c>
      <c r="AR26" s="152">
        <f t="shared" si="105"/>
        <v>0</v>
      </c>
      <c r="AS26" s="152">
        <f t="shared" si="105"/>
        <v>0</v>
      </c>
      <c r="AT26" s="152">
        <f t="shared" si="105"/>
        <v>0</v>
      </c>
      <c r="AU26" s="152">
        <f t="shared" si="105"/>
        <v>0</v>
      </c>
      <c r="AV26" s="152">
        <f t="shared" si="105"/>
        <v>0</v>
      </c>
      <c r="AW26" s="152">
        <f t="shared" si="105"/>
        <v>0</v>
      </c>
      <c r="AX26" s="152">
        <f t="shared" si="105"/>
        <v>0</v>
      </c>
      <c r="AY26" s="152">
        <f t="shared" si="105"/>
        <v>0</v>
      </c>
      <c r="AZ26" s="152">
        <f t="shared" si="105"/>
        <v>0</v>
      </c>
      <c r="BA26" s="152">
        <f t="shared" si="105"/>
        <v>0</v>
      </c>
      <c r="BB26" s="152">
        <f t="shared" si="105"/>
        <v>0</v>
      </c>
      <c r="BC26" s="152">
        <f t="shared" si="105"/>
        <v>0</v>
      </c>
      <c r="BD26" s="152">
        <f t="shared" si="105"/>
        <v>0</v>
      </c>
      <c r="BE26" s="152">
        <f t="shared" si="105"/>
        <v>0</v>
      </c>
      <c r="BF26" s="152">
        <f t="shared" si="105"/>
        <v>0</v>
      </c>
      <c r="BG26" s="152">
        <f t="shared" si="105"/>
        <v>0</v>
      </c>
      <c r="BH26" s="152">
        <f t="shared" si="105"/>
        <v>0</v>
      </c>
      <c r="BI26" s="152">
        <f t="shared" si="105"/>
        <v>0</v>
      </c>
      <c r="BJ26" s="152">
        <f t="shared" si="105"/>
        <v>0</v>
      </c>
    </row>
    <row r="27" spans="2:62" x14ac:dyDescent="0.25"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</row>
    <row r="28" spans="2:62" s="80" customFormat="1" x14ac:dyDescent="0.25">
      <c r="B28" s="80" t="s">
        <v>239</v>
      </c>
      <c r="C28" s="152">
        <f>+C17</f>
        <v>0</v>
      </c>
      <c r="D28" s="152">
        <f>+IFERROR(D17,0)</f>
        <v>0</v>
      </c>
      <c r="E28" s="152">
        <f t="shared" ref="E28:BJ28" si="106">+IFERROR(E17,0)</f>
        <v>1051.8950398722725</v>
      </c>
      <c r="F28" s="152">
        <f t="shared" si="106"/>
        <v>1051.8950398722725</v>
      </c>
      <c r="G28" s="152">
        <f t="shared" si="106"/>
        <v>1051.8950398722725</v>
      </c>
      <c r="H28" s="152">
        <f t="shared" si="106"/>
        <v>1051.8950398722725</v>
      </c>
      <c r="I28" s="152">
        <f t="shared" si="106"/>
        <v>1051.8950398722725</v>
      </c>
      <c r="J28" s="152">
        <f t="shared" si="106"/>
        <v>1051.8950398722725</v>
      </c>
      <c r="K28" s="152">
        <f t="shared" si="106"/>
        <v>1051.8950398722725</v>
      </c>
      <c r="L28" s="152">
        <f t="shared" si="106"/>
        <v>1051.8950398722725</v>
      </c>
      <c r="M28" s="152">
        <f t="shared" si="106"/>
        <v>1051.8950398722725</v>
      </c>
      <c r="N28" s="152">
        <f t="shared" si="106"/>
        <v>1051.8950398722725</v>
      </c>
      <c r="O28" s="152">
        <f t="shared" si="106"/>
        <v>1051.8950398722725</v>
      </c>
      <c r="P28" s="152">
        <f t="shared" si="106"/>
        <v>1051.8950398722725</v>
      </c>
      <c r="Q28" s="152">
        <f t="shared" si="106"/>
        <v>1051.8950398722725</v>
      </c>
      <c r="R28" s="152">
        <f t="shared" si="106"/>
        <v>1051.8950398722725</v>
      </c>
      <c r="S28" s="152">
        <f t="shared" si="106"/>
        <v>1051.8950398722725</v>
      </c>
      <c r="T28" s="152">
        <f t="shared" si="106"/>
        <v>1051.8950398722725</v>
      </c>
      <c r="U28" s="152">
        <f t="shared" si="106"/>
        <v>1051.8950398722725</v>
      </c>
      <c r="V28" s="152">
        <f t="shared" si="106"/>
        <v>1051.8950398722725</v>
      </c>
      <c r="W28" s="152">
        <f t="shared" si="106"/>
        <v>1051.8950398722725</v>
      </c>
      <c r="X28" s="152">
        <f t="shared" si="106"/>
        <v>1051.8950398722725</v>
      </c>
      <c r="Y28" s="152">
        <f t="shared" si="106"/>
        <v>0</v>
      </c>
      <c r="Z28" s="152">
        <f t="shared" si="106"/>
        <v>0</v>
      </c>
      <c r="AA28" s="152">
        <f t="shared" si="106"/>
        <v>0</v>
      </c>
      <c r="AB28" s="152">
        <f t="shared" si="106"/>
        <v>0</v>
      </c>
      <c r="AC28" s="152">
        <f t="shared" si="106"/>
        <v>0</v>
      </c>
      <c r="AD28" s="152">
        <f t="shared" si="106"/>
        <v>0</v>
      </c>
      <c r="AE28" s="152">
        <f t="shared" si="106"/>
        <v>0</v>
      </c>
      <c r="AF28" s="152">
        <f t="shared" si="106"/>
        <v>0</v>
      </c>
      <c r="AG28" s="152">
        <f t="shared" si="106"/>
        <v>0</v>
      </c>
      <c r="AH28" s="152">
        <f t="shared" si="106"/>
        <v>0</v>
      </c>
      <c r="AI28" s="152">
        <f t="shared" si="106"/>
        <v>0</v>
      </c>
      <c r="AJ28" s="152">
        <f t="shared" si="106"/>
        <v>0</v>
      </c>
      <c r="AK28" s="152">
        <f t="shared" si="106"/>
        <v>0</v>
      </c>
      <c r="AL28" s="152">
        <f t="shared" si="106"/>
        <v>0</v>
      </c>
      <c r="AM28" s="152">
        <f t="shared" si="106"/>
        <v>0</v>
      </c>
      <c r="AN28" s="152">
        <f t="shared" si="106"/>
        <v>0</v>
      </c>
      <c r="AO28" s="152">
        <f t="shared" si="106"/>
        <v>0</v>
      </c>
      <c r="AP28" s="152">
        <f t="shared" si="106"/>
        <v>0</v>
      </c>
      <c r="AQ28" s="152">
        <f t="shared" si="106"/>
        <v>0</v>
      </c>
      <c r="AR28" s="152">
        <f t="shared" si="106"/>
        <v>0</v>
      </c>
      <c r="AS28" s="152">
        <f t="shared" si="106"/>
        <v>0</v>
      </c>
      <c r="AT28" s="152">
        <f t="shared" si="106"/>
        <v>0</v>
      </c>
      <c r="AU28" s="152">
        <f t="shared" si="106"/>
        <v>0</v>
      </c>
      <c r="AV28" s="152">
        <f t="shared" si="106"/>
        <v>0</v>
      </c>
      <c r="AW28" s="152">
        <f t="shared" si="106"/>
        <v>0</v>
      </c>
      <c r="AX28" s="152">
        <f t="shared" si="106"/>
        <v>0</v>
      </c>
      <c r="AY28" s="152">
        <f t="shared" si="106"/>
        <v>0</v>
      </c>
      <c r="AZ28" s="152">
        <f t="shared" si="106"/>
        <v>0</v>
      </c>
      <c r="BA28" s="152">
        <f t="shared" si="106"/>
        <v>0</v>
      </c>
      <c r="BB28" s="152">
        <f t="shared" si="106"/>
        <v>0</v>
      </c>
      <c r="BC28" s="152">
        <f t="shared" si="106"/>
        <v>0</v>
      </c>
      <c r="BD28" s="152">
        <f t="shared" si="106"/>
        <v>0</v>
      </c>
      <c r="BE28" s="152">
        <f t="shared" si="106"/>
        <v>0</v>
      </c>
      <c r="BF28" s="152">
        <f t="shared" si="106"/>
        <v>0</v>
      </c>
      <c r="BG28" s="152">
        <f t="shared" si="106"/>
        <v>0</v>
      </c>
      <c r="BH28" s="152">
        <f t="shared" si="106"/>
        <v>0</v>
      </c>
      <c r="BI28" s="152">
        <f t="shared" si="106"/>
        <v>0</v>
      </c>
      <c r="BJ28" s="152">
        <f t="shared" si="106"/>
        <v>0</v>
      </c>
    </row>
    <row r="29" spans="2:62" x14ac:dyDescent="0.25"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</row>
    <row r="30" spans="2:62" s="84" customFormat="1" x14ac:dyDescent="0.25">
      <c r="B30" s="84" t="s">
        <v>240</v>
      </c>
      <c r="C30" s="153">
        <f>+IFERROR(C21,0)</f>
        <v>0</v>
      </c>
      <c r="D30" s="153">
        <f>+IFERROR(D21,0)</f>
        <v>20000</v>
      </c>
      <c r="E30" s="153">
        <f t="shared" ref="E30:BJ30" si="107">+IFERROR(E21,0)</f>
        <v>19045.455971434589</v>
      </c>
      <c r="F30" s="153">
        <f t="shared" si="107"/>
        <v>18086.26565154329</v>
      </c>
      <c r="G30" s="153">
        <f t="shared" si="107"/>
        <v>17122.406424268131</v>
      </c>
      <c r="H30" s="153">
        <f t="shared" si="107"/>
        <v>16153.855563466337</v>
      </c>
      <c r="I30" s="153">
        <f t="shared" si="107"/>
        <v>15180.590232374485</v>
      </c>
      <c r="J30" s="153">
        <f t="shared" si="107"/>
        <v>14202.587483070049</v>
      </c>
      <c r="K30" s="153">
        <f t="shared" si="107"/>
        <v>13219.824255930329</v>
      </c>
      <c r="L30" s="153">
        <f t="shared" si="107"/>
        <v>12232.277379088744</v>
      </c>
      <c r="M30" s="153">
        <f t="shared" si="107"/>
        <v>11239.923567888489</v>
      </c>
      <c r="N30" s="153">
        <f t="shared" si="107"/>
        <v>10242.739424333504</v>
      </c>
      <c r="O30" s="153">
        <f t="shared" si="107"/>
        <v>9240.7014365368068</v>
      </c>
      <c r="P30" s="153">
        <f t="shared" si="107"/>
        <v>8233.7859781661155</v>
      </c>
      <c r="Q30" s="153">
        <f t="shared" si="107"/>
        <v>7221.9693078867786</v>
      </c>
      <c r="R30" s="153">
        <f t="shared" si="107"/>
        <v>6205.227568802</v>
      </c>
      <c r="S30" s="153">
        <f t="shared" si="107"/>
        <v>5183.5367878903326</v>
      </c>
      <c r="T30" s="153">
        <f t="shared" si="107"/>
        <v>4156.8728754404328</v>
      </c>
      <c r="U30" s="153">
        <f t="shared" si="107"/>
        <v>3125.2116244830686</v>
      </c>
      <c r="V30" s="153">
        <f t="shared" si="107"/>
        <v>2088.5287102203656</v>
      </c>
      <c r="W30" s="153">
        <f t="shared" si="107"/>
        <v>1046.7996894522621</v>
      </c>
      <c r="X30" s="153">
        <f t="shared" si="107"/>
        <v>1.8553691916167736E-10</v>
      </c>
      <c r="Y30" s="153">
        <f t="shared" si="107"/>
        <v>0</v>
      </c>
      <c r="Z30" s="153">
        <f t="shared" si="107"/>
        <v>0</v>
      </c>
      <c r="AA30" s="153">
        <f t="shared" si="107"/>
        <v>0</v>
      </c>
      <c r="AB30" s="153">
        <f t="shared" si="107"/>
        <v>0</v>
      </c>
      <c r="AC30" s="153">
        <f t="shared" si="107"/>
        <v>0</v>
      </c>
      <c r="AD30" s="153">
        <f t="shared" si="107"/>
        <v>0</v>
      </c>
      <c r="AE30" s="153">
        <f t="shared" si="107"/>
        <v>0</v>
      </c>
      <c r="AF30" s="153">
        <f t="shared" si="107"/>
        <v>0</v>
      </c>
      <c r="AG30" s="153">
        <f t="shared" si="107"/>
        <v>0</v>
      </c>
      <c r="AH30" s="153">
        <f t="shared" si="107"/>
        <v>0</v>
      </c>
      <c r="AI30" s="153">
        <f t="shared" si="107"/>
        <v>0</v>
      </c>
      <c r="AJ30" s="153">
        <f t="shared" si="107"/>
        <v>0</v>
      </c>
      <c r="AK30" s="153">
        <f t="shared" si="107"/>
        <v>0</v>
      </c>
      <c r="AL30" s="153">
        <f t="shared" si="107"/>
        <v>0</v>
      </c>
      <c r="AM30" s="153">
        <f t="shared" si="107"/>
        <v>0</v>
      </c>
      <c r="AN30" s="153">
        <f t="shared" si="107"/>
        <v>0</v>
      </c>
      <c r="AO30" s="153">
        <f t="shared" si="107"/>
        <v>0</v>
      </c>
      <c r="AP30" s="153">
        <f t="shared" si="107"/>
        <v>0</v>
      </c>
      <c r="AQ30" s="153">
        <f t="shared" si="107"/>
        <v>0</v>
      </c>
      <c r="AR30" s="153">
        <f t="shared" si="107"/>
        <v>0</v>
      </c>
      <c r="AS30" s="153">
        <f t="shared" si="107"/>
        <v>0</v>
      </c>
      <c r="AT30" s="153">
        <f t="shared" si="107"/>
        <v>0</v>
      </c>
      <c r="AU30" s="153">
        <f t="shared" si="107"/>
        <v>0</v>
      </c>
      <c r="AV30" s="153">
        <f t="shared" si="107"/>
        <v>0</v>
      </c>
      <c r="AW30" s="153">
        <f t="shared" si="107"/>
        <v>0</v>
      </c>
      <c r="AX30" s="153">
        <f t="shared" si="107"/>
        <v>0</v>
      </c>
      <c r="AY30" s="153">
        <f t="shared" si="107"/>
        <v>0</v>
      </c>
      <c r="AZ30" s="153">
        <f t="shared" si="107"/>
        <v>0</v>
      </c>
      <c r="BA30" s="153">
        <f t="shared" si="107"/>
        <v>0</v>
      </c>
      <c r="BB30" s="153">
        <f t="shared" si="107"/>
        <v>0</v>
      </c>
      <c r="BC30" s="153">
        <f t="shared" si="107"/>
        <v>0</v>
      </c>
      <c r="BD30" s="153">
        <f t="shared" si="107"/>
        <v>0</v>
      </c>
      <c r="BE30" s="153">
        <f t="shared" si="107"/>
        <v>0</v>
      </c>
      <c r="BF30" s="153">
        <f t="shared" si="107"/>
        <v>0</v>
      </c>
      <c r="BG30" s="153">
        <f t="shared" si="107"/>
        <v>0</v>
      </c>
      <c r="BH30" s="153">
        <f t="shared" si="107"/>
        <v>0</v>
      </c>
      <c r="BI30" s="153">
        <f t="shared" si="107"/>
        <v>0</v>
      </c>
      <c r="BJ30" s="153">
        <f t="shared" si="107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BK77"/>
  <sheetViews>
    <sheetView showGridLines="0" topLeftCell="A52" workbookViewId="0">
      <selection activeCell="L72" sqref="L72"/>
    </sheetView>
  </sheetViews>
  <sheetFormatPr defaultRowHeight="15" x14ac:dyDescent="0.25"/>
  <cols>
    <col min="2" max="2" width="39" bestFit="1" customWidth="1"/>
    <col min="3" max="3" width="11.28515625" customWidth="1"/>
    <col min="4" max="4" width="10.140625" bestFit="1" customWidth="1"/>
  </cols>
  <sheetData>
    <row r="1" spans="2:63" x14ac:dyDescent="0.25">
      <c r="E1" s="27" t="s">
        <v>104</v>
      </c>
      <c r="F1" t="s">
        <v>105</v>
      </c>
      <c r="G1" s="28" t="s">
        <v>106</v>
      </c>
      <c r="H1" s="29" t="s">
        <v>107</v>
      </c>
      <c r="I1" s="30" t="s">
        <v>108</v>
      </c>
    </row>
    <row r="3" spans="2:63" x14ac:dyDescent="0.25">
      <c r="B3" t="s">
        <v>218</v>
      </c>
      <c r="D3" s="49">
        <f>+SPm!C2</f>
        <v>41640</v>
      </c>
      <c r="E3" s="49">
        <f>+SPm!D2</f>
        <v>41698</v>
      </c>
      <c r="F3" s="49">
        <f>+SPm!E2</f>
        <v>41729</v>
      </c>
      <c r="G3" s="49">
        <f>+SPm!F2</f>
        <v>41759</v>
      </c>
      <c r="H3" s="49">
        <f>+SPm!G2</f>
        <v>41790</v>
      </c>
      <c r="I3" s="49">
        <f>+SPm!H2</f>
        <v>41820</v>
      </c>
      <c r="J3" s="49">
        <f>+SPm!I2</f>
        <v>41851</v>
      </c>
      <c r="K3" s="49">
        <f>+SPm!J2</f>
        <v>41882</v>
      </c>
      <c r="L3" s="49">
        <f>+SPm!K2</f>
        <v>41912</v>
      </c>
      <c r="M3" s="49">
        <f>+SPm!L2</f>
        <v>41943</v>
      </c>
      <c r="N3" s="49">
        <f>+SPm!M2</f>
        <v>41973</v>
      </c>
      <c r="O3" s="49">
        <f>+SPm!N2</f>
        <v>42004</v>
      </c>
      <c r="P3" s="49">
        <f>+SPm!O2</f>
        <v>42035</v>
      </c>
      <c r="Q3" s="49">
        <f>+SPm!P2</f>
        <v>42063</v>
      </c>
      <c r="R3" s="49">
        <f>+SPm!Q2</f>
        <v>42094</v>
      </c>
      <c r="S3" s="49">
        <f>+SPm!R2</f>
        <v>42124</v>
      </c>
      <c r="T3" s="49">
        <f>+SPm!S2</f>
        <v>42155</v>
      </c>
      <c r="U3" s="49">
        <f>+SPm!T2</f>
        <v>42185</v>
      </c>
      <c r="V3" s="49">
        <f>+SPm!U2</f>
        <v>42216</v>
      </c>
      <c r="W3" s="49">
        <f>+SPm!V2</f>
        <v>42247</v>
      </c>
      <c r="X3" s="49">
        <f>+SPm!W2</f>
        <v>42277</v>
      </c>
      <c r="Y3" s="49">
        <f>+SPm!X2</f>
        <v>42308</v>
      </c>
      <c r="Z3" s="49">
        <f>+SPm!Y2</f>
        <v>42338</v>
      </c>
      <c r="AA3" s="49">
        <f>+SPm!Z2</f>
        <v>42369</v>
      </c>
      <c r="AB3" s="49">
        <f>+SPm!AA2</f>
        <v>42400</v>
      </c>
      <c r="AC3" s="49">
        <f>+SPm!AB2</f>
        <v>42429</v>
      </c>
      <c r="AD3" s="49">
        <f>+SPm!AC2</f>
        <v>42460</v>
      </c>
      <c r="AE3" s="49">
        <f>+SPm!AD2</f>
        <v>42490</v>
      </c>
      <c r="AF3" s="49">
        <f>+SPm!AE2</f>
        <v>42521</v>
      </c>
      <c r="AG3" s="49">
        <f>+SPm!AF2</f>
        <v>42551</v>
      </c>
      <c r="AH3" s="49">
        <f>+SPm!AG2</f>
        <v>42582</v>
      </c>
      <c r="AI3" s="49">
        <f>+SPm!AH2</f>
        <v>42613</v>
      </c>
      <c r="AJ3" s="49">
        <f>+SPm!AI2</f>
        <v>42643</v>
      </c>
      <c r="AK3" s="49">
        <f>+SPm!AJ2</f>
        <v>42674</v>
      </c>
      <c r="AL3" s="49">
        <f>+SPm!AK2</f>
        <v>42704</v>
      </c>
      <c r="AM3" s="49">
        <f>+SPm!AL2</f>
        <v>42735</v>
      </c>
      <c r="AN3" s="49">
        <f>+SPm!AM2</f>
        <v>42766</v>
      </c>
      <c r="AO3" s="49">
        <f>+SPm!AN2</f>
        <v>42794</v>
      </c>
      <c r="AP3" s="49">
        <f>+SPm!AO2</f>
        <v>42825</v>
      </c>
      <c r="AQ3" s="49">
        <f>+SPm!AP2</f>
        <v>42855</v>
      </c>
      <c r="AR3" s="49">
        <f>+SPm!AQ2</f>
        <v>42886</v>
      </c>
      <c r="AS3" s="49">
        <f>+SPm!AR2</f>
        <v>42916</v>
      </c>
      <c r="AT3" s="49">
        <f>+SPm!AS2</f>
        <v>42947</v>
      </c>
      <c r="AU3" s="49">
        <f>+SPm!AT2</f>
        <v>42978</v>
      </c>
      <c r="AV3" s="49">
        <f>+SPm!AU2</f>
        <v>43008</v>
      </c>
      <c r="AW3" s="49">
        <f>+SPm!AV2</f>
        <v>43039</v>
      </c>
      <c r="AX3" s="49">
        <f>+SPm!AW2</f>
        <v>43069</v>
      </c>
      <c r="AY3" s="49">
        <f>+SPm!AX2</f>
        <v>43100</v>
      </c>
      <c r="AZ3" s="49">
        <f>+SPm!AY2</f>
        <v>43131</v>
      </c>
      <c r="BA3" s="49">
        <f>+SPm!AZ2</f>
        <v>43159</v>
      </c>
      <c r="BB3" s="49">
        <f>+SPm!BA2</f>
        <v>43190</v>
      </c>
      <c r="BC3" s="49">
        <f>+SPm!BB2</f>
        <v>43220</v>
      </c>
      <c r="BD3" s="49">
        <f>+SPm!BC2</f>
        <v>43251</v>
      </c>
      <c r="BE3" s="49">
        <f>+SPm!BD2</f>
        <v>43281</v>
      </c>
      <c r="BF3" s="49">
        <f>+SPm!BE2</f>
        <v>43312</v>
      </c>
      <c r="BG3" s="49">
        <f>+SPm!BF2</f>
        <v>43343</v>
      </c>
      <c r="BH3" s="49">
        <f>+SPm!BG2</f>
        <v>43373</v>
      </c>
      <c r="BI3" s="49">
        <f>+SPm!BH2</f>
        <v>43404</v>
      </c>
      <c r="BJ3" s="49">
        <f>+SPm!BI2</f>
        <v>43434</v>
      </c>
      <c r="BK3" s="49">
        <f>+SPm!BJ2</f>
        <v>43465</v>
      </c>
    </row>
    <row r="4" spans="2:63" x14ac:dyDescent="0.25">
      <c r="B4" s="12" t="s">
        <v>56</v>
      </c>
      <c r="C4" s="12"/>
      <c r="D4" s="146">
        <f>+'i_Altri Costi'!E4</f>
        <v>0</v>
      </c>
      <c r="E4" s="146">
        <f>+'i_Altri Costi'!F4</f>
        <v>0</v>
      </c>
      <c r="F4" s="146">
        <f>+'i_Altri Costi'!G4</f>
        <v>0</v>
      </c>
      <c r="G4" s="146">
        <f>+'i_Altri Costi'!H4</f>
        <v>0</v>
      </c>
      <c r="H4" s="146">
        <f>+'i_Altri Costi'!I4</f>
        <v>0</v>
      </c>
      <c r="I4" s="146">
        <f>+'i_Altri Costi'!J4</f>
        <v>0</v>
      </c>
      <c r="J4" s="146">
        <f>+'i_Altri Costi'!K4</f>
        <v>0</v>
      </c>
      <c r="K4" s="146">
        <f>+'i_Altri Costi'!L4</f>
        <v>0</v>
      </c>
      <c r="L4" s="146">
        <f>+'i_Altri Costi'!M4</f>
        <v>0</v>
      </c>
      <c r="M4" s="146">
        <f>+'i_Altri Costi'!N4</f>
        <v>0</v>
      </c>
      <c r="N4" s="146">
        <f>+'i_Altri Costi'!O4</f>
        <v>0</v>
      </c>
      <c r="O4" s="146">
        <f>+'i_Altri Costi'!P4</f>
        <v>0</v>
      </c>
      <c r="P4" s="146">
        <f>+'i_Altri Costi'!Q4</f>
        <v>0</v>
      </c>
      <c r="Q4" s="146">
        <f>+'i_Altri Costi'!R4</f>
        <v>0</v>
      </c>
      <c r="R4" s="146">
        <f>+'i_Altri Costi'!S4</f>
        <v>0</v>
      </c>
      <c r="S4" s="146">
        <f>+'i_Altri Costi'!T4</f>
        <v>0</v>
      </c>
      <c r="T4" s="146">
        <f>+'i_Altri Costi'!U4</f>
        <v>0</v>
      </c>
      <c r="U4" s="146">
        <f>+'i_Altri Costi'!V4</f>
        <v>0</v>
      </c>
      <c r="V4" s="146">
        <f>+'i_Altri Costi'!W4</f>
        <v>0</v>
      </c>
      <c r="W4" s="146">
        <f>+'i_Altri Costi'!X4</f>
        <v>0</v>
      </c>
      <c r="X4" s="146">
        <f>+'i_Altri Costi'!Y4</f>
        <v>0</v>
      </c>
      <c r="Y4" s="146">
        <f>+'i_Altri Costi'!Z4</f>
        <v>0</v>
      </c>
      <c r="Z4" s="146">
        <f>+'i_Altri Costi'!AA4</f>
        <v>0</v>
      </c>
      <c r="AA4" s="146">
        <f>+'i_Altri Costi'!AB4</f>
        <v>0</v>
      </c>
      <c r="AB4" s="146">
        <f>+'i_Altri Costi'!AC4</f>
        <v>0</v>
      </c>
      <c r="AC4" s="146">
        <f>+'i_Altri Costi'!AD4</f>
        <v>0</v>
      </c>
      <c r="AD4" s="146">
        <f>+'i_Altri Costi'!AE4</f>
        <v>0</v>
      </c>
      <c r="AE4" s="146">
        <f>+'i_Altri Costi'!AF4</f>
        <v>0</v>
      </c>
      <c r="AF4" s="146">
        <f>+'i_Altri Costi'!AG4</f>
        <v>0</v>
      </c>
      <c r="AG4" s="146">
        <f>+'i_Altri Costi'!AH4</f>
        <v>0</v>
      </c>
      <c r="AH4" s="146">
        <f>+'i_Altri Costi'!AI4</f>
        <v>0</v>
      </c>
      <c r="AI4" s="146">
        <f>+'i_Altri Costi'!AJ4</f>
        <v>0</v>
      </c>
      <c r="AJ4" s="146">
        <f>+'i_Altri Costi'!AK4</f>
        <v>0</v>
      </c>
      <c r="AK4" s="146">
        <f>+'i_Altri Costi'!AL4</f>
        <v>0</v>
      </c>
      <c r="AL4" s="146">
        <f>+'i_Altri Costi'!AM4</f>
        <v>0</v>
      </c>
      <c r="AM4" s="146">
        <f>+'i_Altri Costi'!AN4</f>
        <v>0</v>
      </c>
      <c r="AN4" s="146">
        <f>+'i_Altri Costi'!AO4</f>
        <v>0</v>
      </c>
      <c r="AO4" s="146">
        <f>+'i_Altri Costi'!AP4</f>
        <v>0</v>
      </c>
      <c r="AP4" s="146">
        <f>+'i_Altri Costi'!AQ4</f>
        <v>0</v>
      </c>
      <c r="AQ4" s="146">
        <f>+'i_Altri Costi'!AR4</f>
        <v>0</v>
      </c>
      <c r="AR4" s="146">
        <f>+'i_Altri Costi'!AS4</f>
        <v>0</v>
      </c>
      <c r="AS4" s="146">
        <f>+'i_Altri Costi'!AT4</f>
        <v>0</v>
      </c>
      <c r="AT4" s="146">
        <f>+'i_Altri Costi'!AU4</f>
        <v>0</v>
      </c>
      <c r="AU4" s="146">
        <f>+'i_Altri Costi'!AV4</f>
        <v>0</v>
      </c>
      <c r="AV4" s="146">
        <f>+'i_Altri Costi'!AW4</f>
        <v>0</v>
      </c>
      <c r="AW4" s="146">
        <f>+'i_Altri Costi'!AX4</f>
        <v>0</v>
      </c>
      <c r="AX4" s="146">
        <f>+'i_Altri Costi'!AY4</f>
        <v>0</v>
      </c>
      <c r="AY4" s="146">
        <f>+'i_Altri Costi'!AZ4</f>
        <v>0</v>
      </c>
      <c r="AZ4" s="146">
        <f>+'i_Altri Costi'!BA4</f>
        <v>0</v>
      </c>
      <c r="BA4" s="146">
        <f>+'i_Altri Costi'!BB4</f>
        <v>0</v>
      </c>
      <c r="BB4" s="146">
        <f>+'i_Altri Costi'!BC4</f>
        <v>0</v>
      </c>
      <c r="BC4" s="146">
        <f>+'i_Altri Costi'!BD4</f>
        <v>0</v>
      </c>
      <c r="BD4" s="146">
        <f>+'i_Altri Costi'!BE4</f>
        <v>0</v>
      </c>
      <c r="BE4" s="146">
        <f>+'i_Altri Costi'!BF4</f>
        <v>0</v>
      </c>
      <c r="BF4" s="146">
        <f>+'i_Altri Costi'!BG4</f>
        <v>0</v>
      </c>
      <c r="BG4" s="146">
        <f>+'i_Altri Costi'!BH4</f>
        <v>0</v>
      </c>
      <c r="BH4" s="146">
        <f>+'i_Altri Costi'!BI4</f>
        <v>0</v>
      </c>
      <c r="BI4" s="146">
        <f>+'i_Altri Costi'!BJ4</f>
        <v>0</v>
      </c>
      <c r="BJ4" s="146">
        <f>+'i_Altri Costi'!BK4</f>
        <v>0</v>
      </c>
      <c r="BK4" s="146">
        <f>+'i_Altri Costi'!BL4</f>
        <v>0</v>
      </c>
    </row>
    <row r="5" spans="2:63" x14ac:dyDescent="0.25">
      <c r="B5" s="12" t="s">
        <v>57</v>
      </c>
      <c r="C5" s="12"/>
      <c r="D5" s="146">
        <f>+'i_Altri Costi'!E5</f>
        <v>0</v>
      </c>
      <c r="E5" s="146">
        <f>+'i_Altri Costi'!F5</f>
        <v>0</v>
      </c>
      <c r="F5" s="146">
        <f>+'i_Altri Costi'!G5</f>
        <v>0</v>
      </c>
      <c r="G5" s="146">
        <f>+'i_Altri Costi'!H5</f>
        <v>0</v>
      </c>
      <c r="H5" s="146">
        <f>+'i_Altri Costi'!I5</f>
        <v>0</v>
      </c>
      <c r="I5" s="146">
        <f>+'i_Altri Costi'!J5</f>
        <v>0</v>
      </c>
      <c r="J5" s="146">
        <f>+'i_Altri Costi'!K5</f>
        <v>0</v>
      </c>
      <c r="K5" s="146">
        <f>+'i_Altri Costi'!L5</f>
        <v>0</v>
      </c>
      <c r="L5" s="146">
        <f>+'i_Altri Costi'!M5</f>
        <v>0</v>
      </c>
      <c r="M5" s="146">
        <f>+'i_Altri Costi'!N5</f>
        <v>0</v>
      </c>
      <c r="N5" s="146">
        <f>+'i_Altri Costi'!O5</f>
        <v>0</v>
      </c>
      <c r="O5" s="146">
        <f>+'i_Altri Costi'!P5</f>
        <v>0</v>
      </c>
      <c r="P5" s="146">
        <f>+'i_Altri Costi'!Q5</f>
        <v>0</v>
      </c>
      <c r="Q5" s="146">
        <f>+'i_Altri Costi'!R5</f>
        <v>0</v>
      </c>
      <c r="R5" s="146">
        <f>+'i_Altri Costi'!S5</f>
        <v>0</v>
      </c>
      <c r="S5" s="146">
        <f>+'i_Altri Costi'!T5</f>
        <v>0</v>
      </c>
      <c r="T5" s="146">
        <f>+'i_Altri Costi'!U5</f>
        <v>0</v>
      </c>
      <c r="U5" s="146">
        <f>+'i_Altri Costi'!V5</f>
        <v>0</v>
      </c>
      <c r="V5" s="146">
        <f>+'i_Altri Costi'!W5</f>
        <v>0</v>
      </c>
      <c r="W5" s="146">
        <f>+'i_Altri Costi'!X5</f>
        <v>0</v>
      </c>
      <c r="X5" s="146">
        <f>+'i_Altri Costi'!Y5</f>
        <v>0</v>
      </c>
      <c r="Y5" s="146">
        <f>+'i_Altri Costi'!Z5</f>
        <v>0</v>
      </c>
      <c r="Z5" s="146">
        <f>+'i_Altri Costi'!AA5</f>
        <v>0</v>
      </c>
      <c r="AA5" s="146">
        <f>+'i_Altri Costi'!AB5</f>
        <v>0</v>
      </c>
      <c r="AB5" s="146">
        <f>+'i_Altri Costi'!AC5</f>
        <v>0</v>
      </c>
      <c r="AC5" s="146">
        <f>+'i_Altri Costi'!AD5</f>
        <v>0</v>
      </c>
      <c r="AD5" s="146">
        <f>+'i_Altri Costi'!AE5</f>
        <v>0</v>
      </c>
      <c r="AE5" s="146">
        <f>+'i_Altri Costi'!AF5</f>
        <v>0</v>
      </c>
      <c r="AF5" s="146">
        <f>+'i_Altri Costi'!AG5</f>
        <v>0</v>
      </c>
      <c r="AG5" s="146">
        <f>+'i_Altri Costi'!AH5</f>
        <v>0</v>
      </c>
      <c r="AH5" s="146">
        <f>+'i_Altri Costi'!AI5</f>
        <v>0</v>
      </c>
      <c r="AI5" s="146">
        <f>+'i_Altri Costi'!AJ5</f>
        <v>0</v>
      </c>
      <c r="AJ5" s="146">
        <f>+'i_Altri Costi'!AK5</f>
        <v>0</v>
      </c>
      <c r="AK5" s="146">
        <f>+'i_Altri Costi'!AL5</f>
        <v>0</v>
      </c>
      <c r="AL5" s="146">
        <f>+'i_Altri Costi'!AM5</f>
        <v>0</v>
      </c>
      <c r="AM5" s="146">
        <f>+'i_Altri Costi'!AN5</f>
        <v>0</v>
      </c>
      <c r="AN5" s="146">
        <f>+'i_Altri Costi'!AO5</f>
        <v>0</v>
      </c>
      <c r="AO5" s="146">
        <f>+'i_Altri Costi'!AP5</f>
        <v>0</v>
      </c>
      <c r="AP5" s="146">
        <f>+'i_Altri Costi'!AQ5</f>
        <v>0</v>
      </c>
      <c r="AQ5" s="146">
        <f>+'i_Altri Costi'!AR5</f>
        <v>0</v>
      </c>
      <c r="AR5" s="146">
        <f>+'i_Altri Costi'!AS5</f>
        <v>0</v>
      </c>
      <c r="AS5" s="146">
        <f>+'i_Altri Costi'!AT5</f>
        <v>0</v>
      </c>
      <c r="AT5" s="146">
        <f>+'i_Altri Costi'!AU5</f>
        <v>0</v>
      </c>
      <c r="AU5" s="146">
        <f>+'i_Altri Costi'!AV5</f>
        <v>0</v>
      </c>
      <c r="AV5" s="146">
        <f>+'i_Altri Costi'!AW5</f>
        <v>0</v>
      </c>
      <c r="AW5" s="146">
        <f>+'i_Altri Costi'!AX5</f>
        <v>0</v>
      </c>
      <c r="AX5" s="146">
        <f>+'i_Altri Costi'!AY5</f>
        <v>0</v>
      </c>
      <c r="AY5" s="146">
        <f>+'i_Altri Costi'!AZ5</f>
        <v>0</v>
      </c>
      <c r="AZ5" s="146">
        <f>+'i_Altri Costi'!BA5</f>
        <v>0</v>
      </c>
      <c r="BA5" s="146">
        <f>+'i_Altri Costi'!BB5</f>
        <v>0</v>
      </c>
      <c r="BB5" s="146">
        <f>+'i_Altri Costi'!BC5</f>
        <v>0</v>
      </c>
      <c r="BC5" s="146">
        <f>+'i_Altri Costi'!BD5</f>
        <v>0</v>
      </c>
      <c r="BD5" s="146">
        <f>+'i_Altri Costi'!BE5</f>
        <v>0</v>
      </c>
      <c r="BE5" s="146">
        <f>+'i_Altri Costi'!BF5</f>
        <v>0</v>
      </c>
      <c r="BF5" s="146">
        <f>+'i_Altri Costi'!BG5</f>
        <v>0</v>
      </c>
      <c r="BG5" s="146">
        <f>+'i_Altri Costi'!BH5</f>
        <v>0</v>
      </c>
      <c r="BH5" s="146">
        <f>+'i_Altri Costi'!BI5</f>
        <v>0</v>
      </c>
      <c r="BI5" s="146">
        <f>+'i_Altri Costi'!BJ5</f>
        <v>0</v>
      </c>
      <c r="BJ5" s="146">
        <f>+'i_Altri Costi'!BK5</f>
        <v>0</v>
      </c>
      <c r="BK5" s="146">
        <f>+'i_Altri Costi'!BL5</f>
        <v>0</v>
      </c>
    </row>
    <row r="6" spans="2:63" x14ac:dyDescent="0.25">
      <c r="B6" s="12" t="s">
        <v>58</v>
      </c>
      <c r="C6" s="12"/>
      <c r="D6" s="146">
        <f>+'i_Altri Costi'!E6</f>
        <v>0</v>
      </c>
      <c r="E6" s="146">
        <f>+'i_Altri Costi'!F6</f>
        <v>0</v>
      </c>
      <c r="F6" s="146">
        <f>+'i_Altri Costi'!G6</f>
        <v>0</v>
      </c>
      <c r="G6" s="146">
        <f>+'i_Altri Costi'!H6</f>
        <v>0</v>
      </c>
      <c r="H6" s="146">
        <f>+'i_Altri Costi'!I6</f>
        <v>0</v>
      </c>
      <c r="I6" s="146">
        <f>+'i_Altri Costi'!J6</f>
        <v>0</v>
      </c>
      <c r="J6" s="146">
        <f>+'i_Altri Costi'!K6</f>
        <v>0</v>
      </c>
      <c r="K6" s="146">
        <f>+'i_Altri Costi'!L6</f>
        <v>0</v>
      </c>
      <c r="L6" s="146">
        <f>+'i_Altri Costi'!M6</f>
        <v>0</v>
      </c>
      <c r="M6" s="146">
        <f>+'i_Altri Costi'!N6</f>
        <v>0</v>
      </c>
      <c r="N6" s="146">
        <f>+'i_Altri Costi'!O6</f>
        <v>0</v>
      </c>
      <c r="O6" s="146">
        <f>+'i_Altri Costi'!P6</f>
        <v>0</v>
      </c>
      <c r="P6" s="146">
        <f>+'i_Altri Costi'!Q6</f>
        <v>0</v>
      </c>
      <c r="Q6" s="146">
        <f>+'i_Altri Costi'!R6</f>
        <v>0</v>
      </c>
      <c r="R6" s="146">
        <f>+'i_Altri Costi'!S6</f>
        <v>0</v>
      </c>
      <c r="S6" s="146">
        <f>+'i_Altri Costi'!T6</f>
        <v>0</v>
      </c>
      <c r="T6" s="146">
        <f>+'i_Altri Costi'!U6</f>
        <v>0</v>
      </c>
      <c r="U6" s="146">
        <f>+'i_Altri Costi'!V6</f>
        <v>0</v>
      </c>
      <c r="V6" s="146">
        <f>+'i_Altri Costi'!W6</f>
        <v>0</v>
      </c>
      <c r="W6" s="146">
        <f>+'i_Altri Costi'!X6</f>
        <v>0</v>
      </c>
      <c r="X6" s="146">
        <f>+'i_Altri Costi'!Y6</f>
        <v>0</v>
      </c>
      <c r="Y6" s="146">
        <f>+'i_Altri Costi'!Z6</f>
        <v>0</v>
      </c>
      <c r="Z6" s="146">
        <f>+'i_Altri Costi'!AA6</f>
        <v>0</v>
      </c>
      <c r="AA6" s="146">
        <f>+'i_Altri Costi'!AB6</f>
        <v>0</v>
      </c>
      <c r="AB6" s="146">
        <f>+'i_Altri Costi'!AC6</f>
        <v>0</v>
      </c>
      <c r="AC6" s="146">
        <f>+'i_Altri Costi'!AD6</f>
        <v>0</v>
      </c>
      <c r="AD6" s="146">
        <f>+'i_Altri Costi'!AE6</f>
        <v>0</v>
      </c>
      <c r="AE6" s="146">
        <f>+'i_Altri Costi'!AF6</f>
        <v>0</v>
      </c>
      <c r="AF6" s="146">
        <f>+'i_Altri Costi'!AG6</f>
        <v>0</v>
      </c>
      <c r="AG6" s="146">
        <f>+'i_Altri Costi'!AH6</f>
        <v>0</v>
      </c>
      <c r="AH6" s="146">
        <f>+'i_Altri Costi'!AI6</f>
        <v>0</v>
      </c>
      <c r="AI6" s="146">
        <f>+'i_Altri Costi'!AJ6</f>
        <v>0</v>
      </c>
      <c r="AJ6" s="146">
        <f>+'i_Altri Costi'!AK6</f>
        <v>0</v>
      </c>
      <c r="AK6" s="146">
        <f>+'i_Altri Costi'!AL6</f>
        <v>0</v>
      </c>
      <c r="AL6" s="146">
        <f>+'i_Altri Costi'!AM6</f>
        <v>0</v>
      </c>
      <c r="AM6" s="146">
        <f>+'i_Altri Costi'!AN6</f>
        <v>0</v>
      </c>
      <c r="AN6" s="146">
        <f>+'i_Altri Costi'!AO6</f>
        <v>0</v>
      </c>
      <c r="AO6" s="146">
        <f>+'i_Altri Costi'!AP6</f>
        <v>0</v>
      </c>
      <c r="AP6" s="146">
        <f>+'i_Altri Costi'!AQ6</f>
        <v>0</v>
      </c>
      <c r="AQ6" s="146">
        <f>+'i_Altri Costi'!AR6</f>
        <v>0</v>
      </c>
      <c r="AR6" s="146">
        <f>+'i_Altri Costi'!AS6</f>
        <v>0</v>
      </c>
      <c r="AS6" s="146">
        <f>+'i_Altri Costi'!AT6</f>
        <v>0</v>
      </c>
      <c r="AT6" s="146">
        <f>+'i_Altri Costi'!AU6</f>
        <v>0</v>
      </c>
      <c r="AU6" s="146">
        <f>+'i_Altri Costi'!AV6</f>
        <v>0</v>
      </c>
      <c r="AV6" s="146">
        <f>+'i_Altri Costi'!AW6</f>
        <v>0</v>
      </c>
      <c r="AW6" s="146">
        <f>+'i_Altri Costi'!AX6</f>
        <v>0</v>
      </c>
      <c r="AX6" s="146">
        <f>+'i_Altri Costi'!AY6</f>
        <v>0</v>
      </c>
      <c r="AY6" s="146">
        <f>+'i_Altri Costi'!AZ6</f>
        <v>0</v>
      </c>
      <c r="AZ6" s="146">
        <f>+'i_Altri Costi'!BA6</f>
        <v>0</v>
      </c>
      <c r="BA6" s="146">
        <f>+'i_Altri Costi'!BB6</f>
        <v>0</v>
      </c>
      <c r="BB6" s="146">
        <f>+'i_Altri Costi'!BC6</f>
        <v>0</v>
      </c>
      <c r="BC6" s="146">
        <f>+'i_Altri Costi'!BD6</f>
        <v>0</v>
      </c>
      <c r="BD6" s="146">
        <f>+'i_Altri Costi'!BE6</f>
        <v>0</v>
      </c>
      <c r="BE6" s="146">
        <f>+'i_Altri Costi'!BF6</f>
        <v>0</v>
      </c>
      <c r="BF6" s="146">
        <f>+'i_Altri Costi'!BG6</f>
        <v>0</v>
      </c>
      <c r="BG6" s="146">
        <f>+'i_Altri Costi'!BH6</f>
        <v>0</v>
      </c>
      <c r="BH6" s="146">
        <f>+'i_Altri Costi'!BI6</f>
        <v>0</v>
      </c>
      <c r="BI6" s="146">
        <f>+'i_Altri Costi'!BJ6</f>
        <v>0</v>
      </c>
      <c r="BJ6" s="146">
        <f>+'i_Altri Costi'!BK6</f>
        <v>0</v>
      </c>
      <c r="BK6" s="146">
        <f>+'i_Altri Costi'!BL6</f>
        <v>0</v>
      </c>
    </row>
    <row r="7" spans="2:63" x14ac:dyDescent="0.25">
      <c r="B7" t="s">
        <v>60</v>
      </c>
      <c r="D7" s="146">
        <f>+'i_Altri Costi'!E7</f>
        <v>0</v>
      </c>
      <c r="E7" s="146">
        <f>+'i_Altri Costi'!F7</f>
        <v>0</v>
      </c>
      <c r="F7" s="146">
        <f>+'i_Altri Costi'!G7</f>
        <v>0</v>
      </c>
      <c r="G7" s="146">
        <f>+'i_Altri Costi'!H7</f>
        <v>0</v>
      </c>
      <c r="H7" s="146">
        <f>+'i_Altri Costi'!I7</f>
        <v>0</v>
      </c>
      <c r="I7" s="146">
        <f>+'i_Altri Costi'!J7</f>
        <v>0</v>
      </c>
      <c r="J7" s="146">
        <f>+'i_Altri Costi'!K7</f>
        <v>0</v>
      </c>
      <c r="K7" s="146">
        <f>+'i_Altri Costi'!L7</f>
        <v>0</v>
      </c>
      <c r="L7" s="146">
        <f>+'i_Altri Costi'!M7</f>
        <v>0</v>
      </c>
      <c r="M7" s="146">
        <f>+'i_Altri Costi'!N7</f>
        <v>0</v>
      </c>
      <c r="N7" s="146">
        <f>+'i_Altri Costi'!O7</f>
        <v>0</v>
      </c>
      <c r="O7" s="146">
        <f>+'i_Altri Costi'!P7</f>
        <v>0</v>
      </c>
      <c r="P7" s="146">
        <f>+'i_Altri Costi'!Q7</f>
        <v>0</v>
      </c>
      <c r="Q7" s="146">
        <f>+'i_Altri Costi'!R7</f>
        <v>0</v>
      </c>
      <c r="R7" s="146">
        <f>+'i_Altri Costi'!S7</f>
        <v>0</v>
      </c>
      <c r="S7" s="146">
        <f>+'i_Altri Costi'!T7</f>
        <v>0</v>
      </c>
      <c r="T7" s="146">
        <f>+'i_Altri Costi'!U7</f>
        <v>0</v>
      </c>
      <c r="U7" s="146">
        <f>+'i_Altri Costi'!V7</f>
        <v>0</v>
      </c>
      <c r="V7" s="146">
        <f>+'i_Altri Costi'!W7</f>
        <v>0</v>
      </c>
      <c r="W7" s="146">
        <f>+'i_Altri Costi'!X7</f>
        <v>0</v>
      </c>
      <c r="X7" s="146">
        <f>+'i_Altri Costi'!Y7</f>
        <v>0</v>
      </c>
      <c r="Y7" s="146">
        <f>+'i_Altri Costi'!Z7</f>
        <v>0</v>
      </c>
      <c r="Z7" s="146">
        <f>+'i_Altri Costi'!AA7</f>
        <v>0</v>
      </c>
      <c r="AA7" s="146">
        <f>+'i_Altri Costi'!AB7</f>
        <v>0</v>
      </c>
      <c r="AB7" s="146">
        <f>+'i_Altri Costi'!AC7</f>
        <v>0</v>
      </c>
      <c r="AC7" s="146">
        <f>+'i_Altri Costi'!AD7</f>
        <v>0</v>
      </c>
      <c r="AD7" s="146">
        <f>+'i_Altri Costi'!AE7</f>
        <v>0</v>
      </c>
      <c r="AE7" s="146">
        <f>+'i_Altri Costi'!AF7</f>
        <v>0</v>
      </c>
      <c r="AF7" s="146">
        <f>+'i_Altri Costi'!AG7</f>
        <v>0</v>
      </c>
      <c r="AG7" s="146">
        <f>+'i_Altri Costi'!AH7</f>
        <v>0</v>
      </c>
      <c r="AH7" s="146">
        <f>+'i_Altri Costi'!AI7</f>
        <v>0</v>
      </c>
      <c r="AI7" s="146">
        <f>+'i_Altri Costi'!AJ7</f>
        <v>0</v>
      </c>
      <c r="AJ7" s="146">
        <f>+'i_Altri Costi'!AK7</f>
        <v>0</v>
      </c>
      <c r="AK7" s="146">
        <f>+'i_Altri Costi'!AL7</f>
        <v>0</v>
      </c>
      <c r="AL7" s="146">
        <f>+'i_Altri Costi'!AM7</f>
        <v>0</v>
      </c>
      <c r="AM7" s="146">
        <f>+'i_Altri Costi'!AN7</f>
        <v>0</v>
      </c>
      <c r="AN7" s="146">
        <f>+'i_Altri Costi'!AO7</f>
        <v>0</v>
      </c>
      <c r="AO7" s="146">
        <f>+'i_Altri Costi'!AP7</f>
        <v>0</v>
      </c>
      <c r="AP7" s="146">
        <f>+'i_Altri Costi'!AQ7</f>
        <v>0</v>
      </c>
      <c r="AQ7" s="146">
        <f>+'i_Altri Costi'!AR7</f>
        <v>0</v>
      </c>
      <c r="AR7" s="146">
        <f>+'i_Altri Costi'!AS7</f>
        <v>0</v>
      </c>
      <c r="AS7" s="146">
        <f>+'i_Altri Costi'!AT7</f>
        <v>0</v>
      </c>
      <c r="AT7" s="146">
        <f>+'i_Altri Costi'!AU7</f>
        <v>0</v>
      </c>
      <c r="AU7" s="146">
        <f>+'i_Altri Costi'!AV7</f>
        <v>0</v>
      </c>
      <c r="AV7" s="146">
        <f>+'i_Altri Costi'!AW7</f>
        <v>0</v>
      </c>
      <c r="AW7" s="146">
        <f>+'i_Altri Costi'!AX7</f>
        <v>0</v>
      </c>
      <c r="AX7" s="146">
        <f>+'i_Altri Costi'!AY7</f>
        <v>0</v>
      </c>
      <c r="AY7" s="146">
        <f>+'i_Altri Costi'!AZ7</f>
        <v>0</v>
      </c>
      <c r="AZ7" s="146">
        <f>+'i_Altri Costi'!BA7</f>
        <v>0</v>
      </c>
      <c r="BA7" s="146">
        <f>+'i_Altri Costi'!BB7</f>
        <v>0</v>
      </c>
      <c r="BB7" s="146">
        <f>+'i_Altri Costi'!BC7</f>
        <v>0</v>
      </c>
      <c r="BC7" s="146">
        <f>+'i_Altri Costi'!BD7</f>
        <v>0</v>
      </c>
      <c r="BD7" s="146">
        <f>+'i_Altri Costi'!BE7</f>
        <v>0</v>
      </c>
      <c r="BE7" s="146">
        <f>+'i_Altri Costi'!BF7</f>
        <v>0</v>
      </c>
      <c r="BF7" s="146">
        <f>+'i_Altri Costi'!BG7</f>
        <v>0</v>
      </c>
      <c r="BG7" s="146">
        <f>+'i_Altri Costi'!BH7</f>
        <v>0</v>
      </c>
      <c r="BH7" s="146">
        <f>+'i_Altri Costi'!BI7</f>
        <v>0</v>
      </c>
      <c r="BI7" s="146">
        <f>+'i_Altri Costi'!BJ7</f>
        <v>0</v>
      </c>
      <c r="BJ7" s="146">
        <f>+'i_Altri Costi'!BK7</f>
        <v>0</v>
      </c>
      <c r="BK7" s="146">
        <f>+'i_Altri Costi'!BL7</f>
        <v>0</v>
      </c>
    </row>
    <row r="8" spans="2:63" x14ac:dyDescent="0.25">
      <c r="B8" t="s">
        <v>61</v>
      </c>
      <c r="D8" s="146">
        <f>+'i_Altri Costi'!E8</f>
        <v>0</v>
      </c>
      <c r="E8" s="146">
        <f>+'i_Altri Costi'!F8</f>
        <v>0</v>
      </c>
      <c r="F8" s="146">
        <f>+'i_Altri Costi'!G8</f>
        <v>0</v>
      </c>
      <c r="G8" s="146">
        <f>+'i_Altri Costi'!H8</f>
        <v>0</v>
      </c>
      <c r="H8" s="146">
        <f>+'i_Altri Costi'!I8</f>
        <v>0</v>
      </c>
      <c r="I8" s="146">
        <f>+'i_Altri Costi'!J8</f>
        <v>0</v>
      </c>
      <c r="J8" s="146">
        <f>+'i_Altri Costi'!K8</f>
        <v>0</v>
      </c>
      <c r="K8" s="146">
        <f>+'i_Altri Costi'!L8</f>
        <v>0</v>
      </c>
      <c r="L8" s="146">
        <f>+'i_Altri Costi'!M8</f>
        <v>0</v>
      </c>
      <c r="M8" s="146">
        <f>+'i_Altri Costi'!N8</f>
        <v>0</v>
      </c>
      <c r="N8" s="146">
        <f>+'i_Altri Costi'!O8</f>
        <v>0</v>
      </c>
      <c r="O8" s="146">
        <f>+'i_Altri Costi'!P8</f>
        <v>0</v>
      </c>
      <c r="P8" s="146">
        <f>+'i_Altri Costi'!Q8</f>
        <v>0</v>
      </c>
      <c r="Q8" s="146">
        <f>+'i_Altri Costi'!R8</f>
        <v>0</v>
      </c>
      <c r="R8" s="146">
        <f>+'i_Altri Costi'!S8</f>
        <v>0</v>
      </c>
      <c r="S8" s="146">
        <f>+'i_Altri Costi'!T8</f>
        <v>0</v>
      </c>
      <c r="T8" s="146">
        <f>+'i_Altri Costi'!U8</f>
        <v>0</v>
      </c>
      <c r="U8" s="146">
        <f>+'i_Altri Costi'!V8</f>
        <v>0</v>
      </c>
      <c r="V8" s="146">
        <f>+'i_Altri Costi'!W8</f>
        <v>0</v>
      </c>
      <c r="W8" s="146">
        <f>+'i_Altri Costi'!X8</f>
        <v>0</v>
      </c>
      <c r="X8" s="146">
        <f>+'i_Altri Costi'!Y8</f>
        <v>0</v>
      </c>
      <c r="Y8" s="146">
        <f>+'i_Altri Costi'!Z8</f>
        <v>0</v>
      </c>
      <c r="Z8" s="146">
        <f>+'i_Altri Costi'!AA8</f>
        <v>0</v>
      </c>
      <c r="AA8" s="146">
        <f>+'i_Altri Costi'!AB8</f>
        <v>0</v>
      </c>
      <c r="AB8" s="146">
        <f>+'i_Altri Costi'!AC8</f>
        <v>0</v>
      </c>
      <c r="AC8" s="146">
        <f>+'i_Altri Costi'!AD8</f>
        <v>0</v>
      </c>
      <c r="AD8" s="146">
        <f>+'i_Altri Costi'!AE8</f>
        <v>0</v>
      </c>
      <c r="AE8" s="146">
        <f>+'i_Altri Costi'!AF8</f>
        <v>0</v>
      </c>
      <c r="AF8" s="146">
        <f>+'i_Altri Costi'!AG8</f>
        <v>0</v>
      </c>
      <c r="AG8" s="146">
        <f>+'i_Altri Costi'!AH8</f>
        <v>0</v>
      </c>
      <c r="AH8" s="146">
        <f>+'i_Altri Costi'!AI8</f>
        <v>0</v>
      </c>
      <c r="AI8" s="146">
        <f>+'i_Altri Costi'!AJ8</f>
        <v>0</v>
      </c>
      <c r="AJ8" s="146">
        <f>+'i_Altri Costi'!AK8</f>
        <v>0</v>
      </c>
      <c r="AK8" s="146">
        <f>+'i_Altri Costi'!AL8</f>
        <v>0</v>
      </c>
      <c r="AL8" s="146">
        <f>+'i_Altri Costi'!AM8</f>
        <v>0</v>
      </c>
      <c r="AM8" s="146">
        <f>+'i_Altri Costi'!AN8</f>
        <v>0</v>
      </c>
      <c r="AN8" s="146">
        <f>+'i_Altri Costi'!AO8</f>
        <v>0</v>
      </c>
      <c r="AO8" s="146">
        <f>+'i_Altri Costi'!AP8</f>
        <v>0</v>
      </c>
      <c r="AP8" s="146">
        <f>+'i_Altri Costi'!AQ8</f>
        <v>0</v>
      </c>
      <c r="AQ8" s="146">
        <f>+'i_Altri Costi'!AR8</f>
        <v>0</v>
      </c>
      <c r="AR8" s="146">
        <f>+'i_Altri Costi'!AS8</f>
        <v>0</v>
      </c>
      <c r="AS8" s="146">
        <f>+'i_Altri Costi'!AT8</f>
        <v>0</v>
      </c>
      <c r="AT8" s="146">
        <f>+'i_Altri Costi'!AU8</f>
        <v>0</v>
      </c>
      <c r="AU8" s="146">
        <f>+'i_Altri Costi'!AV8</f>
        <v>0</v>
      </c>
      <c r="AV8" s="146">
        <f>+'i_Altri Costi'!AW8</f>
        <v>0</v>
      </c>
      <c r="AW8" s="146">
        <f>+'i_Altri Costi'!AX8</f>
        <v>0</v>
      </c>
      <c r="AX8" s="146">
        <f>+'i_Altri Costi'!AY8</f>
        <v>0</v>
      </c>
      <c r="AY8" s="146">
        <f>+'i_Altri Costi'!AZ8</f>
        <v>0</v>
      </c>
      <c r="AZ8" s="146">
        <f>+'i_Altri Costi'!BA8</f>
        <v>0</v>
      </c>
      <c r="BA8" s="146">
        <f>+'i_Altri Costi'!BB8</f>
        <v>0</v>
      </c>
      <c r="BB8" s="146">
        <f>+'i_Altri Costi'!BC8</f>
        <v>0</v>
      </c>
      <c r="BC8" s="146">
        <f>+'i_Altri Costi'!BD8</f>
        <v>0</v>
      </c>
      <c r="BD8" s="146">
        <f>+'i_Altri Costi'!BE8</f>
        <v>0</v>
      </c>
      <c r="BE8" s="146">
        <f>+'i_Altri Costi'!BF8</f>
        <v>0</v>
      </c>
      <c r="BF8" s="146">
        <f>+'i_Altri Costi'!BG8</f>
        <v>0</v>
      </c>
      <c r="BG8" s="146">
        <f>+'i_Altri Costi'!BH8</f>
        <v>0</v>
      </c>
      <c r="BH8" s="146">
        <f>+'i_Altri Costi'!BI8</f>
        <v>0</v>
      </c>
      <c r="BI8" s="146">
        <f>+'i_Altri Costi'!BJ8</f>
        <v>0</v>
      </c>
      <c r="BJ8" s="146">
        <f>+'i_Altri Costi'!BK8</f>
        <v>0</v>
      </c>
      <c r="BK8" s="146">
        <f>+'i_Altri Costi'!BL8</f>
        <v>0</v>
      </c>
    </row>
    <row r="9" spans="2:63" x14ac:dyDescent="0.25">
      <c r="B9" t="s">
        <v>62</v>
      </c>
      <c r="D9" s="146">
        <f>+'i_Altri Costi'!E9</f>
        <v>0</v>
      </c>
      <c r="E9" s="146">
        <f>+'i_Altri Costi'!F9</f>
        <v>0</v>
      </c>
      <c r="F9" s="146">
        <f>+'i_Altri Costi'!G9</f>
        <v>0</v>
      </c>
      <c r="G9" s="146">
        <f>+'i_Altri Costi'!H9</f>
        <v>0</v>
      </c>
      <c r="H9" s="146">
        <f>+'i_Altri Costi'!I9</f>
        <v>0</v>
      </c>
      <c r="I9" s="146">
        <f>+'i_Altri Costi'!J9</f>
        <v>0</v>
      </c>
      <c r="J9" s="146">
        <f>+'i_Altri Costi'!K9</f>
        <v>0</v>
      </c>
      <c r="K9" s="146">
        <f>+'i_Altri Costi'!L9</f>
        <v>0</v>
      </c>
      <c r="L9" s="146">
        <f>+'i_Altri Costi'!M9</f>
        <v>0</v>
      </c>
      <c r="M9" s="146">
        <f>+'i_Altri Costi'!N9</f>
        <v>0</v>
      </c>
      <c r="N9" s="146">
        <f>+'i_Altri Costi'!O9</f>
        <v>0</v>
      </c>
      <c r="O9" s="146">
        <f>+'i_Altri Costi'!P9</f>
        <v>0</v>
      </c>
      <c r="P9" s="146">
        <f>+'i_Altri Costi'!Q9</f>
        <v>0</v>
      </c>
      <c r="Q9" s="146">
        <f>+'i_Altri Costi'!R9</f>
        <v>0</v>
      </c>
      <c r="R9" s="146">
        <f>+'i_Altri Costi'!S9</f>
        <v>0</v>
      </c>
      <c r="S9" s="146">
        <f>+'i_Altri Costi'!T9</f>
        <v>0</v>
      </c>
      <c r="T9" s="146">
        <f>+'i_Altri Costi'!U9</f>
        <v>0</v>
      </c>
      <c r="U9" s="146">
        <f>+'i_Altri Costi'!V9</f>
        <v>0</v>
      </c>
      <c r="V9" s="146">
        <f>+'i_Altri Costi'!W9</f>
        <v>0</v>
      </c>
      <c r="W9" s="146">
        <f>+'i_Altri Costi'!X9</f>
        <v>0</v>
      </c>
      <c r="X9" s="146">
        <f>+'i_Altri Costi'!Y9</f>
        <v>0</v>
      </c>
      <c r="Y9" s="146">
        <f>+'i_Altri Costi'!Z9</f>
        <v>0</v>
      </c>
      <c r="Z9" s="146">
        <f>+'i_Altri Costi'!AA9</f>
        <v>0</v>
      </c>
      <c r="AA9" s="146">
        <f>+'i_Altri Costi'!AB9</f>
        <v>0</v>
      </c>
      <c r="AB9" s="146">
        <f>+'i_Altri Costi'!AC9</f>
        <v>0</v>
      </c>
      <c r="AC9" s="146">
        <f>+'i_Altri Costi'!AD9</f>
        <v>0</v>
      </c>
      <c r="AD9" s="146">
        <f>+'i_Altri Costi'!AE9</f>
        <v>0</v>
      </c>
      <c r="AE9" s="146">
        <f>+'i_Altri Costi'!AF9</f>
        <v>0</v>
      </c>
      <c r="AF9" s="146">
        <f>+'i_Altri Costi'!AG9</f>
        <v>0</v>
      </c>
      <c r="AG9" s="146">
        <f>+'i_Altri Costi'!AH9</f>
        <v>0</v>
      </c>
      <c r="AH9" s="146">
        <f>+'i_Altri Costi'!AI9</f>
        <v>0</v>
      </c>
      <c r="AI9" s="146">
        <f>+'i_Altri Costi'!AJ9</f>
        <v>0</v>
      </c>
      <c r="AJ9" s="146">
        <f>+'i_Altri Costi'!AK9</f>
        <v>0</v>
      </c>
      <c r="AK9" s="146">
        <f>+'i_Altri Costi'!AL9</f>
        <v>0</v>
      </c>
      <c r="AL9" s="146">
        <f>+'i_Altri Costi'!AM9</f>
        <v>0</v>
      </c>
      <c r="AM9" s="146">
        <f>+'i_Altri Costi'!AN9</f>
        <v>0</v>
      </c>
      <c r="AN9" s="146">
        <f>+'i_Altri Costi'!AO9</f>
        <v>0</v>
      </c>
      <c r="AO9" s="146">
        <f>+'i_Altri Costi'!AP9</f>
        <v>0</v>
      </c>
      <c r="AP9" s="146">
        <f>+'i_Altri Costi'!AQ9</f>
        <v>0</v>
      </c>
      <c r="AQ9" s="146">
        <f>+'i_Altri Costi'!AR9</f>
        <v>0</v>
      </c>
      <c r="AR9" s="146">
        <f>+'i_Altri Costi'!AS9</f>
        <v>0</v>
      </c>
      <c r="AS9" s="146">
        <f>+'i_Altri Costi'!AT9</f>
        <v>0</v>
      </c>
      <c r="AT9" s="146">
        <f>+'i_Altri Costi'!AU9</f>
        <v>0</v>
      </c>
      <c r="AU9" s="146">
        <f>+'i_Altri Costi'!AV9</f>
        <v>0</v>
      </c>
      <c r="AV9" s="146">
        <f>+'i_Altri Costi'!AW9</f>
        <v>0</v>
      </c>
      <c r="AW9" s="146">
        <f>+'i_Altri Costi'!AX9</f>
        <v>0</v>
      </c>
      <c r="AX9" s="146">
        <f>+'i_Altri Costi'!AY9</f>
        <v>0</v>
      </c>
      <c r="AY9" s="146">
        <f>+'i_Altri Costi'!AZ9</f>
        <v>0</v>
      </c>
      <c r="AZ9" s="146">
        <f>+'i_Altri Costi'!BA9</f>
        <v>0</v>
      </c>
      <c r="BA9" s="146">
        <f>+'i_Altri Costi'!BB9</f>
        <v>0</v>
      </c>
      <c r="BB9" s="146">
        <f>+'i_Altri Costi'!BC9</f>
        <v>0</v>
      </c>
      <c r="BC9" s="146">
        <f>+'i_Altri Costi'!BD9</f>
        <v>0</v>
      </c>
      <c r="BD9" s="146">
        <f>+'i_Altri Costi'!BE9</f>
        <v>0</v>
      </c>
      <c r="BE9" s="146">
        <f>+'i_Altri Costi'!BF9</f>
        <v>0</v>
      </c>
      <c r="BF9" s="146">
        <f>+'i_Altri Costi'!BG9</f>
        <v>0</v>
      </c>
      <c r="BG9" s="146">
        <f>+'i_Altri Costi'!BH9</f>
        <v>0</v>
      </c>
      <c r="BH9" s="146">
        <f>+'i_Altri Costi'!BI9</f>
        <v>0</v>
      </c>
      <c r="BI9" s="146">
        <f>+'i_Altri Costi'!BJ9</f>
        <v>0</v>
      </c>
      <c r="BJ9" s="146">
        <f>+'i_Altri Costi'!BK9</f>
        <v>0</v>
      </c>
      <c r="BK9" s="146">
        <f>+'i_Altri Costi'!BL9</f>
        <v>0</v>
      </c>
    </row>
    <row r="10" spans="2:63" x14ac:dyDescent="0.25">
      <c r="B10" t="s">
        <v>63</v>
      </c>
      <c r="D10" s="146">
        <f>+'i_Altri Costi'!E10</f>
        <v>0</v>
      </c>
      <c r="E10" s="146">
        <f>+'i_Altri Costi'!F10</f>
        <v>0</v>
      </c>
      <c r="F10" s="146">
        <f>+'i_Altri Costi'!G10</f>
        <v>0</v>
      </c>
      <c r="G10" s="146">
        <f>+'i_Altri Costi'!H10</f>
        <v>0</v>
      </c>
      <c r="H10" s="146">
        <f>+'i_Altri Costi'!I10</f>
        <v>0</v>
      </c>
      <c r="I10" s="146">
        <f>+'i_Altri Costi'!J10</f>
        <v>0</v>
      </c>
      <c r="J10" s="146">
        <f>+'i_Altri Costi'!K10</f>
        <v>0</v>
      </c>
      <c r="K10" s="146">
        <f>+'i_Altri Costi'!L10</f>
        <v>0</v>
      </c>
      <c r="L10" s="146">
        <f>+'i_Altri Costi'!M10</f>
        <v>0</v>
      </c>
      <c r="M10" s="146">
        <f>+'i_Altri Costi'!N10</f>
        <v>0</v>
      </c>
      <c r="N10" s="146">
        <f>+'i_Altri Costi'!O10</f>
        <v>0</v>
      </c>
      <c r="O10" s="146">
        <f>+'i_Altri Costi'!P10</f>
        <v>0</v>
      </c>
      <c r="P10" s="146">
        <f>+'i_Altri Costi'!Q10</f>
        <v>0</v>
      </c>
      <c r="Q10" s="146">
        <f>+'i_Altri Costi'!R10</f>
        <v>0</v>
      </c>
      <c r="R10" s="146">
        <f>+'i_Altri Costi'!S10</f>
        <v>0</v>
      </c>
      <c r="S10" s="146">
        <f>+'i_Altri Costi'!T10</f>
        <v>0</v>
      </c>
      <c r="T10" s="146">
        <f>+'i_Altri Costi'!U10</f>
        <v>0</v>
      </c>
      <c r="U10" s="146">
        <f>+'i_Altri Costi'!V10</f>
        <v>0</v>
      </c>
      <c r="V10" s="146">
        <f>+'i_Altri Costi'!W10</f>
        <v>0</v>
      </c>
      <c r="W10" s="146">
        <f>+'i_Altri Costi'!X10</f>
        <v>0</v>
      </c>
      <c r="X10" s="146">
        <f>+'i_Altri Costi'!Y10</f>
        <v>0</v>
      </c>
      <c r="Y10" s="146">
        <f>+'i_Altri Costi'!Z10</f>
        <v>0</v>
      </c>
      <c r="Z10" s="146">
        <f>+'i_Altri Costi'!AA10</f>
        <v>0</v>
      </c>
      <c r="AA10" s="146">
        <f>+'i_Altri Costi'!AB10</f>
        <v>0</v>
      </c>
      <c r="AB10" s="146">
        <f>+'i_Altri Costi'!AC10</f>
        <v>0</v>
      </c>
      <c r="AC10" s="146">
        <f>+'i_Altri Costi'!AD10</f>
        <v>0</v>
      </c>
      <c r="AD10" s="146">
        <f>+'i_Altri Costi'!AE10</f>
        <v>0</v>
      </c>
      <c r="AE10" s="146">
        <f>+'i_Altri Costi'!AF10</f>
        <v>0</v>
      </c>
      <c r="AF10" s="146">
        <f>+'i_Altri Costi'!AG10</f>
        <v>0</v>
      </c>
      <c r="AG10" s="146">
        <f>+'i_Altri Costi'!AH10</f>
        <v>0</v>
      </c>
      <c r="AH10" s="146">
        <f>+'i_Altri Costi'!AI10</f>
        <v>0</v>
      </c>
      <c r="AI10" s="146">
        <f>+'i_Altri Costi'!AJ10</f>
        <v>0</v>
      </c>
      <c r="AJ10" s="146">
        <f>+'i_Altri Costi'!AK10</f>
        <v>0</v>
      </c>
      <c r="AK10" s="146">
        <f>+'i_Altri Costi'!AL10</f>
        <v>0</v>
      </c>
      <c r="AL10" s="146">
        <f>+'i_Altri Costi'!AM10</f>
        <v>0</v>
      </c>
      <c r="AM10" s="146">
        <f>+'i_Altri Costi'!AN10</f>
        <v>0</v>
      </c>
      <c r="AN10" s="146">
        <f>+'i_Altri Costi'!AO10</f>
        <v>0</v>
      </c>
      <c r="AO10" s="146">
        <f>+'i_Altri Costi'!AP10</f>
        <v>0</v>
      </c>
      <c r="AP10" s="146">
        <f>+'i_Altri Costi'!AQ10</f>
        <v>0</v>
      </c>
      <c r="AQ10" s="146">
        <f>+'i_Altri Costi'!AR10</f>
        <v>0</v>
      </c>
      <c r="AR10" s="146">
        <f>+'i_Altri Costi'!AS10</f>
        <v>0</v>
      </c>
      <c r="AS10" s="146">
        <f>+'i_Altri Costi'!AT10</f>
        <v>0</v>
      </c>
      <c r="AT10" s="146">
        <f>+'i_Altri Costi'!AU10</f>
        <v>0</v>
      </c>
      <c r="AU10" s="146">
        <f>+'i_Altri Costi'!AV10</f>
        <v>0</v>
      </c>
      <c r="AV10" s="146">
        <f>+'i_Altri Costi'!AW10</f>
        <v>0</v>
      </c>
      <c r="AW10" s="146">
        <f>+'i_Altri Costi'!AX10</f>
        <v>0</v>
      </c>
      <c r="AX10" s="146">
        <f>+'i_Altri Costi'!AY10</f>
        <v>0</v>
      </c>
      <c r="AY10" s="146">
        <f>+'i_Altri Costi'!AZ10</f>
        <v>0</v>
      </c>
      <c r="AZ10" s="146">
        <f>+'i_Altri Costi'!BA10</f>
        <v>0</v>
      </c>
      <c r="BA10" s="146">
        <f>+'i_Altri Costi'!BB10</f>
        <v>0</v>
      </c>
      <c r="BB10" s="146">
        <f>+'i_Altri Costi'!BC10</f>
        <v>0</v>
      </c>
      <c r="BC10" s="146">
        <f>+'i_Altri Costi'!BD10</f>
        <v>0</v>
      </c>
      <c r="BD10" s="146">
        <f>+'i_Altri Costi'!BE10</f>
        <v>0</v>
      </c>
      <c r="BE10" s="146">
        <f>+'i_Altri Costi'!BF10</f>
        <v>0</v>
      </c>
      <c r="BF10" s="146">
        <f>+'i_Altri Costi'!BG10</f>
        <v>0</v>
      </c>
      <c r="BG10" s="146">
        <f>+'i_Altri Costi'!BH10</f>
        <v>0</v>
      </c>
      <c r="BH10" s="146">
        <f>+'i_Altri Costi'!BI10</f>
        <v>0</v>
      </c>
      <c r="BI10" s="146">
        <f>+'i_Altri Costi'!BJ10</f>
        <v>0</v>
      </c>
      <c r="BJ10" s="146">
        <f>+'i_Altri Costi'!BK10</f>
        <v>0</v>
      </c>
      <c r="BK10" s="146">
        <f>+'i_Altri Costi'!BL10</f>
        <v>0</v>
      </c>
    </row>
    <row r="11" spans="2:63" x14ac:dyDescent="0.25">
      <c r="B11" t="s">
        <v>64</v>
      </c>
      <c r="D11" s="146">
        <f>+'i_Altri Costi'!E11</f>
        <v>0</v>
      </c>
      <c r="E11" s="146">
        <f>+'i_Altri Costi'!F11</f>
        <v>0</v>
      </c>
      <c r="F11" s="146">
        <f>+'i_Altri Costi'!G11</f>
        <v>0</v>
      </c>
      <c r="G11" s="146">
        <f>+'i_Altri Costi'!H11</f>
        <v>0</v>
      </c>
      <c r="H11" s="146">
        <f>+'i_Altri Costi'!I11</f>
        <v>0</v>
      </c>
      <c r="I11" s="146">
        <f>+'i_Altri Costi'!J11</f>
        <v>0</v>
      </c>
      <c r="J11" s="146">
        <f>+'i_Altri Costi'!K11</f>
        <v>0</v>
      </c>
      <c r="K11" s="146">
        <f>+'i_Altri Costi'!L11</f>
        <v>0</v>
      </c>
      <c r="L11" s="146">
        <f>+'i_Altri Costi'!M11</f>
        <v>0</v>
      </c>
      <c r="M11" s="146">
        <f>+'i_Altri Costi'!N11</f>
        <v>0</v>
      </c>
      <c r="N11" s="146">
        <f>+'i_Altri Costi'!O11</f>
        <v>0</v>
      </c>
      <c r="O11" s="146">
        <f>+'i_Altri Costi'!P11</f>
        <v>0</v>
      </c>
      <c r="P11" s="146">
        <f>+'i_Altri Costi'!Q11</f>
        <v>0</v>
      </c>
      <c r="Q11" s="146">
        <f>+'i_Altri Costi'!R11</f>
        <v>0</v>
      </c>
      <c r="R11" s="146">
        <f>+'i_Altri Costi'!S11</f>
        <v>0</v>
      </c>
      <c r="S11" s="146">
        <f>+'i_Altri Costi'!T11</f>
        <v>0</v>
      </c>
      <c r="T11" s="146">
        <f>+'i_Altri Costi'!U11</f>
        <v>0</v>
      </c>
      <c r="U11" s="146">
        <f>+'i_Altri Costi'!V11</f>
        <v>0</v>
      </c>
      <c r="V11" s="146">
        <f>+'i_Altri Costi'!W11</f>
        <v>0</v>
      </c>
      <c r="W11" s="146">
        <f>+'i_Altri Costi'!X11</f>
        <v>0</v>
      </c>
      <c r="X11" s="146">
        <f>+'i_Altri Costi'!Y11</f>
        <v>0</v>
      </c>
      <c r="Y11" s="146">
        <f>+'i_Altri Costi'!Z11</f>
        <v>0</v>
      </c>
      <c r="Z11" s="146">
        <f>+'i_Altri Costi'!AA11</f>
        <v>0</v>
      </c>
      <c r="AA11" s="146">
        <f>+'i_Altri Costi'!AB11</f>
        <v>0</v>
      </c>
      <c r="AB11" s="146">
        <f>+'i_Altri Costi'!AC11</f>
        <v>0</v>
      </c>
      <c r="AC11" s="146">
        <f>+'i_Altri Costi'!AD11</f>
        <v>0</v>
      </c>
      <c r="AD11" s="146">
        <f>+'i_Altri Costi'!AE11</f>
        <v>0</v>
      </c>
      <c r="AE11" s="146">
        <f>+'i_Altri Costi'!AF11</f>
        <v>0</v>
      </c>
      <c r="AF11" s="146">
        <f>+'i_Altri Costi'!AG11</f>
        <v>0</v>
      </c>
      <c r="AG11" s="146">
        <f>+'i_Altri Costi'!AH11</f>
        <v>0</v>
      </c>
      <c r="AH11" s="146">
        <f>+'i_Altri Costi'!AI11</f>
        <v>0</v>
      </c>
      <c r="AI11" s="146">
        <f>+'i_Altri Costi'!AJ11</f>
        <v>0</v>
      </c>
      <c r="AJ11" s="146">
        <f>+'i_Altri Costi'!AK11</f>
        <v>0</v>
      </c>
      <c r="AK11" s="146">
        <f>+'i_Altri Costi'!AL11</f>
        <v>0</v>
      </c>
      <c r="AL11" s="146">
        <f>+'i_Altri Costi'!AM11</f>
        <v>0</v>
      </c>
      <c r="AM11" s="146">
        <f>+'i_Altri Costi'!AN11</f>
        <v>0</v>
      </c>
      <c r="AN11" s="146">
        <f>+'i_Altri Costi'!AO11</f>
        <v>0</v>
      </c>
      <c r="AO11" s="146">
        <f>+'i_Altri Costi'!AP11</f>
        <v>0</v>
      </c>
      <c r="AP11" s="146">
        <f>+'i_Altri Costi'!AQ11</f>
        <v>0</v>
      </c>
      <c r="AQ11" s="146">
        <f>+'i_Altri Costi'!AR11</f>
        <v>0</v>
      </c>
      <c r="AR11" s="146">
        <f>+'i_Altri Costi'!AS11</f>
        <v>0</v>
      </c>
      <c r="AS11" s="146">
        <f>+'i_Altri Costi'!AT11</f>
        <v>0</v>
      </c>
      <c r="AT11" s="146">
        <f>+'i_Altri Costi'!AU11</f>
        <v>0</v>
      </c>
      <c r="AU11" s="146">
        <f>+'i_Altri Costi'!AV11</f>
        <v>0</v>
      </c>
      <c r="AV11" s="146">
        <f>+'i_Altri Costi'!AW11</f>
        <v>0</v>
      </c>
      <c r="AW11" s="146">
        <f>+'i_Altri Costi'!AX11</f>
        <v>0</v>
      </c>
      <c r="AX11" s="146">
        <f>+'i_Altri Costi'!AY11</f>
        <v>0</v>
      </c>
      <c r="AY11" s="146">
        <f>+'i_Altri Costi'!AZ11</f>
        <v>0</v>
      </c>
      <c r="AZ11" s="146">
        <f>+'i_Altri Costi'!BA11</f>
        <v>0</v>
      </c>
      <c r="BA11" s="146">
        <f>+'i_Altri Costi'!BB11</f>
        <v>0</v>
      </c>
      <c r="BB11" s="146">
        <f>+'i_Altri Costi'!BC11</f>
        <v>0</v>
      </c>
      <c r="BC11" s="146">
        <f>+'i_Altri Costi'!BD11</f>
        <v>0</v>
      </c>
      <c r="BD11" s="146">
        <f>+'i_Altri Costi'!BE11</f>
        <v>0</v>
      </c>
      <c r="BE11" s="146">
        <f>+'i_Altri Costi'!BF11</f>
        <v>0</v>
      </c>
      <c r="BF11" s="146">
        <f>+'i_Altri Costi'!BG11</f>
        <v>0</v>
      </c>
      <c r="BG11" s="146">
        <f>+'i_Altri Costi'!BH11</f>
        <v>0</v>
      </c>
      <c r="BH11" s="146">
        <f>+'i_Altri Costi'!BI11</f>
        <v>0</v>
      </c>
      <c r="BI11" s="146">
        <f>+'i_Altri Costi'!BJ11</f>
        <v>0</v>
      </c>
      <c r="BJ11" s="146">
        <f>+'i_Altri Costi'!BK11</f>
        <v>0</v>
      </c>
      <c r="BK11" s="146">
        <f>+'i_Altri Costi'!BL11</f>
        <v>0</v>
      </c>
    </row>
    <row r="12" spans="2:63" x14ac:dyDescent="0.25">
      <c r="B12" t="s">
        <v>65</v>
      </c>
      <c r="D12" s="146">
        <f>+'i_Altri Costi'!E12</f>
        <v>0</v>
      </c>
      <c r="E12" s="146">
        <f>+'i_Altri Costi'!F12</f>
        <v>0</v>
      </c>
      <c r="F12" s="146">
        <f>+'i_Altri Costi'!G12</f>
        <v>0</v>
      </c>
      <c r="G12" s="146">
        <f>+'i_Altri Costi'!H12</f>
        <v>0</v>
      </c>
      <c r="H12" s="146">
        <f>+'i_Altri Costi'!I12</f>
        <v>0</v>
      </c>
      <c r="I12" s="146">
        <f>+'i_Altri Costi'!J12</f>
        <v>0</v>
      </c>
      <c r="J12" s="146">
        <f>+'i_Altri Costi'!K12</f>
        <v>0</v>
      </c>
      <c r="K12" s="146">
        <f>+'i_Altri Costi'!L12</f>
        <v>0</v>
      </c>
      <c r="L12" s="146">
        <f>+'i_Altri Costi'!M12</f>
        <v>0</v>
      </c>
      <c r="M12" s="146">
        <f>+'i_Altri Costi'!N12</f>
        <v>0</v>
      </c>
      <c r="N12" s="146">
        <f>+'i_Altri Costi'!O12</f>
        <v>0</v>
      </c>
      <c r="O12" s="146">
        <f>+'i_Altri Costi'!P12</f>
        <v>0</v>
      </c>
      <c r="P12" s="146">
        <f>+'i_Altri Costi'!Q12</f>
        <v>0</v>
      </c>
      <c r="Q12" s="146">
        <f>+'i_Altri Costi'!R12</f>
        <v>0</v>
      </c>
      <c r="R12" s="146">
        <f>+'i_Altri Costi'!S12</f>
        <v>0</v>
      </c>
      <c r="S12" s="146">
        <f>+'i_Altri Costi'!T12</f>
        <v>0</v>
      </c>
      <c r="T12" s="146">
        <f>+'i_Altri Costi'!U12</f>
        <v>0</v>
      </c>
      <c r="U12" s="146">
        <f>+'i_Altri Costi'!V12</f>
        <v>0</v>
      </c>
      <c r="V12" s="146">
        <f>+'i_Altri Costi'!W12</f>
        <v>0</v>
      </c>
      <c r="W12" s="146">
        <f>+'i_Altri Costi'!X12</f>
        <v>0</v>
      </c>
      <c r="X12" s="146">
        <f>+'i_Altri Costi'!Y12</f>
        <v>0</v>
      </c>
      <c r="Y12" s="146">
        <f>+'i_Altri Costi'!Z12</f>
        <v>0</v>
      </c>
      <c r="Z12" s="146">
        <f>+'i_Altri Costi'!AA12</f>
        <v>0</v>
      </c>
      <c r="AA12" s="146">
        <f>+'i_Altri Costi'!AB12</f>
        <v>0</v>
      </c>
      <c r="AB12" s="146">
        <f>+'i_Altri Costi'!AC12</f>
        <v>0</v>
      </c>
      <c r="AC12" s="146">
        <f>+'i_Altri Costi'!AD12</f>
        <v>0</v>
      </c>
      <c r="AD12" s="146">
        <f>+'i_Altri Costi'!AE12</f>
        <v>0</v>
      </c>
      <c r="AE12" s="146">
        <f>+'i_Altri Costi'!AF12</f>
        <v>0</v>
      </c>
      <c r="AF12" s="146">
        <f>+'i_Altri Costi'!AG12</f>
        <v>0</v>
      </c>
      <c r="AG12" s="146">
        <f>+'i_Altri Costi'!AH12</f>
        <v>0</v>
      </c>
      <c r="AH12" s="146">
        <f>+'i_Altri Costi'!AI12</f>
        <v>0</v>
      </c>
      <c r="AI12" s="146">
        <f>+'i_Altri Costi'!AJ12</f>
        <v>0</v>
      </c>
      <c r="AJ12" s="146">
        <f>+'i_Altri Costi'!AK12</f>
        <v>0</v>
      </c>
      <c r="AK12" s="146">
        <f>+'i_Altri Costi'!AL12</f>
        <v>0</v>
      </c>
      <c r="AL12" s="146">
        <f>+'i_Altri Costi'!AM12</f>
        <v>0</v>
      </c>
      <c r="AM12" s="146">
        <f>+'i_Altri Costi'!AN12</f>
        <v>0</v>
      </c>
      <c r="AN12" s="146">
        <f>+'i_Altri Costi'!AO12</f>
        <v>0</v>
      </c>
      <c r="AO12" s="146">
        <f>+'i_Altri Costi'!AP12</f>
        <v>0</v>
      </c>
      <c r="AP12" s="146">
        <f>+'i_Altri Costi'!AQ12</f>
        <v>0</v>
      </c>
      <c r="AQ12" s="146">
        <f>+'i_Altri Costi'!AR12</f>
        <v>0</v>
      </c>
      <c r="AR12" s="146">
        <f>+'i_Altri Costi'!AS12</f>
        <v>0</v>
      </c>
      <c r="AS12" s="146">
        <f>+'i_Altri Costi'!AT12</f>
        <v>0</v>
      </c>
      <c r="AT12" s="146">
        <f>+'i_Altri Costi'!AU12</f>
        <v>0</v>
      </c>
      <c r="AU12" s="146">
        <f>+'i_Altri Costi'!AV12</f>
        <v>0</v>
      </c>
      <c r="AV12" s="146">
        <f>+'i_Altri Costi'!AW12</f>
        <v>0</v>
      </c>
      <c r="AW12" s="146">
        <f>+'i_Altri Costi'!AX12</f>
        <v>0</v>
      </c>
      <c r="AX12" s="146">
        <f>+'i_Altri Costi'!AY12</f>
        <v>0</v>
      </c>
      <c r="AY12" s="146">
        <f>+'i_Altri Costi'!AZ12</f>
        <v>0</v>
      </c>
      <c r="AZ12" s="146">
        <f>+'i_Altri Costi'!BA12</f>
        <v>0</v>
      </c>
      <c r="BA12" s="146">
        <f>+'i_Altri Costi'!BB12</f>
        <v>0</v>
      </c>
      <c r="BB12" s="146">
        <f>+'i_Altri Costi'!BC12</f>
        <v>0</v>
      </c>
      <c r="BC12" s="146">
        <f>+'i_Altri Costi'!BD12</f>
        <v>0</v>
      </c>
      <c r="BD12" s="146">
        <f>+'i_Altri Costi'!BE12</f>
        <v>0</v>
      </c>
      <c r="BE12" s="146">
        <f>+'i_Altri Costi'!BF12</f>
        <v>0</v>
      </c>
      <c r="BF12" s="146">
        <f>+'i_Altri Costi'!BG12</f>
        <v>0</v>
      </c>
      <c r="BG12" s="146">
        <f>+'i_Altri Costi'!BH12</f>
        <v>0</v>
      </c>
      <c r="BH12" s="146">
        <f>+'i_Altri Costi'!BI12</f>
        <v>0</v>
      </c>
      <c r="BI12" s="146">
        <f>+'i_Altri Costi'!BJ12</f>
        <v>0</v>
      </c>
      <c r="BJ12" s="146">
        <f>+'i_Altri Costi'!BK12</f>
        <v>0</v>
      </c>
      <c r="BK12" s="146">
        <f>+'i_Altri Costi'!BL12</f>
        <v>0</v>
      </c>
    </row>
    <row r="13" spans="2:63" x14ac:dyDescent="0.25">
      <c r="B13" t="s">
        <v>66</v>
      </c>
      <c r="D13" s="146">
        <f>+'i_Altri Costi'!E13</f>
        <v>0</v>
      </c>
      <c r="E13" s="146">
        <f>+'i_Altri Costi'!F13</f>
        <v>0</v>
      </c>
      <c r="F13" s="146">
        <f>+'i_Altri Costi'!G13</f>
        <v>0</v>
      </c>
      <c r="G13" s="146">
        <f>+'i_Altri Costi'!H13</f>
        <v>0</v>
      </c>
      <c r="H13" s="146">
        <f>+'i_Altri Costi'!I13</f>
        <v>0</v>
      </c>
      <c r="I13" s="146">
        <f>+'i_Altri Costi'!J13</f>
        <v>0</v>
      </c>
      <c r="J13" s="146">
        <f>+'i_Altri Costi'!K13</f>
        <v>0</v>
      </c>
      <c r="K13" s="146">
        <f>+'i_Altri Costi'!L13</f>
        <v>0</v>
      </c>
      <c r="L13" s="146">
        <f>+'i_Altri Costi'!M13</f>
        <v>0</v>
      </c>
      <c r="M13" s="146">
        <f>+'i_Altri Costi'!N13</f>
        <v>0</v>
      </c>
      <c r="N13" s="146">
        <f>+'i_Altri Costi'!O13</f>
        <v>0</v>
      </c>
      <c r="O13" s="146">
        <f>+'i_Altri Costi'!P13</f>
        <v>0</v>
      </c>
      <c r="P13" s="146">
        <f>+'i_Altri Costi'!Q13</f>
        <v>0</v>
      </c>
      <c r="Q13" s="146">
        <f>+'i_Altri Costi'!R13</f>
        <v>0</v>
      </c>
      <c r="R13" s="146">
        <f>+'i_Altri Costi'!S13</f>
        <v>0</v>
      </c>
      <c r="S13" s="146">
        <f>+'i_Altri Costi'!T13</f>
        <v>0</v>
      </c>
      <c r="T13" s="146">
        <f>+'i_Altri Costi'!U13</f>
        <v>0</v>
      </c>
      <c r="U13" s="146">
        <f>+'i_Altri Costi'!V13</f>
        <v>0</v>
      </c>
      <c r="V13" s="146">
        <f>+'i_Altri Costi'!W13</f>
        <v>0</v>
      </c>
      <c r="W13" s="146">
        <f>+'i_Altri Costi'!X13</f>
        <v>0</v>
      </c>
      <c r="X13" s="146">
        <f>+'i_Altri Costi'!Y13</f>
        <v>0</v>
      </c>
      <c r="Y13" s="146">
        <f>+'i_Altri Costi'!Z13</f>
        <v>0</v>
      </c>
      <c r="Z13" s="146">
        <f>+'i_Altri Costi'!AA13</f>
        <v>0</v>
      </c>
      <c r="AA13" s="146">
        <f>+'i_Altri Costi'!AB13</f>
        <v>0</v>
      </c>
      <c r="AB13" s="146">
        <f>+'i_Altri Costi'!AC13</f>
        <v>0</v>
      </c>
      <c r="AC13" s="146">
        <f>+'i_Altri Costi'!AD13</f>
        <v>0</v>
      </c>
      <c r="AD13" s="146">
        <f>+'i_Altri Costi'!AE13</f>
        <v>0</v>
      </c>
      <c r="AE13" s="146">
        <f>+'i_Altri Costi'!AF13</f>
        <v>0</v>
      </c>
      <c r="AF13" s="146">
        <f>+'i_Altri Costi'!AG13</f>
        <v>0</v>
      </c>
      <c r="AG13" s="146">
        <f>+'i_Altri Costi'!AH13</f>
        <v>0</v>
      </c>
      <c r="AH13" s="146">
        <f>+'i_Altri Costi'!AI13</f>
        <v>0</v>
      </c>
      <c r="AI13" s="146">
        <f>+'i_Altri Costi'!AJ13</f>
        <v>0</v>
      </c>
      <c r="AJ13" s="146">
        <f>+'i_Altri Costi'!AK13</f>
        <v>0</v>
      </c>
      <c r="AK13" s="146">
        <f>+'i_Altri Costi'!AL13</f>
        <v>0</v>
      </c>
      <c r="AL13" s="146">
        <f>+'i_Altri Costi'!AM13</f>
        <v>0</v>
      </c>
      <c r="AM13" s="146">
        <f>+'i_Altri Costi'!AN13</f>
        <v>0</v>
      </c>
      <c r="AN13" s="146">
        <f>+'i_Altri Costi'!AO13</f>
        <v>0</v>
      </c>
      <c r="AO13" s="146">
        <f>+'i_Altri Costi'!AP13</f>
        <v>0</v>
      </c>
      <c r="AP13" s="146">
        <f>+'i_Altri Costi'!AQ13</f>
        <v>0</v>
      </c>
      <c r="AQ13" s="146">
        <f>+'i_Altri Costi'!AR13</f>
        <v>0</v>
      </c>
      <c r="AR13" s="146">
        <f>+'i_Altri Costi'!AS13</f>
        <v>0</v>
      </c>
      <c r="AS13" s="146">
        <f>+'i_Altri Costi'!AT13</f>
        <v>0</v>
      </c>
      <c r="AT13" s="146">
        <f>+'i_Altri Costi'!AU13</f>
        <v>0</v>
      </c>
      <c r="AU13" s="146">
        <f>+'i_Altri Costi'!AV13</f>
        <v>0</v>
      </c>
      <c r="AV13" s="146">
        <f>+'i_Altri Costi'!AW13</f>
        <v>0</v>
      </c>
      <c r="AW13" s="146">
        <f>+'i_Altri Costi'!AX13</f>
        <v>0</v>
      </c>
      <c r="AX13" s="146">
        <f>+'i_Altri Costi'!AY13</f>
        <v>0</v>
      </c>
      <c r="AY13" s="146">
        <f>+'i_Altri Costi'!AZ13</f>
        <v>0</v>
      </c>
      <c r="AZ13" s="146">
        <f>+'i_Altri Costi'!BA13</f>
        <v>0</v>
      </c>
      <c r="BA13" s="146">
        <f>+'i_Altri Costi'!BB13</f>
        <v>0</v>
      </c>
      <c r="BB13" s="146">
        <f>+'i_Altri Costi'!BC13</f>
        <v>0</v>
      </c>
      <c r="BC13" s="146">
        <f>+'i_Altri Costi'!BD13</f>
        <v>0</v>
      </c>
      <c r="BD13" s="146">
        <f>+'i_Altri Costi'!BE13</f>
        <v>0</v>
      </c>
      <c r="BE13" s="146">
        <f>+'i_Altri Costi'!BF13</f>
        <v>0</v>
      </c>
      <c r="BF13" s="146">
        <f>+'i_Altri Costi'!BG13</f>
        <v>0</v>
      </c>
      <c r="BG13" s="146">
        <f>+'i_Altri Costi'!BH13</f>
        <v>0</v>
      </c>
      <c r="BH13" s="146">
        <f>+'i_Altri Costi'!BI13</f>
        <v>0</v>
      </c>
      <c r="BI13" s="146">
        <f>+'i_Altri Costi'!BJ13</f>
        <v>0</v>
      </c>
      <c r="BJ13" s="146">
        <f>+'i_Altri Costi'!BK13</f>
        <v>0</v>
      </c>
      <c r="BK13" s="146">
        <f>+'i_Altri Costi'!BL13</f>
        <v>0</v>
      </c>
    </row>
    <row r="14" spans="2:63" x14ac:dyDescent="0.25">
      <c r="B14" t="s">
        <v>61</v>
      </c>
      <c r="D14" s="146">
        <f>+'i_Altri Costi'!E14</f>
        <v>0</v>
      </c>
      <c r="E14" s="146">
        <f>+'i_Altri Costi'!F14</f>
        <v>0</v>
      </c>
      <c r="F14" s="146">
        <f>+'i_Altri Costi'!G14</f>
        <v>0</v>
      </c>
      <c r="G14" s="146">
        <f>+'i_Altri Costi'!H14</f>
        <v>0</v>
      </c>
      <c r="H14" s="146">
        <f>+'i_Altri Costi'!I14</f>
        <v>0</v>
      </c>
      <c r="I14" s="146">
        <f>+'i_Altri Costi'!J14</f>
        <v>0</v>
      </c>
      <c r="J14" s="146">
        <f>+'i_Altri Costi'!K14</f>
        <v>0</v>
      </c>
      <c r="K14" s="146">
        <f>+'i_Altri Costi'!L14</f>
        <v>0</v>
      </c>
      <c r="L14" s="146">
        <f>+'i_Altri Costi'!M14</f>
        <v>0</v>
      </c>
      <c r="M14" s="146">
        <f>+'i_Altri Costi'!N14</f>
        <v>0</v>
      </c>
      <c r="N14" s="146">
        <f>+'i_Altri Costi'!O14</f>
        <v>0</v>
      </c>
      <c r="O14" s="146">
        <f>+'i_Altri Costi'!P14</f>
        <v>0</v>
      </c>
      <c r="P14" s="146">
        <f>+'i_Altri Costi'!Q14</f>
        <v>0</v>
      </c>
      <c r="Q14" s="146">
        <f>+'i_Altri Costi'!R14</f>
        <v>0</v>
      </c>
      <c r="R14" s="146">
        <f>+'i_Altri Costi'!S14</f>
        <v>0</v>
      </c>
      <c r="S14" s="146">
        <f>+'i_Altri Costi'!T14</f>
        <v>0</v>
      </c>
      <c r="T14" s="146">
        <f>+'i_Altri Costi'!U14</f>
        <v>0</v>
      </c>
      <c r="U14" s="146">
        <f>+'i_Altri Costi'!V14</f>
        <v>0</v>
      </c>
      <c r="V14" s="146">
        <f>+'i_Altri Costi'!W14</f>
        <v>0</v>
      </c>
      <c r="W14" s="146">
        <f>+'i_Altri Costi'!X14</f>
        <v>0</v>
      </c>
      <c r="X14" s="146">
        <f>+'i_Altri Costi'!Y14</f>
        <v>0</v>
      </c>
      <c r="Y14" s="146">
        <f>+'i_Altri Costi'!Z14</f>
        <v>0</v>
      </c>
      <c r="Z14" s="146">
        <f>+'i_Altri Costi'!AA14</f>
        <v>0</v>
      </c>
      <c r="AA14" s="146">
        <f>+'i_Altri Costi'!AB14</f>
        <v>0</v>
      </c>
      <c r="AB14" s="146">
        <f>+'i_Altri Costi'!AC14</f>
        <v>0</v>
      </c>
      <c r="AC14" s="146">
        <f>+'i_Altri Costi'!AD14</f>
        <v>0</v>
      </c>
      <c r="AD14" s="146">
        <f>+'i_Altri Costi'!AE14</f>
        <v>0</v>
      </c>
      <c r="AE14" s="146">
        <f>+'i_Altri Costi'!AF14</f>
        <v>0</v>
      </c>
      <c r="AF14" s="146">
        <f>+'i_Altri Costi'!AG14</f>
        <v>0</v>
      </c>
      <c r="AG14" s="146">
        <f>+'i_Altri Costi'!AH14</f>
        <v>0</v>
      </c>
      <c r="AH14" s="146">
        <f>+'i_Altri Costi'!AI14</f>
        <v>0</v>
      </c>
      <c r="AI14" s="146">
        <f>+'i_Altri Costi'!AJ14</f>
        <v>0</v>
      </c>
      <c r="AJ14" s="146">
        <f>+'i_Altri Costi'!AK14</f>
        <v>0</v>
      </c>
      <c r="AK14" s="146">
        <f>+'i_Altri Costi'!AL14</f>
        <v>0</v>
      </c>
      <c r="AL14" s="146">
        <f>+'i_Altri Costi'!AM14</f>
        <v>0</v>
      </c>
      <c r="AM14" s="146">
        <f>+'i_Altri Costi'!AN14</f>
        <v>0</v>
      </c>
      <c r="AN14" s="146">
        <f>+'i_Altri Costi'!AO14</f>
        <v>0</v>
      </c>
      <c r="AO14" s="146">
        <f>+'i_Altri Costi'!AP14</f>
        <v>0</v>
      </c>
      <c r="AP14" s="146">
        <f>+'i_Altri Costi'!AQ14</f>
        <v>0</v>
      </c>
      <c r="AQ14" s="146">
        <f>+'i_Altri Costi'!AR14</f>
        <v>0</v>
      </c>
      <c r="AR14" s="146">
        <f>+'i_Altri Costi'!AS14</f>
        <v>0</v>
      </c>
      <c r="AS14" s="146">
        <f>+'i_Altri Costi'!AT14</f>
        <v>0</v>
      </c>
      <c r="AT14" s="146">
        <f>+'i_Altri Costi'!AU14</f>
        <v>0</v>
      </c>
      <c r="AU14" s="146">
        <f>+'i_Altri Costi'!AV14</f>
        <v>0</v>
      </c>
      <c r="AV14" s="146">
        <f>+'i_Altri Costi'!AW14</f>
        <v>0</v>
      </c>
      <c r="AW14" s="146">
        <f>+'i_Altri Costi'!AX14</f>
        <v>0</v>
      </c>
      <c r="AX14" s="146">
        <f>+'i_Altri Costi'!AY14</f>
        <v>0</v>
      </c>
      <c r="AY14" s="146">
        <f>+'i_Altri Costi'!AZ14</f>
        <v>0</v>
      </c>
      <c r="AZ14" s="146">
        <f>+'i_Altri Costi'!BA14</f>
        <v>0</v>
      </c>
      <c r="BA14" s="146">
        <f>+'i_Altri Costi'!BB14</f>
        <v>0</v>
      </c>
      <c r="BB14" s="146">
        <f>+'i_Altri Costi'!BC14</f>
        <v>0</v>
      </c>
      <c r="BC14" s="146">
        <f>+'i_Altri Costi'!BD14</f>
        <v>0</v>
      </c>
      <c r="BD14" s="146">
        <f>+'i_Altri Costi'!BE14</f>
        <v>0</v>
      </c>
      <c r="BE14" s="146">
        <f>+'i_Altri Costi'!BF14</f>
        <v>0</v>
      </c>
      <c r="BF14" s="146">
        <f>+'i_Altri Costi'!BG14</f>
        <v>0</v>
      </c>
      <c r="BG14" s="146">
        <f>+'i_Altri Costi'!BH14</f>
        <v>0</v>
      </c>
      <c r="BH14" s="146">
        <f>+'i_Altri Costi'!BI14</f>
        <v>0</v>
      </c>
      <c r="BI14" s="146">
        <f>+'i_Altri Costi'!BJ14</f>
        <v>0</v>
      </c>
      <c r="BJ14" s="146">
        <f>+'i_Altri Costi'!BK14</f>
        <v>0</v>
      </c>
      <c r="BK14" s="146">
        <f>+'i_Altri Costi'!BL14</f>
        <v>0</v>
      </c>
    </row>
    <row r="15" spans="2:63" x14ac:dyDescent="0.25">
      <c r="B15" t="s">
        <v>68</v>
      </c>
      <c r="D15" s="146">
        <f>+'i_Altri Costi'!E15</f>
        <v>0</v>
      </c>
      <c r="E15" s="146">
        <f>+'i_Altri Costi'!F15</f>
        <v>0</v>
      </c>
      <c r="F15" s="146">
        <f>+'i_Altri Costi'!G15</f>
        <v>0</v>
      </c>
      <c r="G15" s="146">
        <f>+'i_Altri Costi'!H15</f>
        <v>0</v>
      </c>
      <c r="H15" s="146">
        <f>+'i_Altri Costi'!I15</f>
        <v>0</v>
      </c>
      <c r="I15" s="146">
        <f>+'i_Altri Costi'!J15</f>
        <v>0</v>
      </c>
      <c r="J15" s="146">
        <f>+'i_Altri Costi'!K15</f>
        <v>0</v>
      </c>
      <c r="K15" s="146">
        <f>+'i_Altri Costi'!L15</f>
        <v>0</v>
      </c>
      <c r="L15" s="146">
        <f>+'i_Altri Costi'!M15</f>
        <v>0</v>
      </c>
      <c r="M15" s="146">
        <f>+'i_Altri Costi'!N15</f>
        <v>0</v>
      </c>
      <c r="N15" s="146">
        <f>+'i_Altri Costi'!O15</f>
        <v>0</v>
      </c>
      <c r="O15" s="146">
        <f>+'i_Altri Costi'!P15</f>
        <v>0</v>
      </c>
      <c r="P15" s="146">
        <f>+'i_Altri Costi'!Q15</f>
        <v>0</v>
      </c>
      <c r="Q15" s="146">
        <f>+'i_Altri Costi'!R15</f>
        <v>0</v>
      </c>
      <c r="R15" s="146">
        <f>+'i_Altri Costi'!S15</f>
        <v>0</v>
      </c>
      <c r="S15" s="146">
        <f>+'i_Altri Costi'!T15</f>
        <v>0</v>
      </c>
      <c r="T15" s="146">
        <f>+'i_Altri Costi'!U15</f>
        <v>0</v>
      </c>
      <c r="U15" s="146">
        <f>+'i_Altri Costi'!V15</f>
        <v>0</v>
      </c>
      <c r="V15" s="146">
        <f>+'i_Altri Costi'!W15</f>
        <v>0</v>
      </c>
      <c r="W15" s="146">
        <f>+'i_Altri Costi'!X15</f>
        <v>0</v>
      </c>
      <c r="X15" s="146">
        <f>+'i_Altri Costi'!Y15</f>
        <v>0</v>
      </c>
      <c r="Y15" s="146">
        <f>+'i_Altri Costi'!Z15</f>
        <v>0</v>
      </c>
      <c r="Z15" s="146">
        <f>+'i_Altri Costi'!AA15</f>
        <v>0</v>
      </c>
      <c r="AA15" s="146">
        <f>+'i_Altri Costi'!AB15</f>
        <v>0</v>
      </c>
      <c r="AB15" s="146">
        <f>+'i_Altri Costi'!AC15</f>
        <v>0</v>
      </c>
      <c r="AC15" s="146">
        <f>+'i_Altri Costi'!AD15</f>
        <v>0</v>
      </c>
      <c r="AD15" s="146">
        <f>+'i_Altri Costi'!AE15</f>
        <v>0</v>
      </c>
      <c r="AE15" s="146">
        <f>+'i_Altri Costi'!AF15</f>
        <v>0</v>
      </c>
      <c r="AF15" s="146">
        <f>+'i_Altri Costi'!AG15</f>
        <v>0</v>
      </c>
      <c r="AG15" s="146">
        <f>+'i_Altri Costi'!AH15</f>
        <v>0</v>
      </c>
      <c r="AH15" s="146">
        <f>+'i_Altri Costi'!AI15</f>
        <v>0</v>
      </c>
      <c r="AI15" s="146">
        <f>+'i_Altri Costi'!AJ15</f>
        <v>0</v>
      </c>
      <c r="AJ15" s="146">
        <f>+'i_Altri Costi'!AK15</f>
        <v>0</v>
      </c>
      <c r="AK15" s="146">
        <f>+'i_Altri Costi'!AL15</f>
        <v>0</v>
      </c>
      <c r="AL15" s="146">
        <f>+'i_Altri Costi'!AM15</f>
        <v>0</v>
      </c>
      <c r="AM15" s="146">
        <f>+'i_Altri Costi'!AN15</f>
        <v>0</v>
      </c>
      <c r="AN15" s="146">
        <f>+'i_Altri Costi'!AO15</f>
        <v>0</v>
      </c>
      <c r="AO15" s="146">
        <f>+'i_Altri Costi'!AP15</f>
        <v>0</v>
      </c>
      <c r="AP15" s="146">
        <f>+'i_Altri Costi'!AQ15</f>
        <v>0</v>
      </c>
      <c r="AQ15" s="146">
        <f>+'i_Altri Costi'!AR15</f>
        <v>0</v>
      </c>
      <c r="AR15" s="146">
        <f>+'i_Altri Costi'!AS15</f>
        <v>0</v>
      </c>
      <c r="AS15" s="146">
        <f>+'i_Altri Costi'!AT15</f>
        <v>0</v>
      </c>
      <c r="AT15" s="146">
        <f>+'i_Altri Costi'!AU15</f>
        <v>0</v>
      </c>
      <c r="AU15" s="146">
        <f>+'i_Altri Costi'!AV15</f>
        <v>0</v>
      </c>
      <c r="AV15" s="146">
        <f>+'i_Altri Costi'!AW15</f>
        <v>0</v>
      </c>
      <c r="AW15" s="146">
        <f>+'i_Altri Costi'!AX15</f>
        <v>0</v>
      </c>
      <c r="AX15" s="146">
        <f>+'i_Altri Costi'!AY15</f>
        <v>0</v>
      </c>
      <c r="AY15" s="146">
        <f>+'i_Altri Costi'!AZ15</f>
        <v>0</v>
      </c>
      <c r="AZ15" s="146">
        <f>+'i_Altri Costi'!BA15</f>
        <v>0</v>
      </c>
      <c r="BA15" s="146">
        <f>+'i_Altri Costi'!BB15</f>
        <v>0</v>
      </c>
      <c r="BB15" s="146">
        <f>+'i_Altri Costi'!BC15</f>
        <v>0</v>
      </c>
      <c r="BC15" s="146">
        <f>+'i_Altri Costi'!BD15</f>
        <v>0</v>
      </c>
      <c r="BD15" s="146">
        <f>+'i_Altri Costi'!BE15</f>
        <v>0</v>
      </c>
      <c r="BE15" s="146">
        <f>+'i_Altri Costi'!BF15</f>
        <v>0</v>
      </c>
      <c r="BF15" s="146">
        <f>+'i_Altri Costi'!BG15</f>
        <v>0</v>
      </c>
      <c r="BG15" s="146">
        <f>+'i_Altri Costi'!BH15</f>
        <v>0</v>
      </c>
      <c r="BH15" s="146">
        <f>+'i_Altri Costi'!BI15</f>
        <v>0</v>
      </c>
      <c r="BI15" s="146">
        <f>+'i_Altri Costi'!BJ15</f>
        <v>0</v>
      </c>
      <c r="BJ15" s="146">
        <f>+'i_Altri Costi'!BK15</f>
        <v>0</v>
      </c>
      <c r="BK15" s="146">
        <f>+'i_Altri Costi'!BL15</f>
        <v>0</v>
      </c>
    </row>
    <row r="16" spans="2:63" x14ac:dyDescent="0.25">
      <c r="B16" t="s">
        <v>69</v>
      </c>
      <c r="D16" s="146">
        <f>+'i_Altri Costi'!E16</f>
        <v>0</v>
      </c>
      <c r="E16" s="146">
        <f>+'i_Altri Costi'!F16</f>
        <v>0</v>
      </c>
      <c r="F16" s="146">
        <f>+'i_Altri Costi'!G16</f>
        <v>0</v>
      </c>
      <c r="G16" s="146">
        <f>+'i_Altri Costi'!H16</f>
        <v>0</v>
      </c>
      <c r="H16" s="146">
        <f>+'i_Altri Costi'!I16</f>
        <v>0</v>
      </c>
      <c r="I16" s="146">
        <f>+'i_Altri Costi'!J16</f>
        <v>0</v>
      </c>
      <c r="J16" s="146">
        <f>+'i_Altri Costi'!K16</f>
        <v>0</v>
      </c>
      <c r="K16" s="146">
        <f>+'i_Altri Costi'!L16</f>
        <v>0</v>
      </c>
      <c r="L16" s="146">
        <f>+'i_Altri Costi'!M16</f>
        <v>0</v>
      </c>
      <c r="M16" s="146">
        <f>+'i_Altri Costi'!N16</f>
        <v>0</v>
      </c>
      <c r="N16" s="146">
        <f>+'i_Altri Costi'!O16</f>
        <v>0</v>
      </c>
      <c r="O16" s="146">
        <f>+'i_Altri Costi'!P16</f>
        <v>0</v>
      </c>
      <c r="P16" s="146">
        <f>+'i_Altri Costi'!Q16</f>
        <v>0</v>
      </c>
      <c r="Q16" s="146">
        <f>+'i_Altri Costi'!R16</f>
        <v>0</v>
      </c>
      <c r="R16" s="146">
        <f>+'i_Altri Costi'!S16</f>
        <v>0</v>
      </c>
      <c r="S16" s="146">
        <f>+'i_Altri Costi'!T16</f>
        <v>0</v>
      </c>
      <c r="T16" s="146">
        <f>+'i_Altri Costi'!U16</f>
        <v>0</v>
      </c>
      <c r="U16" s="146">
        <f>+'i_Altri Costi'!V16</f>
        <v>0</v>
      </c>
      <c r="V16" s="146">
        <f>+'i_Altri Costi'!W16</f>
        <v>0</v>
      </c>
      <c r="W16" s="146">
        <f>+'i_Altri Costi'!X16</f>
        <v>0</v>
      </c>
      <c r="X16" s="146">
        <f>+'i_Altri Costi'!Y16</f>
        <v>0</v>
      </c>
      <c r="Y16" s="146">
        <f>+'i_Altri Costi'!Z16</f>
        <v>0</v>
      </c>
      <c r="Z16" s="146">
        <f>+'i_Altri Costi'!AA16</f>
        <v>0</v>
      </c>
      <c r="AA16" s="146">
        <f>+'i_Altri Costi'!AB16</f>
        <v>0</v>
      </c>
      <c r="AB16" s="146">
        <f>+'i_Altri Costi'!AC16</f>
        <v>0</v>
      </c>
      <c r="AC16" s="146">
        <f>+'i_Altri Costi'!AD16</f>
        <v>0</v>
      </c>
      <c r="AD16" s="146">
        <f>+'i_Altri Costi'!AE16</f>
        <v>0</v>
      </c>
      <c r="AE16" s="146">
        <f>+'i_Altri Costi'!AF16</f>
        <v>0</v>
      </c>
      <c r="AF16" s="146">
        <f>+'i_Altri Costi'!AG16</f>
        <v>0</v>
      </c>
      <c r="AG16" s="146">
        <f>+'i_Altri Costi'!AH16</f>
        <v>0</v>
      </c>
      <c r="AH16" s="146">
        <f>+'i_Altri Costi'!AI16</f>
        <v>0</v>
      </c>
      <c r="AI16" s="146">
        <f>+'i_Altri Costi'!AJ16</f>
        <v>0</v>
      </c>
      <c r="AJ16" s="146">
        <f>+'i_Altri Costi'!AK16</f>
        <v>0</v>
      </c>
      <c r="AK16" s="146">
        <f>+'i_Altri Costi'!AL16</f>
        <v>0</v>
      </c>
      <c r="AL16" s="146">
        <f>+'i_Altri Costi'!AM16</f>
        <v>0</v>
      </c>
      <c r="AM16" s="146">
        <f>+'i_Altri Costi'!AN16</f>
        <v>0</v>
      </c>
      <c r="AN16" s="146">
        <f>+'i_Altri Costi'!AO16</f>
        <v>0</v>
      </c>
      <c r="AO16" s="146">
        <f>+'i_Altri Costi'!AP16</f>
        <v>0</v>
      </c>
      <c r="AP16" s="146">
        <f>+'i_Altri Costi'!AQ16</f>
        <v>0</v>
      </c>
      <c r="AQ16" s="146">
        <f>+'i_Altri Costi'!AR16</f>
        <v>0</v>
      </c>
      <c r="AR16" s="146">
        <f>+'i_Altri Costi'!AS16</f>
        <v>0</v>
      </c>
      <c r="AS16" s="146">
        <f>+'i_Altri Costi'!AT16</f>
        <v>0</v>
      </c>
      <c r="AT16" s="146">
        <f>+'i_Altri Costi'!AU16</f>
        <v>0</v>
      </c>
      <c r="AU16" s="146">
        <f>+'i_Altri Costi'!AV16</f>
        <v>0</v>
      </c>
      <c r="AV16" s="146">
        <f>+'i_Altri Costi'!AW16</f>
        <v>0</v>
      </c>
      <c r="AW16" s="146">
        <f>+'i_Altri Costi'!AX16</f>
        <v>0</v>
      </c>
      <c r="AX16" s="146">
        <f>+'i_Altri Costi'!AY16</f>
        <v>0</v>
      </c>
      <c r="AY16" s="146">
        <f>+'i_Altri Costi'!AZ16</f>
        <v>0</v>
      </c>
      <c r="AZ16" s="146">
        <f>+'i_Altri Costi'!BA16</f>
        <v>0</v>
      </c>
      <c r="BA16" s="146">
        <f>+'i_Altri Costi'!BB16</f>
        <v>0</v>
      </c>
      <c r="BB16" s="146">
        <f>+'i_Altri Costi'!BC16</f>
        <v>0</v>
      </c>
      <c r="BC16" s="146">
        <f>+'i_Altri Costi'!BD16</f>
        <v>0</v>
      </c>
      <c r="BD16" s="146">
        <f>+'i_Altri Costi'!BE16</f>
        <v>0</v>
      </c>
      <c r="BE16" s="146">
        <f>+'i_Altri Costi'!BF16</f>
        <v>0</v>
      </c>
      <c r="BF16" s="146">
        <f>+'i_Altri Costi'!BG16</f>
        <v>0</v>
      </c>
      <c r="BG16" s="146">
        <f>+'i_Altri Costi'!BH16</f>
        <v>0</v>
      </c>
      <c r="BH16" s="146">
        <f>+'i_Altri Costi'!BI16</f>
        <v>0</v>
      </c>
      <c r="BI16" s="146">
        <f>+'i_Altri Costi'!BJ16</f>
        <v>0</v>
      </c>
      <c r="BJ16" s="146">
        <f>+'i_Altri Costi'!BK16</f>
        <v>0</v>
      </c>
      <c r="BK16" s="146">
        <f>+'i_Altri Costi'!BL16</f>
        <v>0</v>
      </c>
    </row>
    <row r="17" spans="2:63" x14ac:dyDescent="0.25">
      <c r="B17" t="s">
        <v>70</v>
      </c>
      <c r="D17" s="146">
        <f>+'i_Altri Costi'!E17</f>
        <v>0</v>
      </c>
      <c r="E17" s="146">
        <f>+'i_Altri Costi'!F17</f>
        <v>0</v>
      </c>
      <c r="F17" s="146">
        <f>+'i_Altri Costi'!G17</f>
        <v>0</v>
      </c>
      <c r="G17" s="146">
        <f>+'i_Altri Costi'!H17</f>
        <v>0</v>
      </c>
      <c r="H17" s="146">
        <f>+'i_Altri Costi'!I17</f>
        <v>0</v>
      </c>
      <c r="I17" s="146">
        <f>+'i_Altri Costi'!J17</f>
        <v>0</v>
      </c>
      <c r="J17" s="146">
        <f>+'i_Altri Costi'!K17</f>
        <v>0</v>
      </c>
      <c r="K17" s="146">
        <f>+'i_Altri Costi'!L17</f>
        <v>0</v>
      </c>
      <c r="L17" s="146">
        <f>+'i_Altri Costi'!M17</f>
        <v>0</v>
      </c>
      <c r="M17" s="146">
        <f>+'i_Altri Costi'!N17</f>
        <v>0</v>
      </c>
      <c r="N17" s="146">
        <f>+'i_Altri Costi'!O17</f>
        <v>0</v>
      </c>
      <c r="O17" s="146">
        <f>+'i_Altri Costi'!P17</f>
        <v>0</v>
      </c>
      <c r="P17" s="146">
        <f>+'i_Altri Costi'!Q17</f>
        <v>0</v>
      </c>
      <c r="Q17" s="146">
        <f>+'i_Altri Costi'!R17</f>
        <v>0</v>
      </c>
      <c r="R17" s="146">
        <f>+'i_Altri Costi'!S17</f>
        <v>0</v>
      </c>
      <c r="S17" s="146">
        <f>+'i_Altri Costi'!T17</f>
        <v>0</v>
      </c>
      <c r="T17" s="146">
        <f>+'i_Altri Costi'!U17</f>
        <v>0</v>
      </c>
      <c r="U17" s="146">
        <f>+'i_Altri Costi'!V17</f>
        <v>0</v>
      </c>
      <c r="V17" s="146">
        <f>+'i_Altri Costi'!W17</f>
        <v>0</v>
      </c>
      <c r="W17" s="146">
        <f>+'i_Altri Costi'!X17</f>
        <v>0</v>
      </c>
      <c r="X17" s="146">
        <f>+'i_Altri Costi'!Y17</f>
        <v>0</v>
      </c>
      <c r="Y17" s="146">
        <f>+'i_Altri Costi'!Z17</f>
        <v>0</v>
      </c>
      <c r="Z17" s="146">
        <f>+'i_Altri Costi'!AA17</f>
        <v>0</v>
      </c>
      <c r="AA17" s="146">
        <f>+'i_Altri Costi'!AB17</f>
        <v>0</v>
      </c>
      <c r="AB17" s="146">
        <f>+'i_Altri Costi'!AC17</f>
        <v>0</v>
      </c>
      <c r="AC17" s="146">
        <f>+'i_Altri Costi'!AD17</f>
        <v>0</v>
      </c>
      <c r="AD17" s="146">
        <f>+'i_Altri Costi'!AE17</f>
        <v>0</v>
      </c>
      <c r="AE17" s="146">
        <f>+'i_Altri Costi'!AF17</f>
        <v>0</v>
      </c>
      <c r="AF17" s="146">
        <f>+'i_Altri Costi'!AG17</f>
        <v>0</v>
      </c>
      <c r="AG17" s="146">
        <f>+'i_Altri Costi'!AH17</f>
        <v>0</v>
      </c>
      <c r="AH17" s="146">
        <f>+'i_Altri Costi'!AI17</f>
        <v>0</v>
      </c>
      <c r="AI17" s="146">
        <f>+'i_Altri Costi'!AJ17</f>
        <v>0</v>
      </c>
      <c r="AJ17" s="146">
        <f>+'i_Altri Costi'!AK17</f>
        <v>0</v>
      </c>
      <c r="AK17" s="146">
        <f>+'i_Altri Costi'!AL17</f>
        <v>0</v>
      </c>
      <c r="AL17" s="146">
        <f>+'i_Altri Costi'!AM17</f>
        <v>0</v>
      </c>
      <c r="AM17" s="146">
        <f>+'i_Altri Costi'!AN17</f>
        <v>0</v>
      </c>
      <c r="AN17" s="146">
        <f>+'i_Altri Costi'!AO17</f>
        <v>0</v>
      </c>
      <c r="AO17" s="146">
        <f>+'i_Altri Costi'!AP17</f>
        <v>0</v>
      </c>
      <c r="AP17" s="146">
        <f>+'i_Altri Costi'!AQ17</f>
        <v>0</v>
      </c>
      <c r="AQ17" s="146">
        <f>+'i_Altri Costi'!AR17</f>
        <v>0</v>
      </c>
      <c r="AR17" s="146">
        <f>+'i_Altri Costi'!AS17</f>
        <v>0</v>
      </c>
      <c r="AS17" s="146">
        <f>+'i_Altri Costi'!AT17</f>
        <v>0</v>
      </c>
      <c r="AT17" s="146">
        <f>+'i_Altri Costi'!AU17</f>
        <v>0</v>
      </c>
      <c r="AU17" s="146">
        <f>+'i_Altri Costi'!AV17</f>
        <v>0</v>
      </c>
      <c r="AV17" s="146">
        <f>+'i_Altri Costi'!AW17</f>
        <v>0</v>
      </c>
      <c r="AW17" s="146">
        <f>+'i_Altri Costi'!AX17</f>
        <v>0</v>
      </c>
      <c r="AX17" s="146">
        <f>+'i_Altri Costi'!AY17</f>
        <v>0</v>
      </c>
      <c r="AY17" s="146">
        <f>+'i_Altri Costi'!AZ17</f>
        <v>0</v>
      </c>
      <c r="AZ17" s="146">
        <f>+'i_Altri Costi'!BA17</f>
        <v>0</v>
      </c>
      <c r="BA17" s="146">
        <f>+'i_Altri Costi'!BB17</f>
        <v>0</v>
      </c>
      <c r="BB17" s="146">
        <f>+'i_Altri Costi'!BC17</f>
        <v>0</v>
      </c>
      <c r="BC17" s="146">
        <f>+'i_Altri Costi'!BD17</f>
        <v>0</v>
      </c>
      <c r="BD17" s="146">
        <f>+'i_Altri Costi'!BE17</f>
        <v>0</v>
      </c>
      <c r="BE17" s="146">
        <f>+'i_Altri Costi'!BF17</f>
        <v>0</v>
      </c>
      <c r="BF17" s="146">
        <f>+'i_Altri Costi'!BG17</f>
        <v>0</v>
      </c>
      <c r="BG17" s="146">
        <f>+'i_Altri Costi'!BH17</f>
        <v>0</v>
      </c>
      <c r="BH17" s="146">
        <f>+'i_Altri Costi'!BI17</f>
        <v>0</v>
      </c>
      <c r="BI17" s="146">
        <f>+'i_Altri Costi'!BJ17</f>
        <v>0</v>
      </c>
      <c r="BJ17" s="146">
        <f>+'i_Altri Costi'!BK17</f>
        <v>0</v>
      </c>
      <c r="BK17" s="146">
        <f>+'i_Altri Costi'!BL17</f>
        <v>0</v>
      </c>
    </row>
    <row r="18" spans="2:63" x14ac:dyDescent="0.25">
      <c r="B18" t="s">
        <v>71</v>
      </c>
      <c r="D18" s="146">
        <f>+'i_Altri Costi'!E18</f>
        <v>0</v>
      </c>
      <c r="E18" s="146">
        <f>+'i_Altri Costi'!F18</f>
        <v>0</v>
      </c>
      <c r="F18" s="146">
        <f>+'i_Altri Costi'!G18</f>
        <v>0</v>
      </c>
      <c r="G18" s="146">
        <f>+'i_Altri Costi'!H18</f>
        <v>0</v>
      </c>
      <c r="H18" s="146">
        <f>+'i_Altri Costi'!I18</f>
        <v>0</v>
      </c>
      <c r="I18" s="146">
        <f>+'i_Altri Costi'!J18</f>
        <v>0</v>
      </c>
      <c r="J18" s="146">
        <f>+'i_Altri Costi'!K18</f>
        <v>0</v>
      </c>
      <c r="K18" s="146">
        <f>+'i_Altri Costi'!L18</f>
        <v>0</v>
      </c>
      <c r="L18" s="146">
        <f>+'i_Altri Costi'!M18</f>
        <v>0</v>
      </c>
      <c r="M18" s="146">
        <f>+'i_Altri Costi'!N18</f>
        <v>0</v>
      </c>
      <c r="N18" s="146">
        <f>+'i_Altri Costi'!O18</f>
        <v>0</v>
      </c>
      <c r="O18" s="146">
        <f>+'i_Altri Costi'!P18</f>
        <v>0</v>
      </c>
      <c r="P18" s="146">
        <f>+'i_Altri Costi'!Q18</f>
        <v>0</v>
      </c>
      <c r="Q18" s="146">
        <f>+'i_Altri Costi'!R18</f>
        <v>0</v>
      </c>
      <c r="R18" s="146">
        <f>+'i_Altri Costi'!S18</f>
        <v>0</v>
      </c>
      <c r="S18" s="146">
        <f>+'i_Altri Costi'!T18</f>
        <v>0</v>
      </c>
      <c r="T18" s="146">
        <f>+'i_Altri Costi'!U18</f>
        <v>0</v>
      </c>
      <c r="U18" s="146">
        <f>+'i_Altri Costi'!V18</f>
        <v>0</v>
      </c>
      <c r="V18" s="146">
        <f>+'i_Altri Costi'!W18</f>
        <v>0</v>
      </c>
      <c r="W18" s="146">
        <f>+'i_Altri Costi'!X18</f>
        <v>0</v>
      </c>
      <c r="X18" s="146">
        <f>+'i_Altri Costi'!Y18</f>
        <v>0</v>
      </c>
      <c r="Y18" s="146">
        <f>+'i_Altri Costi'!Z18</f>
        <v>0</v>
      </c>
      <c r="Z18" s="146">
        <f>+'i_Altri Costi'!AA18</f>
        <v>0</v>
      </c>
      <c r="AA18" s="146">
        <f>+'i_Altri Costi'!AB18</f>
        <v>0</v>
      </c>
      <c r="AB18" s="146">
        <f>+'i_Altri Costi'!AC18</f>
        <v>0</v>
      </c>
      <c r="AC18" s="146">
        <f>+'i_Altri Costi'!AD18</f>
        <v>0</v>
      </c>
      <c r="AD18" s="146">
        <f>+'i_Altri Costi'!AE18</f>
        <v>0</v>
      </c>
      <c r="AE18" s="146">
        <f>+'i_Altri Costi'!AF18</f>
        <v>0</v>
      </c>
      <c r="AF18" s="146">
        <f>+'i_Altri Costi'!AG18</f>
        <v>0</v>
      </c>
      <c r="AG18" s="146">
        <f>+'i_Altri Costi'!AH18</f>
        <v>0</v>
      </c>
      <c r="AH18" s="146">
        <f>+'i_Altri Costi'!AI18</f>
        <v>0</v>
      </c>
      <c r="AI18" s="146">
        <f>+'i_Altri Costi'!AJ18</f>
        <v>0</v>
      </c>
      <c r="AJ18" s="146">
        <f>+'i_Altri Costi'!AK18</f>
        <v>0</v>
      </c>
      <c r="AK18" s="146">
        <f>+'i_Altri Costi'!AL18</f>
        <v>0</v>
      </c>
      <c r="AL18" s="146">
        <f>+'i_Altri Costi'!AM18</f>
        <v>0</v>
      </c>
      <c r="AM18" s="146">
        <f>+'i_Altri Costi'!AN18</f>
        <v>0</v>
      </c>
      <c r="AN18" s="146">
        <f>+'i_Altri Costi'!AO18</f>
        <v>0</v>
      </c>
      <c r="AO18" s="146">
        <f>+'i_Altri Costi'!AP18</f>
        <v>0</v>
      </c>
      <c r="AP18" s="146">
        <f>+'i_Altri Costi'!AQ18</f>
        <v>0</v>
      </c>
      <c r="AQ18" s="146">
        <f>+'i_Altri Costi'!AR18</f>
        <v>0</v>
      </c>
      <c r="AR18" s="146">
        <f>+'i_Altri Costi'!AS18</f>
        <v>0</v>
      </c>
      <c r="AS18" s="146">
        <f>+'i_Altri Costi'!AT18</f>
        <v>0</v>
      </c>
      <c r="AT18" s="146">
        <f>+'i_Altri Costi'!AU18</f>
        <v>0</v>
      </c>
      <c r="AU18" s="146">
        <f>+'i_Altri Costi'!AV18</f>
        <v>0</v>
      </c>
      <c r="AV18" s="146">
        <f>+'i_Altri Costi'!AW18</f>
        <v>0</v>
      </c>
      <c r="AW18" s="146">
        <f>+'i_Altri Costi'!AX18</f>
        <v>0</v>
      </c>
      <c r="AX18" s="146">
        <f>+'i_Altri Costi'!AY18</f>
        <v>0</v>
      </c>
      <c r="AY18" s="146">
        <f>+'i_Altri Costi'!AZ18</f>
        <v>0</v>
      </c>
      <c r="AZ18" s="146">
        <f>+'i_Altri Costi'!BA18</f>
        <v>0</v>
      </c>
      <c r="BA18" s="146">
        <f>+'i_Altri Costi'!BB18</f>
        <v>0</v>
      </c>
      <c r="BB18" s="146">
        <f>+'i_Altri Costi'!BC18</f>
        <v>0</v>
      </c>
      <c r="BC18" s="146">
        <f>+'i_Altri Costi'!BD18</f>
        <v>0</v>
      </c>
      <c r="BD18" s="146">
        <f>+'i_Altri Costi'!BE18</f>
        <v>0</v>
      </c>
      <c r="BE18" s="146">
        <f>+'i_Altri Costi'!BF18</f>
        <v>0</v>
      </c>
      <c r="BF18" s="146">
        <f>+'i_Altri Costi'!BG18</f>
        <v>0</v>
      </c>
      <c r="BG18" s="146">
        <f>+'i_Altri Costi'!BH18</f>
        <v>0</v>
      </c>
      <c r="BH18" s="146">
        <f>+'i_Altri Costi'!BI18</f>
        <v>0</v>
      </c>
      <c r="BI18" s="146">
        <f>+'i_Altri Costi'!BJ18</f>
        <v>0</v>
      </c>
      <c r="BJ18" s="146">
        <f>+'i_Altri Costi'!BK18</f>
        <v>0</v>
      </c>
      <c r="BK18" s="146">
        <f>+'i_Altri Costi'!BL18</f>
        <v>0</v>
      </c>
    </row>
    <row r="19" spans="2:63" x14ac:dyDescent="0.25">
      <c r="B19" t="s">
        <v>72</v>
      </c>
      <c r="D19" s="146">
        <f>+'i_Altri Costi'!E19</f>
        <v>0</v>
      </c>
      <c r="E19" s="146">
        <f>+'i_Altri Costi'!F19</f>
        <v>0</v>
      </c>
      <c r="F19" s="146">
        <f>+'i_Altri Costi'!G19</f>
        <v>0</v>
      </c>
      <c r="G19" s="146">
        <f>+'i_Altri Costi'!H19</f>
        <v>0</v>
      </c>
      <c r="H19" s="146">
        <f>+'i_Altri Costi'!I19</f>
        <v>0</v>
      </c>
      <c r="I19" s="146">
        <f>+'i_Altri Costi'!J19</f>
        <v>0</v>
      </c>
      <c r="J19" s="146">
        <f>+'i_Altri Costi'!K19</f>
        <v>0</v>
      </c>
      <c r="K19" s="146">
        <f>+'i_Altri Costi'!L19</f>
        <v>0</v>
      </c>
      <c r="L19" s="146">
        <f>+'i_Altri Costi'!M19</f>
        <v>0</v>
      </c>
      <c r="M19" s="146">
        <f>+'i_Altri Costi'!N19</f>
        <v>0</v>
      </c>
      <c r="N19" s="146">
        <f>+'i_Altri Costi'!O19</f>
        <v>0</v>
      </c>
      <c r="O19" s="146">
        <f>+'i_Altri Costi'!P19</f>
        <v>0</v>
      </c>
      <c r="P19" s="146">
        <f>+'i_Altri Costi'!Q19</f>
        <v>0</v>
      </c>
      <c r="Q19" s="146">
        <f>+'i_Altri Costi'!R19</f>
        <v>0</v>
      </c>
      <c r="R19" s="146">
        <f>+'i_Altri Costi'!S19</f>
        <v>0</v>
      </c>
      <c r="S19" s="146">
        <f>+'i_Altri Costi'!T19</f>
        <v>0</v>
      </c>
      <c r="T19" s="146">
        <f>+'i_Altri Costi'!U19</f>
        <v>0</v>
      </c>
      <c r="U19" s="146">
        <f>+'i_Altri Costi'!V19</f>
        <v>0</v>
      </c>
      <c r="V19" s="146">
        <f>+'i_Altri Costi'!W19</f>
        <v>0</v>
      </c>
      <c r="W19" s="146">
        <f>+'i_Altri Costi'!X19</f>
        <v>0</v>
      </c>
      <c r="X19" s="146">
        <f>+'i_Altri Costi'!Y19</f>
        <v>0</v>
      </c>
      <c r="Y19" s="146">
        <f>+'i_Altri Costi'!Z19</f>
        <v>0</v>
      </c>
      <c r="Z19" s="146">
        <f>+'i_Altri Costi'!AA19</f>
        <v>0</v>
      </c>
      <c r="AA19" s="146">
        <f>+'i_Altri Costi'!AB19</f>
        <v>0</v>
      </c>
      <c r="AB19" s="146">
        <f>+'i_Altri Costi'!AC19</f>
        <v>0</v>
      </c>
      <c r="AC19" s="146">
        <f>+'i_Altri Costi'!AD19</f>
        <v>0</v>
      </c>
      <c r="AD19" s="146">
        <f>+'i_Altri Costi'!AE19</f>
        <v>0</v>
      </c>
      <c r="AE19" s="146">
        <f>+'i_Altri Costi'!AF19</f>
        <v>0</v>
      </c>
      <c r="AF19" s="146">
        <f>+'i_Altri Costi'!AG19</f>
        <v>0</v>
      </c>
      <c r="AG19" s="146">
        <f>+'i_Altri Costi'!AH19</f>
        <v>0</v>
      </c>
      <c r="AH19" s="146">
        <f>+'i_Altri Costi'!AI19</f>
        <v>0</v>
      </c>
      <c r="AI19" s="146">
        <f>+'i_Altri Costi'!AJ19</f>
        <v>0</v>
      </c>
      <c r="AJ19" s="146">
        <f>+'i_Altri Costi'!AK19</f>
        <v>0</v>
      </c>
      <c r="AK19" s="146">
        <f>+'i_Altri Costi'!AL19</f>
        <v>0</v>
      </c>
      <c r="AL19" s="146">
        <f>+'i_Altri Costi'!AM19</f>
        <v>0</v>
      </c>
      <c r="AM19" s="146">
        <f>+'i_Altri Costi'!AN19</f>
        <v>0</v>
      </c>
      <c r="AN19" s="146">
        <f>+'i_Altri Costi'!AO19</f>
        <v>0</v>
      </c>
      <c r="AO19" s="146">
        <f>+'i_Altri Costi'!AP19</f>
        <v>0</v>
      </c>
      <c r="AP19" s="146">
        <f>+'i_Altri Costi'!AQ19</f>
        <v>0</v>
      </c>
      <c r="AQ19" s="146">
        <f>+'i_Altri Costi'!AR19</f>
        <v>0</v>
      </c>
      <c r="AR19" s="146">
        <f>+'i_Altri Costi'!AS19</f>
        <v>0</v>
      </c>
      <c r="AS19" s="146">
        <f>+'i_Altri Costi'!AT19</f>
        <v>0</v>
      </c>
      <c r="AT19" s="146">
        <f>+'i_Altri Costi'!AU19</f>
        <v>0</v>
      </c>
      <c r="AU19" s="146">
        <f>+'i_Altri Costi'!AV19</f>
        <v>0</v>
      </c>
      <c r="AV19" s="146">
        <f>+'i_Altri Costi'!AW19</f>
        <v>0</v>
      </c>
      <c r="AW19" s="146">
        <f>+'i_Altri Costi'!AX19</f>
        <v>0</v>
      </c>
      <c r="AX19" s="146">
        <f>+'i_Altri Costi'!AY19</f>
        <v>0</v>
      </c>
      <c r="AY19" s="146">
        <f>+'i_Altri Costi'!AZ19</f>
        <v>0</v>
      </c>
      <c r="AZ19" s="146">
        <f>+'i_Altri Costi'!BA19</f>
        <v>0</v>
      </c>
      <c r="BA19" s="146">
        <f>+'i_Altri Costi'!BB19</f>
        <v>0</v>
      </c>
      <c r="BB19" s="146">
        <f>+'i_Altri Costi'!BC19</f>
        <v>0</v>
      </c>
      <c r="BC19" s="146">
        <f>+'i_Altri Costi'!BD19</f>
        <v>0</v>
      </c>
      <c r="BD19" s="146">
        <f>+'i_Altri Costi'!BE19</f>
        <v>0</v>
      </c>
      <c r="BE19" s="146">
        <f>+'i_Altri Costi'!BF19</f>
        <v>0</v>
      </c>
      <c r="BF19" s="146">
        <f>+'i_Altri Costi'!BG19</f>
        <v>0</v>
      </c>
      <c r="BG19" s="146">
        <f>+'i_Altri Costi'!BH19</f>
        <v>0</v>
      </c>
      <c r="BH19" s="146">
        <f>+'i_Altri Costi'!BI19</f>
        <v>0</v>
      </c>
      <c r="BI19" s="146">
        <f>+'i_Altri Costi'!BJ19</f>
        <v>0</v>
      </c>
      <c r="BJ19" s="146">
        <f>+'i_Altri Costi'!BK19</f>
        <v>0</v>
      </c>
      <c r="BK19" s="146">
        <f>+'i_Altri Costi'!BL19</f>
        <v>0</v>
      </c>
    </row>
    <row r="20" spans="2:63" x14ac:dyDescent="0.25">
      <c r="B20" t="s">
        <v>73</v>
      </c>
      <c r="D20" s="146">
        <f>+'i_Altri Costi'!E20</f>
        <v>0</v>
      </c>
      <c r="E20" s="146">
        <f>+'i_Altri Costi'!F20</f>
        <v>0</v>
      </c>
      <c r="F20" s="146">
        <f>+'i_Altri Costi'!G20</f>
        <v>0</v>
      </c>
      <c r="G20" s="146">
        <f>+'i_Altri Costi'!H20</f>
        <v>0</v>
      </c>
      <c r="H20" s="146">
        <f>+'i_Altri Costi'!I20</f>
        <v>0</v>
      </c>
      <c r="I20" s="146">
        <f>+'i_Altri Costi'!J20</f>
        <v>0</v>
      </c>
      <c r="J20" s="146">
        <f>+'i_Altri Costi'!K20</f>
        <v>0</v>
      </c>
      <c r="K20" s="146">
        <f>+'i_Altri Costi'!L20</f>
        <v>0</v>
      </c>
      <c r="L20" s="146">
        <f>+'i_Altri Costi'!M20</f>
        <v>0</v>
      </c>
      <c r="M20" s="146">
        <f>+'i_Altri Costi'!N20</f>
        <v>0</v>
      </c>
      <c r="N20" s="146">
        <f>+'i_Altri Costi'!O20</f>
        <v>0</v>
      </c>
      <c r="O20" s="146">
        <f>+'i_Altri Costi'!P20</f>
        <v>0</v>
      </c>
      <c r="P20" s="146">
        <f>+'i_Altri Costi'!Q20</f>
        <v>0</v>
      </c>
      <c r="Q20" s="146">
        <f>+'i_Altri Costi'!R20</f>
        <v>0</v>
      </c>
      <c r="R20" s="146">
        <f>+'i_Altri Costi'!S20</f>
        <v>0</v>
      </c>
      <c r="S20" s="146">
        <f>+'i_Altri Costi'!T20</f>
        <v>0</v>
      </c>
      <c r="T20" s="146">
        <f>+'i_Altri Costi'!U20</f>
        <v>0</v>
      </c>
      <c r="U20" s="146">
        <f>+'i_Altri Costi'!V20</f>
        <v>0</v>
      </c>
      <c r="V20" s="146">
        <f>+'i_Altri Costi'!W20</f>
        <v>0</v>
      </c>
      <c r="W20" s="146">
        <f>+'i_Altri Costi'!X20</f>
        <v>0</v>
      </c>
      <c r="X20" s="146">
        <f>+'i_Altri Costi'!Y20</f>
        <v>0</v>
      </c>
      <c r="Y20" s="146">
        <f>+'i_Altri Costi'!Z20</f>
        <v>0</v>
      </c>
      <c r="Z20" s="146">
        <f>+'i_Altri Costi'!AA20</f>
        <v>0</v>
      </c>
      <c r="AA20" s="146">
        <f>+'i_Altri Costi'!AB20</f>
        <v>0</v>
      </c>
      <c r="AB20" s="146">
        <f>+'i_Altri Costi'!AC20</f>
        <v>0</v>
      </c>
      <c r="AC20" s="146">
        <f>+'i_Altri Costi'!AD20</f>
        <v>0</v>
      </c>
      <c r="AD20" s="146">
        <f>+'i_Altri Costi'!AE20</f>
        <v>0</v>
      </c>
      <c r="AE20" s="146">
        <f>+'i_Altri Costi'!AF20</f>
        <v>0</v>
      </c>
      <c r="AF20" s="146">
        <f>+'i_Altri Costi'!AG20</f>
        <v>0</v>
      </c>
      <c r="AG20" s="146">
        <f>+'i_Altri Costi'!AH20</f>
        <v>0</v>
      </c>
      <c r="AH20" s="146">
        <f>+'i_Altri Costi'!AI20</f>
        <v>0</v>
      </c>
      <c r="AI20" s="146">
        <f>+'i_Altri Costi'!AJ20</f>
        <v>0</v>
      </c>
      <c r="AJ20" s="146">
        <f>+'i_Altri Costi'!AK20</f>
        <v>0</v>
      </c>
      <c r="AK20" s="146">
        <f>+'i_Altri Costi'!AL20</f>
        <v>0</v>
      </c>
      <c r="AL20" s="146">
        <f>+'i_Altri Costi'!AM20</f>
        <v>0</v>
      </c>
      <c r="AM20" s="146">
        <f>+'i_Altri Costi'!AN20</f>
        <v>0</v>
      </c>
      <c r="AN20" s="146">
        <f>+'i_Altri Costi'!AO20</f>
        <v>0</v>
      </c>
      <c r="AO20" s="146">
        <f>+'i_Altri Costi'!AP20</f>
        <v>0</v>
      </c>
      <c r="AP20" s="146">
        <f>+'i_Altri Costi'!AQ20</f>
        <v>0</v>
      </c>
      <c r="AQ20" s="146">
        <f>+'i_Altri Costi'!AR20</f>
        <v>0</v>
      </c>
      <c r="AR20" s="146">
        <f>+'i_Altri Costi'!AS20</f>
        <v>0</v>
      </c>
      <c r="AS20" s="146">
        <f>+'i_Altri Costi'!AT20</f>
        <v>0</v>
      </c>
      <c r="AT20" s="146">
        <f>+'i_Altri Costi'!AU20</f>
        <v>0</v>
      </c>
      <c r="AU20" s="146">
        <f>+'i_Altri Costi'!AV20</f>
        <v>0</v>
      </c>
      <c r="AV20" s="146">
        <f>+'i_Altri Costi'!AW20</f>
        <v>0</v>
      </c>
      <c r="AW20" s="146">
        <f>+'i_Altri Costi'!AX20</f>
        <v>0</v>
      </c>
      <c r="AX20" s="146">
        <f>+'i_Altri Costi'!AY20</f>
        <v>0</v>
      </c>
      <c r="AY20" s="146">
        <f>+'i_Altri Costi'!AZ20</f>
        <v>0</v>
      </c>
      <c r="AZ20" s="146">
        <f>+'i_Altri Costi'!BA20</f>
        <v>0</v>
      </c>
      <c r="BA20" s="146">
        <f>+'i_Altri Costi'!BB20</f>
        <v>0</v>
      </c>
      <c r="BB20" s="146">
        <f>+'i_Altri Costi'!BC20</f>
        <v>0</v>
      </c>
      <c r="BC20" s="146">
        <f>+'i_Altri Costi'!BD20</f>
        <v>0</v>
      </c>
      <c r="BD20" s="146">
        <f>+'i_Altri Costi'!BE20</f>
        <v>0</v>
      </c>
      <c r="BE20" s="146">
        <f>+'i_Altri Costi'!BF20</f>
        <v>0</v>
      </c>
      <c r="BF20" s="146">
        <f>+'i_Altri Costi'!BG20</f>
        <v>0</v>
      </c>
      <c r="BG20" s="146">
        <f>+'i_Altri Costi'!BH20</f>
        <v>0</v>
      </c>
      <c r="BH20" s="146">
        <f>+'i_Altri Costi'!BI20</f>
        <v>0</v>
      </c>
      <c r="BI20" s="146">
        <f>+'i_Altri Costi'!BJ20</f>
        <v>0</v>
      </c>
      <c r="BJ20" s="146">
        <f>+'i_Altri Costi'!BK20</f>
        <v>0</v>
      </c>
      <c r="BK20" s="146">
        <f>+'i_Altri Costi'!BL20</f>
        <v>0</v>
      </c>
    </row>
    <row r="21" spans="2:63" x14ac:dyDescent="0.25">
      <c r="B21" t="s">
        <v>74</v>
      </c>
      <c r="D21" s="146">
        <f>+'i_Altri Costi'!E21</f>
        <v>0</v>
      </c>
      <c r="E21" s="146">
        <f>+'i_Altri Costi'!F21</f>
        <v>0</v>
      </c>
      <c r="F21" s="146">
        <f>+'i_Altri Costi'!G21</f>
        <v>0</v>
      </c>
      <c r="G21" s="146">
        <f>+'i_Altri Costi'!H21</f>
        <v>0</v>
      </c>
      <c r="H21" s="146">
        <f>+'i_Altri Costi'!I21</f>
        <v>0</v>
      </c>
      <c r="I21" s="146">
        <f>+'i_Altri Costi'!J21</f>
        <v>0</v>
      </c>
      <c r="J21" s="146">
        <f>+'i_Altri Costi'!K21</f>
        <v>0</v>
      </c>
      <c r="K21" s="146">
        <f>+'i_Altri Costi'!L21</f>
        <v>0</v>
      </c>
      <c r="L21" s="146">
        <f>+'i_Altri Costi'!M21</f>
        <v>0</v>
      </c>
      <c r="M21" s="146">
        <f>+'i_Altri Costi'!N21</f>
        <v>0</v>
      </c>
      <c r="N21" s="146">
        <f>+'i_Altri Costi'!O21</f>
        <v>0</v>
      </c>
      <c r="O21" s="146">
        <f>+'i_Altri Costi'!P21</f>
        <v>0</v>
      </c>
      <c r="P21" s="146">
        <f>+'i_Altri Costi'!Q21</f>
        <v>0</v>
      </c>
      <c r="Q21" s="146">
        <f>+'i_Altri Costi'!R21</f>
        <v>0</v>
      </c>
      <c r="R21" s="146">
        <f>+'i_Altri Costi'!S21</f>
        <v>0</v>
      </c>
      <c r="S21" s="146">
        <f>+'i_Altri Costi'!T21</f>
        <v>0</v>
      </c>
      <c r="T21" s="146">
        <f>+'i_Altri Costi'!U21</f>
        <v>0</v>
      </c>
      <c r="U21" s="146">
        <f>+'i_Altri Costi'!V21</f>
        <v>0</v>
      </c>
      <c r="V21" s="146">
        <f>+'i_Altri Costi'!W21</f>
        <v>0</v>
      </c>
      <c r="W21" s="146">
        <f>+'i_Altri Costi'!X21</f>
        <v>0</v>
      </c>
      <c r="X21" s="146">
        <f>+'i_Altri Costi'!Y21</f>
        <v>0</v>
      </c>
      <c r="Y21" s="146">
        <f>+'i_Altri Costi'!Z21</f>
        <v>0</v>
      </c>
      <c r="Z21" s="146">
        <f>+'i_Altri Costi'!AA21</f>
        <v>0</v>
      </c>
      <c r="AA21" s="146">
        <f>+'i_Altri Costi'!AB21</f>
        <v>0</v>
      </c>
      <c r="AB21" s="146">
        <f>+'i_Altri Costi'!AC21</f>
        <v>0</v>
      </c>
      <c r="AC21" s="146">
        <f>+'i_Altri Costi'!AD21</f>
        <v>0</v>
      </c>
      <c r="AD21" s="146">
        <f>+'i_Altri Costi'!AE21</f>
        <v>0</v>
      </c>
      <c r="AE21" s="146">
        <f>+'i_Altri Costi'!AF21</f>
        <v>0</v>
      </c>
      <c r="AF21" s="146">
        <f>+'i_Altri Costi'!AG21</f>
        <v>0</v>
      </c>
      <c r="AG21" s="146">
        <f>+'i_Altri Costi'!AH21</f>
        <v>0</v>
      </c>
      <c r="AH21" s="146">
        <f>+'i_Altri Costi'!AI21</f>
        <v>0</v>
      </c>
      <c r="AI21" s="146">
        <f>+'i_Altri Costi'!AJ21</f>
        <v>0</v>
      </c>
      <c r="AJ21" s="146">
        <f>+'i_Altri Costi'!AK21</f>
        <v>0</v>
      </c>
      <c r="AK21" s="146">
        <f>+'i_Altri Costi'!AL21</f>
        <v>0</v>
      </c>
      <c r="AL21" s="146">
        <f>+'i_Altri Costi'!AM21</f>
        <v>0</v>
      </c>
      <c r="AM21" s="146">
        <f>+'i_Altri Costi'!AN21</f>
        <v>0</v>
      </c>
      <c r="AN21" s="146">
        <f>+'i_Altri Costi'!AO21</f>
        <v>0</v>
      </c>
      <c r="AO21" s="146">
        <f>+'i_Altri Costi'!AP21</f>
        <v>0</v>
      </c>
      <c r="AP21" s="146">
        <f>+'i_Altri Costi'!AQ21</f>
        <v>0</v>
      </c>
      <c r="AQ21" s="146">
        <f>+'i_Altri Costi'!AR21</f>
        <v>0</v>
      </c>
      <c r="AR21" s="146">
        <f>+'i_Altri Costi'!AS21</f>
        <v>0</v>
      </c>
      <c r="AS21" s="146">
        <f>+'i_Altri Costi'!AT21</f>
        <v>0</v>
      </c>
      <c r="AT21" s="146">
        <f>+'i_Altri Costi'!AU21</f>
        <v>0</v>
      </c>
      <c r="AU21" s="146">
        <f>+'i_Altri Costi'!AV21</f>
        <v>0</v>
      </c>
      <c r="AV21" s="146">
        <f>+'i_Altri Costi'!AW21</f>
        <v>0</v>
      </c>
      <c r="AW21" s="146">
        <f>+'i_Altri Costi'!AX21</f>
        <v>0</v>
      </c>
      <c r="AX21" s="146">
        <f>+'i_Altri Costi'!AY21</f>
        <v>0</v>
      </c>
      <c r="AY21" s="146">
        <f>+'i_Altri Costi'!AZ21</f>
        <v>0</v>
      </c>
      <c r="AZ21" s="146">
        <f>+'i_Altri Costi'!BA21</f>
        <v>0</v>
      </c>
      <c r="BA21" s="146">
        <f>+'i_Altri Costi'!BB21</f>
        <v>0</v>
      </c>
      <c r="BB21" s="146">
        <f>+'i_Altri Costi'!BC21</f>
        <v>0</v>
      </c>
      <c r="BC21" s="146">
        <f>+'i_Altri Costi'!BD21</f>
        <v>0</v>
      </c>
      <c r="BD21" s="146">
        <f>+'i_Altri Costi'!BE21</f>
        <v>0</v>
      </c>
      <c r="BE21" s="146">
        <f>+'i_Altri Costi'!BF21</f>
        <v>0</v>
      </c>
      <c r="BF21" s="146">
        <f>+'i_Altri Costi'!BG21</f>
        <v>0</v>
      </c>
      <c r="BG21" s="146">
        <f>+'i_Altri Costi'!BH21</f>
        <v>0</v>
      </c>
      <c r="BH21" s="146">
        <f>+'i_Altri Costi'!BI21</f>
        <v>0</v>
      </c>
      <c r="BI21" s="146">
        <f>+'i_Altri Costi'!BJ21</f>
        <v>0</v>
      </c>
      <c r="BJ21" s="146">
        <f>+'i_Altri Costi'!BK21</f>
        <v>0</v>
      </c>
      <c r="BK21" s="146">
        <f>+'i_Altri Costi'!BL21</f>
        <v>0</v>
      </c>
    </row>
    <row r="22" spans="2:63" x14ac:dyDescent="0.25">
      <c r="B22" t="s">
        <v>75</v>
      </c>
      <c r="D22" s="146">
        <f>+'i_Altri Costi'!E22</f>
        <v>0</v>
      </c>
      <c r="E22" s="146">
        <f>+'i_Altri Costi'!F22</f>
        <v>0</v>
      </c>
      <c r="F22" s="146">
        <f>+'i_Altri Costi'!G22</f>
        <v>0</v>
      </c>
      <c r="G22" s="146">
        <f>+'i_Altri Costi'!H22</f>
        <v>0</v>
      </c>
      <c r="H22" s="146">
        <f>+'i_Altri Costi'!I22</f>
        <v>0</v>
      </c>
      <c r="I22" s="146">
        <f>+'i_Altri Costi'!J22</f>
        <v>0</v>
      </c>
      <c r="J22" s="146">
        <f>+'i_Altri Costi'!K22</f>
        <v>0</v>
      </c>
      <c r="K22" s="146">
        <f>+'i_Altri Costi'!L22</f>
        <v>0</v>
      </c>
      <c r="L22" s="146">
        <f>+'i_Altri Costi'!M22</f>
        <v>0</v>
      </c>
      <c r="M22" s="146">
        <f>+'i_Altri Costi'!N22</f>
        <v>0</v>
      </c>
      <c r="N22" s="146">
        <f>+'i_Altri Costi'!O22</f>
        <v>0</v>
      </c>
      <c r="O22" s="146">
        <f>+'i_Altri Costi'!P22</f>
        <v>0</v>
      </c>
      <c r="P22" s="146">
        <f>+'i_Altri Costi'!Q22</f>
        <v>0</v>
      </c>
      <c r="Q22" s="146">
        <f>+'i_Altri Costi'!R22</f>
        <v>0</v>
      </c>
      <c r="R22" s="146">
        <f>+'i_Altri Costi'!S22</f>
        <v>0</v>
      </c>
      <c r="S22" s="146">
        <f>+'i_Altri Costi'!T22</f>
        <v>0</v>
      </c>
      <c r="T22" s="146">
        <f>+'i_Altri Costi'!U22</f>
        <v>0</v>
      </c>
      <c r="U22" s="146">
        <f>+'i_Altri Costi'!V22</f>
        <v>0</v>
      </c>
      <c r="V22" s="146">
        <f>+'i_Altri Costi'!W22</f>
        <v>0</v>
      </c>
      <c r="W22" s="146">
        <f>+'i_Altri Costi'!X22</f>
        <v>0</v>
      </c>
      <c r="X22" s="146">
        <f>+'i_Altri Costi'!Y22</f>
        <v>0</v>
      </c>
      <c r="Y22" s="146">
        <f>+'i_Altri Costi'!Z22</f>
        <v>0</v>
      </c>
      <c r="Z22" s="146">
        <f>+'i_Altri Costi'!AA22</f>
        <v>0</v>
      </c>
      <c r="AA22" s="146">
        <f>+'i_Altri Costi'!AB22</f>
        <v>0</v>
      </c>
      <c r="AB22" s="146">
        <f>+'i_Altri Costi'!AC22</f>
        <v>0</v>
      </c>
      <c r="AC22" s="146">
        <f>+'i_Altri Costi'!AD22</f>
        <v>0</v>
      </c>
      <c r="AD22" s="146">
        <f>+'i_Altri Costi'!AE22</f>
        <v>0</v>
      </c>
      <c r="AE22" s="146">
        <f>+'i_Altri Costi'!AF22</f>
        <v>0</v>
      </c>
      <c r="AF22" s="146">
        <f>+'i_Altri Costi'!AG22</f>
        <v>0</v>
      </c>
      <c r="AG22" s="146">
        <f>+'i_Altri Costi'!AH22</f>
        <v>0</v>
      </c>
      <c r="AH22" s="146">
        <f>+'i_Altri Costi'!AI22</f>
        <v>0</v>
      </c>
      <c r="AI22" s="146">
        <f>+'i_Altri Costi'!AJ22</f>
        <v>0</v>
      </c>
      <c r="AJ22" s="146">
        <f>+'i_Altri Costi'!AK22</f>
        <v>0</v>
      </c>
      <c r="AK22" s="146">
        <f>+'i_Altri Costi'!AL22</f>
        <v>0</v>
      </c>
      <c r="AL22" s="146">
        <f>+'i_Altri Costi'!AM22</f>
        <v>0</v>
      </c>
      <c r="AM22" s="146">
        <f>+'i_Altri Costi'!AN22</f>
        <v>0</v>
      </c>
      <c r="AN22" s="146">
        <f>+'i_Altri Costi'!AO22</f>
        <v>0</v>
      </c>
      <c r="AO22" s="146">
        <f>+'i_Altri Costi'!AP22</f>
        <v>0</v>
      </c>
      <c r="AP22" s="146">
        <f>+'i_Altri Costi'!AQ22</f>
        <v>0</v>
      </c>
      <c r="AQ22" s="146">
        <f>+'i_Altri Costi'!AR22</f>
        <v>0</v>
      </c>
      <c r="AR22" s="146">
        <f>+'i_Altri Costi'!AS22</f>
        <v>0</v>
      </c>
      <c r="AS22" s="146">
        <f>+'i_Altri Costi'!AT22</f>
        <v>0</v>
      </c>
      <c r="AT22" s="146">
        <f>+'i_Altri Costi'!AU22</f>
        <v>0</v>
      </c>
      <c r="AU22" s="146">
        <f>+'i_Altri Costi'!AV22</f>
        <v>0</v>
      </c>
      <c r="AV22" s="146">
        <f>+'i_Altri Costi'!AW22</f>
        <v>0</v>
      </c>
      <c r="AW22" s="146">
        <f>+'i_Altri Costi'!AX22</f>
        <v>0</v>
      </c>
      <c r="AX22" s="146">
        <f>+'i_Altri Costi'!AY22</f>
        <v>0</v>
      </c>
      <c r="AY22" s="146">
        <f>+'i_Altri Costi'!AZ22</f>
        <v>0</v>
      </c>
      <c r="AZ22" s="146">
        <f>+'i_Altri Costi'!BA22</f>
        <v>0</v>
      </c>
      <c r="BA22" s="146">
        <f>+'i_Altri Costi'!BB22</f>
        <v>0</v>
      </c>
      <c r="BB22" s="146">
        <f>+'i_Altri Costi'!BC22</f>
        <v>0</v>
      </c>
      <c r="BC22" s="146">
        <f>+'i_Altri Costi'!BD22</f>
        <v>0</v>
      </c>
      <c r="BD22" s="146">
        <f>+'i_Altri Costi'!BE22</f>
        <v>0</v>
      </c>
      <c r="BE22" s="146">
        <f>+'i_Altri Costi'!BF22</f>
        <v>0</v>
      </c>
      <c r="BF22" s="146">
        <f>+'i_Altri Costi'!BG22</f>
        <v>0</v>
      </c>
      <c r="BG22" s="146">
        <f>+'i_Altri Costi'!BH22</f>
        <v>0</v>
      </c>
      <c r="BH22" s="146">
        <f>+'i_Altri Costi'!BI22</f>
        <v>0</v>
      </c>
      <c r="BI22" s="146">
        <f>+'i_Altri Costi'!BJ22</f>
        <v>0</v>
      </c>
      <c r="BJ22" s="146">
        <f>+'i_Altri Costi'!BK22</f>
        <v>0</v>
      </c>
      <c r="BK22" s="146">
        <f>+'i_Altri Costi'!BL22</f>
        <v>0</v>
      </c>
    </row>
    <row r="23" spans="2:63" x14ac:dyDescent="0.25">
      <c r="B23" t="s">
        <v>76</v>
      </c>
      <c r="D23" s="146">
        <f>+'i_Altri Costi'!E23</f>
        <v>0</v>
      </c>
      <c r="E23" s="146">
        <f>+'i_Altri Costi'!F23</f>
        <v>0</v>
      </c>
      <c r="F23" s="146">
        <f>+'i_Altri Costi'!G23</f>
        <v>0</v>
      </c>
      <c r="G23" s="146">
        <f>+'i_Altri Costi'!H23</f>
        <v>0</v>
      </c>
      <c r="H23" s="146">
        <f>+'i_Altri Costi'!I23</f>
        <v>0</v>
      </c>
      <c r="I23" s="146">
        <f>+'i_Altri Costi'!J23</f>
        <v>0</v>
      </c>
      <c r="J23" s="146">
        <f>+'i_Altri Costi'!K23</f>
        <v>0</v>
      </c>
      <c r="K23" s="146">
        <f>+'i_Altri Costi'!L23</f>
        <v>0</v>
      </c>
      <c r="L23" s="146">
        <f>+'i_Altri Costi'!M23</f>
        <v>0</v>
      </c>
      <c r="M23" s="146">
        <f>+'i_Altri Costi'!N23</f>
        <v>0</v>
      </c>
      <c r="N23" s="146">
        <f>+'i_Altri Costi'!O23</f>
        <v>0</v>
      </c>
      <c r="O23" s="146">
        <f>+'i_Altri Costi'!P23</f>
        <v>0</v>
      </c>
      <c r="P23" s="146">
        <f>+'i_Altri Costi'!Q23</f>
        <v>0</v>
      </c>
      <c r="Q23" s="146">
        <f>+'i_Altri Costi'!R23</f>
        <v>0</v>
      </c>
      <c r="R23" s="146">
        <f>+'i_Altri Costi'!S23</f>
        <v>0</v>
      </c>
      <c r="S23" s="146">
        <f>+'i_Altri Costi'!T23</f>
        <v>0</v>
      </c>
      <c r="T23" s="146">
        <f>+'i_Altri Costi'!U23</f>
        <v>0</v>
      </c>
      <c r="U23" s="146">
        <f>+'i_Altri Costi'!V23</f>
        <v>0</v>
      </c>
      <c r="V23" s="146">
        <f>+'i_Altri Costi'!W23</f>
        <v>0</v>
      </c>
      <c r="W23" s="146">
        <f>+'i_Altri Costi'!X23</f>
        <v>0</v>
      </c>
      <c r="X23" s="146">
        <f>+'i_Altri Costi'!Y23</f>
        <v>0</v>
      </c>
      <c r="Y23" s="146">
        <f>+'i_Altri Costi'!Z23</f>
        <v>0</v>
      </c>
      <c r="Z23" s="146">
        <f>+'i_Altri Costi'!AA23</f>
        <v>0</v>
      </c>
      <c r="AA23" s="146">
        <f>+'i_Altri Costi'!AB23</f>
        <v>0</v>
      </c>
      <c r="AB23" s="146">
        <f>+'i_Altri Costi'!AC23</f>
        <v>0</v>
      </c>
      <c r="AC23" s="146">
        <f>+'i_Altri Costi'!AD23</f>
        <v>0</v>
      </c>
      <c r="AD23" s="146">
        <f>+'i_Altri Costi'!AE23</f>
        <v>0</v>
      </c>
      <c r="AE23" s="146">
        <f>+'i_Altri Costi'!AF23</f>
        <v>0</v>
      </c>
      <c r="AF23" s="146">
        <f>+'i_Altri Costi'!AG23</f>
        <v>0</v>
      </c>
      <c r="AG23" s="146">
        <f>+'i_Altri Costi'!AH23</f>
        <v>0</v>
      </c>
      <c r="AH23" s="146">
        <f>+'i_Altri Costi'!AI23</f>
        <v>0</v>
      </c>
      <c r="AI23" s="146">
        <f>+'i_Altri Costi'!AJ23</f>
        <v>0</v>
      </c>
      <c r="AJ23" s="146">
        <f>+'i_Altri Costi'!AK23</f>
        <v>0</v>
      </c>
      <c r="AK23" s="146">
        <f>+'i_Altri Costi'!AL23</f>
        <v>0</v>
      </c>
      <c r="AL23" s="146">
        <f>+'i_Altri Costi'!AM23</f>
        <v>0</v>
      </c>
      <c r="AM23" s="146">
        <f>+'i_Altri Costi'!AN23</f>
        <v>0</v>
      </c>
      <c r="AN23" s="146">
        <f>+'i_Altri Costi'!AO23</f>
        <v>0</v>
      </c>
      <c r="AO23" s="146">
        <f>+'i_Altri Costi'!AP23</f>
        <v>0</v>
      </c>
      <c r="AP23" s="146">
        <f>+'i_Altri Costi'!AQ23</f>
        <v>0</v>
      </c>
      <c r="AQ23" s="146">
        <f>+'i_Altri Costi'!AR23</f>
        <v>0</v>
      </c>
      <c r="AR23" s="146">
        <f>+'i_Altri Costi'!AS23</f>
        <v>0</v>
      </c>
      <c r="AS23" s="146">
        <f>+'i_Altri Costi'!AT23</f>
        <v>0</v>
      </c>
      <c r="AT23" s="146">
        <f>+'i_Altri Costi'!AU23</f>
        <v>0</v>
      </c>
      <c r="AU23" s="146">
        <f>+'i_Altri Costi'!AV23</f>
        <v>0</v>
      </c>
      <c r="AV23" s="146">
        <f>+'i_Altri Costi'!AW23</f>
        <v>0</v>
      </c>
      <c r="AW23" s="146">
        <f>+'i_Altri Costi'!AX23</f>
        <v>0</v>
      </c>
      <c r="AX23" s="146">
        <f>+'i_Altri Costi'!AY23</f>
        <v>0</v>
      </c>
      <c r="AY23" s="146">
        <f>+'i_Altri Costi'!AZ23</f>
        <v>0</v>
      </c>
      <c r="AZ23" s="146">
        <f>+'i_Altri Costi'!BA23</f>
        <v>0</v>
      </c>
      <c r="BA23" s="146">
        <f>+'i_Altri Costi'!BB23</f>
        <v>0</v>
      </c>
      <c r="BB23" s="146">
        <f>+'i_Altri Costi'!BC23</f>
        <v>0</v>
      </c>
      <c r="BC23" s="146">
        <f>+'i_Altri Costi'!BD23</f>
        <v>0</v>
      </c>
      <c r="BD23" s="146">
        <f>+'i_Altri Costi'!BE23</f>
        <v>0</v>
      </c>
      <c r="BE23" s="146">
        <f>+'i_Altri Costi'!BF23</f>
        <v>0</v>
      </c>
      <c r="BF23" s="146">
        <f>+'i_Altri Costi'!BG23</f>
        <v>0</v>
      </c>
      <c r="BG23" s="146">
        <f>+'i_Altri Costi'!BH23</f>
        <v>0</v>
      </c>
      <c r="BH23" s="146">
        <f>+'i_Altri Costi'!BI23</f>
        <v>0</v>
      </c>
      <c r="BI23" s="146">
        <f>+'i_Altri Costi'!BJ23</f>
        <v>0</v>
      </c>
      <c r="BJ23" s="146">
        <f>+'i_Altri Costi'!BK23</f>
        <v>0</v>
      </c>
      <c r="BK23" s="146">
        <f>+'i_Altri Costi'!BL23</f>
        <v>0</v>
      </c>
    </row>
    <row r="24" spans="2:63" x14ac:dyDescent="0.25">
      <c r="B24" t="s">
        <v>77</v>
      </c>
      <c r="D24" s="146">
        <f>+'i_Altri Costi'!E24</f>
        <v>0</v>
      </c>
      <c r="E24" s="146">
        <f>+'i_Altri Costi'!F24</f>
        <v>0</v>
      </c>
      <c r="F24" s="146">
        <f>+'i_Altri Costi'!G24</f>
        <v>0</v>
      </c>
      <c r="G24" s="146">
        <f>+'i_Altri Costi'!H24</f>
        <v>0</v>
      </c>
      <c r="H24" s="146">
        <f>+'i_Altri Costi'!I24</f>
        <v>0</v>
      </c>
      <c r="I24" s="146">
        <f>+'i_Altri Costi'!J24</f>
        <v>0</v>
      </c>
      <c r="J24" s="146">
        <f>+'i_Altri Costi'!K24</f>
        <v>0</v>
      </c>
      <c r="K24" s="146">
        <f>+'i_Altri Costi'!L24</f>
        <v>0</v>
      </c>
      <c r="L24" s="146">
        <f>+'i_Altri Costi'!M24</f>
        <v>0</v>
      </c>
      <c r="M24" s="146">
        <f>+'i_Altri Costi'!N24</f>
        <v>0</v>
      </c>
      <c r="N24" s="146">
        <f>+'i_Altri Costi'!O24</f>
        <v>0</v>
      </c>
      <c r="O24" s="146">
        <f>+'i_Altri Costi'!P24</f>
        <v>0</v>
      </c>
      <c r="P24" s="146">
        <f>+'i_Altri Costi'!Q24</f>
        <v>0</v>
      </c>
      <c r="Q24" s="146">
        <f>+'i_Altri Costi'!R24</f>
        <v>0</v>
      </c>
      <c r="R24" s="146">
        <f>+'i_Altri Costi'!S24</f>
        <v>0</v>
      </c>
      <c r="S24" s="146">
        <f>+'i_Altri Costi'!T24</f>
        <v>0</v>
      </c>
      <c r="T24" s="146">
        <f>+'i_Altri Costi'!U24</f>
        <v>0</v>
      </c>
      <c r="U24" s="146">
        <f>+'i_Altri Costi'!V24</f>
        <v>0</v>
      </c>
      <c r="V24" s="146">
        <f>+'i_Altri Costi'!W24</f>
        <v>0</v>
      </c>
      <c r="W24" s="146">
        <f>+'i_Altri Costi'!X24</f>
        <v>0</v>
      </c>
      <c r="X24" s="146">
        <f>+'i_Altri Costi'!Y24</f>
        <v>0</v>
      </c>
      <c r="Y24" s="146">
        <f>+'i_Altri Costi'!Z24</f>
        <v>0</v>
      </c>
      <c r="Z24" s="146">
        <f>+'i_Altri Costi'!AA24</f>
        <v>0</v>
      </c>
      <c r="AA24" s="146">
        <f>+'i_Altri Costi'!AB24</f>
        <v>0</v>
      </c>
      <c r="AB24" s="146">
        <f>+'i_Altri Costi'!AC24</f>
        <v>0</v>
      </c>
      <c r="AC24" s="146">
        <f>+'i_Altri Costi'!AD24</f>
        <v>0</v>
      </c>
      <c r="AD24" s="146">
        <f>+'i_Altri Costi'!AE24</f>
        <v>0</v>
      </c>
      <c r="AE24" s="146">
        <f>+'i_Altri Costi'!AF24</f>
        <v>0</v>
      </c>
      <c r="AF24" s="146">
        <f>+'i_Altri Costi'!AG24</f>
        <v>0</v>
      </c>
      <c r="AG24" s="146">
        <f>+'i_Altri Costi'!AH24</f>
        <v>0</v>
      </c>
      <c r="AH24" s="146">
        <f>+'i_Altri Costi'!AI24</f>
        <v>0</v>
      </c>
      <c r="AI24" s="146">
        <f>+'i_Altri Costi'!AJ24</f>
        <v>0</v>
      </c>
      <c r="AJ24" s="146">
        <f>+'i_Altri Costi'!AK24</f>
        <v>0</v>
      </c>
      <c r="AK24" s="146">
        <f>+'i_Altri Costi'!AL24</f>
        <v>0</v>
      </c>
      <c r="AL24" s="146">
        <f>+'i_Altri Costi'!AM24</f>
        <v>0</v>
      </c>
      <c r="AM24" s="146">
        <f>+'i_Altri Costi'!AN24</f>
        <v>0</v>
      </c>
      <c r="AN24" s="146">
        <f>+'i_Altri Costi'!AO24</f>
        <v>0</v>
      </c>
      <c r="AO24" s="146">
        <f>+'i_Altri Costi'!AP24</f>
        <v>0</v>
      </c>
      <c r="AP24" s="146">
        <f>+'i_Altri Costi'!AQ24</f>
        <v>0</v>
      </c>
      <c r="AQ24" s="146">
        <f>+'i_Altri Costi'!AR24</f>
        <v>0</v>
      </c>
      <c r="AR24" s="146">
        <f>+'i_Altri Costi'!AS24</f>
        <v>0</v>
      </c>
      <c r="AS24" s="146">
        <f>+'i_Altri Costi'!AT24</f>
        <v>0</v>
      </c>
      <c r="AT24" s="146">
        <f>+'i_Altri Costi'!AU24</f>
        <v>0</v>
      </c>
      <c r="AU24" s="146">
        <f>+'i_Altri Costi'!AV24</f>
        <v>0</v>
      </c>
      <c r="AV24" s="146">
        <f>+'i_Altri Costi'!AW24</f>
        <v>0</v>
      </c>
      <c r="AW24" s="146">
        <f>+'i_Altri Costi'!AX24</f>
        <v>0</v>
      </c>
      <c r="AX24" s="146">
        <f>+'i_Altri Costi'!AY24</f>
        <v>0</v>
      </c>
      <c r="AY24" s="146">
        <f>+'i_Altri Costi'!AZ24</f>
        <v>0</v>
      </c>
      <c r="AZ24" s="146">
        <f>+'i_Altri Costi'!BA24</f>
        <v>0</v>
      </c>
      <c r="BA24" s="146">
        <f>+'i_Altri Costi'!BB24</f>
        <v>0</v>
      </c>
      <c r="BB24" s="146">
        <f>+'i_Altri Costi'!BC24</f>
        <v>0</v>
      </c>
      <c r="BC24" s="146">
        <f>+'i_Altri Costi'!BD24</f>
        <v>0</v>
      </c>
      <c r="BD24" s="146">
        <f>+'i_Altri Costi'!BE24</f>
        <v>0</v>
      </c>
      <c r="BE24" s="146">
        <f>+'i_Altri Costi'!BF24</f>
        <v>0</v>
      </c>
      <c r="BF24" s="146">
        <f>+'i_Altri Costi'!BG24</f>
        <v>0</v>
      </c>
      <c r="BG24" s="146">
        <f>+'i_Altri Costi'!BH24</f>
        <v>0</v>
      </c>
      <c r="BH24" s="146">
        <f>+'i_Altri Costi'!BI24</f>
        <v>0</v>
      </c>
      <c r="BI24" s="146">
        <f>+'i_Altri Costi'!BJ24</f>
        <v>0</v>
      </c>
      <c r="BJ24" s="146">
        <f>+'i_Altri Costi'!BK24</f>
        <v>0</v>
      </c>
      <c r="BK24" s="146">
        <f>+'i_Altri Costi'!BL24</f>
        <v>0</v>
      </c>
    </row>
    <row r="25" spans="2:63" x14ac:dyDescent="0.25">
      <c r="B25" t="s">
        <v>78</v>
      </c>
      <c r="D25" s="146">
        <f>+'i_Altri Costi'!E25</f>
        <v>0</v>
      </c>
      <c r="E25" s="146">
        <f>+'i_Altri Costi'!F25</f>
        <v>0</v>
      </c>
      <c r="F25" s="146">
        <f>+'i_Altri Costi'!G25</f>
        <v>0</v>
      </c>
      <c r="G25" s="146">
        <f>+'i_Altri Costi'!H25</f>
        <v>0</v>
      </c>
      <c r="H25" s="146">
        <f>+'i_Altri Costi'!I25</f>
        <v>0</v>
      </c>
      <c r="I25" s="146">
        <f>+'i_Altri Costi'!J25</f>
        <v>0</v>
      </c>
      <c r="J25" s="146">
        <f>+'i_Altri Costi'!K25</f>
        <v>0</v>
      </c>
      <c r="K25" s="146">
        <f>+'i_Altri Costi'!L25</f>
        <v>0</v>
      </c>
      <c r="L25" s="146">
        <f>+'i_Altri Costi'!M25</f>
        <v>0</v>
      </c>
      <c r="M25" s="146">
        <f>+'i_Altri Costi'!N25</f>
        <v>0</v>
      </c>
      <c r="N25" s="146">
        <f>+'i_Altri Costi'!O25</f>
        <v>0</v>
      </c>
      <c r="O25" s="146">
        <f>+'i_Altri Costi'!P25</f>
        <v>0</v>
      </c>
      <c r="P25" s="146">
        <f>+'i_Altri Costi'!Q25</f>
        <v>0</v>
      </c>
      <c r="Q25" s="146">
        <f>+'i_Altri Costi'!R25</f>
        <v>0</v>
      </c>
      <c r="R25" s="146">
        <f>+'i_Altri Costi'!S25</f>
        <v>0</v>
      </c>
      <c r="S25" s="146">
        <f>+'i_Altri Costi'!T25</f>
        <v>0</v>
      </c>
      <c r="T25" s="146">
        <f>+'i_Altri Costi'!U25</f>
        <v>0</v>
      </c>
      <c r="U25" s="146">
        <f>+'i_Altri Costi'!V25</f>
        <v>0</v>
      </c>
      <c r="V25" s="146">
        <f>+'i_Altri Costi'!W25</f>
        <v>0</v>
      </c>
      <c r="W25" s="146">
        <f>+'i_Altri Costi'!X25</f>
        <v>0</v>
      </c>
      <c r="X25" s="146">
        <f>+'i_Altri Costi'!Y25</f>
        <v>0</v>
      </c>
      <c r="Y25" s="146">
        <f>+'i_Altri Costi'!Z25</f>
        <v>0</v>
      </c>
      <c r="Z25" s="146">
        <f>+'i_Altri Costi'!AA25</f>
        <v>0</v>
      </c>
      <c r="AA25" s="146">
        <f>+'i_Altri Costi'!AB25</f>
        <v>0</v>
      </c>
      <c r="AB25" s="146">
        <f>+'i_Altri Costi'!AC25</f>
        <v>0</v>
      </c>
      <c r="AC25" s="146">
        <f>+'i_Altri Costi'!AD25</f>
        <v>0</v>
      </c>
      <c r="AD25" s="146">
        <f>+'i_Altri Costi'!AE25</f>
        <v>0</v>
      </c>
      <c r="AE25" s="146">
        <f>+'i_Altri Costi'!AF25</f>
        <v>0</v>
      </c>
      <c r="AF25" s="146">
        <f>+'i_Altri Costi'!AG25</f>
        <v>0</v>
      </c>
      <c r="AG25" s="146">
        <f>+'i_Altri Costi'!AH25</f>
        <v>0</v>
      </c>
      <c r="AH25" s="146">
        <f>+'i_Altri Costi'!AI25</f>
        <v>0</v>
      </c>
      <c r="AI25" s="146">
        <f>+'i_Altri Costi'!AJ25</f>
        <v>0</v>
      </c>
      <c r="AJ25" s="146">
        <f>+'i_Altri Costi'!AK25</f>
        <v>0</v>
      </c>
      <c r="AK25" s="146">
        <f>+'i_Altri Costi'!AL25</f>
        <v>0</v>
      </c>
      <c r="AL25" s="146">
        <f>+'i_Altri Costi'!AM25</f>
        <v>0</v>
      </c>
      <c r="AM25" s="146">
        <f>+'i_Altri Costi'!AN25</f>
        <v>0</v>
      </c>
      <c r="AN25" s="146">
        <f>+'i_Altri Costi'!AO25</f>
        <v>0</v>
      </c>
      <c r="AO25" s="146">
        <f>+'i_Altri Costi'!AP25</f>
        <v>0</v>
      </c>
      <c r="AP25" s="146">
        <f>+'i_Altri Costi'!AQ25</f>
        <v>0</v>
      </c>
      <c r="AQ25" s="146">
        <f>+'i_Altri Costi'!AR25</f>
        <v>0</v>
      </c>
      <c r="AR25" s="146">
        <f>+'i_Altri Costi'!AS25</f>
        <v>0</v>
      </c>
      <c r="AS25" s="146">
        <f>+'i_Altri Costi'!AT25</f>
        <v>0</v>
      </c>
      <c r="AT25" s="146">
        <f>+'i_Altri Costi'!AU25</f>
        <v>0</v>
      </c>
      <c r="AU25" s="146">
        <f>+'i_Altri Costi'!AV25</f>
        <v>0</v>
      </c>
      <c r="AV25" s="146">
        <f>+'i_Altri Costi'!AW25</f>
        <v>0</v>
      </c>
      <c r="AW25" s="146">
        <f>+'i_Altri Costi'!AX25</f>
        <v>0</v>
      </c>
      <c r="AX25" s="146">
        <f>+'i_Altri Costi'!AY25</f>
        <v>0</v>
      </c>
      <c r="AY25" s="146">
        <f>+'i_Altri Costi'!AZ25</f>
        <v>0</v>
      </c>
      <c r="AZ25" s="146">
        <f>+'i_Altri Costi'!BA25</f>
        <v>0</v>
      </c>
      <c r="BA25" s="146">
        <f>+'i_Altri Costi'!BB25</f>
        <v>0</v>
      </c>
      <c r="BB25" s="146">
        <f>+'i_Altri Costi'!BC25</f>
        <v>0</v>
      </c>
      <c r="BC25" s="146">
        <f>+'i_Altri Costi'!BD25</f>
        <v>0</v>
      </c>
      <c r="BD25" s="146">
        <f>+'i_Altri Costi'!BE25</f>
        <v>0</v>
      </c>
      <c r="BE25" s="146">
        <f>+'i_Altri Costi'!BF25</f>
        <v>0</v>
      </c>
      <c r="BF25" s="146">
        <f>+'i_Altri Costi'!BG25</f>
        <v>0</v>
      </c>
      <c r="BG25" s="146">
        <f>+'i_Altri Costi'!BH25</f>
        <v>0</v>
      </c>
      <c r="BH25" s="146">
        <f>+'i_Altri Costi'!BI25</f>
        <v>0</v>
      </c>
      <c r="BI25" s="146">
        <f>+'i_Altri Costi'!BJ25</f>
        <v>0</v>
      </c>
      <c r="BJ25" s="146">
        <f>+'i_Altri Costi'!BK25</f>
        <v>0</v>
      </c>
      <c r="BK25" s="146">
        <f>+'i_Altri Costi'!BL25</f>
        <v>0</v>
      </c>
    </row>
    <row r="26" spans="2:63" s="63" customFormat="1" x14ac:dyDescent="0.25">
      <c r="B26" s="63" t="s">
        <v>115</v>
      </c>
      <c r="D26" s="154">
        <f>SUM(D4:D25)</f>
        <v>0</v>
      </c>
      <c r="E26" s="154">
        <f t="shared" ref="E26:AM26" si="0">SUM(E4:E25)</f>
        <v>0</v>
      </c>
      <c r="F26" s="154">
        <f t="shared" si="0"/>
        <v>0</v>
      </c>
      <c r="G26" s="154">
        <f t="shared" si="0"/>
        <v>0</v>
      </c>
      <c r="H26" s="154">
        <f t="shared" si="0"/>
        <v>0</v>
      </c>
      <c r="I26" s="154">
        <f t="shared" si="0"/>
        <v>0</v>
      </c>
      <c r="J26" s="154">
        <f t="shared" si="0"/>
        <v>0</v>
      </c>
      <c r="K26" s="154">
        <f t="shared" si="0"/>
        <v>0</v>
      </c>
      <c r="L26" s="154">
        <f t="shared" si="0"/>
        <v>0</v>
      </c>
      <c r="M26" s="154">
        <f t="shared" si="0"/>
        <v>0</v>
      </c>
      <c r="N26" s="154">
        <f t="shared" si="0"/>
        <v>0</v>
      </c>
      <c r="O26" s="154">
        <f t="shared" si="0"/>
        <v>0</v>
      </c>
      <c r="P26" s="154">
        <f t="shared" si="0"/>
        <v>0</v>
      </c>
      <c r="Q26" s="154">
        <f t="shared" si="0"/>
        <v>0</v>
      </c>
      <c r="R26" s="154">
        <f t="shared" si="0"/>
        <v>0</v>
      </c>
      <c r="S26" s="154">
        <f t="shared" si="0"/>
        <v>0</v>
      </c>
      <c r="T26" s="154">
        <f t="shared" si="0"/>
        <v>0</v>
      </c>
      <c r="U26" s="154">
        <f t="shared" si="0"/>
        <v>0</v>
      </c>
      <c r="V26" s="154">
        <f t="shared" si="0"/>
        <v>0</v>
      </c>
      <c r="W26" s="154">
        <f t="shared" si="0"/>
        <v>0</v>
      </c>
      <c r="X26" s="154">
        <f t="shared" si="0"/>
        <v>0</v>
      </c>
      <c r="Y26" s="154">
        <f t="shared" si="0"/>
        <v>0</v>
      </c>
      <c r="Z26" s="154">
        <f t="shared" si="0"/>
        <v>0</v>
      </c>
      <c r="AA26" s="154">
        <f t="shared" si="0"/>
        <v>0</v>
      </c>
      <c r="AB26" s="154">
        <f t="shared" si="0"/>
        <v>0</v>
      </c>
      <c r="AC26" s="154">
        <f t="shared" si="0"/>
        <v>0</v>
      </c>
      <c r="AD26" s="154">
        <f t="shared" si="0"/>
        <v>0</v>
      </c>
      <c r="AE26" s="154">
        <f t="shared" si="0"/>
        <v>0</v>
      </c>
      <c r="AF26" s="154">
        <f t="shared" si="0"/>
        <v>0</v>
      </c>
      <c r="AG26" s="154">
        <f t="shared" si="0"/>
        <v>0</v>
      </c>
      <c r="AH26" s="154">
        <f t="shared" si="0"/>
        <v>0</v>
      </c>
      <c r="AI26" s="154">
        <f t="shared" si="0"/>
        <v>0</v>
      </c>
      <c r="AJ26" s="154">
        <f t="shared" si="0"/>
        <v>0</v>
      </c>
      <c r="AK26" s="154">
        <f t="shared" si="0"/>
        <v>0</v>
      </c>
      <c r="AL26" s="154">
        <f t="shared" si="0"/>
        <v>0</v>
      </c>
      <c r="AM26" s="154">
        <f t="shared" si="0"/>
        <v>0</v>
      </c>
      <c r="AN26" s="154">
        <f t="shared" ref="AN26:BI26" si="1">SUM(AN4:AN25)</f>
        <v>0</v>
      </c>
      <c r="AO26" s="154">
        <f t="shared" si="1"/>
        <v>0</v>
      </c>
      <c r="AP26" s="154">
        <f t="shared" si="1"/>
        <v>0</v>
      </c>
      <c r="AQ26" s="154">
        <f t="shared" si="1"/>
        <v>0</v>
      </c>
      <c r="AR26" s="154">
        <f t="shared" si="1"/>
        <v>0</v>
      </c>
      <c r="AS26" s="154">
        <f t="shared" si="1"/>
        <v>0</v>
      </c>
      <c r="AT26" s="154">
        <f t="shared" si="1"/>
        <v>0</v>
      </c>
      <c r="AU26" s="154">
        <f t="shared" si="1"/>
        <v>0</v>
      </c>
      <c r="AV26" s="154">
        <f t="shared" si="1"/>
        <v>0</v>
      </c>
      <c r="AW26" s="154">
        <f t="shared" si="1"/>
        <v>0</v>
      </c>
      <c r="AX26" s="154">
        <f t="shared" si="1"/>
        <v>0</v>
      </c>
      <c r="AY26" s="154">
        <f t="shared" si="1"/>
        <v>0</v>
      </c>
      <c r="AZ26" s="154">
        <f t="shared" si="1"/>
        <v>0</v>
      </c>
      <c r="BA26" s="154">
        <f t="shared" si="1"/>
        <v>0</v>
      </c>
      <c r="BB26" s="154">
        <f t="shared" si="1"/>
        <v>0</v>
      </c>
      <c r="BC26" s="154">
        <f t="shared" si="1"/>
        <v>0</v>
      </c>
      <c r="BD26" s="154">
        <f t="shared" si="1"/>
        <v>0</v>
      </c>
      <c r="BE26" s="154">
        <f t="shared" si="1"/>
        <v>0</v>
      </c>
      <c r="BF26" s="154">
        <f t="shared" si="1"/>
        <v>0</v>
      </c>
      <c r="BG26" s="154">
        <f t="shared" si="1"/>
        <v>0</v>
      </c>
      <c r="BH26" s="154">
        <f t="shared" si="1"/>
        <v>0</v>
      </c>
      <c r="BI26" s="154">
        <f t="shared" si="1"/>
        <v>0</v>
      </c>
      <c r="BJ26" s="154">
        <f t="shared" ref="BJ26:BK26" si="2">SUM(BJ4:BJ25)</f>
        <v>0</v>
      </c>
      <c r="BK26" s="154">
        <f t="shared" si="2"/>
        <v>0</v>
      </c>
    </row>
    <row r="29" spans="2:63" x14ac:dyDescent="0.25">
      <c r="B29" s="20" t="s">
        <v>221</v>
      </c>
      <c r="C29" s="22" t="s">
        <v>119</v>
      </c>
      <c r="D29" s="49">
        <f t="shared" ref="D29:AI29" si="3">+D3</f>
        <v>41640</v>
      </c>
      <c r="E29" s="49">
        <f t="shared" si="3"/>
        <v>41698</v>
      </c>
      <c r="F29" s="49">
        <f t="shared" si="3"/>
        <v>41729</v>
      </c>
      <c r="G29" s="49">
        <f t="shared" si="3"/>
        <v>41759</v>
      </c>
      <c r="H29" s="49">
        <f t="shared" si="3"/>
        <v>41790</v>
      </c>
      <c r="I29" s="49">
        <f t="shared" si="3"/>
        <v>41820</v>
      </c>
      <c r="J29" s="49">
        <f t="shared" si="3"/>
        <v>41851</v>
      </c>
      <c r="K29" s="49">
        <f t="shared" si="3"/>
        <v>41882</v>
      </c>
      <c r="L29" s="49">
        <f t="shared" si="3"/>
        <v>41912</v>
      </c>
      <c r="M29" s="49">
        <f t="shared" si="3"/>
        <v>41943</v>
      </c>
      <c r="N29" s="49">
        <f t="shared" si="3"/>
        <v>41973</v>
      </c>
      <c r="O29" s="49">
        <f t="shared" si="3"/>
        <v>42004</v>
      </c>
      <c r="P29" s="49">
        <f t="shared" si="3"/>
        <v>42035</v>
      </c>
      <c r="Q29" s="49">
        <f t="shared" si="3"/>
        <v>42063</v>
      </c>
      <c r="R29" s="49">
        <f t="shared" si="3"/>
        <v>42094</v>
      </c>
      <c r="S29" s="49">
        <f t="shared" si="3"/>
        <v>42124</v>
      </c>
      <c r="T29" s="49">
        <f t="shared" si="3"/>
        <v>42155</v>
      </c>
      <c r="U29" s="49">
        <f t="shared" si="3"/>
        <v>42185</v>
      </c>
      <c r="V29" s="49">
        <f t="shared" si="3"/>
        <v>42216</v>
      </c>
      <c r="W29" s="49">
        <f t="shared" si="3"/>
        <v>42247</v>
      </c>
      <c r="X29" s="49">
        <f t="shared" si="3"/>
        <v>42277</v>
      </c>
      <c r="Y29" s="49">
        <f t="shared" si="3"/>
        <v>42308</v>
      </c>
      <c r="Z29" s="49">
        <f t="shared" si="3"/>
        <v>42338</v>
      </c>
      <c r="AA29" s="49">
        <f t="shared" si="3"/>
        <v>42369</v>
      </c>
      <c r="AB29" s="49">
        <f t="shared" si="3"/>
        <v>42400</v>
      </c>
      <c r="AC29" s="49">
        <f t="shared" si="3"/>
        <v>42429</v>
      </c>
      <c r="AD29" s="49">
        <f t="shared" si="3"/>
        <v>42460</v>
      </c>
      <c r="AE29" s="49">
        <f t="shared" si="3"/>
        <v>42490</v>
      </c>
      <c r="AF29" s="49">
        <f t="shared" si="3"/>
        <v>42521</v>
      </c>
      <c r="AG29" s="49">
        <f t="shared" si="3"/>
        <v>42551</v>
      </c>
      <c r="AH29" s="49">
        <f t="shared" si="3"/>
        <v>42582</v>
      </c>
      <c r="AI29" s="49">
        <f t="shared" si="3"/>
        <v>42613</v>
      </c>
      <c r="AJ29" s="49">
        <f t="shared" ref="AJ29:BK29" si="4">+AJ3</f>
        <v>42643</v>
      </c>
      <c r="AK29" s="49">
        <f t="shared" si="4"/>
        <v>42674</v>
      </c>
      <c r="AL29" s="49">
        <f t="shared" si="4"/>
        <v>42704</v>
      </c>
      <c r="AM29" s="49">
        <f t="shared" si="4"/>
        <v>42735</v>
      </c>
      <c r="AN29" s="49">
        <f t="shared" si="4"/>
        <v>42766</v>
      </c>
      <c r="AO29" s="49">
        <f t="shared" si="4"/>
        <v>42794</v>
      </c>
      <c r="AP29" s="49">
        <f t="shared" si="4"/>
        <v>42825</v>
      </c>
      <c r="AQ29" s="49">
        <f t="shared" si="4"/>
        <v>42855</v>
      </c>
      <c r="AR29" s="49">
        <f t="shared" si="4"/>
        <v>42886</v>
      </c>
      <c r="AS29" s="49">
        <f t="shared" si="4"/>
        <v>42916</v>
      </c>
      <c r="AT29" s="49">
        <f t="shared" si="4"/>
        <v>42947</v>
      </c>
      <c r="AU29" s="49">
        <f t="shared" si="4"/>
        <v>42978</v>
      </c>
      <c r="AV29" s="49">
        <f t="shared" si="4"/>
        <v>43008</v>
      </c>
      <c r="AW29" s="49">
        <f t="shared" si="4"/>
        <v>43039</v>
      </c>
      <c r="AX29" s="49">
        <f t="shared" si="4"/>
        <v>43069</v>
      </c>
      <c r="AY29" s="49">
        <f t="shared" si="4"/>
        <v>43100</v>
      </c>
      <c r="AZ29" s="49">
        <f t="shared" si="4"/>
        <v>43131</v>
      </c>
      <c r="BA29" s="49">
        <f t="shared" si="4"/>
        <v>43159</v>
      </c>
      <c r="BB29" s="49">
        <f t="shared" si="4"/>
        <v>43190</v>
      </c>
      <c r="BC29" s="49">
        <f t="shared" si="4"/>
        <v>43220</v>
      </c>
      <c r="BD29" s="49">
        <f t="shared" si="4"/>
        <v>43251</v>
      </c>
      <c r="BE29" s="49">
        <f t="shared" si="4"/>
        <v>43281</v>
      </c>
      <c r="BF29" s="49">
        <f t="shared" si="4"/>
        <v>43312</v>
      </c>
      <c r="BG29" s="49">
        <f t="shared" si="4"/>
        <v>43343</v>
      </c>
      <c r="BH29" s="49">
        <f t="shared" si="4"/>
        <v>43373</v>
      </c>
      <c r="BI29" s="49">
        <f t="shared" si="4"/>
        <v>43404</v>
      </c>
      <c r="BJ29" s="49">
        <f t="shared" si="4"/>
        <v>43434</v>
      </c>
      <c r="BK29" s="49">
        <f t="shared" si="4"/>
        <v>43465</v>
      </c>
    </row>
    <row r="30" spans="2:63" x14ac:dyDescent="0.25">
      <c r="B30" t="str">
        <f>+B4</f>
        <v xml:space="preserve">    - Costi variabili di produzione</v>
      </c>
      <c r="C30" s="54">
        <f>+'i_Altri Costi'!C4</f>
        <v>0</v>
      </c>
      <c r="D30" s="146">
        <f>+IF($C30=0,0,(+D4))</f>
        <v>0</v>
      </c>
      <c r="E30" s="146">
        <f>+IF($C30=0,0,IF($C30=30,(E4),(SUM(D4:E4))))</f>
        <v>0</v>
      </c>
      <c r="F30" s="146">
        <f>+IF($C30=0,0,IF($C30=30,(F4),IF($C30=60,(SUM(E4:F4)),(SUM(D4:F4)))))</f>
        <v>0</v>
      </c>
      <c r="G30" s="146">
        <f>+IF($C30=0,0,IF($C30=30,(G4,IF($C30=60,(SUM(F4:G4)),(SUM(E4:G4))))))</f>
        <v>0</v>
      </c>
      <c r="H30" s="146">
        <f>+IF($C30=0,0,IF($C30=30,(H4,IF($C30=60,(SUM(G4:H4)),(SUM(F4:H4))))))</f>
        <v>0</v>
      </c>
      <c r="I30" s="146">
        <f>+IF($C30=0,0,IF($C30=30,(I4,IF($C30=60,(SUM(H4:I4)),(SUM(G4:I4))))))</f>
        <v>0</v>
      </c>
      <c r="J30" s="146">
        <f>+IF($C30=0,0,IF($C30=30,(J4,IF($C30=60,(SUM(I4:J4)),(SUM(H4:J4))))))</f>
        <v>0</v>
      </c>
      <c r="K30" s="146">
        <f>+IF($C30=0,0,IF($C30=30,(K4,IF($C30=60,(SUM(J4:K4)),(SUM(I4:K4))))))</f>
        <v>0</v>
      </c>
      <c r="L30" s="146">
        <f>+IF($C30=0,0,IF($C30=30,(L4,IF($C30=60,(SUM(K4:L4)),(SUM(J4:L4))))))</f>
        <v>0</v>
      </c>
      <c r="M30" s="146">
        <f>+IF($C30=0,0,IF($C30=30,(M4,IF($C30=60,(SUM(L4:M4)),(SUM(K4:M4))))))</f>
        <v>0</v>
      </c>
      <c r="N30" s="146">
        <f>+IF($C30=0,0,IF($C30=30,(N4,IF($C30=60,(SUM(M4:N4)),(SUM(L4:N4))))))</f>
        <v>0</v>
      </c>
      <c r="O30" s="146">
        <f>+IF($C30=0,0,IF($C30=30,(O4,IF($C30=60,(SUM(N4:O4)),(SUM(M4:O4))))))</f>
        <v>0</v>
      </c>
      <c r="P30" s="146">
        <f>+IF($C30=0,0,IF($C30=30,(P4,IF($C30=60,(SUM(O4:P4)),(SUM(N4:P4))))))</f>
        <v>0</v>
      </c>
      <c r="Q30" s="146">
        <f>+IF($C30=0,0,IF($C30=30,(Q4,IF($C30=60,(SUM(P4:Q4)),(SUM(O4:Q4))))))</f>
        <v>0</v>
      </c>
      <c r="R30" s="146">
        <f>+IF($C30=0,0,IF($C30=30,(R4,IF($C30=60,(SUM(Q4:R4)),(SUM(P4:R4))))))</f>
        <v>0</v>
      </c>
      <c r="S30" s="146">
        <f>+IF($C30=0,0,IF($C30=30,(S4,IF($C30=60,(SUM(R4:S4)),(SUM(Q4:S4))))))</f>
        <v>0</v>
      </c>
      <c r="T30" s="146">
        <f>+IF($C30=0,0,IF($C30=30,(T4,IF($C30=60,(SUM(S4:T4)),(SUM(R4:T4))))))</f>
        <v>0</v>
      </c>
      <c r="U30" s="146">
        <f>+IF($C30=0,0,IF($C30=30,(U4,IF($C30=60,(SUM(T4:U4)),(SUM(S4:U4))))))</f>
        <v>0</v>
      </c>
      <c r="V30" s="146">
        <f>+IF($C30=0,0,IF($C30=30,(V4,IF($C30=60,(SUM(U4:V4)),(SUM(T4:V4))))))</f>
        <v>0</v>
      </c>
      <c r="W30" s="146">
        <f>+IF($C30=0,0,IF($C30=30,(W4,IF($C30=60,(SUM(V4:W4)),(SUM(U4:W4))))))</f>
        <v>0</v>
      </c>
      <c r="X30" s="146">
        <f>+IF($C30=0,0,IF($C30=30,(X4,IF($C30=60,(SUM(W4:X4)),(SUM(V4:X4))))))</f>
        <v>0</v>
      </c>
      <c r="Y30" s="146">
        <f>+IF($C30=0,0,IF($C30=30,(Y4,IF($C30=60,(SUM(X4:Y4)),(SUM(W4:Y4))))))</f>
        <v>0</v>
      </c>
      <c r="Z30" s="146">
        <f>+IF($C30=0,0,IF($C30=30,(Z4,IF($C30=60,(SUM(Y4:Z4)),(SUM(X4:Z4))))))</f>
        <v>0</v>
      </c>
      <c r="AA30" s="146">
        <f>+IF($C30=0,0,IF($C30=30,(AA4,IF($C30=60,(SUM(Z4:AA4)),(SUM(Y4:AA4))))))</f>
        <v>0</v>
      </c>
      <c r="AB30" s="146">
        <f>+IF($C30=0,0,IF($C30=30,(AB4,IF($C30=60,(SUM(AA4:AB4)),(SUM(Z4:AB4))))))</f>
        <v>0</v>
      </c>
      <c r="AC30" s="146">
        <f>+IF($C30=0,0,IF($C30=30,(AC4,IF($C30=60,(SUM(AB4:AC4)),(SUM(AA4:AC4))))))</f>
        <v>0</v>
      </c>
      <c r="AD30" s="146">
        <f>+IF($C30=0,0,IF($C30=30,(AD4,IF($C30=60,(SUM(AC4:AD4)),(SUM(AB4:AD4))))))</f>
        <v>0</v>
      </c>
      <c r="AE30" s="146">
        <f>+IF($C30=0,0,IF($C30=30,(AE4,IF($C30=60,(SUM(AD4:AE4)),(SUM(AC4:AE4))))))</f>
        <v>0</v>
      </c>
      <c r="AF30" s="146">
        <f>+IF($C30=0,0,IF($C30=30,(AF4,IF($C30=60,(SUM(AE4:AF4)),(SUM(AD4:AF4))))))</f>
        <v>0</v>
      </c>
      <c r="AG30" s="146">
        <f>+IF($C30=0,0,IF($C30=30,(AG4,IF($C30=60,(SUM(AF4:AG4)),(SUM(AE4:AG4))))))</f>
        <v>0</v>
      </c>
      <c r="AH30" s="146">
        <f>+IF($C30=0,0,IF($C30=30,(AH4,IF($C30=60,(SUM(AG4:AH4)),(SUM(AF4:AH4))))))</f>
        <v>0</v>
      </c>
      <c r="AI30" s="146">
        <f>+IF($C30=0,0,IF($C30=30,(AI4,IF($C30=60,(SUM(AH4:AI4)),(SUM(AG4:AI4))))))</f>
        <v>0</v>
      </c>
      <c r="AJ30" s="146">
        <f>+IF($C30=0,0,IF($C30=30,(AJ4,IF($C30=60,(SUM(AI4:AJ4)),(SUM(AH4:AJ4))))))</f>
        <v>0</v>
      </c>
      <c r="AK30" s="146">
        <f>+IF($C30=0,0,IF($C30=30,(AK4,IF($C30=60,(SUM(AJ4:AK4)),(SUM(AI4:AK4))))))</f>
        <v>0</v>
      </c>
      <c r="AL30" s="146">
        <f>+IF($C30=0,0,IF($C30=30,(AL4,IF($C30=60,(SUM(AK4:AL4)),(SUM(AJ4:AL4))))))</f>
        <v>0</v>
      </c>
      <c r="AM30" s="146">
        <f>+IF($C30=0,0,IF($C30=30,(AM4,IF($C30=60,(SUM(AL4:AM4)),(SUM(AK4:AM4))))))</f>
        <v>0</v>
      </c>
      <c r="AN30" s="146">
        <f>+IF($C30=0,0,IF($C30=30,(AN4,IF($C30=60,(SUM(AM4:AN4)),(SUM(AL4:AN4))))))</f>
        <v>0</v>
      </c>
      <c r="AO30" s="146">
        <f>+IF($C30=0,0,IF($C30=30,(AO4,IF($C30=60,(SUM(AN4:AO4)),(SUM(AM4:AO4))))))</f>
        <v>0</v>
      </c>
      <c r="AP30" s="146">
        <f>+IF($C30=0,0,IF($C30=30,(AP4,IF($C30=60,(SUM(AO4:AP4)),(SUM(AN4:AP4))))))</f>
        <v>0</v>
      </c>
      <c r="AQ30" s="146">
        <f>+IF($C30=0,0,IF($C30=30,(AQ4,IF($C30=60,(SUM(AP4:AQ4)),(SUM(AO4:AQ4))))))</f>
        <v>0</v>
      </c>
      <c r="AR30" s="146">
        <f>+IF($C30=0,0,IF($C30=30,(AR4,IF($C30=60,(SUM(AQ4:AR4)),(SUM(AP4:AR4))))))</f>
        <v>0</v>
      </c>
      <c r="AS30" s="146">
        <f>+IF($C30=0,0,IF($C30=30,(AS4,IF($C30=60,(SUM(AR4:AS4)),(SUM(AQ4:AS4))))))</f>
        <v>0</v>
      </c>
      <c r="AT30" s="146">
        <f>+IF($C30=0,0,IF($C30=30,(AT4,IF($C30=60,(SUM(AS4:AT4)),(SUM(AR4:AT4))))))</f>
        <v>0</v>
      </c>
      <c r="AU30" s="146">
        <f>+IF($C30=0,0,IF($C30=30,(AU4,IF($C30=60,(SUM(AT4:AU4)),(SUM(AS4:AU4))))))</f>
        <v>0</v>
      </c>
      <c r="AV30" s="146">
        <f>+IF($C30=0,0,IF($C30=30,(AV4,IF($C30=60,(SUM(AU4:AV4)),(SUM(AT4:AV4))))))</f>
        <v>0</v>
      </c>
      <c r="AW30" s="146">
        <f>+IF($C30=0,0,IF($C30=30,(AW4,IF($C30=60,(SUM(AV4:AW4)),(SUM(AU4:AW4))))))</f>
        <v>0</v>
      </c>
      <c r="AX30" s="146">
        <f>+IF($C30=0,0,IF($C30=30,(AX4,IF($C30=60,(SUM(AW4:AX4)),(SUM(AV4:AX4))))))</f>
        <v>0</v>
      </c>
      <c r="AY30" s="146">
        <f>+IF($C30=0,0,IF($C30=30,(AY4,IF($C30=60,(SUM(AX4:AY4)),(SUM(AW4:AY4))))))</f>
        <v>0</v>
      </c>
      <c r="AZ30" s="146">
        <f>+IF($C30=0,0,IF($C30=30,(AZ4,IF($C30=60,(SUM(AY4:AZ4)),(SUM(AX4:AZ4))))))</f>
        <v>0</v>
      </c>
      <c r="BA30" s="146">
        <f>+IF($C30=0,0,IF($C30=30,(BA4,IF($C30=60,(SUM(AZ4:BA4)),(SUM(AY4:BA4))))))</f>
        <v>0</v>
      </c>
      <c r="BB30" s="146">
        <f>+IF($C30=0,0,IF($C30=30,(BB4,IF($C30=60,(SUM(BA4:BB4)),(SUM(AZ4:BB4))))))</f>
        <v>0</v>
      </c>
      <c r="BC30" s="146">
        <f>+IF($C30=0,0,IF($C30=30,(BC4,IF($C30=60,(SUM(BB4:BC4)),(SUM(BA4:BC4))))))</f>
        <v>0</v>
      </c>
      <c r="BD30" s="146">
        <f>+IF($C30=0,0,IF($C30=30,(BD4,IF($C30=60,(SUM(BC4:BD4)),(SUM(BB4:BD4))))))</f>
        <v>0</v>
      </c>
      <c r="BE30" s="146">
        <f>+IF($C30=0,0,IF($C30=30,(BE4,IF($C30=60,(SUM(BD4:BE4)),(SUM(BC4:BE4))))))</f>
        <v>0</v>
      </c>
      <c r="BF30" s="146">
        <f>+IF($C30=0,0,IF($C30=30,(BF4,IF($C30=60,(SUM(BE4:BF4)),(SUM(BD4:BF4))))))</f>
        <v>0</v>
      </c>
      <c r="BG30" s="146">
        <f>+IF($C30=0,0,IF($C30=30,(BG4,IF($C30=60,(SUM(BF4:BG4)),(SUM(BE4:BG4))))))</f>
        <v>0</v>
      </c>
      <c r="BH30" s="146">
        <f>+IF($C30=0,0,IF($C30=30,(BH4,IF($C30=60,(SUM(BG4:BH4)),(SUM(BF4:BH4))))))</f>
        <v>0</v>
      </c>
      <c r="BI30" s="146">
        <f>+IF($C30=0,0,IF($C30=30,(BI4,IF($C30=60,(SUM(BH4:BI4)),(SUM(BG4:BI4))))))</f>
        <v>0</v>
      </c>
      <c r="BJ30" s="146">
        <f>+IF($C30=0,0,IF($C30=30,(BJ4,IF($C30=60,(SUM(BI4:BJ4)),(SUM(BH4:BJ4))))))</f>
        <v>0</v>
      </c>
      <c r="BK30" s="146">
        <f>+IF($C30=0,0,IF($C30=30,(BK4,IF($C30=60,(SUM(BJ4:BK4)),(SUM(BI4:BK4))))))</f>
        <v>0</v>
      </c>
    </row>
    <row r="31" spans="2:63" x14ac:dyDescent="0.25">
      <c r="B31" t="str">
        <f t="shared" ref="B31:B51" si="5">+B5</f>
        <v xml:space="preserve">    - Costi variabili commerciali</v>
      </c>
      <c r="C31" s="54">
        <f>+'i_Altri Costi'!C5</f>
        <v>0</v>
      </c>
      <c r="D31" s="146">
        <f t="shared" ref="D31:D51" si="6">+IF($C31=0,0,(+D5))</f>
        <v>0</v>
      </c>
      <c r="E31" s="146">
        <f t="shared" ref="E31:E51" si="7">+IF($C31=0,0,IF($C31=30,(E5),(SUM(D5:E5))))</f>
        <v>0</v>
      </c>
      <c r="F31" s="146">
        <f t="shared" ref="F31:F51" si="8">+IF($C31=0,0,IF($C31=30,(F5),IF($C31=60,(SUM(E5:F5)),(SUM(D5:F5)))))</f>
        <v>0</v>
      </c>
      <c r="G31" s="146">
        <f>+IF($C31=0,0,IF($C31=30,(G5,IF($C31=60,(SUM(F5:G5)),(SUM(E5:G5))))))</f>
        <v>0</v>
      </c>
      <c r="H31" s="146">
        <f>+IF($C31=0,0,IF($C31=30,(H5,IF($C31=60,(SUM(G5:H5)),(SUM(F5:H5))))))</f>
        <v>0</v>
      </c>
      <c r="I31" s="146">
        <f>+IF($C31=0,0,IF($C31=30,(I5,IF($C31=60,(SUM(H5:I5)),(SUM(G5:I5))))))</f>
        <v>0</v>
      </c>
      <c r="J31" s="146">
        <f>+IF($C31=0,0,IF($C31=30,(J5,IF($C31=60,(SUM(I5:J5)),(SUM(H5:J5))))))</f>
        <v>0</v>
      </c>
      <c r="K31" s="146">
        <f>+IF($C31=0,0,IF($C31=30,(K5,IF($C31=60,(SUM(J5:K5)),(SUM(I5:K5))))))</f>
        <v>0</v>
      </c>
      <c r="L31" s="146">
        <f>+IF($C31=0,0,IF($C31=30,(L5,IF($C31=60,(SUM(K5:L5)),(SUM(J5:L5))))))</f>
        <v>0</v>
      </c>
      <c r="M31" s="146">
        <f>+IF($C31=0,0,IF($C31=30,(M5,IF($C31=60,(SUM(L5:M5)),(SUM(K5:M5))))))</f>
        <v>0</v>
      </c>
      <c r="N31" s="146">
        <f>+IF($C31=0,0,IF($C31=30,(N5,IF($C31=60,(SUM(M5:N5)),(SUM(L5:N5))))))</f>
        <v>0</v>
      </c>
      <c r="O31" s="146">
        <f>+IF($C31=0,0,IF($C31=30,(O5,IF($C31=60,(SUM(N5:O5)),(SUM(M5:O5))))))</f>
        <v>0</v>
      </c>
      <c r="P31" s="146">
        <f>+IF($C31=0,0,IF($C31=30,(P5,IF($C31=60,(SUM(O5:P5)),(SUM(N5:P5))))))</f>
        <v>0</v>
      </c>
      <c r="Q31" s="146">
        <f>+IF($C31=0,0,IF($C31=30,(Q5,IF($C31=60,(SUM(P5:Q5)),(SUM(O5:Q5))))))</f>
        <v>0</v>
      </c>
      <c r="R31" s="146">
        <f>+IF($C31=0,0,IF($C31=30,(R5,IF($C31=60,(SUM(Q5:R5)),(SUM(P5:R5))))))</f>
        <v>0</v>
      </c>
      <c r="S31" s="146">
        <f>+IF($C31=0,0,IF($C31=30,(S5,IF($C31=60,(SUM(R5:S5)),(SUM(Q5:S5))))))</f>
        <v>0</v>
      </c>
      <c r="T31" s="146">
        <f>+IF($C31=0,0,IF($C31=30,(T5,IF($C31=60,(SUM(S5:T5)),(SUM(R5:T5))))))</f>
        <v>0</v>
      </c>
      <c r="U31" s="146">
        <f>+IF($C31=0,0,IF($C31=30,(U5,IF($C31=60,(SUM(T5:U5)),(SUM(S5:U5))))))</f>
        <v>0</v>
      </c>
      <c r="V31" s="146">
        <f>+IF($C31=0,0,IF($C31=30,(V5,IF($C31=60,(SUM(U5:V5)),(SUM(T5:V5))))))</f>
        <v>0</v>
      </c>
      <c r="W31" s="146">
        <f>+IF($C31=0,0,IF($C31=30,(W5,IF($C31=60,(SUM(V5:W5)),(SUM(U5:W5))))))</f>
        <v>0</v>
      </c>
      <c r="X31" s="146">
        <f>+IF($C31=0,0,IF($C31=30,(X5,IF($C31=60,(SUM(W5:X5)),(SUM(V5:X5))))))</f>
        <v>0</v>
      </c>
      <c r="Y31" s="146">
        <f>+IF($C31=0,0,IF($C31=30,(Y5,IF($C31=60,(SUM(X5:Y5)),(SUM(W5:Y5))))))</f>
        <v>0</v>
      </c>
      <c r="Z31" s="146">
        <f>+IF($C31=0,0,IF($C31=30,(Z5,IF($C31=60,(SUM(Y5:Z5)),(SUM(X5:Z5))))))</f>
        <v>0</v>
      </c>
      <c r="AA31" s="146">
        <f>+IF($C31=0,0,IF($C31=30,(AA5,IF($C31=60,(SUM(Z5:AA5)),(SUM(Y5:AA5))))))</f>
        <v>0</v>
      </c>
      <c r="AB31" s="146">
        <f>+IF($C31=0,0,IF($C31=30,(AB5,IF($C31=60,(SUM(AA5:AB5)),(SUM(Z5:AB5))))))</f>
        <v>0</v>
      </c>
      <c r="AC31" s="146">
        <f>+IF($C31=0,0,IF($C31=30,(AC5,IF($C31=60,(SUM(AB5:AC5)),(SUM(AA5:AC5))))))</f>
        <v>0</v>
      </c>
      <c r="AD31" s="146">
        <f>+IF($C31=0,0,IF($C31=30,(AD5,IF($C31=60,(SUM(AC5:AD5)),(SUM(AB5:AD5))))))</f>
        <v>0</v>
      </c>
      <c r="AE31" s="146">
        <f>+IF($C31=0,0,IF($C31=30,(AE5,IF($C31=60,(SUM(AD5:AE5)),(SUM(AC5:AE5))))))</f>
        <v>0</v>
      </c>
      <c r="AF31" s="146">
        <f>+IF($C31=0,0,IF($C31=30,(AF5,IF($C31=60,(SUM(AE5:AF5)),(SUM(AD5:AF5))))))</f>
        <v>0</v>
      </c>
      <c r="AG31" s="146">
        <f>+IF($C31=0,0,IF($C31=30,(AG5,IF($C31=60,(SUM(AF5:AG5)),(SUM(AE5:AG5))))))</f>
        <v>0</v>
      </c>
      <c r="AH31" s="146">
        <f>+IF($C31=0,0,IF($C31=30,(AH5,IF($C31=60,(SUM(AG5:AH5)),(SUM(AF5:AH5))))))</f>
        <v>0</v>
      </c>
      <c r="AI31" s="146">
        <f>+IF($C31=0,0,IF($C31=30,(AI5,IF($C31=60,(SUM(AH5:AI5)),(SUM(AG5:AI5))))))</f>
        <v>0</v>
      </c>
      <c r="AJ31" s="146">
        <f>+IF($C31=0,0,IF($C31=30,(AJ5,IF($C31=60,(SUM(AI5:AJ5)),(SUM(AH5:AJ5))))))</f>
        <v>0</v>
      </c>
      <c r="AK31" s="146">
        <f>+IF($C31=0,0,IF($C31=30,(AK5,IF($C31=60,(SUM(AJ5:AK5)),(SUM(AI5:AK5))))))</f>
        <v>0</v>
      </c>
      <c r="AL31" s="146">
        <f>+IF($C31=0,0,IF($C31=30,(AL5,IF($C31=60,(SUM(AK5:AL5)),(SUM(AJ5:AL5))))))</f>
        <v>0</v>
      </c>
      <c r="AM31" s="146">
        <f>+IF($C31=0,0,IF($C31=30,(AM5,IF($C31=60,(SUM(AL5:AM5)),(SUM(AK5:AM5))))))</f>
        <v>0</v>
      </c>
      <c r="AN31" s="146">
        <f>+IF($C31=0,0,IF($C31=30,(AN5,IF($C31=60,(SUM(AM5:AN5)),(SUM(AL5:AN5))))))</f>
        <v>0</v>
      </c>
      <c r="AO31" s="146">
        <f>+IF($C31=0,0,IF($C31=30,(AO5,IF($C31=60,(SUM(AN5:AO5)),(SUM(AM5:AO5))))))</f>
        <v>0</v>
      </c>
      <c r="AP31" s="146">
        <f>+IF($C31=0,0,IF($C31=30,(AP5,IF($C31=60,(SUM(AO5:AP5)),(SUM(AN5:AP5))))))</f>
        <v>0</v>
      </c>
      <c r="AQ31" s="146">
        <f>+IF($C31=0,0,IF($C31=30,(AQ5,IF($C31=60,(SUM(AP5:AQ5)),(SUM(AO5:AQ5))))))</f>
        <v>0</v>
      </c>
      <c r="AR31" s="146">
        <f>+IF($C31=0,0,IF($C31=30,(AR5,IF($C31=60,(SUM(AQ5:AR5)),(SUM(AP5:AR5))))))</f>
        <v>0</v>
      </c>
      <c r="AS31" s="146">
        <f>+IF($C31=0,0,IF($C31=30,(AS5,IF($C31=60,(SUM(AR5:AS5)),(SUM(AQ5:AS5))))))</f>
        <v>0</v>
      </c>
      <c r="AT31" s="146">
        <f>+IF($C31=0,0,IF($C31=30,(AT5,IF($C31=60,(SUM(AS5:AT5)),(SUM(AR5:AT5))))))</f>
        <v>0</v>
      </c>
      <c r="AU31" s="146">
        <f>+IF($C31=0,0,IF($C31=30,(AU5,IF($C31=60,(SUM(AT5:AU5)),(SUM(AS5:AU5))))))</f>
        <v>0</v>
      </c>
      <c r="AV31" s="146">
        <f>+IF($C31=0,0,IF($C31=30,(AV5,IF($C31=60,(SUM(AU5:AV5)),(SUM(AT5:AV5))))))</f>
        <v>0</v>
      </c>
      <c r="AW31" s="146">
        <f>+IF($C31=0,0,IF($C31=30,(AW5,IF($C31=60,(SUM(AV5:AW5)),(SUM(AU5:AW5))))))</f>
        <v>0</v>
      </c>
      <c r="AX31" s="146">
        <f>+IF($C31=0,0,IF($C31=30,(AX5,IF($C31=60,(SUM(AW5:AX5)),(SUM(AV5:AX5))))))</f>
        <v>0</v>
      </c>
      <c r="AY31" s="146">
        <f>+IF($C31=0,0,IF($C31=30,(AY5,IF($C31=60,(SUM(AX5:AY5)),(SUM(AW5:AY5))))))</f>
        <v>0</v>
      </c>
      <c r="AZ31" s="146">
        <f>+IF($C31=0,0,IF($C31=30,(AZ5,IF($C31=60,(SUM(AY5:AZ5)),(SUM(AX5:AZ5))))))</f>
        <v>0</v>
      </c>
      <c r="BA31" s="146">
        <f>+IF($C31=0,0,IF($C31=30,(BA5,IF($C31=60,(SUM(AZ5:BA5)),(SUM(AY5:BA5))))))</f>
        <v>0</v>
      </c>
      <c r="BB31" s="146">
        <f>+IF($C31=0,0,IF($C31=30,(BB5,IF($C31=60,(SUM(BA5:BB5)),(SUM(AZ5:BB5))))))</f>
        <v>0</v>
      </c>
      <c r="BC31" s="146">
        <f>+IF($C31=0,0,IF($C31=30,(BC5,IF($C31=60,(SUM(BB5:BC5)),(SUM(BA5:BC5))))))</f>
        <v>0</v>
      </c>
      <c r="BD31" s="146">
        <f>+IF($C31=0,0,IF($C31=30,(BD5,IF($C31=60,(SUM(BC5:BD5)),(SUM(BB5:BD5))))))</f>
        <v>0</v>
      </c>
      <c r="BE31" s="146">
        <f>+IF($C31=0,0,IF($C31=30,(BE5,IF($C31=60,(SUM(BD5:BE5)),(SUM(BC5:BE5))))))</f>
        <v>0</v>
      </c>
      <c r="BF31" s="146">
        <f>+IF($C31=0,0,IF($C31=30,(BF5,IF($C31=60,(SUM(BE5:BF5)),(SUM(BD5:BF5))))))</f>
        <v>0</v>
      </c>
      <c r="BG31" s="146">
        <f>+IF($C31=0,0,IF($C31=30,(BG5,IF($C31=60,(SUM(BF5:BG5)),(SUM(BE5:BG5))))))</f>
        <v>0</v>
      </c>
      <c r="BH31" s="146">
        <f>+IF($C31=0,0,IF($C31=30,(BH5,IF($C31=60,(SUM(BG5:BH5)),(SUM(BF5:BH5))))))</f>
        <v>0</v>
      </c>
      <c r="BI31" s="146">
        <f>+IF($C31=0,0,IF($C31=30,(BI5,IF($C31=60,(SUM(BH5:BI5)),(SUM(BG5:BI5))))))</f>
        <v>0</v>
      </c>
      <c r="BJ31" s="146">
        <f>+IF($C31=0,0,IF($C31=30,(BJ5,IF($C31=60,(SUM(BI5:BJ5)),(SUM(BH5:BJ5))))))</f>
        <v>0</v>
      </c>
      <c r="BK31" s="146">
        <f>+IF($C31=0,0,IF($C31=30,(BK5,IF($C31=60,(SUM(BJ5:BK5)),(SUM(BI5:BK5))))))</f>
        <v>0</v>
      </c>
    </row>
    <row r="32" spans="2:63" x14ac:dyDescent="0.25">
      <c r="B32" t="str">
        <f t="shared" si="5"/>
        <v xml:space="preserve">    - Altri costi variabili</v>
      </c>
      <c r="C32" s="54">
        <f>+'i_Altri Costi'!C6</f>
        <v>0</v>
      </c>
      <c r="D32" s="146">
        <f t="shared" si="6"/>
        <v>0</v>
      </c>
      <c r="E32" s="146">
        <f t="shared" si="7"/>
        <v>0</v>
      </c>
      <c r="F32" s="146">
        <f t="shared" si="8"/>
        <v>0</v>
      </c>
      <c r="G32" s="146">
        <f>+IF($C32=0,0,IF($C32=30,(G6,IF($C32=60,(SUM(F6:G6)),(SUM(E6:G6))))))</f>
        <v>0</v>
      </c>
      <c r="H32" s="146">
        <f>+IF($C32=0,0,IF($C32=30,(H6,IF($C32=60,(SUM(G6:H6)),(SUM(F6:H6))))))</f>
        <v>0</v>
      </c>
      <c r="I32" s="146">
        <f>+IF($C32=0,0,IF($C32=30,(I6,IF($C32=60,(SUM(H6:I6)),(SUM(G6:I6))))))</f>
        <v>0</v>
      </c>
      <c r="J32" s="146">
        <f>+IF($C32=0,0,IF($C32=30,(J6,IF($C32=60,(SUM(I6:J6)),(SUM(H6:J6))))))</f>
        <v>0</v>
      </c>
      <c r="K32" s="146">
        <f>+IF($C32=0,0,IF($C32=30,(K6,IF($C32=60,(SUM(J6:K6)),(SUM(I6:K6))))))</f>
        <v>0</v>
      </c>
      <c r="L32" s="146">
        <f>+IF($C32=0,0,IF($C32=30,(L6,IF($C32=60,(SUM(K6:L6)),(SUM(J6:L6))))))</f>
        <v>0</v>
      </c>
      <c r="M32" s="146">
        <f>+IF($C32=0,0,IF($C32=30,(M6,IF($C32=60,(SUM(L6:M6)),(SUM(K6:M6))))))</f>
        <v>0</v>
      </c>
      <c r="N32" s="146">
        <f>+IF($C32=0,0,IF($C32=30,(N6,IF($C32=60,(SUM(M6:N6)),(SUM(L6:N6))))))</f>
        <v>0</v>
      </c>
      <c r="O32" s="146">
        <f>+IF($C32=0,0,IF($C32=30,(O6,IF($C32=60,(SUM(N6:O6)),(SUM(M6:O6))))))</f>
        <v>0</v>
      </c>
      <c r="P32" s="146">
        <f>+IF($C32=0,0,IF($C32=30,(P6,IF($C32=60,(SUM(O6:P6)),(SUM(N6:P6))))))</f>
        <v>0</v>
      </c>
      <c r="Q32" s="146">
        <f>+IF($C32=0,0,IF($C32=30,(Q6,IF($C32=60,(SUM(P6:Q6)),(SUM(O6:Q6))))))</f>
        <v>0</v>
      </c>
      <c r="R32" s="146">
        <f>+IF($C32=0,0,IF($C32=30,(R6,IF($C32=60,(SUM(Q6:R6)),(SUM(P6:R6))))))</f>
        <v>0</v>
      </c>
      <c r="S32" s="146">
        <f>+IF($C32=0,0,IF($C32=30,(S6,IF($C32=60,(SUM(R6:S6)),(SUM(Q6:S6))))))</f>
        <v>0</v>
      </c>
      <c r="T32" s="146">
        <f>+IF($C32=0,0,IF($C32=30,(T6,IF($C32=60,(SUM(S6:T6)),(SUM(R6:T6))))))</f>
        <v>0</v>
      </c>
      <c r="U32" s="146">
        <f>+IF($C32=0,0,IF($C32=30,(U6,IF($C32=60,(SUM(T6:U6)),(SUM(S6:U6))))))</f>
        <v>0</v>
      </c>
      <c r="V32" s="146">
        <f>+IF($C32=0,0,IF($C32=30,(V6,IF($C32=60,(SUM(U6:V6)),(SUM(T6:V6))))))</f>
        <v>0</v>
      </c>
      <c r="W32" s="146">
        <f>+IF($C32=0,0,IF($C32=30,(W6,IF($C32=60,(SUM(V6:W6)),(SUM(U6:W6))))))</f>
        <v>0</v>
      </c>
      <c r="X32" s="146">
        <f>+IF($C32=0,0,IF($C32=30,(X6,IF($C32=60,(SUM(W6:X6)),(SUM(V6:X6))))))</f>
        <v>0</v>
      </c>
      <c r="Y32" s="146">
        <f>+IF($C32=0,0,IF($C32=30,(Y6,IF($C32=60,(SUM(X6:Y6)),(SUM(W6:Y6))))))</f>
        <v>0</v>
      </c>
      <c r="Z32" s="146">
        <f>+IF($C32=0,0,IF($C32=30,(Z6,IF($C32=60,(SUM(Y6:Z6)),(SUM(X6:Z6))))))</f>
        <v>0</v>
      </c>
      <c r="AA32" s="146">
        <f>+IF($C32=0,0,IF($C32=30,(AA6,IF($C32=60,(SUM(Z6:AA6)),(SUM(Y6:AA6))))))</f>
        <v>0</v>
      </c>
      <c r="AB32" s="146">
        <f>+IF($C32=0,0,IF($C32=30,(AB6,IF($C32=60,(SUM(AA6:AB6)),(SUM(Z6:AB6))))))</f>
        <v>0</v>
      </c>
      <c r="AC32" s="146">
        <f>+IF($C32=0,0,IF($C32=30,(AC6,IF($C32=60,(SUM(AB6:AC6)),(SUM(AA6:AC6))))))</f>
        <v>0</v>
      </c>
      <c r="AD32" s="146">
        <f>+IF($C32=0,0,IF($C32=30,(AD6,IF($C32=60,(SUM(AC6:AD6)),(SUM(AB6:AD6))))))</f>
        <v>0</v>
      </c>
      <c r="AE32" s="146">
        <f>+IF($C32=0,0,IF($C32=30,(AE6,IF($C32=60,(SUM(AD6:AE6)),(SUM(AC6:AE6))))))</f>
        <v>0</v>
      </c>
      <c r="AF32" s="146">
        <f>+IF($C32=0,0,IF($C32=30,(AF6,IF($C32=60,(SUM(AE6:AF6)),(SUM(AD6:AF6))))))</f>
        <v>0</v>
      </c>
      <c r="AG32" s="146">
        <f>+IF($C32=0,0,IF($C32=30,(AG6,IF($C32=60,(SUM(AF6:AG6)),(SUM(AE6:AG6))))))</f>
        <v>0</v>
      </c>
      <c r="AH32" s="146">
        <f>+IF($C32=0,0,IF($C32=30,(AH6,IF($C32=60,(SUM(AG6:AH6)),(SUM(AF6:AH6))))))</f>
        <v>0</v>
      </c>
      <c r="AI32" s="146">
        <f>+IF($C32=0,0,IF($C32=30,(AI6,IF($C32=60,(SUM(AH6:AI6)),(SUM(AG6:AI6))))))</f>
        <v>0</v>
      </c>
      <c r="AJ32" s="146">
        <f>+IF($C32=0,0,IF($C32=30,(AJ6,IF($C32=60,(SUM(AI6:AJ6)),(SUM(AH6:AJ6))))))</f>
        <v>0</v>
      </c>
      <c r="AK32" s="146">
        <f>+IF($C32=0,0,IF($C32=30,(AK6,IF($C32=60,(SUM(AJ6:AK6)),(SUM(AI6:AK6))))))</f>
        <v>0</v>
      </c>
      <c r="AL32" s="146">
        <f>+IF($C32=0,0,IF($C32=30,(AL6,IF($C32=60,(SUM(AK6:AL6)),(SUM(AJ6:AL6))))))</f>
        <v>0</v>
      </c>
      <c r="AM32" s="146">
        <f>+IF($C32=0,0,IF($C32=30,(AM6,IF($C32=60,(SUM(AL6:AM6)),(SUM(AK6:AM6))))))</f>
        <v>0</v>
      </c>
      <c r="AN32" s="146">
        <f>+IF($C32=0,0,IF($C32=30,(AN6,IF($C32=60,(SUM(AM6:AN6)),(SUM(AL6:AN6))))))</f>
        <v>0</v>
      </c>
      <c r="AO32" s="146">
        <f>+IF($C32=0,0,IF($C32=30,(AO6,IF($C32=60,(SUM(AN6:AO6)),(SUM(AM6:AO6))))))</f>
        <v>0</v>
      </c>
      <c r="AP32" s="146">
        <f>+IF($C32=0,0,IF($C32=30,(AP6,IF($C32=60,(SUM(AO6:AP6)),(SUM(AN6:AP6))))))</f>
        <v>0</v>
      </c>
      <c r="AQ32" s="146">
        <f>+IF($C32=0,0,IF($C32=30,(AQ6,IF($C32=60,(SUM(AP6:AQ6)),(SUM(AO6:AQ6))))))</f>
        <v>0</v>
      </c>
      <c r="AR32" s="146">
        <f>+IF($C32=0,0,IF($C32=30,(AR6,IF($C32=60,(SUM(AQ6:AR6)),(SUM(AP6:AR6))))))</f>
        <v>0</v>
      </c>
      <c r="AS32" s="146">
        <f>+IF($C32=0,0,IF($C32=30,(AS6,IF($C32=60,(SUM(AR6:AS6)),(SUM(AQ6:AS6))))))</f>
        <v>0</v>
      </c>
      <c r="AT32" s="146">
        <f>+IF($C32=0,0,IF($C32=30,(AT6,IF($C32=60,(SUM(AS6:AT6)),(SUM(AR6:AT6))))))</f>
        <v>0</v>
      </c>
      <c r="AU32" s="146">
        <f>+IF($C32=0,0,IF($C32=30,(AU6,IF($C32=60,(SUM(AT6:AU6)),(SUM(AS6:AU6))))))</f>
        <v>0</v>
      </c>
      <c r="AV32" s="146">
        <f>+IF($C32=0,0,IF($C32=30,(AV6,IF($C32=60,(SUM(AU6:AV6)),(SUM(AT6:AV6))))))</f>
        <v>0</v>
      </c>
      <c r="AW32" s="146">
        <f>+IF($C32=0,0,IF($C32=30,(AW6,IF($C32=60,(SUM(AV6:AW6)),(SUM(AU6:AW6))))))</f>
        <v>0</v>
      </c>
      <c r="AX32" s="146">
        <f>+IF($C32=0,0,IF($C32=30,(AX6,IF($C32=60,(SUM(AW6:AX6)),(SUM(AV6:AX6))))))</f>
        <v>0</v>
      </c>
      <c r="AY32" s="146">
        <f>+IF($C32=0,0,IF($C32=30,(AY6,IF($C32=60,(SUM(AX6:AY6)),(SUM(AW6:AY6))))))</f>
        <v>0</v>
      </c>
      <c r="AZ32" s="146">
        <f>+IF($C32=0,0,IF($C32=30,(AZ6,IF($C32=60,(SUM(AY6:AZ6)),(SUM(AX6:AZ6))))))</f>
        <v>0</v>
      </c>
      <c r="BA32" s="146">
        <f>+IF($C32=0,0,IF($C32=30,(BA6,IF($C32=60,(SUM(AZ6:BA6)),(SUM(AY6:BA6))))))</f>
        <v>0</v>
      </c>
      <c r="BB32" s="146">
        <f>+IF($C32=0,0,IF($C32=30,(BB6,IF($C32=60,(SUM(BA6:BB6)),(SUM(AZ6:BB6))))))</f>
        <v>0</v>
      </c>
      <c r="BC32" s="146">
        <f>+IF($C32=0,0,IF($C32=30,(BC6,IF($C32=60,(SUM(BB6:BC6)),(SUM(BA6:BC6))))))</f>
        <v>0</v>
      </c>
      <c r="BD32" s="146">
        <f>+IF($C32=0,0,IF($C32=30,(BD6,IF($C32=60,(SUM(BC6:BD6)),(SUM(BB6:BD6))))))</f>
        <v>0</v>
      </c>
      <c r="BE32" s="146">
        <f>+IF($C32=0,0,IF($C32=30,(BE6,IF($C32=60,(SUM(BD6:BE6)),(SUM(BC6:BE6))))))</f>
        <v>0</v>
      </c>
      <c r="BF32" s="146">
        <f>+IF($C32=0,0,IF($C32=30,(BF6,IF($C32=60,(SUM(BE6:BF6)),(SUM(BD6:BF6))))))</f>
        <v>0</v>
      </c>
      <c r="BG32" s="146">
        <f>+IF($C32=0,0,IF($C32=30,(BG6,IF($C32=60,(SUM(BF6:BG6)),(SUM(BE6:BG6))))))</f>
        <v>0</v>
      </c>
      <c r="BH32" s="146">
        <f>+IF($C32=0,0,IF($C32=30,(BH6,IF($C32=60,(SUM(BG6:BH6)),(SUM(BF6:BH6))))))</f>
        <v>0</v>
      </c>
      <c r="BI32" s="146">
        <f>+IF($C32=0,0,IF($C32=30,(BI6,IF($C32=60,(SUM(BH6:BI6)),(SUM(BG6:BI6))))))</f>
        <v>0</v>
      </c>
      <c r="BJ32" s="146">
        <f>+IF($C32=0,0,IF($C32=30,(BJ6,IF($C32=60,(SUM(BI6:BJ6)),(SUM(BH6:BJ6))))))</f>
        <v>0</v>
      </c>
      <c r="BK32" s="146">
        <f>+IF($C32=0,0,IF($C32=30,(BK6,IF($C32=60,(SUM(BJ6:BK6)),(SUM(BI6:BK6))))))</f>
        <v>0</v>
      </c>
    </row>
    <row r="33" spans="2:63" x14ac:dyDescent="0.25">
      <c r="B33" t="str">
        <f t="shared" si="5"/>
        <v xml:space="preserve">    - Costi fissi di produzione</v>
      </c>
      <c r="C33" s="54">
        <f>+'i_Altri Costi'!C7</f>
        <v>0</v>
      </c>
      <c r="D33" s="146">
        <f t="shared" si="6"/>
        <v>0</v>
      </c>
      <c r="E33" s="146">
        <f t="shared" si="7"/>
        <v>0</v>
      </c>
      <c r="F33" s="146">
        <f t="shared" si="8"/>
        <v>0</v>
      </c>
      <c r="G33" s="146">
        <f>+IF($C33=0,0,IF($C33=30,(G7,IF($C33=60,(SUM(F7:G7)),(SUM(E7:G7))))))</f>
        <v>0</v>
      </c>
      <c r="H33" s="146">
        <f>+IF($C33=0,0,IF($C33=30,(H7,IF($C33=60,(SUM(G7:H7)),(SUM(F7:H7))))))</f>
        <v>0</v>
      </c>
      <c r="I33" s="146">
        <f>+IF($C33=0,0,IF($C33=30,(I7,IF($C33=60,(SUM(H7:I7)),(SUM(G7:I7))))))</f>
        <v>0</v>
      </c>
      <c r="J33" s="146">
        <f>+IF($C33=0,0,IF($C33=30,(J7,IF($C33=60,(SUM(I7:J7)),(SUM(H7:J7))))))</f>
        <v>0</v>
      </c>
      <c r="K33" s="146">
        <f>+IF($C33=0,0,IF($C33=30,(K7,IF($C33=60,(SUM(J7:K7)),(SUM(I7:K7))))))</f>
        <v>0</v>
      </c>
      <c r="L33" s="146">
        <f>+IF($C33=0,0,IF($C33=30,(L7,IF($C33=60,(SUM(K7:L7)),(SUM(J7:L7))))))</f>
        <v>0</v>
      </c>
      <c r="M33" s="146">
        <f>+IF($C33=0,0,IF($C33=30,(M7,IF($C33=60,(SUM(L7:M7)),(SUM(K7:M7))))))</f>
        <v>0</v>
      </c>
      <c r="N33" s="146">
        <f>+IF($C33=0,0,IF($C33=30,(N7,IF($C33=60,(SUM(M7:N7)),(SUM(L7:N7))))))</f>
        <v>0</v>
      </c>
      <c r="O33" s="146">
        <f>+IF($C33=0,0,IF($C33=30,(O7,IF($C33=60,(SUM(N7:O7)),(SUM(M7:O7))))))</f>
        <v>0</v>
      </c>
      <c r="P33" s="146">
        <f>+IF($C33=0,0,IF($C33=30,(P7,IF($C33=60,(SUM(O7:P7)),(SUM(N7:P7))))))</f>
        <v>0</v>
      </c>
      <c r="Q33" s="146">
        <f>+IF($C33=0,0,IF($C33=30,(Q7,IF($C33=60,(SUM(P7:Q7)),(SUM(O7:Q7))))))</f>
        <v>0</v>
      </c>
      <c r="R33" s="146">
        <f>+IF($C33=0,0,IF($C33=30,(R7,IF($C33=60,(SUM(Q7:R7)),(SUM(P7:R7))))))</f>
        <v>0</v>
      </c>
      <c r="S33" s="146">
        <f>+IF($C33=0,0,IF($C33=30,(S7,IF($C33=60,(SUM(R7:S7)),(SUM(Q7:S7))))))</f>
        <v>0</v>
      </c>
      <c r="T33" s="146">
        <f>+IF($C33=0,0,IF($C33=30,(T7,IF($C33=60,(SUM(S7:T7)),(SUM(R7:T7))))))</f>
        <v>0</v>
      </c>
      <c r="U33" s="146">
        <f>+IF($C33=0,0,IF($C33=30,(U7,IF($C33=60,(SUM(T7:U7)),(SUM(S7:U7))))))</f>
        <v>0</v>
      </c>
      <c r="V33" s="146">
        <f>+IF($C33=0,0,IF($C33=30,(V7,IF($C33=60,(SUM(U7:V7)),(SUM(T7:V7))))))</f>
        <v>0</v>
      </c>
      <c r="W33" s="146">
        <f>+IF($C33=0,0,IF($C33=30,(W7,IF($C33=60,(SUM(V7:W7)),(SUM(U7:W7))))))</f>
        <v>0</v>
      </c>
      <c r="X33" s="146">
        <f>+IF($C33=0,0,IF($C33=30,(X7,IF($C33=60,(SUM(W7:X7)),(SUM(V7:X7))))))</f>
        <v>0</v>
      </c>
      <c r="Y33" s="146">
        <f>+IF($C33=0,0,IF($C33=30,(Y7,IF($C33=60,(SUM(X7:Y7)),(SUM(W7:Y7))))))</f>
        <v>0</v>
      </c>
      <c r="Z33" s="146">
        <f>+IF($C33=0,0,IF($C33=30,(Z7,IF($C33=60,(SUM(Y7:Z7)),(SUM(X7:Z7))))))</f>
        <v>0</v>
      </c>
      <c r="AA33" s="146">
        <f>+IF($C33=0,0,IF($C33=30,(AA7,IF($C33=60,(SUM(Z7:AA7)),(SUM(Y7:AA7))))))</f>
        <v>0</v>
      </c>
      <c r="AB33" s="146">
        <f>+IF($C33=0,0,IF($C33=30,(AB7,IF($C33=60,(SUM(AA7:AB7)),(SUM(Z7:AB7))))))</f>
        <v>0</v>
      </c>
      <c r="AC33" s="146">
        <f>+IF($C33=0,0,IF($C33=30,(AC7,IF($C33=60,(SUM(AB7:AC7)),(SUM(AA7:AC7))))))</f>
        <v>0</v>
      </c>
      <c r="AD33" s="146">
        <f>+IF($C33=0,0,IF($C33=30,(AD7,IF($C33=60,(SUM(AC7:AD7)),(SUM(AB7:AD7))))))</f>
        <v>0</v>
      </c>
      <c r="AE33" s="146">
        <f>+IF($C33=0,0,IF($C33=30,(AE7,IF($C33=60,(SUM(AD7:AE7)),(SUM(AC7:AE7))))))</f>
        <v>0</v>
      </c>
      <c r="AF33" s="146">
        <f>+IF($C33=0,0,IF($C33=30,(AF7,IF($C33=60,(SUM(AE7:AF7)),(SUM(AD7:AF7))))))</f>
        <v>0</v>
      </c>
      <c r="AG33" s="146">
        <f>+IF($C33=0,0,IF($C33=30,(AG7,IF($C33=60,(SUM(AF7:AG7)),(SUM(AE7:AG7))))))</f>
        <v>0</v>
      </c>
      <c r="AH33" s="146">
        <f>+IF($C33=0,0,IF($C33=30,(AH7,IF($C33=60,(SUM(AG7:AH7)),(SUM(AF7:AH7))))))</f>
        <v>0</v>
      </c>
      <c r="AI33" s="146">
        <f>+IF($C33=0,0,IF($C33=30,(AI7,IF($C33=60,(SUM(AH7:AI7)),(SUM(AG7:AI7))))))</f>
        <v>0</v>
      </c>
      <c r="AJ33" s="146">
        <f>+IF($C33=0,0,IF($C33=30,(AJ7,IF($C33=60,(SUM(AI7:AJ7)),(SUM(AH7:AJ7))))))</f>
        <v>0</v>
      </c>
      <c r="AK33" s="146">
        <f>+IF($C33=0,0,IF($C33=30,(AK7,IF($C33=60,(SUM(AJ7:AK7)),(SUM(AI7:AK7))))))</f>
        <v>0</v>
      </c>
      <c r="AL33" s="146">
        <f>+IF($C33=0,0,IF($C33=30,(AL7,IF($C33=60,(SUM(AK7:AL7)),(SUM(AJ7:AL7))))))</f>
        <v>0</v>
      </c>
      <c r="AM33" s="146">
        <f>+IF($C33=0,0,IF($C33=30,(AM7,IF($C33=60,(SUM(AL7:AM7)),(SUM(AK7:AM7))))))</f>
        <v>0</v>
      </c>
      <c r="AN33" s="146">
        <f>+IF($C33=0,0,IF($C33=30,(AN7,IF($C33=60,(SUM(AM7:AN7)),(SUM(AL7:AN7))))))</f>
        <v>0</v>
      </c>
      <c r="AO33" s="146">
        <f>+IF($C33=0,0,IF($C33=30,(AO7,IF($C33=60,(SUM(AN7:AO7)),(SUM(AM7:AO7))))))</f>
        <v>0</v>
      </c>
      <c r="AP33" s="146">
        <f>+IF($C33=0,0,IF($C33=30,(AP7,IF($C33=60,(SUM(AO7:AP7)),(SUM(AN7:AP7))))))</f>
        <v>0</v>
      </c>
      <c r="AQ33" s="146">
        <f>+IF($C33=0,0,IF($C33=30,(AQ7,IF($C33=60,(SUM(AP7:AQ7)),(SUM(AO7:AQ7))))))</f>
        <v>0</v>
      </c>
      <c r="AR33" s="146">
        <f>+IF($C33=0,0,IF($C33=30,(AR7,IF($C33=60,(SUM(AQ7:AR7)),(SUM(AP7:AR7))))))</f>
        <v>0</v>
      </c>
      <c r="AS33" s="146">
        <f>+IF($C33=0,0,IF($C33=30,(AS7,IF($C33=60,(SUM(AR7:AS7)),(SUM(AQ7:AS7))))))</f>
        <v>0</v>
      </c>
      <c r="AT33" s="146">
        <f>+IF($C33=0,0,IF($C33=30,(AT7,IF($C33=60,(SUM(AS7:AT7)),(SUM(AR7:AT7))))))</f>
        <v>0</v>
      </c>
      <c r="AU33" s="146">
        <f>+IF($C33=0,0,IF($C33=30,(AU7,IF($C33=60,(SUM(AT7:AU7)),(SUM(AS7:AU7))))))</f>
        <v>0</v>
      </c>
      <c r="AV33" s="146">
        <f>+IF($C33=0,0,IF($C33=30,(AV7,IF($C33=60,(SUM(AU7:AV7)),(SUM(AT7:AV7))))))</f>
        <v>0</v>
      </c>
      <c r="AW33" s="146">
        <f>+IF($C33=0,0,IF($C33=30,(AW7,IF($C33=60,(SUM(AV7:AW7)),(SUM(AU7:AW7))))))</f>
        <v>0</v>
      </c>
      <c r="AX33" s="146">
        <f>+IF($C33=0,0,IF($C33=30,(AX7,IF($C33=60,(SUM(AW7:AX7)),(SUM(AV7:AX7))))))</f>
        <v>0</v>
      </c>
      <c r="AY33" s="146">
        <f>+IF($C33=0,0,IF($C33=30,(AY7,IF($C33=60,(SUM(AX7:AY7)),(SUM(AW7:AY7))))))</f>
        <v>0</v>
      </c>
      <c r="AZ33" s="146">
        <f>+IF($C33=0,0,IF($C33=30,(AZ7,IF($C33=60,(SUM(AY7:AZ7)),(SUM(AX7:AZ7))))))</f>
        <v>0</v>
      </c>
      <c r="BA33" s="146">
        <f>+IF($C33=0,0,IF($C33=30,(BA7,IF($C33=60,(SUM(AZ7:BA7)),(SUM(AY7:BA7))))))</f>
        <v>0</v>
      </c>
      <c r="BB33" s="146">
        <f>+IF($C33=0,0,IF($C33=30,(BB7,IF($C33=60,(SUM(BA7:BB7)),(SUM(AZ7:BB7))))))</f>
        <v>0</v>
      </c>
      <c r="BC33" s="146">
        <f>+IF($C33=0,0,IF($C33=30,(BC7,IF($C33=60,(SUM(BB7:BC7)),(SUM(BA7:BC7))))))</f>
        <v>0</v>
      </c>
      <c r="BD33" s="146">
        <f>+IF($C33=0,0,IF($C33=30,(BD7,IF($C33=60,(SUM(BC7:BD7)),(SUM(BB7:BD7))))))</f>
        <v>0</v>
      </c>
      <c r="BE33" s="146">
        <f>+IF($C33=0,0,IF($C33=30,(BE7,IF($C33=60,(SUM(BD7:BE7)),(SUM(BC7:BE7))))))</f>
        <v>0</v>
      </c>
      <c r="BF33" s="146">
        <f>+IF($C33=0,0,IF($C33=30,(BF7,IF($C33=60,(SUM(BE7:BF7)),(SUM(BD7:BF7))))))</f>
        <v>0</v>
      </c>
      <c r="BG33" s="146">
        <f>+IF($C33=0,0,IF($C33=30,(BG7,IF($C33=60,(SUM(BF7:BG7)),(SUM(BE7:BG7))))))</f>
        <v>0</v>
      </c>
      <c r="BH33" s="146">
        <f>+IF($C33=0,0,IF($C33=30,(BH7,IF($C33=60,(SUM(BG7:BH7)),(SUM(BF7:BH7))))))</f>
        <v>0</v>
      </c>
      <c r="BI33" s="146">
        <f>+IF($C33=0,0,IF($C33=30,(BI7,IF($C33=60,(SUM(BH7:BI7)),(SUM(BG7:BI7))))))</f>
        <v>0</v>
      </c>
      <c r="BJ33" s="146">
        <f>+IF($C33=0,0,IF($C33=30,(BJ7,IF($C33=60,(SUM(BI7:BJ7)),(SUM(BH7:BJ7))))))</f>
        <v>0</v>
      </c>
      <c r="BK33" s="146">
        <f>+IF($C33=0,0,IF($C33=30,(BK7,IF($C33=60,(SUM(BJ7:BK7)),(SUM(BI7:BK7))))))</f>
        <v>0</v>
      </c>
    </row>
    <row r="34" spans="2:63" x14ac:dyDescent="0.25">
      <c r="B34" t="str">
        <f t="shared" si="5"/>
        <v xml:space="preserve">    - spese di trasporto</v>
      </c>
      <c r="C34" s="54">
        <f>+'i_Altri Costi'!C8</f>
        <v>0</v>
      </c>
      <c r="D34" s="146">
        <f t="shared" si="6"/>
        <v>0</v>
      </c>
      <c r="E34" s="146">
        <f t="shared" si="7"/>
        <v>0</v>
      </c>
      <c r="F34" s="146">
        <f t="shared" si="8"/>
        <v>0</v>
      </c>
      <c r="G34" s="146">
        <f>+IF($C34=0,0,IF($C34=30,(G8,IF($C34=60,(SUM(F8:G8)),(SUM(E8:G8))))))</f>
        <v>0</v>
      </c>
      <c r="H34" s="146">
        <f>+IF($C34=0,0,IF($C34=30,(H8,IF($C34=60,(SUM(G8:H8)),(SUM(F8:H8))))))</f>
        <v>0</v>
      </c>
      <c r="I34" s="146">
        <f>+IF($C34=0,0,IF($C34=30,(I8,IF($C34=60,(SUM(H8:I8)),(SUM(G8:I8))))))</f>
        <v>0</v>
      </c>
      <c r="J34" s="146">
        <f>+IF($C34=0,0,IF($C34=30,(J8,IF($C34=60,(SUM(I8:J8)),(SUM(H8:J8))))))</f>
        <v>0</v>
      </c>
      <c r="K34" s="146">
        <f>+IF($C34=0,0,IF($C34=30,(K8,IF($C34=60,(SUM(J8:K8)),(SUM(I8:K8))))))</f>
        <v>0</v>
      </c>
      <c r="L34" s="146">
        <f>+IF($C34=0,0,IF($C34=30,(L8,IF($C34=60,(SUM(K8:L8)),(SUM(J8:L8))))))</f>
        <v>0</v>
      </c>
      <c r="M34" s="146">
        <f>+IF($C34=0,0,IF($C34=30,(M8,IF($C34=60,(SUM(L8:M8)),(SUM(K8:M8))))))</f>
        <v>0</v>
      </c>
      <c r="N34" s="146">
        <f>+IF($C34=0,0,IF($C34=30,(N8,IF($C34=60,(SUM(M8:N8)),(SUM(L8:N8))))))</f>
        <v>0</v>
      </c>
      <c r="O34" s="146">
        <f>+IF($C34=0,0,IF($C34=30,(O8,IF($C34=60,(SUM(N8:O8)),(SUM(M8:O8))))))</f>
        <v>0</v>
      </c>
      <c r="P34" s="146">
        <f>+IF($C34=0,0,IF($C34=30,(P8,IF($C34=60,(SUM(O8:P8)),(SUM(N8:P8))))))</f>
        <v>0</v>
      </c>
      <c r="Q34" s="146">
        <f>+IF($C34=0,0,IF($C34=30,(Q8,IF($C34=60,(SUM(P8:Q8)),(SUM(O8:Q8))))))</f>
        <v>0</v>
      </c>
      <c r="R34" s="146">
        <f>+IF($C34=0,0,IF($C34=30,(R8,IF($C34=60,(SUM(Q8:R8)),(SUM(P8:R8))))))</f>
        <v>0</v>
      </c>
      <c r="S34" s="146">
        <f>+IF($C34=0,0,IF($C34=30,(S8,IF($C34=60,(SUM(R8:S8)),(SUM(Q8:S8))))))</f>
        <v>0</v>
      </c>
      <c r="T34" s="146">
        <f>+IF($C34=0,0,IF($C34=30,(T8,IF($C34=60,(SUM(S8:T8)),(SUM(R8:T8))))))</f>
        <v>0</v>
      </c>
      <c r="U34" s="146">
        <f>+IF($C34=0,0,IF($C34=30,(U8,IF($C34=60,(SUM(T8:U8)),(SUM(S8:U8))))))</f>
        <v>0</v>
      </c>
      <c r="V34" s="146">
        <f>+IF($C34=0,0,IF($C34=30,(V8,IF($C34=60,(SUM(U8:V8)),(SUM(T8:V8))))))</f>
        <v>0</v>
      </c>
      <c r="W34" s="146">
        <f>+IF($C34=0,0,IF($C34=30,(W8,IF($C34=60,(SUM(V8:W8)),(SUM(U8:W8))))))</f>
        <v>0</v>
      </c>
      <c r="X34" s="146">
        <f>+IF($C34=0,0,IF($C34=30,(X8,IF($C34=60,(SUM(W8:X8)),(SUM(V8:X8))))))</f>
        <v>0</v>
      </c>
      <c r="Y34" s="146">
        <f>+IF($C34=0,0,IF($C34=30,(Y8,IF($C34=60,(SUM(X8:Y8)),(SUM(W8:Y8))))))</f>
        <v>0</v>
      </c>
      <c r="Z34" s="146">
        <f>+IF($C34=0,0,IF($C34=30,(Z8,IF($C34=60,(SUM(Y8:Z8)),(SUM(X8:Z8))))))</f>
        <v>0</v>
      </c>
      <c r="AA34" s="146">
        <f>+IF($C34=0,0,IF($C34=30,(AA8,IF($C34=60,(SUM(Z8:AA8)),(SUM(Y8:AA8))))))</f>
        <v>0</v>
      </c>
      <c r="AB34" s="146">
        <f>+IF($C34=0,0,IF($C34=30,(AB8,IF($C34=60,(SUM(AA8:AB8)),(SUM(Z8:AB8))))))</f>
        <v>0</v>
      </c>
      <c r="AC34" s="146">
        <f>+IF($C34=0,0,IF($C34=30,(AC8,IF($C34=60,(SUM(AB8:AC8)),(SUM(AA8:AC8))))))</f>
        <v>0</v>
      </c>
      <c r="AD34" s="146">
        <f>+IF($C34=0,0,IF($C34=30,(AD8,IF($C34=60,(SUM(AC8:AD8)),(SUM(AB8:AD8))))))</f>
        <v>0</v>
      </c>
      <c r="AE34" s="146">
        <f>+IF($C34=0,0,IF($C34=30,(AE8,IF($C34=60,(SUM(AD8:AE8)),(SUM(AC8:AE8))))))</f>
        <v>0</v>
      </c>
      <c r="AF34" s="146">
        <f>+IF($C34=0,0,IF($C34=30,(AF8,IF($C34=60,(SUM(AE8:AF8)),(SUM(AD8:AF8))))))</f>
        <v>0</v>
      </c>
      <c r="AG34" s="146">
        <f>+IF($C34=0,0,IF($C34=30,(AG8,IF($C34=60,(SUM(AF8:AG8)),(SUM(AE8:AG8))))))</f>
        <v>0</v>
      </c>
      <c r="AH34" s="146">
        <f>+IF($C34=0,0,IF($C34=30,(AH8,IF($C34=60,(SUM(AG8:AH8)),(SUM(AF8:AH8))))))</f>
        <v>0</v>
      </c>
      <c r="AI34" s="146">
        <f>+IF($C34=0,0,IF($C34=30,(AI8,IF($C34=60,(SUM(AH8:AI8)),(SUM(AG8:AI8))))))</f>
        <v>0</v>
      </c>
      <c r="AJ34" s="146">
        <f>+IF($C34=0,0,IF($C34=30,(AJ8,IF($C34=60,(SUM(AI8:AJ8)),(SUM(AH8:AJ8))))))</f>
        <v>0</v>
      </c>
      <c r="AK34" s="146">
        <f>+IF($C34=0,0,IF($C34=30,(AK8,IF($C34=60,(SUM(AJ8:AK8)),(SUM(AI8:AK8))))))</f>
        <v>0</v>
      </c>
      <c r="AL34" s="146">
        <f>+IF($C34=0,0,IF($C34=30,(AL8,IF($C34=60,(SUM(AK8:AL8)),(SUM(AJ8:AL8))))))</f>
        <v>0</v>
      </c>
      <c r="AM34" s="146">
        <f>+IF($C34=0,0,IF($C34=30,(AM8,IF($C34=60,(SUM(AL8:AM8)),(SUM(AK8:AM8))))))</f>
        <v>0</v>
      </c>
      <c r="AN34" s="146">
        <f>+IF($C34=0,0,IF($C34=30,(AN8,IF($C34=60,(SUM(AM8:AN8)),(SUM(AL8:AN8))))))</f>
        <v>0</v>
      </c>
      <c r="AO34" s="146">
        <f>+IF($C34=0,0,IF($C34=30,(AO8,IF($C34=60,(SUM(AN8:AO8)),(SUM(AM8:AO8))))))</f>
        <v>0</v>
      </c>
      <c r="AP34" s="146">
        <f>+IF($C34=0,0,IF($C34=30,(AP8,IF($C34=60,(SUM(AO8:AP8)),(SUM(AN8:AP8))))))</f>
        <v>0</v>
      </c>
      <c r="AQ34" s="146">
        <f>+IF($C34=0,0,IF($C34=30,(AQ8,IF($C34=60,(SUM(AP8:AQ8)),(SUM(AO8:AQ8))))))</f>
        <v>0</v>
      </c>
      <c r="AR34" s="146">
        <f>+IF($C34=0,0,IF($C34=30,(AR8,IF($C34=60,(SUM(AQ8:AR8)),(SUM(AP8:AR8))))))</f>
        <v>0</v>
      </c>
      <c r="AS34" s="146">
        <f>+IF($C34=0,0,IF($C34=30,(AS8,IF($C34=60,(SUM(AR8:AS8)),(SUM(AQ8:AS8))))))</f>
        <v>0</v>
      </c>
      <c r="AT34" s="146">
        <f>+IF($C34=0,0,IF($C34=30,(AT8,IF($C34=60,(SUM(AS8:AT8)),(SUM(AR8:AT8))))))</f>
        <v>0</v>
      </c>
      <c r="AU34" s="146">
        <f>+IF($C34=0,0,IF($C34=30,(AU8,IF($C34=60,(SUM(AT8:AU8)),(SUM(AS8:AU8))))))</f>
        <v>0</v>
      </c>
      <c r="AV34" s="146">
        <f>+IF($C34=0,0,IF($C34=30,(AV8,IF($C34=60,(SUM(AU8:AV8)),(SUM(AT8:AV8))))))</f>
        <v>0</v>
      </c>
      <c r="AW34" s="146">
        <f>+IF($C34=0,0,IF($C34=30,(AW8,IF($C34=60,(SUM(AV8:AW8)),(SUM(AU8:AW8))))))</f>
        <v>0</v>
      </c>
      <c r="AX34" s="146">
        <f>+IF($C34=0,0,IF($C34=30,(AX8,IF($C34=60,(SUM(AW8:AX8)),(SUM(AV8:AX8))))))</f>
        <v>0</v>
      </c>
      <c r="AY34" s="146">
        <f>+IF($C34=0,0,IF($C34=30,(AY8,IF($C34=60,(SUM(AX8:AY8)),(SUM(AW8:AY8))))))</f>
        <v>0</v>
      </c>
      <c r="AZ34" s="146">
        <f>+IF($C34=0,0,IF($C34=30,(AZ8,IF($C34=60,(SUM(AY8:AZ8)),(SUM(AX8:AZ8))))))</f>
        <v>0</v>
      </c>
      <c r="BA34" s="146">
        <f>+IF($C34=0,0,IF($C34=30,(BA8,IF($C34=60,(SUM(AZ8:BA8)),(SUM(AY8:BA8))))))</f>
        <v>0</v>
      </c>
      <c r="BB34" s="146">
        <f>+IF($C34=0,0,IF($C34=30,(BB8,IF($C34=60,(SUM(BA8:BB8)),(SUM(AZ8:BB8))))))</f>
        <v>0</v>
      </c>
      <c r="BC34" s="146">
        <f>+IF($C34=0,0,IF($C34=30,(BC8,IF($C34=60,(SUM(BB8:BC8)),(SUM(BA8:BC8))))))</f>
        <v>0</v>
      </c>
      <c r="BD34" s="146">
        <f>+IF($C34=0,0,IF($C34=30,(BD8,IF($C34=60,(SUM(BC8:BD8)),(SUM(BB8:BD8))))))</f>
        <v>0</v>
      </c>
      <c r="BE34" s="146">
        <f>+IF($C34=0,0,IF($C34=30,(BE8,IF($C34=60,(SUM(BD8:BE8)),(SUM(BC8:BE8))))))</f>
        <v>0</v>
      </c>
      <c r="BF34" s="146">
        <f>+IF($C34=0,0,IF($C34=30,(BF8,IF($C34=60,(SUM(BE8:BF8)),(SUM(BD8:BF8))))))</f>
        <v>0</v>
      </c>
      <c r="BG34" s="146">
        <f>+IF($C34=0,0,IF($C34=30,(BG8,IF($C34=60,(SUM(BF8:BG8)),(SUM(BE8:BG8))))))</f>
        <v>0</v>
      </c>
      <c r="BH34" s="146">
        <f>+IF($C34=0,0,IF($C34=30,(BH8,IF($C34=60,(SUM(BG8:BH8)),(SUM(BF8:BH8))))))</f>
        <v>0</v>
      </c>
      <c r="BI34" s="146">
        <f>+IF($C34=0,0,IF($C34=30,(BI8,IF($C34=60,(SUM(BH8:BI8)),(SUM(BG8:BI8))))))</f>
        <v>0</v>
      </c>
      <c r="BJ34" s="146">
        <f>+IF($C34=0,0,IF($C34=30,(BJ8,IF($C34=60,(SUM(BI8:BJ8)),(SUM(BH8:BJ8))))))</f>
        <v>0</v>
      </c>
      <c r="BK34" s="146">
        <f>+IF($C34=0,0,IF($C34=30,(BK8,IF($C34=60,(SUM(BJ8:BK8)),(SUM(BI8:BK8))))))</f>
        <v>0</v>
      </c>
    </row>
    <row r="35" spans="2:63" x14ac:dyDescent="0.25">
      <c r="B35" t="str">
        <f t="shared" si="5"/>
        <v xml:space="preserve">    - lavorazioni presso terzi</v>
      </c>
      <c r="C35" s="54">
        <f>+'i_Altri Costi'!C9</f>
        <v>0</v>
      </c>
      <c r="D35" s="146">
        <f t="shared" si="6"/>
        <v>0</v>
      </c>
      <c r="E35" s="146">
        <f t="shared" si="7"/>
        <v>0</v>
      </c>
      <c r="F35" s="146">
        <f t="shared" si="8"/>
        <v>0</v>
      </c>
      <c r="G35" s="146">
        <f>+IF($C35=0,0,IF($C35=30,(G9,IF($C35=60,(SUM(F9:G9)),(SUM(E9:G9))))))</f>
        <v>0</v>
      </c>
      <c r="H35" s="146">
        <f>+IF($C35=0,0,IF($C35=30,(H9,IF($C35=60,(SUM(G9:H9)),(SUM(F9:H9))))))</f>
        <v>0</v>
      </c>
      <c r="I35" s="146">
        <f>+IF($C35=0,0,IF($C35=30,(I9,IF($C35=60,(SUM(H9:I9)),(SUM(G9:I9))))))</f>
        <v>0</v>
      </c>
      <c r="J35" s="146">
        <f>+IF($C35=0,0,IF($C35=30,(J9,IF($C35=60,(SUM(I9:J9)),(SUM(H9:J9))))))</f>
        <v>0</v>
      </c>
      <c r="K35" s="146">
        <f>+IF($C35=0,0,IF($C35=30,(K9,IF($C35=60,(SUM(J9:K9)),(SUM(I9:K9))))))</f>
        <v>0</v>
      </c>
      <c r="L35" s="146">
        <f>+IF($C35=0,0,IF($C35=30,(L9,IF($C35=60,(SUM(K9:L9)),(SUM(J9:L9))))))</f>
        <v>0</v>
      </c>
      <c r="M35" s="146">
        <f>+IF($C35=0,0,IF($C35=30,(M9,IF($C35=60,(SUM(L9:M9)),(SUM(K9:M9))))))</f>
        <v>0</v>
      </c>
      <c r="N35" s="146">
        <f>+IF($C35=0,0,IF($C35=30,(N9,IF($C35=60,(SUM(M9:N9)),(SUM(L9:N9))))))</f>
        <v>0</v>
      </c>
      <c r="O35" s="146">
        <f>+IF($C35=0,0,IF($C35=30,(O9,IF($C35=60,(SUM(N9:O9)),(SUM(M9:O9))))))</f>
        <v>0</v>
      </c>
      <c r="P35" s="146">
        <f>+IF($C35=0,0,IF($C35=30,(P9,IF($C35=60,(SUM(O9:P9)),(SUM(N9:P9))))))</f>
        <v>0</v>
      </c>
      <c r="Q35" s="146">
        <f>+IF($C35=0,0,IF($C35=30,(Q9,IF($C35=60,(SUM(P9:Q9)),(SUM(O9:Q9))))))</f>
        <v>0</v>
      </c>
      <c r="R35" s="146">
        <f>+IF($C35=0,0,IF($C35=30,(R9,IF($C35=60,(SUM(Q9:R9)),(SUM(P9:R9))))))</f>
        <v>0</v>
      </c>
      <c r="S35" s="146">
        <f>+IF($C35=0,0,IF($C35=30,(S9,IF($C35=60,(SUM(R9:S9)),(SUM(Q9:S9))))))</f>
        <v>0</v>
      </c>
      <c r="T35" s="146">
        <f>+IF($C35=0,0,IF($C35=30,(T9,IF($C35=60,(SUM(S9:T9)),(SUM(R9:T9))))))</f>
        <v>0</v>
      </c>
      <c r="U35" s="146">
        <f>+IF($C35=0,0,IF($C35=30,(U9,IF($C35=60,(SUM(T9:U9)),(SUM(S9:U9))))))</f>
        <v>0</v>
      </c>
      <c r="V35" s="146">
        <f>+IF($C35=0,0,IF($C35=30,(V9,IF($C35=60,(SUM(U9:V9)),(SUM(T9:V9))))))</f>
        <v>0</v>
      </c>
      <c r="W35" s="146">
        <f>+IF($C35=0,0,IF($C35=30,(W9,IF($C35=60,(SUM(V9:W9)),(SUM(U9:W9))))))</f>
        <v>0</v>
      </c>
      <c r="X35" s="146">
        <f>+IF($C35=0,0,IF($C35=30,(X9,IF($C35=60,(SUM(W9:X9)),(SUM(V9:X9))))))</f>
        <v>0</v>
      </c>
      <c r="Y35" s="146">
        <f>+IF($C35=0,0,IF($C35=30,(Y9,IF($C35=60,(SUM(X9:Y9)),(SUM(W9:Y9))))))</f>
        <v>0</v>
      </c>
      <c r="Z35" s="146">
        <f>+IF($C35=0,0,IF($C35=30,(Z9,IF($C35=60,(SUM(Y9:Z9)),(SUM(X9:Z9))))))</f>
        <v>0</v>
      </c>
      <c r="AA35" s="146">
        <f>+IF($C35=0,0,IF($C35=30,(AA9,IF($C35=60,(SUM(Z9:AA9)),(SUM(Y9:AA9))))))</f>
        <v>0</v>
      </c>
      <c r="AB35" s="146">
        <f>+IF($C35=0,0,IF($C35=30,(AB9,IF($C35=60,(SUM(AA9:AB9)),(SUM(Z9:AB9))))))</f>
        <v>0</v>
      </c>
      <c r="AC35" s="146">
        <f>+IF($C35=0,0,IF($C35=30,(AC9,IF($C35=60,(SUM(AB9:AC9)),(SUM(AA9:AC9))))))</f>
        <v>0</v>
      </c>
      <c r="AD35" s="146">
        <f>+IF($C35=0,0,IF($C35=30,(AD9,IF($C35=60,(SUM(AC9:AD9)),(SUM(AB9:AD9))))))</f>
        <v>0</v>
      </c>
      <c r="AE35" s="146">
        <f>+IF($C35=0,0,IF($C35=30,(AE9,IF($C35=60,(SUM(AD9:AE9)),(SUM(AC9:AE9))))))</f>
        <v>0</v>
      </c>
      <c r="AF35" s="146">
        <f>+IF($C35=0,0,IF($C35=30,(AF9,IF($C35=60,(SUM(AE9:AF9)),(SUM(AD9:AF9))))))</f>
        <v>0</v>
      </c>
      <c r="AG35" s="146">
        <f>+IF($C35=0,0,IF($C35=30,(AG9,IF($C35=60,(SUM(AF9:AG9)),(SUM(AE9:AG9))))))</f>
        <v>0</v>
      </c>
      <c r="AH35" s="146">
        <f>+IF($C35=0,0,IF($C35=30,(AH9,IF($C35=60,(SUM(AG9:AH9)),(SUM(AF9:AH9))))))</f>
        <v>0</v>
      </c>
      <c r="AI35" s="146">
        <f>+IF($C35=0,0,IF($C35=30,(AI9,IF($C35=60,(SUM(AH9:AI9)),(SUM(AG9:AI9))))))</f>
        <v>0</v>
      </c>
      <c r="AJ35" s="146">
        <f>+IF($C35=0,0,IF($C35=30,(AJ9,IF($C35=60,(SUM(AI9:AJ9)),(SUM(AH9:AJ9))))))</f>
        <v>0</v>
      </c>
      <c r="AK35" s="146">
        <f>+IF($C35=0,0,IF($C35=30,(AK9,IF($C35=60,(SUM(AJ9:AK9)),(SUM(AI9:AK9))))))</f>
        <v>0</v>
      </c>
      <c r="AL35" s="146">
        <f>+IF($C35=0,0,IF($C35=30,(AL9,IF($C35=60,(SUM(AK9:AL9)),(SUM(AJ9:AL9))))))</f>
        <v>0</v>
      </c>
      <c r="AM35" s="146">
        <f>+IF($C35=0,0,IF($C35=30,(AM9,IF($C35=60,(SUM(AL9:AM9)),(SUM(AK9:AM9))))))</f>
        <v>0</v>
      </c>
      <c r="AN35" s="146">
        <f>+IF($C35=0,0,IF($C35=30,(AN9,IF($C35=60,(SUM(AM9:AN9)),(SUM(AL9:AN9))))))</f>
        <v>0</v>
      </c>
      <c r="AO35" s="146">
        <f>+IF($C35=0,0,IF($C35=30,(AO9,IF($C35=60,(SUM(AN9:AO9)),(SUM(AM9:AO9))))))</f>
        <v>0</v>
      </c>
      <c r="AP35" s="146">
        <f>+IF($C35=0,0,IF($C35=30,(AP9,IF($C35=60,(SUM(AO9:AP9)),(SUM(AN9:AP9))))))</f>
        <v>0</v>
      </c>
      <c r="AQ35" s="146">
        <f>+IF($C35=0,0,IF($C35=30,(AQ9,IF($C35=60,(SUM(AP9:AQ9)),(SUM(AO9:AQ9))))))</f>
        <v>0</v>
      </c>
      <c r="AR35" s="146">
        <f>+IF($C35=0,0,IF($C35=30,(AR9,IF($C35=60,(SUM(AQ9:AR9)),(SUM(AP9:AR9))))))</f>
        <v>0</v>
      </c>
      <c r="AS35" s="146">
        <f>+IF($C35=0,0,IF($C35=30,(AS9,IF($C35=60,(SUM(AR9:AS9)),(SUM(AQ9:AS9))))))</f>
        <v>0</v>
      </c>
      <c r="AT35" s="146">
        <f>+IF($C35=0,0,IF($C35=30,(AT9,IF($C35=60,(SUM(AS9:AT9)),(SUM(AR9:AT9))))))</f>
        <v>0</v>
      </c>
      <c r="AU35" s="146">
        <f>+IF($C35=0,0,IF($C35=30,(AU9,IF($C35=60,(SUM(AT9:AU9)),(SUM(AS9:AU9))))))</f>
        <v>0</v>
      </c>
      <c r="AV35" s="146">
        <f>+IF($C35=0,0,IF($C35=30,(AV9,IF($C35=60,(SUM(AU9:AV9)),(SUM(AT9:AV9))))))</f>
        <v>0</v>
      </c>
      <c r="AW35" s="146">
        <f>+IF($C35=0,0,IF($C35=30,(AW9,IF($C35=60,(SUM(AV9:AW9)),(SUM(AU9:AW9))))))</f>
        <v>0</v>
      </c>
      <c r="AX35" s="146">
        <f>+IF($C35=0,0,IF($C35=30,(AX9,IF($C35=60,(SUM(AW9:AX9)),(SUM(AV9:AX9))))))</f>
        <v>0</v>
      </c>
      <c r="AY35" s="146">
        <f>+IF($C35=0,0,IF($C35=30,(AY9,IF($C35=60,(SUM(AX9:AY9)),(SUM(AW9:AY9))))))</f>
        <v>0</v>
      </c>
      <c r="AZ35" s="146">
        <f>+IF($C35=0,0,IF($C35=30,(AZ9,IF($C35=60,(SUM(AY9:AZ9)),(SUM(AX9:AZ9))))))</f>
        <v>0</v>
      </c>
      <c r="BA35" s="146">
        <f>+IF($C35=0,0,IF($C35=30,(BA9,IF($C35=60,(SUM(AZ9:BA9)),(SUM(AY9:BA9))))))</f>
        <v>0</v>
      </c>
      <c r="BB35" s="146">
        <f>+IF($C35=0,0,IF($C35=30,(BB9,IF($C35=60,(SUM(BA9:BB9)),(SUM(AZ9:BB9))))))</f>
        <v>0</v>
      </c>
      <c r="BC35" s="146">
        <f>+IF($C35=0,0,IF($C35=30,(BC9,IF($C35=60,(SUM(BB9:BC9)),(SUM(BA9:BC9))))))</f>
        <v>0</v>
      </c>
      <c r="BD35" s="146">
        <f>+IF($C35=0,0,IF($C35=30,(BD9,IF($C35=60,(SUM(BC9:BD9)),(SUM(BB9:BD9))))))</f>
        <v>0</v>
      </c>
      <c r="BE35" s="146">
        <f>+IF($C35=0,0,IF($C35=30,(BE9,IF($C35=60,(SUM(BD9:BE9)),(SUM(BC9:BE9))))))</f>
        <v>0</v>
      </c>
      <c r="BF35" s="146">
        <f>+IF($C35=0,0,IF($C35=30,(BF9,IF($C35=60,(SUM(BE9:BF9)),(SUM(BD9:BF9))))))</f>
        <v>0</v>
      </c>
      <c r="BG35" s="146">
        <f>+IF($C35=0,0,IF($C35=30,(BG9,IF($C35=60,(SUM(BF9:BG9)),(SUM(BE9:BG9))))))</f>
        <v>0</v>
      </c>
      <c r="BH35" s="146">
        <f>+IF($C35=0,0,IF($C35=30,(BH9,IF($C35=60,(SUM(BG9:BH9)),(SUM(BF9:BH9))))))</f>
        <v>0</v>
      </c>
      <c r="BI35" s="146">
        <f>+IF($C35=0,0,IF($C35=30,(BI9,IF($C35=60,(SUM(BH9:BI9)),(SUM(BG9:BI9))))))</f>
        <v>0</v>
      </c>
      <c r="BJ35" s="146">
        <f>+IF($C35=0,0,IF($C35=30,(BJ9,IF($C35=60,(SUM(BI9:BJ9)),(SUM(BH9:BJ9))))))</f>
        <v>0</v>
      </c>
      <c r="BK35" s="146">
        <f>+IF($C35=0,0,IF($C35=30,(BK9,IF($C35=60,(SUM(BJ9:BK9)),(SUM(BI9:BK9))))))</f>
        <v>0</v>
      </c>
    </row>
    <row r="36" spans="2:63" x14ac:dyDescent="0.25">
      <c r="B36" t="str">
        <f t="shared" si="5"/>
        <v xml:space="preserve">    - consulenze tecnico-produttive</v>
      </c>
      <c r="C36" s="54">
        <f>+'i_Altri Costi'!C10</f>
        <v>0</v>
      </c>
      <c r="D36" s="146">
        <f t="shared" si="6"/>
        <v>0</v>
      </c>
      <c r="E36" s="146">
        <f t="shared" si="7"/>
        <v>0</v>
      </c>
      <c r="F36" s="146">
        <f t="shared" si="8"/>
        <v>0</v>
      </c>
      <c r="G36" s="146">
        <f>+IF($C36=0,0,IF($C36=30,(G10,IF($C36=60,(SUM(F10:G10)),(SUM(E10:G10))))))</f>
        <v>0</v>
      </c>
      <c r="H36" s="146">
        <f>+IF($C36=0,0,IF($C36=30,(H10,IF($C36=60,(SUM(G10:H10)),(SUM(F10:H10))))))</f>
        <v>0</v>
      </c>
      <c r="I36" s="146">
        <f>+IF($C36=0,0,IF($C36=30,(I10,IF($C36=60,(SUM(H10:I10)),(SUM(G10:I10))))))</f>
        <v>0</v>
      </c>
      <c r="J36" s="146">
        <f>+IF($C36=0,0,IF($C36=30,(J10,IF($C36=60,(SUM(I10:J10)),(SUM(H10:J10))))))</f>
        <v>0</v>
      </c>
      <c r="K36" s="146">
        <f>+IF($C36=0,0,IF($C36=30,(K10,IF($C36=60,(SUM(J10:K10)),(SUM(I10:K10))))))</f>
        <v>0</v>
      </c>
      <c r="L36" s="146">
        <f>+IF($C36=0,0,IF($C36=30,(L10,IF($C36=60,(SUM(K10:L10)),(SUM(J10:L10))))))</f>
        <v>0</v>
      </c>
      <c r="M36" s="146">
        <f>+IF($C36=0,0,IF($C36=30,(M10,IF($C36=60,(SUM(L10:M10)),(SUM(K10:M10))))))</f>
        <v>0</v>
      </c>
      <c r="N36" s="146">
        <f>+IF($C36=0,0,IF($C36=30,(N10,IF($C36=60,(SUM(M10:N10)),(SUM(L10:N10))))))</f>
        <v>0</v>
      </c>
      <c r="O36" s="146">
        <f>+IF($C36=0,0,IF($C36=30,(O10,IF($C36=60,(SUM(N10:O10)),(SUM(M10:O10))))))</f>
        <v>0</v>
      </c>
      <c r="P36" s="146">
        <f>+IF($C36=0,0,IF($C36=30,(P10,IF($C36=60,(SUM(O10:P10)),(SUM(N10:P10))))))</f>
        <v>0</v>
      </c>
      <c r="Q36" s="146">
        <f>+IF($C36=0,0,IF($C36=30,(Q10,IF($C36=60,(SUM(P10:Q10)),(SUM(O10:Q10))))))</f>
        <v>0</v>
      </c>
      <c r="R36" s="146">
        <f>+IF($C36=0,0,IF($C36=30,(R10,IF($C36=60,(SUM(Q10:R10)),(SUM(P10:R10))))))</f>
        <v>0</v>
      </c>
      <c r="S36" s="146">
        <f>+IF($C36=0,0,IF($C36=30,(S10,IF($C36=60,(SUM(R10:S10)),(SUM(Q10:S10))))))</f>
        <v>0</v>
      </c>
      <c r="T36" s="146">
        <f>+IF($C36=0,0,IF($C36=30,(T10,IF($C36=60,(SUM(S10:T10)),(SUM(R10:T10))))))</f>
        <v>0</v>
      </c>
      <c r="U36" s="146">
        <f>+IF($C36=0,0,IF($C36=30,(U10,IF($C36=60,(SUM(T10:U10)),(SUM(S10:U10))))))</f>
        <v>0</v>
      </c>
      <c r="V36" s="146">
        <f>+IF($C36=0,0,IF($C36=30,(V10,IF($C36=60,(SUM(U10:V10)),(SUM(T10:V10))))))</f>
        <v>0</v>
      </c>
      <c r="W36" s="146">
        <f>+IF($C36=0,0,IF($C36=30,(W10,IF($C36=60,(SUM(V10:W10)),(SUM(U10:W10))))))</f>
        <v>0</v>
      </c>
      <c r="X36" s="146">
        <f>+IF($C36=0,0,IF($C36=30,(X10,IF($C36=60,(SUM(W10:X10)),(SUM(V10:X10))))))</f>
        <v>0</v>
      </c>
      <c r="Y36" s="146">
        <f>+IF($C36=0,0,IF($C36=30,(Y10,IF($C36=60,(SUM(X10:Y10)),(SUM(W10:Y10))))))</f>
        <v>0</v>
      </c>
      <c r="Z36" s="146">
        <f>+IF($C36=0,0,IF($C36=30,(Z10,IF($C36=60,(SUM(Y10:Z10)),(SUM(X10:Z10))))))</f>
        <v>0</v>
      </c>
      <c r="AA36" s="146">
        <f>+IF($C36=0,0,IF($C36=30,(AA10,IF($C36=60,(SUM(Z10:AA10)),(SUM(Y10:AA10))))))</f>
        <v>0</v>
      </c>
      <c r="AB36" s="146">
        <f>+IF($C36=0,0,IF($C36=30,(AB10,IF($C36=60,(SUM(AA10:AB10)),(SUM(Z10:AB10))))))</f>
        <v>0</v>
      </c>
      <c r="AC36" s="146">
        <f>+IF($C36=0,0,IF($C36=30,(AC10,IF($C36=60,(SUM(AB10:AC10)),(SUM(AA10:AC10))))))</f>
        <v>0</v>
      </c>
      <c r="AD36" s="146">
        <f>+IF($C36=0,0,IF($C36=30,(AD10,IF($C36=60,(SUM(AC10:AD10)),(SUM(AB10:AD10))))))</f>
        <v>0</v>
      </c>
      <c r="AE36" s="146">
        <f>+IF($C36=0,0,IF($C36=30,(AE10,IF($C36=60,(SUM(AD10:AE10)),(SUM(AC10:AE10))))))</f>
        <v>0</v>
      </c>
      <c r="AF36" s="146">
        <f>+IF($C36=0,0,IF($C36=30,(AF10,IF($C36=60,(SUM(AE10:AF10)),(SUM(AD10:AF10))))))</f>
        <v>0</v>
      </c>
      <c r="AG36" s="146">
        <f>+IF($C36=0,0,IF($C36=30,(AG10,IF($C36=60,(SUM(AF10:AG10)),(SUM(AE10:AG10))))))</f>
        <v>0</v>
      </c>
      <c r="AH36" s="146">
        <f>+IF($C36=0,0,IF($C36=30,(AH10,IF($C36=60,(SUM(AG10:AH10)),(SUM(AF10:AH10))))))</f>
        <v>0</v>
      </c>
      <c r="AI36" s="146">
        <f>+IF($C36=0,0,IF($C36=30,(AI10,IF($C36=60,(SUM(AH10:AI10)),(SUM(AG10:AI10))))))</f>
        <v>0</v>
      </c>
      <c r="AJ36" s="146">
        <f>+IF($C36=0,0,IF($C36=30,(AJ10,IF($C36=60,(SUM(AI10:AJ10)),(SUM(AH10:AJ10))))))</f>
        <v>0</v>
      </c>
      <c r="AK36" s="146">
        <f>+IF($C36=0,0,IF($C36=30,(AK10,IF($C36=60,(SUM(AJ10:AK10)),(SUM(AI10:AK10))))))</f>
        <v>0</v>
      </c>
      <c r="AL36" s="146">
        <f>+IF($C36=0,0,IF($C36=30,(AL10,IF($C36=60,(SUM(AK10:AL10)),(SUM(AJ10:AL10))))))</f>
        <v>0</v>
      </c>
      <c r="AM36" s="146">
        <f>+IF($C36=0,0,IF($C36=30,(AM10,IF($C36=60,(SUM(AL10:AM10)),(SUM(AK10:AM10))))))</f>
        <v>0</v>
      </c>
      <c r="AN36" s="146">
        <f>+IF($C36=0,0,IF($C36=30,(AN10,IF($C36=60,(SUM(AM10:AN10)),(SUM(AL10:AN10))))))</f>
        <v>0</v>
      </c>
      <c r="AO36" s="146">
        <f>+IF($C36=0,0,IF($C36=30,(AO10,IF($C36=60,(SUM(AN10:AO10)),(SUM(AM10:AO10))))))</f>
        <v>0</v>
      </c>
      <c r="AP36" s="146">
        <f>+IF($C36=0,0,IF($C36=30,(AP10,IF($C36=60,(SUM(AO10:AP10)),(SUM(AN10:AP10))))))</f>
        <v>0</v>
      </c>
      <c r="AQ36" s="146">
        <f>+IF($C36=0,0,IF($C36=30,(AQ10,IF($C36=60,(SUM(AP10:AQ10)),(SUM(AO10:AQ10))))))</f>
        <v>0</v>
      </c>
      <c r="AR36" s="146">
        <f>+IF($C36=0,0,IF($C36=30,(AR10,IF($C36=60,(SUM(AQ10:AR10)),(SUM(AP10:AR10))))))</f>
        <v>0</v>
      </c>
      <c r="AS36" s="146">
        <f>+IF($C36=0,0,IF($C36=30,(AS10,IF($C36=60,(SUM(AR10:AS10)),(SUM(AQ10:AS10))))))</f>
        <v>0</v>
      </c>
      <c r="AT36" s="146">
        <f>+IF($C36=0,0,IF($C36=30,(AT10,IF($C36=60,(SUM(AS10:AT10)),(SUM(AR10:AT10))))))</f>
        <v>0</v>
      </c>
      <c r="AU36" s="146">
        <f>+IF($C36=0,0,IF($C36=30,(AU10,IF($C36=60,(SUM(AT10:AU10)),(SUM(AS10:AU10))))))</f>
        <v>0</v>
      </c>
      <c r="AV36" s="146">
        <f>+IF($C36=0,0,IF($C36=30,(AV10,IF($C36=60,(SUM(AU10:AV10)),(SUM(AT10:AV10))))))</f>
        <v>0</v>
      </c>
      <c r="AW36" s="146">
        <f>+IF($C36=0,0,IF($C36=30,(AW10,IF($C36=60,(SUM(AV10:AW10)),(SUM(AU10:AW10))))))</f>
        <v>0</v>
      </c>
      <c r="AX36" s="146">
        <f>+IF($C36=0,0,IF($C36=30,(AX10,IF($C36=60,(SUM(AW10:AX10)),(SUM(AV10:AX10))))))</f>
        <v>0</v>
      </c>
      <c r="AY36" s="146">
        <f>+IF($C36=0,0,IF($C36=30,(AY10,IF($C36=60,(SUM(AX10:AY10)),(SUM(AW10:AY10))))))</f>
        <v>0</v>
      </c>
      <c r="AZ36" s="146">
        <f>+IF($C36=0,0,IF($C36=30,(AZ10,IF($C36=60,(SUM(AY10:AZ10)),(SUM(AX10:AZ10))))))</f>
        <v>0</v>
      </c>
      <c r="BA36" s="146">
        <f>+IF($C36=0,0,IF($C36=30,(BA10,IF($C36=60,(SUM(AZ10:BA10)),(SUM(AY10:BA10))))))</f>
        <v>0</v>
      </c>
      <c r="BB36" s="146">
        <f>+IF($C36=0,0,IF($C36=30,(BB10,IF($C36=60,(SUM(BA10:BB10)),(SUM(AZ10:BB10))))))</f>
        <v>0</v>
      </c>
      <c r="BC36" s="146">
        <f>+IF($C36=0,0,IF($C36=30,(BC10,IF($C36=60,(SUM(BB10:BC10)),(SUM(BA10:BC10))))))</f>
        <v>0</v>
      </c>
      <c r="BD36" s="146">
        <f>+IF($C36=0,0,IF($C36=30,(BD10,IF($C36=60,(SUM(BC10:BD10)),(SUM(BB10:BD10))))))</f>
        <v>0</v>
      </c>
      <c r="BE36" s="146">
        <f>+IF($C36=0,0,IF($C36=30,(BE10,IF($C36=60,(SUM(BD10:BE10)),(SUM(BC10:BE10))))))</f>
        <v>0</v>
      </c>
      <c r="BF36" s="146">
        <f>+IF($C36=0,0,IF($C36=30,(BF10,IF($C36=60,(SUM(BE10:BF10)),(SUM(BD10:BF10))))))</f>
        <v>0</v>
      </c>
      <c r="BG36" s="146">
        <f>+IF($C36=0,0,IF($C36=30,(BG10,IF($C36=60,(SUM(BF10:BG10)),(SUM(BE10:BG10))))))</f>
        <v>0</v>
      </c>
      <c r="BH36" s="146">
        <f>+IF($C36=0,0,IF($C36=30,(BH10,IF($C36=60,(SUM(BG10:BH10)),(SUM(BF10:BH10))))))</f>
        <v>0</v>
      </c>
      <c r="BI36" s="146">
        <f>+IF($C36=0,0,IF($C36=30,(BI10,IF($C36=60,(SUM(BH10:BI10)),(SUM(BG10:BI10))))))</f>
        <v>0</v>
      </c>
      <c r="BJ36" s="146">
        <f>+IF($C36=0,0,IF($C36=30,(BJ10,IF($C36=60,(SUM(BI10:BJ10)),(SUM(BH10:BJ10))))))</f>
        <v>0</v>
      </c>
      <c r="BK36" s="146">
        <f>+IF($C36=0,0,IF($C36=30,(BK10,IF($C36=60,(SUM(BJ10:BK10)),(SUM(BI10:BK10))))))</f>
        <v>0</v>
      </c>
    </row>
    <row r="37" spans="2:63" x14ac:dyDescent="0.25">
      <c r="B37" t="str">
        <f t="shared" si="5"/>
        <v xml:space="preserve">    - manutenzioni industriali</v>
      </c>
      <c r="C37" s="54">
        <f>+'i_Altri Costi'!C11</f>
        <v>0</v>
      </c>
      <c r="D37" s="146">
        <f t="shared" si="6"/>
        <v>0</v>
      </c>
      <c r="E37" s="146">
        <f t="shared" si="7"/>
        <v>0</v>
      </c>
      <c r="F37" s="146">
        <f t="shared" si="8"/>
        <v>0</v>
      </c>
      <c r="G37" s="146">
        <f>+IF($C37=0,0,IF($C37=30,(G11,IF($C37=60,(SUM(F11:G11)),(SUM(E11:G11))))))</f>
        <v>0</v>
      </c>
      <c r="H37" s="146">
        <f>+IF($C37=0,0,IF($C37=30,(H11,IF($C37=60,(SUM(G11:H11)),(SUM(F11:H11))))))</f>
        <v>0</v>
      </c>
      <c r="I37" s="146">
        <f>+IF($C37=0,0,IF($C37=30,(I11,IF($C37=60,(SUM(H11:I11)),(SUM(G11:I11))))))</f>
        <v>0</v>
      </c>
      <c r="J37" s="146">
        <f>+IF($C37=0,0,IF($C37=30,(J11,IF($C37=60,(SUM(I11:J11)),(SUM(H11:J11))))))</f>
        <v>0</v>
      </c>
      <c r="K37" s="146">
        <f>+IF($C37=0,0,IF($C37=30,(K11,IF($C37=60,(SUM(J11:K11)),(SUM(I11:K11))))))</f>
        <v>0</v>
      </c>
      <c r="L37" s="146">
        <f>+IF($C37=0,0,IF($C37=30,(L11,IF($C37=60,(SUM(K11:L11)),(SUM(J11:L11))))))</f>
        <v>0</v>
      </c>
      <c r="M37" s="146">
        <f>+IF($C37=0,0,IF($C37=30,(M11,IF($C37=60,(SUM(L11:M11)),(SUM(K11:M11))))))</f>
        <v>0</v>
      </c>
      <c r="N37" s="146">
        <f>+IF($C37=0,0,IF($C37=30,(N11,IF($C37=60,(SUM(M11:N11)),(SUM(L11:N11))))))</f>
        <v>0</v>
      </c>
      <c r="O37" s="146">
        <f>+IF($C37=0,0,IF($C37=30,(O11,IF($C37=60,(SUM(N11:O11)),(SUM(M11:O11))))))</f>
        <v>0</v>
      </c>
      <c r="P37" s="146">
        <f>+IF($C37=0,0,IF($C37=30,(P11,IF($C37=60,(SUM(O11:P11)),(SUM(N11:P11))))))</f>
        <v>0</v>
      </c>
      <c r="Q37" s="146">
        <f>+IF($C37=0,0,IF($C37=30,(Q11,IF($C37=60,(SUM(P11:Q11)),(SUM(O11:Q11))))))</f>
        <v>0</v>
      </c>
      <c r="R37" s="146">
        <f>+IF($C37=0,0,IF($C37=30,(R11,IF($C37=60,(SUM(Q11:R11)),(SUM(P11:R11))))))</f>
        <v>0</v>
      </c>
      <c r="S37" s="146">
        <f>+IF($C37=0,0,IF($C37=30,(S11,IF($C37=60,(SUM(R11:S11)),(SUM(Q11:S11))))))</f>
        <v>0</v>
      </c>
      <c r="T37" s="146">
        <f>+IF($C37=0,0,IF($C37=30,(T11,IF($C37=60,(SUM(S11:T11)),(SUM(R11:T11))))))</f>
        <v>0</v>
      </c>
      <c r="U37" s="146">
        <f>+IF($C37=0,0,IF($C37=30,(U11,IF($C37=60,(SUM(T11:U11)),(SUM(S11:U11))))))</f>
        <v>0</v>
      </c>
      <c r="V37" s="146">
        <f>+IF($C37=0,0,IF($C37=30,(V11,IF($C37=60,(SUM(U11:V11)),(SUM(T11:V11))))))</f>
        <v>0</v>
      </c>
      <c r="W37" s="146">
        <f>+IF($C37=0,0,IF($C37=30,(W11,IF($C37=60,(SUM(V11:W11)),(SUM(U11:W11))))))</f>
        <v>0</v>
      </c>
      <c r="X37" s="146">
        <f>+IF($C37=0,0,IF($C37=30,(X11,IF($C37=60,(SUM(W11:X11)),(SUM(V11:X11))))))</f>
        <v>0</v>
      </c>
      <c r="Y37" s="146">
        <f>+IF($C37=0,0,IF($C37=30,(Y11,IF($C37=60,(SUM(X11:Y11)),(SUM(W11:Y11))))))</f>
        <v>0</v>
      </c>
      <c r="Z37" s="146">
        <f>+IF($C37=0,0,IF($C37=30,(Z11,IF($C37=60,(SUM(Y11:Z11)),(SUM(X11:Z11))))))</f>
        <v>0</v>
      </c>
      <c r="AA37" s="146">
        <f>+IF($C37=0,0,IF($C37=30,(AA11,IF($C37=60,(SUM(Z11:AA11)),(SUM(Y11:AA11))))))</f>
        <v>0</v>
      </c>
      <c r="AB37" s="146">
        <f>+IF($C37=0,0,IF($C37=30,(AB11,IF($C37=60,(SUM(AA11:AB11)),(SUM(Z11:AB11))))))</f>
        <v>0</v>
      </c>
      <c r="AC37" s="146">
        <f>+IF($C37=0,0,IF($C37=30,(AC11,IF($C37=60,(SUM(AB11:AC11)),(SUM(AA11:AC11))))))</f>
        <v>0</v>
      </c>
      <c r="AD37" s="146">
        <f>+IF($C37=0,0,IF($C37=30,(AD11,IF($C37=60,(SUM(AC11:AD11)),(SUM(AB11:AD11))))))</f>
        <v>0</v>
      </c>
      <c r="AE37" s="146">
        <f>+IF($C37=0,0,IF($C37=30,(AE11,IF($C37=60,(SUM(AD11:AE11)),(SUM(AC11:AE11))))))</f>
        <v>0</v>
      </c>
      <c r="AF37" s="146">
        <f>+IF($C37=0,0,IF($C37=30,(AF11,IF($C37=60,(SUM(AE11:AF11)),(SUM(AD11:AF11))))))</f>
        <v>0</v>
      </c>
      <c r="AG37" s="146">
        <f>+IF($C37=0,0,IF($C37=30,(AG11,IF($C37=60,(SUM(AF11:AG11)),(SUM(AE11:AG11))))))</f>
        <v>0</v>
      </c>
      <c r="AH37" s="146">
        <f>+IF($C37=0,0,IF($C37=30,(AH11,IF($C37=60,(SUM(AG11:AH11)),(SUM(AF11:AH11))))))</f>
        <v>0</v>
      </c>
      <c r="AI37" s="146">
        <f>+IF($C37=0,0,IF($C37=30,(AI11,IF($C37=60,(SUM(AH11:AI11)),(SUM(AG11:AI11))))))</f>
        <v>0</v>
      </c>
      <c r="AJ37" s="146">
        <f>+IF($C37=0,0,IF($C37=30,(AJ11,IF($C37=60,(SUM(AI11:AJ11)),(SUM(AH11:AJ11))))))</f>
        <v>0</v>
      </c>
      <c r="AK37" s="146">
        <f>+IF($C37=0,0,IF($C37=30,(AK11,IF($C37=60,(SUM(AJ11:AK11)),(SUM(AI11:AK11))))))</f>
        <v>0</v>
      </c>
      <c r="AL37" s="146">
        <f>+IF($C37=0,0,IF($C37=30,(AL11,IF($C37=60,(SUM(AK11:AL11)),(SUM(AJ11:AL11))))))</f>
        <v>0</v>
      </c>
      <c r="AM37" s="146">
        <f>+IF($C37=0,0,IF($C37=30,(AM11,IF($C37=60,(SUM(AL11:AM11)),(SUM(AK11:AM11))))))</f>
        <v>0</v>
      </c>
      <c r="AN37" s="146">
        <f>+IF($C37=0,0,IF($C37=30,(AN11,IF($C37=60,(SUM(AM11:AN11)),(SUM(AL11:AN11))))))</f>
        <v>0</v>
      </c>
      <c r="AO37" s="146">
        <f>+IF($C37=0,0,IF($C37=30,(AO11,IF($C37=60,(SUM(AN11:AO11)),(SUM(AM11:AO11))))))</f>
        <v>0</v>
      </c>
      <c r="AP37" s="146">
        <f>+IF($C37=0,0,IF($C37=30,(AP11,IF($C37=60,(SUM(AO11:AP11)),(SUM(AN11:AP11))))))</f>
        <v>0</v>
      </c>
      <c r="AQ37" s="146">
        <f>+IF($C37=0,0,IF($C37=30,(AQ11,IF($C37=60,(SUM(AP11:AQ11)),(SUM(AO11:AQ11))))))</f>
        <v>0</v>
      </c>
      <c r="AR37" s="146">
        <f>+IF($C37=0,0,IF($C37=30,(AR11,IF($C37=60,(SUM(AQ11:AR11)),(SUM(AP11:AR11))))))</f>
        <v>0</v>
      </c>
      <c r="AS37" s="146">
        <f>+IF($C37=0,0,IF($C37=30,(AS11,IF($C37=60,(SUM(AR11:AS11)),(SUM(AQ11:AS11))))))</f>
        <v>0</v>
      </c>
      <c r="AT37" s="146">
        <f>+IF($C37=0,0,IF($C37=30,(AT11,IF($C37=60,(SUM(AS11:AT11)),(SUM(AR11:AT11))))))</f>
        <v>0</v>
      </c>
      <c r="AU37" s="146">
        <f>+IF($C37=0,0,IF($C37=30,(AU11,IF($C37=60,(SUM(AT11:AU11)),(SUM(AS11:AU11))))))</f>
        <v>0</v>
      </c>
      <c r="AV37" s="146">
        <f>+IF($C37=0,0,IF($C37=30,(AV11,IF($C37=60,(SUM(AU11:AV11)),(SUM(AT11:AV11))))))</f>
        <v>0</v>
      </c>
      <c r="AW37" s="146">
        <f>+IF($C37=0,0,IF($C37=30,(AW11,IF($C37=60,(SUM(AV11:AW11)),(SUM(AU11:AW11))))))</f>
        <v>0</v>
      </c>
      <c r="AX37" s="146">
        <f>+IF($C37=0,0,IF($C37=30,(AX11,IF($C37=60,(SUM(AW11:AX11)),(SUM(AV11:AX11))))))</f>
        <v>0</v>
      </c>
      <c r="AY37" s="146">
        <f>+IF($C37=0,0,IF($C37=30,(AY11,IF($C37=60,(SUM(AX11:AY11)),(SUM(AW11:AY11))))))</f>
        <v>0</v>
      </c>
      <c r="AZ37" s="146">
        <f>+IF($C37=0,0,IF($C37=30,(AZ11,IF($C37=60,(SUM(AY11:AZ11)),(SUM(AX11:AZ11))))))</f>
        <v>0</v>
      </c>
      <c r="BA37" s="146">
        <f>+IF($C37=0,0,IF($C37=30,(BA11,IF($C37=60,(SUM(AZ11:BA11)),(SUM(AY11:BA11))))))</f>
        <v>0</v>
      </c>
      <c r="BB37" s="146">
        <f>+IF($C37=0,0,IF($C37=30,(BB11,IF($C37=60,(SUM(BA11:BB11)),(SUM(AZ11:BB11))))))</f>
        <v>0</v>
      </c>
      <c r="BC37" s="146">
        <f>+IF($C37=0,0,IF($C37=30,(BC11,IF($C37=60,(SUM(BB11:BC11)),(SUM(BA11:BC11))))))</f>
        <v>0</v>
      </c>
      <c r="BD37" s="146">
        <f>+IF($C37=0,0,IF($C37=30,(BD11,IF($C37=60,(SUM(BC11:BD11)),(SUM(BB11:BD11))))))</f>
        <v>0</v>
      </c>
      <c r="BE37" s="146">
        <f>+IF($C37=0,0,IF($C37=30,(BE11,IF($C37=60,(SUM(BD11:BE11)),(SUM(BC11:BE11))))))</f>
        <v>0</v>
      </c>
      <c r="BF37" s="146">
        <f>+IF($C37=0,0,IF($C37=30,(BF11,IF($C37=60,(SUM(BE11:BF11)),(SUM(BD11:BF11))))))</f>
        <v>0</v>
      </c>
      <c r="BG37" s="146">
        <f>+IF($C37=0,0,IF($C37=30,(BG11,IF($C37=60,(SUM(BF11:BG11)),(SUM(BE11:BG11))))))</f>
        <v>0</v>
      </c>
      <c r="BH37" s="146">
        <f>+IF($C37=0,0,IF($C37=30,(BH11,IF($C37=60,(SUM(BG11:BH11)),(SUM(BF11:BH11))))))</f>
        <v>0</v>
      </c>
      <c r="BI37" s="146">
        <f>+IF($C37=0,0,IF($C37=30,(BI11,IF($C37=60,(SUM(BH11:BI11)),(SUM(BG11:BI11))))))</f>
        <v>0</v>
      </c>
      <c r="BJ37" s="146">
        <f>+IF($C37=0,0,IF($C37=30,(BJ11,IF($C37=60,(SUM(BI11:BJ11)),(SUM(BH11:BJ11))))))</f>
        <v>0</v>
      </c>
      <c r="BK37" s="146">
        <f>+IF($C37=0,0,IF($C37=30,(BK11,IF($C37=60,(SUM(BJ11:BK11)),(SUM(BI11:BK11))))))</f>
        <v>0</v>
      </c>
    </row>
    <row r="38" spans="2:63" x14ac:dyDescent="0.25">
      <c r="B38" t="str">
        <f t="shared" si="5"/>
        <v xml:space="preserve">    - servizi vari</v>
      </c>
      <c r="C38" s="54">
        <f>+'i_Altri Costi'!C12</f>
        <v>0</v>
      </c>
      <c r="D38" s="146">
        <f t="shared" si="6"/>
        <v>0</v>
      </c>
      <c r="E38" s="146">
        <f t="shared" si="7"/>
        <v>0</v>
      </c>
      <c r="F38" s="146">
        <f t="shared" si="8"/>
        <v>0</v>
      </c>
      <c r="G38" s="146">
        <f>+IF($C38=0,0,IF($C38=30,(G12,IF($C38=60,(SUM(F12:G12)),(SUM(E12:G12))))))</f>
        <v>0</v>
      </c>
      <c r="H38" s="146">
        <f>+IF($C38=0,0,IF($C38=30,(H12,IF($C38=60,(SUM(G12:H12)),(SUM(F12:H12))))))</f>
        <v>0</v>
      </c>
      <c r="I38" s="146">
        <f>+IF($C38=0,0,IF($C38=30,(I12,IF($C38=60,(SUM(H12:I12)),(SUM(G12:I12))))))</f>
        <v>0</v>
      </c>
      <c r="J38" s="146">
        <f>+IF($C38=0,0,IF($C38=30,(J12,IF($C38=60,(SUM(I12:J12)),(SUM(H12:J12))))))</f>
        <v>0</v>
      </c>
      <c r="K38" s="146">
        <f>+IF($C38=0,0,IF($C38=30,(K12,IF($C38=60,(SUM(J12:K12)),(SUM(I12:K12))))))</f>
        <v>0</v>
      </c>
      <c r="L38" s="146">
        <f>+IF($C38=0,0,IF($C38=30,(L12,IF($C38=60,(SUM(K12:L12)),(SUM(J12:L12))))))</f>
        <v>0</v>
      </c>
      <c r="M38" s="146">
        <f>+IF($C38=0,0,IF($C38=30,(M12,IF($C38=60,(SUM(L12:M12)),(SUM(K12:M12))))))</f>
        <v>0</v>
      </c>
      <c r="N38" s="146">
        <f>+IF($C38=0,0,IF($C38=30,(N12,IF($C38=60,(SUM(M12:N12)),(SUM(L12:N12))))))</f>
        <v>0</v>
      </c>
      <c r="O38" s="146">
        <f>+IF($C38=0,0,IF($C38=30,(O12,IF($C38=60,(SUM(N12:O12)),(SUM(M12:O12))))))</f>
        <v>0</v>
      </c>
      <c r="P38" s="146">
        <f>+IF($C38=0,0,IF($C38=30,(P12,IF($C38=60,(SUM(O12:P12)),(SUM(N12:P12))))))</f>
        <v>0</v>
      </c>
      <c r="Q38" s="146">
        <f>+IF($C38=0,0,IF($C38=30,(Q12,IF($C38=60,(SUM(P12:Q12)),(SUM(O12:Q12))))))</f>
        <v>0</v>
      </c>
      <c r="R38" s="146">
        <f>+IF($C38=0,0,IF($C38=30,(R12,IF($C38=60,(SUM(Q12:R12)),(SUM(P12:R12))))))</f>
        <v>0</v>
      </c>
      <c r="S38" s="146">
        <f>+IF($C38=0,0,IF($C38=30,(S12,IF($C38=60,(SUM(R12:S12)),(SUM(Q12:S12))))))</f>
        <v>0</v>
      </c>
      <c r="T38" s="146">
        <f>+IF($C38=0,0,IF($C38=30,(T12,IF($C38=60,(SUM(S12:T12)),(SUM(R12:T12))))))</f>
        <v>0</v>
      </c>
      <c r="U38" s="146">
        <f>+IF($C38=0,0,IF($C38=30,(U12,IF($C38=60,(SUM(T12:U12)),(SUM(S12:U12))))))</f>
        <v>0</v>
      </c>
      <c r="V38" s="146">
        <f>+IF($C38=0,0,IF($C38=30,(V12,IF($C38=60,(SUM(U12:V12)),(SUM(T12:V12))))))</f>
        <v>0</v>
      </c>
      <c r="W38" s="146">
        <f>+IF($C38=0,0,IF($C38=30,(W12,IF($C38=60,(SUM(V12:W12)),(SUM(U12:W12))))))</f>
        <v>0</v>
      </c>
      <c r="X38" s="146">
        <f>+IF($C38=0,0,IF($C38=30,(X12,IF($C38=60,(SUM(W12:X12)),(SUM(V12:X12))))))</f>
        <v>0</v>
      </c>
      <c r="Y38" s="146">
        <f>+IF($C38=0,0,IF($C38=30,(Y12,IF($C38=60,(SUM(X12:Y12)),(SUM(W12:Y12))))))</f>
        <v>0</v>
      </c>
      <c r="Z38" s="146">
        <f>+IF($C38=0,0,IF($C38=30,(Z12,IF($C38=60,(SUM(Y12:Z12)),(SUM(X12:Z12))))))</f>
        <v>0</v>
      </c>
      <c r="AA38" s="146">
        <f>+IF($C38=0,0,IF($C38=30,(AA12,IF($C38=60,(SUM(Z12:AA12)),(SUM(Y12:AA12))))))</f>
        <v>0</v>
      </c>
      <c r="AB38" s="146">
        <f>+IF($C38=0,0,IF($C38=30,(AB12,IF($C38=60,(SUM(AA12:AB12)),(SUM(Z12:AB12))))))</f>
        <v>0</v>
      </c>
      <c r="AC38" s="146">
        <f>+IF($C38=0,0,IF($C38=30,(AC12,IF($C38=60,(SUM(AB12:AC12)),(SUM(AA12:AC12))))))</f>
        <v>0</v>
      </c>
      <c r="AD38" s="146">
        <f>+IF($C38=0,0,IF($C38=30,(AD12,IF($C38=60,(SUM(AC12:AD12)),(SUM(AB12:AD12))))))</f>
        <v>0</v>
      </c>
      <c r="AE38" s="146">
        <f>+IF($C38=0,0,IF($C38=30,(AE12,IF($C38=60,(SUM(AD12:AE12)),(SUM(AC12:AE12))))))</f>
        <v>0</v>
      </c>
      <c r="AF38" s="146">
        <f>+IF($C38=0,0,IF($C38=30,(AF12,IF($C38=60,(SUM(AE12:AF12)),(SUM(AD12:AF12))))))</f>
        <v>0</v>
      </c>
      <c r="AG38" s="146">
        <f>+IF($C38=0,0,IF($C38=30,(AG12,IF($C38=60,(SUM(AF12:AG12)),(SUM(AE12:AG12))))))</f>
        <v>0</v>
      </c>
      <c r="AH38" s="146">
        <f>+IF($C38=0,0,IF($C38=30,(AH12,IF($C38=60,(SUM(AG12:AH12)),(SUM(AF12:AH12))))))</f>
        <v>0</v>
      </c>
      <c r="AI38" s="146">
        <f>+IF($C38=0,0,IF($C38=30,(AI12,IF($C38=60,(SUM(AH12:AI12)),(SUM(AG12:AI12))))))</f>
        <v>0</v>
      </c>
      <c r="AJ38" s="146">
        <f>+IF($C38=0,0,IF($C38=30,(AJ12,IF($C38=60,(SUM(AI12:AJ12)),(SUM(AH12:AJ12))))))</f>
        <v>0</v>
      </c>
      <c r="AK38" s="146">
        <f>+IF($C38=0,0,IF($C38=30,(AK12,IF($C38=60,(SUM(AJ12:AK12)),(SUM(AI12:AK12))))))</f>
        <v>0</v>
      </c>
      <c r="AL38" s="146">
        <f>+IF($C38=0,0,IF($C38=30,(AL12,IF($C38=60,(SUM(AK12:AL12)),(SUM(AJ12:AL12))))))</f>
        <v>0</v>
      </c>
      <c r="AM38" s="146">
        <f>+IF($C38=0,0,IF($C38=30,(AM12,IF($C38=60,(SUM(AL12:AM12)),(SUM(AK12:AM12))))))</f>
        <v>0</v>
      </c>
      <c r="AN38" s="146">
        <f>+IF($C38=0,0,IF($C38=30,(AN12,IF($C38=60,(SUM(AM12:AN12)),(SUM(AL12:AN12))))))</f>
        <v>0</v>
      </c>
      <c r="AO38" s="146">
        <f>+IF($C38=0,0,IF($C38=30,(AO12,IF($C38=60,(SUM(AN12:AO12)),(SUM(AM12:AO12))))))</f>
        <v>0</v>
      </c>
      <c r="AP38" s="146">
        <f>+IF($C38=0,0,IF($C38=30,(AP12,IF($C38=60,(SUM(AO12:AP12)),(SUM(AN12:AP12))))))</f>
        <v>0</v>
      </c>
      <c r="AQ38" s="146">
        <f>+IF($C38=0,0,IF($C38=30,(AQ12,IF($C38=60,(SUM(AP12:AQ12)),(SUM(AO12:AQ12))))))</f>
        <v>0</v>
      </c>
      <c r="AR38" s="146">
        <f>+IF($C38=0,0,IF($C38=30,(AR12,IF($C38=60,(SUM(AQ12:AR12)),(SUM(AP12:AR12))))))</f>
        <v>0</v>
      </c>
      <c r="AS38" s="146">
        <f>+IF($C38=0,0,IF($C38=30,(AS12,IF($C38=60,(SUM(AR12:AS12)),(SUM(AQ12:AS12))))))</f>
        <v>0</v>
      </c>
      <c r="AT38" s="146">
        <f>+IF($C38=0,0,IF($C38=30,(AT12,IF($C38=60,(SUM(AS12:AT12)),(SUM(AR12:AT12))))))</f>
        <v>0</v>
      </c>
      <c r="AU38" s="146">
        <f>+IF($C38=0,0,IF($C38=30,(AU12,IF($C38=60,(SUM(AT12:AU12)),(SUM(AS12:AU12))))))</f>
        <v>0</v>
      </c>
      <c r="AV38" s="146">
        <f>+IF($C38=0,0,IF($C38=30,(AV12,IF($C38=60,(SUM(AU12:AV12)),(SUM(AT12:AV12))))))</f>
        <v>0</v>
      </c>
      <c r="AW38" s="146">
        <f>+IF($C38=0,0,IF($C38=30,(AW12,IF($C38=60,(SUM(AV12:AW12)),(SUM(AU12:AW12))))))</f>
        <v>0</v>
      </c>
      <c r="AX38" s="146">
        <f>+IF($C38=0,0,IF($C38=30,(AX12,IF($C38=60,(SUM(AW12:AX12)),(SUM(AV12:AX12))))))</f>
        <v>0</v>
      </c>
      <c r="AY38" s="146">
        <f>+IF($C38=0,0,IF($C38=30,(AY12,IF($C38=60,(SUM(AX12:AY12)),(SUM(AW12:AY12))))))</f>
        <v>0</v>
      </c>
      <c r="AZ38" s="146">
        <f>+IF($C38=0,0,IF($C38=30,(AZ12,IF($C38=60,(SUM(AY12:AZ12)),(SUM(AX12:AZ12))))))</f>
        <v>0</v>
      </c>
      <c r="BA38" s="146">
        <f>+IF($C38=0,0,IF($C38=30,(BA12,IF($C38=60,(SUM(AZ12:BA12)),(SUM(AY12:BA12))))))</f>
        <v>0</v>
      </c>
      <c r="BB38" s="146">
        <f>+IF($C38=0,0,IF($C38=30,(BB12,IF($C38=60,(SUM(BA12:BB12)),(SUM(AZ12:BB12))))))</f>
        <v>0</v>
      </c>
      <c r="BC38" s="146">
        <f>+IF($C38=0,0,IF($C38=30,(BC12,IF($C38=60,(SUM(BB12:BC12)),(SUM(BA12:BC12))))))</f>
        <v>0</v>
      </c>
      <c r="BD38" s="146">
        <f>+IF($C38=0,0,IF($C38=30,(BD12,IF($C38=60,(SUM(BC12:BD12)),(SUM(BB12:BD12))))))</f>
        <v>0</v>
      </c>
      <c r="BE38" s="146">
        <f>+IF($C38=0,0,IF($C38=30,(BE12,IF($C38=60,(SUM(BD12:BE12)),(SUM(BC12:BE12))))))</f>
        <v>0</v>
      </c>
      <c r="BF38" s="146">
        <f>+IF($C38=0,0,IF($C38=30,(BF12,IF($C38=60,(SUM(BE12:BF12)),(SUM(BD12:BF12))))))</f>
        <v>0</v>
      </c>
      <c r="BG38" s="146">
        <f>+IF($C38=0,0,IF($C38=30,(BG12,IF($C38=60,(SUM(BF12:BG12)),(SUM(BE12:BG12))))))</f>
        <v>0</v>
      </c>
      <c r="BH38" s="146">
        <f>+IF($C38=0,0,IF($C38=30,(BH12,IF($C38=60,(SUM(BG12:BH12)),(SUM(BF12:BH12))))))</f>
        <v>0</v>
      </c>
      <c r="BI38" s="146">
        <f>+IF($C38=0,0,IF($C38=30,(BI12,IF($C38=60,(SUM(BH12:BI12)),(SUM(BG12:BI12))))))</f>
        <v>0</v>
      </c>
      <c r="BJ38" s="146">
        <f>+IF($C38=0,0,IF($C38=30,(BJ12,IF($C38=60,(SUM(BI12:BJ12)),(SUM(BH12:BJ12))))))</f>
        <v>0</v>
      </c>
      <c r="BK38" s="146">
        <f>+IF($C38=0,0,IF($C38=30,(BK12,IF($C38=60,(SUM(BJ12:BK12)),(SUM(BI12:BK12))))))</f>
        <v>0</v>
      </c>
    </row>
    <row r="39" spans="2:63" x14ac:dyDescent="0.25">
      <c r="B39" t="str">
        <f t="shared" si="5"/>
        <v xml:space="preserve">    - canoni </v>
      </c>
      <c r="C39" s="54">
        <f>+'i_Altri Costi'!C13</f>
        <v>0</v>
      </c>
      <c r="D39" s="146">
        <f t="shared" si="6"/>
        <v>0</v>
      </c>
      <c r="E39" s="146">
        <f t="shared" si="7"/>
        <v>0</v>
      </c>
      <c r="F39" s="146">
        <f t="shared" si="8"/>
        <v>0</v>
      </c>
      <c r="G39" s="146">
        <f>+IF($C39=0,0,IF($C39=30,(G13,IF($C39=60,(SUM(F13:G13)),(SUM(E13:G13))))))</f>
        <v>0</v>
      </c>
      <c r="H39" s="146">
        <f>+IF($C39=0,0,IF($C39=30,(H13,IF($C39=60,(SUM(G13:H13)),(SUM(F13:H13))))))</f>
        <v>0</v>
      </c>
      <c r="I39" s="146">
        <f>+IF($C39=0,0,IF($C39=30,(I13,IF($C39=60,(SUM(H13:I13)),(SUM(G13:I13))))))</f>
        <v>0</v>
      </c>
      <c r="J39" s="146">
        <f>+IF($C39=0,0,IF($C39=30,(J13,IF($C39=60,(SUM(I13:J13)),(SUM(H13:J13))))))</f>
        <v>0</v>
      </c>
      <c r="K39" s="146">
        <f>+IF($C39=0,0,IF($C39=30,(K13,IF($C39=60,(SUM(J13:K13)),(SUM(I13:K13))))))</f>
        <v>0</v>
      </c>
      <c r="L39" s="146">
        <f>+IF($C39=0,0,IF($C39=30,(L13,IF($C39=60,(SUM(K13:L13)),(SUM(J13:L13))))))</f>
        <v>0</v>
      </c>
      <c r="M39" s="146">
        <f>+IF($C39=0,0,IF($C39=30,(M13,IF($C39=60,(SUM(L13:M13)),(SUM(K13:M13))))))</f>
        <v>0</v>
      </c>
      <c r="N39" s="146">
        <f>+IF($C39=0,0,IF($C39=30,(N13,IF($C39=60,(SUM(M13:N13)),(SUM(L13:N13))))))</f>
        <v>0</v>
      </c>
      <c r="O39" s="146">
        <f>+IF($C39=0,0,IF($C39=30,(O13,IF($C39=60,(SUM(N13:O13)),(SUM(M13:O13))))))</f>
        <v>0</v>
      </c>
      <c r="P39" s="146">
        <f>+IF($C39=0,0,IF($C39=30,(P13,IF($C39=60,(SUM(O13:P13)),(SUM(N13:P13))))))</f>
        <v>0</v>
      </c>
      <c r="Q39" s="146">
        <f>+IF($C39=0,0,IF($C39=30,(Q13,IF($C39=60,(SUM(P13:Q13)),(SUM(O13:Q13))))))</f>
        <v>0</v>
      </c>
      <c r="R39" s="146">
        <f>+IF($C39=0,0,IF($C39=30,(R13,IF($C39=60,(SUM(Q13:R13)),(SUM(P13:R13))))))</f>
        <v>0</v>
      </c>
      <c r="S39" s="146">
        <f>+IF($C39=0,0,IF($C39=30,(S13,IF($C39=60,(SUM(R13:S13)),(SUM(Q13:S13))))))</f>
        <v>0</v>
      </c>
      <c r="T39" s="146">
        <f>+IF($C39=0,0,IF($C39=30,(T13,IF($C39=60,(SUM(S13:T13)),(SUM(R13:T13))))))</f>
        <v>0</v>
      </c>
      <c r="U39" s="146">
        <f>+IF($C39=0,0,IF($C39=30,(U13,IF($C39=60,(SUM(T13:U13)),(SUM(S13:U13))))))</f>
        <v>0</v>
      </c>
      <c r="V39" s="146">
        <f>+IF($C39=0,0,IF($C39=30,(V13,IF($C39=60,(SUM(U13:V13)),(SUM(T13:V13))))))</f>
        <v>0</v>
      </c>
      <c r="W39" s="146">
        <f>+IF($C39=0,0,IF($C39=30,(W13,IF($C39=60,(SUM(V13:W13)),(SUM(U13:W13))))))</f>
        <v>0</v>
      </c>
      <c r="X39" s="146">
        <f>+IF($C39=0,0,IF($C39=30,(X13,IF($C39=60,(SUM(W13:X13)),(SUM(V13:X13))))))</f>
        <v>0</v>
      </c>
      <c r="Y39" s="146">
        <f>+IF($C39=0,0,IF($C39=30,(Y13,IF($C39=60,(SUM(X13:Y13)),(SUM(W13:Y13))))))</f>
        <v>0</v>
      </c>
      <c r="Z39" s="146">
        <f>+IF($C39=0,0,IF($C39=30,(Z13,IF($C39=60,(SUM(Y13:Z13)),(SUM(X13:Z13))))))</f>
        <v>0</v>
      </c>
      <c r="AA39" s="146">
        <f>+IF($C39=0,0,IF($C39=30,(AA13,IF($C39=60,(SUM(Z13:AA13)),(SUM(Y13:AA13))))))</f>
        <v>0</v>
      </c>
      <c r="AB39" s="146">
        <f>+IF($C39=0,0,IF($C39=30,(AB13,IF($C39=60,(SUM(AA13:AB13)),(SUM(Z13:AB13))))))</f>
        <v>0</v>
      </c>
      <c r="AC39" s="146">
        <f>+IF($C39=0,0,IF($C39=30,(AC13,IF($C39=60,(SUM(AB13:AC13)),(SUM(AA13:AC13))))))</f>
        <v>0</v>
      </c>
      <c r="AD39" s="146">
        <f>+IF($C39=0,0,IF($C39=30,(AD13,IF($C39=60,(SUM(AC13:AD13)),(SUM(AB13:AD13))))))</f>
        <v>0</v>
      </c>
      <c r="AE39" s="146">
        <f>+IF($C39=0,0,IF($C39=30,(AE13,IF($C39=60,(SUM(AD13:AE13)),(SUM(AC13:AE13))))))</f>
        <v>0</v>
      </c>
      <c r="AF39" s="146">
        <f>+IF($C39=0,0,IF($C39=30,(AF13,IF($C39=60,(SUM(AE13:AF13)),(SUM(AD13:AF13))))))</f>
        <v>0</v>
      </c>
      <c r="AG39" s="146">
        <f>+IF($C39=0,0,IF($C39=30,(AG13,IF($C39=60,(SUM(AF13:AG13)),(SUM(AE13:AG13))))))</f>
        <v>0</v>
      </c>
      <c r="AH39" s="146">
        <f>+IF($C39=0,0,IF($C39=30,(AH13,IF($C39=60,(SUM(AG13:AH13)),(SUM(AF13:AH13))))))</f>
        <v>0</v>
      </c>
      <c r="AI39" s="146">
        <f>+IF($C39=0,0,IF($C39=30,(AI13,IF($C39=60,(SUM(AH13:AI13)),(SUM(AG13:AI13))))))</f>
        <v>0</v>
      </c>
      <c r="AJ39" s="146">
        <f>+IF($C39=0,0,IF($C39=30,(AJ13,IF($C39=60,(SUM(AI13:AJ13)),(SUM(AH13:AJ13))))))</f>
        <v>0</v>
      </c>
      <c r="AK39" s="146">
        <f>+IF($C39=0,0,IF($C39=30,(AK13,IF($C39=60,(SUM(AJ13:AK13)),(SUM(AI13:AK13))))))</f>
        <v>0</v>
      </c>
      <c r="AL39" s="146">
        <f>+IF($C39=0,0,IF($C39=30,(AL13,IF($C39=60,(SUM(AK13:AL13)),(SUM(AJ13:AL13))))))</f>
        <v>0</v>
      </c>
      <c r="AM39" s="146">
        <f>+IF($C39=0,0,IF($C39=30,(AM13,IF($C39=60,(SUM(AL13:AM13)),(SUM(AK13:AM13))))))</f>
        <v>0</v>
      </c>
      <c r="AN39" s="146">
        <f>+IF($C39=0,0,IF($C39=30,(AN13,IF($C39=60,(SUM(AM13:AN13)),(SUM(AL13:AN13))))))</f>
        <v>0</v>
      </c>
      <c r="AO39" s="146">
        <f>+IF($C39=0,0,IF($C39=30,(AO13,IF($C39=60,(SUM(AN13:AO13)),(SUM(AM13:AO13))))))</f>
        <v>0</v>
      </c>
      <c r="AP39" s="146">
        <f>+IF($C39=0,0,IF($C39=30,(AP13,IF($C39=60,(SUM(AO13:AP13)),(SUM(AN13:AP13))))))</f>
        <v>0</v>
      </c>
      <c r="AQ39" s="146">
        <f>+IF($C39=0,0,IF($C39=30,(AQ13,IF($C39=60,(SUM(AP13:AQ13)),(SUM(AO13:AQ13))))))</f>
        <v>0</v>
      </c>
      <c r="AR39" s="146">
        <f>+IF($C39=0,0,IF($C39=30,(AR13,IF($C39=60,(SUM(AQ13:AR13)),(SUM(AP13:AR13))))))</f>
        <v>0</v>
      </c>
      <c r="AS39" s="146">
        <f>+IF($C39=0,0,IF($C39=30,(AS13,IF($C39=60,(SUM(AR13:AS13)),(SUM(AQ13:AS13))))))</f>
        <v>0</v>
      </c>
      <c r="AT39" s="146">
        <f>+IF($C39=0,0,IF($C39=30,(AT13,IF($C39=60,(SUM(AS13:AT13)),(SUM(AR13:AT13))))))</f>
        <v>0</v>
      </c>
      <c r="AU39" s="146">
        <f>+IF($C39=0,0,IF($C39=30,(AU13,IF($C39=60,(SUM(AT13:AU13)),(SUM(AS13:AU13))))))</f>
        <v>0</v>
      </c>
      <c r="AV39" s="146">
        <f>+IF($C39=0,0,IF($C39=30,(AV13,IF($C39=60,(SUM(AU13:AV13)),(SUM(AT13:AV13))))))</f>
        <v>0</v>
      </c>
      <c r="AW39" s="146">
        <f>+IF($C39=0,0,IF($C39=30,(AW13,IF($C39=60,(SUM(AV13:AW13)),(SUM(AU13:AW13))))))</f>
        <v>0</v>
      </c>
      <c r="AX39" s="146">
        <f>+IF($C39=0,0,IF($C39=30,(AX13,IF($C39=60,(SUM(AW13:AX13)),(SUM(AV13:AX13))))))</f>
        <v>0</v>
      </c>
      <c r="AY39" s="146">
        <f>+IF($C39=0,0,IF($C39=30,(AY13,IF($C39=60,(SUM(AX13:AY13)),(SUM(AW13:AY13))))))</f>
        <v>0</v>
      </c>
      <c r="AZ39" s="146">
        <f>+IF($C39=0,0,IF($C39=30,(AZ13,IF($C39=60,(SUM(AY13:AZ13)),(SUM(AX13:AZ13))))))</f>
        <v>0</v>
      </c>
      <c r="BA39" s="146">
        <f>+IF($C39=0,0,IF($C39=30,(BA13,IF($C39=60,(SUM(AZ13:BA13)),(SUM(AY13:BA13))))))</f>
        <v>0</v>
      </c>
      <c r="BB39" s="146">
        <f>+IF($C39=0,0,IF($C39=30,(BB13,IF($C39=60,(SUM(BA13:BB13)),(SUM(AZ13:BB13))))))</f>
        <v>0</v>
      </c>
      <c r="BC39" s="146">
        <f>+IF($C39=0,0,IF($C39=30,(BC13,IF($C39=60,(SUM(BB13:BC13)),(SUM(BA13:BC13))))))</f>
        <v>0</v>
      </c>
      <c r="BD39" s="146">
        <f>+IF($C39=0,0,IF($C39=30,(BD13,IF($C39=60,(SUM(BC13:BD13)),(SUM(BB13:BD13))))))</f>
        <v>0</v>
      </c>
      <c r="BE39" s="146">
        <f>+IF($C39=0,0,IF($C39=30,(BE13,IF($C39=60,(SUM(BD13:BE13)),(SUM(BC13:BE13))))))</f>
        <v>0</v>
      </c>
      <c r="BF39" s="146">
        <f>+IF($C39=0,0,IF($C39=30,(BF13,IF($C39=60,(SUM(BE13:BF13)),(SUM(BD13:BF13))))))</f>
        <v>0</v>
      </c>
      <c r="BG39" s="146">
        <f>+IF($C39=0,0,IF($C39=30,(BG13,IF($C39=60,(SUM(BF13:BG13)),(SUM(BE13:BG13))))))</f>
        <v>0</v>
      </c>
      <c r="BH39" s="146">
        <f>+IF($C39=0,0,IF($C39=30,(BH13,IF($C39=60,(SUM(BG13:BH13)),(SUM(BF13:BH13))))))</f>
        <v>0</v>
      </c>
      <c r="BI39" s="146">
        <f>+IF($C39=0,0,IF($C39=30,(BI13,IF($C39=60,(SUM(BH13:BI13)),(SUM(BG13:BI13))))))</f>
        <v>0</v>
      </c>
      <c r="BJ39" s="146">
        <f>+IF($C39=0,0,IF($C39=30,(BJ13,IF($C39=60,(SUM(BI13:BJ13)),(SUM(BH13:BJ13))))))</f>
        <v>0</v>
      </c>
      <c r="BK39" s="146">
        <f>+IF($C39=0,0,IF($C39=30,(BK13,IF($C39=60,(SUM(BJ13:BK13)),(SUM(BI13:BK13))))))</f>
        <v>0</v>
      </c>
    </row>
    <row r="40" spans="2:63" x14ac:dyDescent="0.25">
      <c r="B40" t="str">
        <f t="shared" si="5"/>
        <v xml:space="preserve">    - spese di trasporto</v>
      </c>
      <c r="C40" s="54">
        <f>+'i_Altri Costi'!C14</f>
        <v>0</v>
      </c>
      <c r="D40" s="146">
        <f t="shared" si="6"/>
        <v>0</v>
      </c>
      <c r="E40" s="146">
        <f t="shared" si="7"/>
        <v>0</v>
      </c>
      <c r="F40" s="146">
        <f t="shared" si="8"/>
        <v>0</v>
      </c>
      <c r="G40" s="146">
        <f>+IF($C40=0,0,IF($C40=30,(G14,IF($C40=60,(SUM(F14:G14)),(SUM(E14:G14))))))</f>
        <v>0</v>
      </c>
      <c r="H40" s="146">
        <f>+IF($C40=0,0,IF($C40=30,(H14,IF($C40=60,(SUM(G14:H14)),(SUM(F14:H14))))))</f>
        <v>0</v>
      </c>
      <c r="I40" s="146">
        <f>+IF($C40=0,0,IF($C40=30,(I14,IF($C40=60,(SUM(H14:I14)),(SUM(G14:I14))))))</f>
        <v>0</v>
      </c>
      <c r="J40" s="146">
        <f>+IF($C40=0,0,IF($C40=30,(J14,IF($C40=60,(SUM(I14:J14)),(SUM(H14:J14))))))</f>
        <v>0</v>
      </c>
      <c r="K40" s="146">
        <f>+IF($C40=0,0,IF($C40=30,(K14,IF($C40=60,(SUM(J14:K14)),(SUM(I14:K14))))))</f>
        <v>0</v>
      </c>
      <c r="L40" s="146">
        <f>+IF($C40=0,0,IF($C40=30,(L14,IF($C40=60,(SUM(K14:L14)),(SUM(J14:L14))))))</f>
        <v>0</v>
      </c>
      <c r="M40" s="146">
        <f>+IF($C40=0,0,IF($C40=30,(M14,IF($C40=60,(SUM(L14:M14)),(SUM(K14:M14))))))</f>
        <v>0</v>
      </c>
      <c r="N40" s="146">
        <f>+IF($C40=0,0,IF($C40=30,(N14,IF($C40=60,(SUM(M14:N14)),(SUM(L14:N14))))))</f>
        <v>0</v>
      </c>
      <c r="O40" s="146">
        <f>+IF($C40=0,0,IF($C40=30,(O14,IF($C40=60,(SUM(N14:O14)),(SUM(M14:O14))))))</f>
        <v>0</v>
      </c>
      <c r="P40" s="146">
        <f>+IF($C40=0,0,IF($C40=30,(P14,IF($C40=60,(SUM(O14:P14)),(SUM(N14:P14))))))</f>
        <v>0</v>
      </c>
      <c r="Q40" s="146">
        <f>+IF($C40=0,0,IF($C40=30,(Q14,IF($C40=60,(SUM(P14:Q14)),(SUM(O14:Q14))))))</f>
        <v>0</v>
      </c>
      <c r="R40" s="146">
        <f>+IF($C40=0,0,IF($C40=30,(R14,IF($C40=60,(SUM(Q14:R14)),(SUM(P14:R14))))))</f>
        <v>0</v>
      </c>
      <c r="S40" s="146">
        <f>+IF($C40=0,0,IF($C40=30,(S14,IF($C40=60,(SUM(R14:S14)),(SUM(Q14:S14))))))</f>
        <v>0</v>
      </c>
      <c r="T40" s="146">
        <f>+IF($C40=0,0,IF($C40=30,(T14,IF($C40=60,(SUM(S14:T14)),(SUM(R14:T14))))))</f>
        <v>0</v>
      </c>
      <c r="U40" s="146">
        <f>+IF($C40=0,0,IF($C40=30,(U14,IF($C40=60,(SUM(T14:U14)),(SUM(S14:U14))))))</f>
        <v>0</v>
      </c>
      <c r="V40" s="146">
        <f>+IF($C40=0,0,IF($C40=30,(V14,IF($C40=60,(SUM(U14:V14)),(SUM(T14:V14))))))</f>
        <v>0</v>
      </c>
      <c r="W40" s="146">
        <f>+IF($C40=0,0,IF($C40=30,(W14,IF($C40=60,(SUM(V14:W14)),(SUM(U14:W14))))))</f>
        <v>0</v>
      </c>
      <c r="X40" s="146">
        <f>+IF($C40=0,0,IF($C40=30,(X14,IF($C40=60,(SUM(W14:X14)),(SUM(V14:X14))))))</f>
        <v>0</v>
      </c>
      <c r="Y40" s="146">
        <f>+IF($C40=0,0,IF($C40=30,(Y14,IF($C40=60,(SUM(X14:Y14)),(SUM(W14:Y14))))))</f>
        <v>0</v>
      </c>
      <c r="Z40" s="146">
        <f>+IF($C40=0,0,IF($C40=30,(Z14,IF($C40=60,(SUM(Y14:Z14)),(SUM(X14:Z14))))))</f>
        <v>0</v>
      </c>
      <c r="AA40" s="146">
        <f>+IF($C40=0,0,IF($C40=30,(AA14,IF($C40=60,(SUM(Z14:AA14)),(SUM(Y14:AA14))))))</f>
        <v>0</v>
      </c>
      <c r="AB40" s="146">
        <f>+IF($C40=0,0,IF($C40=30,(AB14,IF($C40=60,(SUM(AA14:AB14)),(SUM(Z14:AB14))))))</f>
        <v>0</v>
      </c>
      <c r="AC40" s="146">
        <f>+IF($C40=0,0,IF($C40=30,(AC14,IF($C40=60,(SUM(AB14:AC14)),(SUM(AA14:AC14))))))</f>
        <v>0</v>
      </c>
      <c r="AD40" s="146">
        <f>+IF($C40=0,0,IF($C40=30,(AD14,IF($C40=60,(SUM(AC14:AD14)),(SUM(AB14:AD14))))))</f>
        <v>0</v>
      </c>
      <c r="AE40" s="146">
        <f>+IF($C40=0,0,IF($C40=30,(AE14,IF($C40=60,(SUM(AD14:AE14)),(SUM(AC14:AE14))))))</f>
        <v>0</v>
      </c>
      <c r="AF40" s="146">
        <f>+IF($C40=0,0,IF($C40=30,(AF14,IF($C40=60,(SUM(AE14:AF14)),(SUM(AD14:AF14))))))</f>
        <v>0</v>
      </c>
      <c r="AG40" s="146">
        <f>+IF($C40=0,0,IF($C40=30,(AG14,IF($C40=60,(SUM(AF14:AG14)),(SUM(AE14:AG14))))))</f>
        <v>0</v>
      </c>
      <c r="AH40" s="146">
        <f>+IF($C40=0,0,IF($C40=30,(AH14,IF($C40=60,(SUM(AG14:AH14)),(SUM(AF14:AH14))))))</f>
        <v>0</v>
      </c>
      <c r="AI40" s="146">
        <f>+IF($C40=0,0,IF($C40=30,(AI14,IF($C40=60,(SUM(AH14:AI14)),(SUM(AG14:AI14))))))</f>
        <v>0</v>
      </c>
      <c r="AJ40" s="146">
        <f>+IF($C40=0,0,IF($C40=30,(AJ14,IF($C40=60,(SUM(AI14:AJ14)),(SUM(AH14:AJ14))))))</f>
        <v>0</v>
      </c>
      <c r="AK40" s="146">
        <f>+IF($C40=0,0,IF($C40=30,(AK14,IF($C40=60,(SUM(AJ14:AK14)),(SUM(AI14:AK14))))))</f>
        <v>0</v>
      </c>
      <c r="AL40" s="146">
        <f>+IF($C40=0,0,IF($C40=30,(AL14,IF($C40=60,(SUM(AK14:AL14)),(SUM(AJ14:AL14))))))</f>
        <v>0</v>
      </c>
      <c r="AM40" s="146">
        <f>+IF($C40=0,0,IF($C40=30,(AM14,IF($C40=60,(SUM(AL14:AM14)),(SUM(AK14:AM14))))))</f>
        <v>0</v>
      </c>
      <c r="AN40" s="146">
        <f>+IF($C40=0,0,IF($C40=30,(AN14,IF($C40=60,(SUM(AM14:AN14)),(SUM(AL14:AN14))))))</f>
        <v>0</v>
      </c>
      <c r="AO40" s="146">
        <f>+IF($C40=0,0,IF($C40=30,(AO14,IF($C40=60,(SUM(AN14:AO14)),(SUM(AM14:AO14))))))</f>
        <v>0</v>
      </c>
      <c r="AP40" s="146">
        <f>+IF($C40=0,0,IF($C40=30,(AP14,IF($C40=60,(SUM(AO14:AP14)),(SUM(AN14:AP14))))))</f>
        <v>0</v>
      </c>
      <c r="AQ40" s="146">
        <f>+IF($C40=0,0,IF($C40=30,(AQ14,IF($C40=60,(SUM(AP14:AQ14)),(SUM(AO14:AQ14))))))</f>
        <v>0</v>
      </c>
      <c r="AR40" s="146">
        <f>+IF($C40=0,0,IF($C40=30,(AR14,IF($C40=60,(SUM(AQ14:AR14)),(SUM(AP14:AR14))))))</f>
        <v>0</v>
      </c>
      <c r="AS40" s="146">
        <f>+IF($C40=0,0,IF($C40=30,(AS14,IF($C40=60,(SUM(AR14:AS14)),(SUM(AQ14:AS14))))))</f>
        <v>0</v>
      </c>
      <c r="AT40" s="146">
        <f>+IF($C40=0,0,IF($C40=30,(AT14,IF($C40=60,(SUM(AS14:AT14)),(SUM(AR14:AT14))))))</f>
        <v>0</v>
      </c>
      <c r="AU40" s="146">
        <f>+IF($C40=0,0,IF($C40=30,(AU14,IF($C40=60,(SUM(AT14:AU14)),(SUM(AS14:AU14))))))</f>
        <v>0</v>
      </c>
      <c r="AV40" s="146">
        <f>+IF($C40=0,0,IF($C40=30,(AV14,IF($C40=60,(SUM(AU14:AV14)),(SUM(AT14:AV14))))))</f>
        <v>0</v>
      </c>
      <c r="AW40" s="146">
        <f>+IF($C40=0,0,IF($C40=30,(AW14,IF($C40=60,(SUM(AV14:AW14)),(SUM(AU14:AW14))))))</f>
        <v>0</v>
      </c>
      <c r="AX40" s="146">
        <f>+IF($C40=0,0,IF($C40=30,(AX14,IF($C40=60,(SUM(AW14:AX14)),(SUM(AV14:AX14))))))</f>
        <v>0</v>
      </c>
      <c r="AY40" s="146">
        <f>+IF($C40=0,0,IF($C40=30,(AY14,IF($C40=60,(SUM(AX14:AY14)),(SUM(AW14:AY14))))))</f>
        <v>0</v>
      </c>
      <c r="AZ40" s="146">
        <f>+IF($C40=0,0,IF($C40=30,(AZ14,IF($C40=60,(SUM(AY14:AZ14)),(SUM(AX14:AZ14))))))</f>
        <v>0</v>
      </c>
      <c r="BA40" s="146">
        <f>+IF($C40=0,0,IF($C40=30,(BA14,IF($C40=60,(SUM(AZ14:BA14)),(SUM(AY14:BA14))))))</f>
        <v>0</v>
      </c>
      <c r="BB40" s="146">
        <f>+IF($C40=0,0,IF($C40=30,(BB14,IF($C40=60,(SUM(BA14:BB14)),(SUM(AZ14:BB14))))))</f>
        <v>0</v>
      </c>
      <c r="BC40" s="146">
        <f>+IF($C40=0,0,IF($C40=30,(BC14,IF($C40=60,(SUM(BB14:BC14)),(SUM(BA14:BC14))))))</f>
        <v>0</v>
      </c>
      <c r="BD40" s="146">
        <f>+IF($C40=0,0,IF($C40=30,(BD14,IF($C40=60,(SUM(BC14:BD14)),(SUM(BB14:BD14))))))</f>
        <v>0</v>
      </c>
      <c r="BE40" s="146">
        <f>+IF($C40=0,0,IF($C40=30,(BE14,IF($C40=60,(SUM(BD14:BE14)),(SUM(BC14:BE14))))))</f>
        <v>0</v>
      </c>
      <c r="BF40" s="146">
        <f>+IF($C40=0,0,IF($C40=30,(BF14,IF($C40=60,(SUM(BE14:BF14)),(SUM(BD14:BF14))))))</f>
        <v>0</v>
      </c>
      <c r="BG40" s="146">
        <f>+IF($C40=0,0,IF($C40=30,(BG14,IF($C40=60,(SUM(BF14:BG14)),(SUM(BE14:BG14))))))</f>
        <v>0</v>
      </c>
      <c r="BH40" s="146">
        <f>+IF($C40=0,0,IF($C40=30,(BH14,IF($C40=60,(SUM(BG14:BH14)),(SUM(BF14:BH14))))))</f>
        <v>0</v>
      </c>
      <c r="BI40" s="146">
        <f>+IF($C40=0,0,IF($C40=30,(BI14,IF($C40=60,(SUM(BH14:BI14)),(SUM(BG14:BI14))))))</f>
        <v>0</v>
      </c>
      <c r="BJ40" s="146">
        <f>+IF($C40=0,0,IF($C40=30,(BJ14,IF($C40=60,(SUM(BI14:BJ14)),(SUM(BH14:BJ14))))))</f>
        <v>0</v>
      </c>
      <c r="BK40" s="146">
        <f>+IF($C40=0,0,IF($C40=30,(BK14,IF($C40=60,(SUM(BJ14:BK14)),(SUM(BI14:BK14))))))</f>
        <v>0</v>
      </c>
    </row>
    <row r="41" spans="2:63" x14ac:dyDescent="0.25">
      <c r="B41" t="str">
        <f t="shared" si="5"/>
        <v xml:space="preserve">    - spese varie</v>
      </c>
      <c r="C41" s="54">
        <f>+'i_Altri Costi'!C15</f>
        <v>0</v>
      </c>
      <c r="D41" s="146">
        <f t="shared" si="6"/>
        <v>0</v>
      </c>
      <c r="E41" s="146">
        <f t="shared" si="7"/>
        <v>0</v>
      </c>
      <c r="F41" s="146">
        <f t="shared" si="8"/>
        <v>0</v>
      </c>
      <c r="G41" s="146">
        <f>+IF($C41=0,0,IF($C41=30,(G15,IF($C41=60,(SUM(F15:G15)),(SUM(E15:G15))))))</f>
        <v>0</v>
      </c>
      <c r="H41" s="146">
        <f>+IF($C41=0,0,IF($C41=30,(H15,IF($C41=60,(SUM(G15:H15)),(SUM(F15:H15))))))</f>
        <v>0</v>
      </c>
      <c r="I41" s="146">
        <f>+IF($C41=0,0,IF($C41=30,(I15,IF($C41=60,(SUM(H15:I15)),(SUM(G15:I15))))))</f>
        <v>0</v>
      </c>
      <c r="J41" s="146">
        <f>+IF($C41=0,0,IF($C41=30,(J15,IF($C41=60,(SUM(I15:J15)),(SUM(H15:J15))))))</f>
        <v>0</v>
      </c>
      <c r="K41" s="146">
        <f>+IF($C41=0,0,IF($C41=30,(K15,IF($C41=60,(SUM(J15:K15)),(SUM(I15:K15))))))</f>
        <v>0</v>
      </c>
      <c r="L41" s="146">
        <f>+IF($C41=0,0,IF($C41=30,(L15,IF($C41=60,(SUM(K15:L15)),(SUM(J15:L15))))))</f>
        <v>0</v>
      </c>
      <c r="M41" s="146">
        <f>+IF($C41=0,0,IF($C41=30,(M15,IF($C41=60,(SUM(L15:M15)),(SUM(K15:M15))))))</f>
        <v>0</v>
      </c>
      <c r="N41" s="146">
        <f>+IF($C41=0,0,IF($C41=30,(N15,IF($C41=60,(SUM(M15:N15)),(SUM(L15:N15))))))</f>
        <v>0</v>
      </c>
      <c r="O41" s="146">
        <f>+IF($C41=0,0,IF($C41=30,(O15,IF($C41=60,(SUM(N15:O15)),(SUM(M15:O15))))))</f>
        <v>0</v>
      </c>
      <c r="P41" s="146">
        <f>+IF($C41=0,0,IF($C41=30,(P15,IF($C41=60,(SUM(O15:P15)),(SUM(N15:P15))))))</f>
        <v>0</v>
      </c>
      <c r="Q41" s="146">
        <f>+IF($C41=0,0,IF($C41=30,(Q15,IF($C41=60,(SUM(P15:Q15)),(SUM(O15:Q15))))))</f>
        <v>0</v>
      </c>
      <c r="R41" s="146">
        <f>+IF($C41=0,0,IF($C41=30,(R15,IF($C41=60,(SUM(Q15:R15)),(SUM(P15:R15))))))</f>
        <v>0</v>
      </c>
      <c r="S41" s="146">
        <f>+IF($C41=0,0,IF($C41=30,(S15,IF($C41=60,(SUM(R15:S15)),(SUM(Q15:S15))))))</f>
        <v>0</v>
      </c>
      <c r="T41" s="146">
        <f>+IF($C41=0,0,IF($C41=30,(T15,IF($C41=60,(SUM(S15:T15)),(SUM(R15:T15))))))</f>
        <v>0</v>
      </c>
      <c r="U41" s="146">
        <f>+IF($C41=0,0,IF($C41=30,(U15,IF($C41=60,(SUM(T15:U15)),(SUM(S15:U15))))))</f>
        <v>0</v>
      </c>
      <c r="V41" s="146">
        <f>+IF($C41=0,0,IF($C41=30,(V15,IF($C41=60,(SUM(U15:V15)),(SUM(T15:V15))))))</f>
        <v>0</v>
      </c>
      <c r="W41" s="146">
        <f>+IF($C41=0,0,IF($C41=30,(W15,IF($C41=60,(SUM(V15:W15)),(SUM(U15:W15))))))</f>
        <v>0</v>
      </c>
      <c r="X41" s="146">
        <f>+IF($C41=0,0,IF($C41=30,(X15,IF($C41=60,(SUM(W15:X15)),(SUM(V15:X15))))))</f>
        <v>0</v>
      </c>
      <c r="Y41" s="146">
        <f>+IF($C41=0,0,IF($C41=30,(Y15,IF($C41=60,(SUM(X15:Y15)),(SUM(W15:Y15))))))</f>
        <v>0</v>
      </c>
      <c r="Z41" s="146">
        <f>+IF($C41=0,0,IF($C41=30,(Z15,IF($C41=60,(SUM(Y15:Z15)),(SUM(X15:Z15))))))</f>
        <v>0</v>
      </c>
      <c r="AA41" s="146">
        <f>+IF($C41=0,0,IF($C41=30,(AA15,IF($C41=60,(SUM(Z15:AA15)),(SUM(Y15:AA15))))))</f>
        <v>0</v>
      </c>
      <c r="AB41" s="146">
        <f>+IF($C41=0,0,IF($C41=30,(AB15,IF($C41=60,(SUM(AA15:AB15)),(SUM(Z15:AB15))))))</f>
        <v>0</v>
      </c>
      <c r="AC41" s="146">
        <f>+IF($C41=0,0,IF($C41=30,(AC15,IF($C41=60,(SUM(AB15:AC15)),(SUM(AA15:AC15))))))</f>
        <v>0</v>
      </c>
      <c r="AD41" s="146">
        <f>+IF($C41=0,0,IF($C41=30,(AD15,IF($C41=60,(SUM(AC15:AD15)),(SUM(AB15:AD15))))))</f>
        <v>0</v>
      </c>
      <c r="AE41" s="146">
        <f>+IF($C41=0,0,IF($C41=30,(AE15,IF($C41=60,(SUM(AD15:AE15)),(SUM(AC15:AE15))))))</f>
        <v>0</v>
      </c>
      <c r="AF41" s="146">
        <f>+IF($C41=0,0,IF($C41=30,(AF15,IF($C41=60,(SUM(AE15:AF15)),(SUM(AD15:AF15))))))</f>
        <v>0</v>
      </c>
      <c r="AG41" s="146">
        <f>+IF($C41=0,0,IF($C41=30,(AG15,IF($C41=60,(SUM(AF15:AG15)),(SUM(AE15:AG15))))))</f>
        <v>0</v>
      </c>
      <c r="AH41" s="146">
        <f>+IF($C41=0,0,IF($C41=30,(AH15,IF($C41=60,(SUM(AG15:AH15)),(SUM(AF15:AH15))))))</f>
        <v>0</v>
      </c>
      <c r="AI41" s="146">
        <f>+IF($C41=0,0,IF($C41=30,(AI15,IF($C41=60,(SUM(AH15:AI15)),(SUM(AG15:AI15))))))</f>
        <v>0</v>
      </c>
      <c r="AJ41" s="146">
        <f>+IF($C41=0,0,IF($C41=30,(AJ15,IF($C41=60,(SUM(AI15:AJ15)),(SUM(AH15:AJ15))))))</f>
        <v>0</v>
      </c>
      <c r="AK41" s="146">
        <f>+IF($C41=0,0,IF($C41=30,(AK15,IF($C41=60,(SUM(AJ15:AK15)),(SUM(AI15:AK15))))))</f>
        <v>0</v>
      </c>
      <c r="AL41" s="146">
        <f>+IF($C41=0,0,IF($C41=30,(AL15,IF($C41=60,(SUM(AK15:AL15)),(SUM(AJ15:AL15))))))</f>
        <v>0</v>
      </c>
      <c r="AM41" s="146">
        <f>+IF($C41=0,0,IF($C41=30,(AM15,IF($C41=60,(SUM(AL15:AM15)),(SUM(AK15:AM15))))))</f>
        <v>0</v>
      </c>
      <c r="AN41" s="146">
        <f>+IF($C41=0,0,IF($C41=30,(AN15,IF($C41=60,(SUM(AM15:AN15)),(SUM(AL15:AN15))))))</f>
        <v>0</v>
      </c>
      <c r="AO41" s="146">
        <f>+IF($C41=0,0,IF($C41=30,(AO15,IF($C41=60,(SUM(AN15:AO15)),(SUM(AM15:AO15))))))</f>
        <v>0</v>
      </c>
      <c r="AP41" s="146">
        <f>+IF($C41=0,0,IF($C41=30,(AP15,IF($C41=60,(SUM(AO15:AP15)),(SUM(AN15:AP15))))))</f>
        <v>0</v>
      </c>
      <c r="AQ41" s="146">
        <f>+IF($C41=0,0,IF($C41=30,(AQ15,IF($C41=60,(SUM(AP15:AQ15)),(SUM(AO15:AQ15))))))</f>
        <v>0</v>
      </c>
      <c r="AR41" s="146">
        <f>+IF($C41=0,0,IF($C41=30,(AR15,IF($C41=60,(SUM(AQ15:AR15)),(SUM(AP15:AR15))))))</f>
        <v>0</v>
      </c>
      <c r="AS41" s="146">
        <f>+IF($C41=0,0,IF($C41=30,(AS15,IF($C41=60,(SUM(AR15:AS15)),(SUM(AQ15:AS15))))))</f>
        <v>0</v>
      </c>
      <c r="AT41" s="146">
        <f>+IF($C41=0,0,IF($C41=30,(AT15,IF($C41=60,(SUM(AS15:AT15)),(SUM(AR15:AT15))))))</f>
        <v>0</v>
      </c>
      <c r="AU41" s="146">
        <f>+IF($C41=0,0,IF($C41=30,(AU15,IF($C41=60,(SUM(AT15:AU15)),(SUM(AS15:AU15))))))</f>
        <v>0</v>
      </c>
      <c r="AV41" s="146">
        <f>+IF($C41=0,0,IF($C41=30,(AV15,IF($C41=60,(SUM(AU15:AV15)),(SUM(AT15:AV15))))))</f>
        <v>0</v>
      </c>
      <c r="AW41" s="146">
        <f>+IF($C41=0,0,IF($C41=30,(AW15,IF($C41=60,(SUM(AV15:AW15)),(SUM(AU15:AW15))))))</f>
        <v>0</v>
      </c>
      <c r="AX41" s="146">
        <f>+IF($C41=0,0,IF($C41=30,(AX15,IF($C41=60,(SUM(AW15:AX15)),(SUM(AV15:AX15))))))</f>
        <v>0</v>
      </c>
      <c r="AY41" s="146">
        <f>+IF($C41=0,0,IF($C41=30,(AY15,IF($C41=60,(SUM(AX15:AY15)),(SUM(AW15:AY15))))))</f>
        <v>0</v>
      </c>
      <c r="AZ41" s="146">
        <f>+IF($C41=0,0,IF($C41=30,(AZ15,IF($C41=60,(SUM(AY15:AZ15)),(SUM(AX15:AZ15))))))</f>
        <v>0</v>
      </c>
      <c r="BA41" s="146">
        <f>+IF($C41=0,0,IF($C41=30,(BA15,IF($C41=60,(SUM(AZ15:BA15)),(SUM(AY15:BA15))))))</f>
        <v>0</v>
      </c>
      <c r="BB41" s="146">
        <f>+IF($C41=0,0,IF($C41=30,(BB15,IF($C41=60,(SUM(BA15:BB15)),(SUM(AZ15:BB15))))))</f>
        <v>0</v>
      </c>
      <c r="BC41" s="146">
        <f>+IF($C41=0,0,IF($C41=30,(BC15,IF($C41=60,(SUM(BB15:BC15)),(SUM(BA15:BC15))))))</f>
        <v>0</v>
      </c>
      <c r="BD41" s="146">
        <f>+IF($C41=0,0,IF($C41=30,(BD15,IF($C41=60,(SUM(BC15:BD15)),(SUM(BB15:BD15))))))</f>
        <v>0</v>
      </c>
      <c r="BE41" s="146">
        <f>+IF($C41=0,0,IF($C41=30,(BE15,IF($C41=60,(SUM(BD15:BE15)),(SUM(BC15:BE15))))))</f>
        <v>0</v>
      </c>
      <c r="BF41" s="146">
        <f>+IF($C41=0,0,IF($C41=30,(BF15,IF($C41=60,(SUM(BE15:BF15)),(SUM(BD15:BF15))))))</f>
        <v>0</v>
      </c>
      <c r="BG41" s="146">
        <f>+IF($C41=0,0,IF($C41=30,(BG15,IF($C41=60,(SUM(BF15:BG15)),(SUM(BE15:BG15))))))</f>
        <v>0</v>
      </c>
      <c r="BH41" s="146">
        <f>+IF($C41=0,0,IF($C41=30,(BH15,IF($C41=60,(SUM(BG15:BH15)),(SUM(BF15:BH15))))))</f>
        <v>0</v>
      </c>
      <c r="BI41" s="146">
        <f>+IF($C41=0,0,IF($C41=30,(BI15,IF($C41=60,(SUM(BH15:BI15)),(SUM(BG15:BI15))))))</f>
        <v>0</v>
      </c>
      <c r="BJ41" s="146">
        <f>+IF($C41=0,0,IF($C41=30,(BJ15,IF($C41=60,(SUM(BI15:BJ15)),(SUM(BH15:BJ15))))))</f>
        <v>0</v>
      </c>
      <c r="BK41" s="146">
        <f>+IF($C41=0,0,IF($C41=30,(BK15,IF($C41=60,(SUM(BJ15:BK15)),(SUM(BI15:BK15))))))</f>
        <v>0</v>
      </c>
    </row>
    <row r="42" spans="2:63" x14ac:dyDescent="0.25">
      <c r="B42" t="str">
        <f t="shared" si="5"/>
        <v xml:space="preserve">    - royalties</v>
      </c>
      <c r="C42" s="54">
        <f>+'i_Altri Costi'!C16</f>
        <v>0</v>
      </c>
      <c r="D42" s="146">
        <f t="shared" si="6"/>
        <v>0</v>
      </c>
      <c r="E42" s="146">
        <f t="shared" si="7"/>
        <v>0</v>
      </c>
      <c r="F42" s="146">
        <f t="shared" si="8"/>
        <v>0</v>
      </c>
      <c r="G42" s="146">
        <f>+IF($C42=0,0,IF($C42=30,(G16,IF($C42=60,(SUM(F16:G16)),(SUM(E16:G16))))))</f>
        <v>0</v>
      </c>
      <c r="H42" s="146">
        <f>+IF($C42=0,0,IF($C42=30,(H16,IF($C42=60,(SUM(G16:H16)),(SUM(F16:H16))))))</f>
        <v>0</v>
      </c>
      <c r="I42" s="146">
        <f>+IF($C42=0,0,IF($C42=30,(I16,IF($C42=60,(SUM(H16:I16)),(SUM(G16:I16))))))</f>
        <v>0</v>
      </c>
      <c r="J42" s="146">
        <f>+IF($C42=0,0,IF($C42=30,(J16,IF($C42=60,(SUM(I16:J16)),(SUM(H16:J16))))))</f>
        <v>0</v>
      </c>
      <c r="K42" s="146">
        <f>+IF($C42=0,0,IF($C42=30,(K16,IF($C42=60,(SUM(J16:K16)),(SUM(I16:K16))))))</f>
        <v>0</v>
      </c>
      <c r="L42" s="146">
        <f>+IF($C42=0,0,IF($C42=30,(L16,IF($C42=60,(SUM(K16:L16)),(SUM(J16:L16))))))</f>
        <v>0</v>
      </c>
      <c r="M42" s="146">
        <f>+IF($C42=0,0,IF($C42=30,(M16,IF($C42=60,(SUM(L16:M16)),(SUM(K16:M16))))))</f>
        <v>0</v>
      </c>
      <c r="N42" s="146">
        <f>+IF($C42=0,0,IF($C42=30,(N16,IF($C42=60,(SUM(M16:N16)),(SUM(L16:N16))))))</f>
        <v>0</v>
      </c>
      <c r="O42" s="146">
        <f>+IF($C42=0,0,IF($C42=30,(O16,IF($C42=60,(SUM(N16:O16)),(SUM(M16:O16))))))</f>
        <v>0</v>
      </c>
      <c r="P42" s="146">
        <f>+IF($C42=0,0,IF($C42=30,(P16,IF($C42=60,(SUM(O16:P16)),(SUM(N16:P16))))))</f>
        <v>0</v>
      </c>
      <c r="Q42" s="146">
        <f>+IF($C42=0,0,IF($C42=30,(Q16,IF($C42=60,(SUM(P16:Q16)),(SUM(O16:Q16))))))</f>
        <v>0</v>
      </c>
      <c r="R42" s="146">
        <f>+IF($C42=0,0,IF($C42=30,(R16,IF($C42=60,(SUM(Q16:R16)),(SUM(P16:R16))))))</f>
        <v>0</v>
      </c>
      <c r="S42" s="146">
        <f>+IF($C42=0,0,IF($C42=30,(S16,IF($C42=60,(SUM(R16:S16)),(SUM(Q16:S16))))))</f>
        <v>0</v>
      </c>
      <c r="T42" s="146">
        <f>+IF($C42=0,0,IF($C42=30,(T16,IF($C42=60,(SUM(S16:T16)),(SUM(R16:T16))))))</f>
        <v>0</v>
      </c>
      <c r="U42" s="146">
        <f>+IF($C42=0,0,IF($C42=30,(U16,IF($C42=60,(SUM(T16:U16)),(SUM(S16:U16))))))</f>
        <v>0</v>
      </c>
      <c r="V42" s="146">
        <f>+IF($C42=0,0,IF($C42=30,(V16,IF($C42=60,(SUM(U16:V16)),(SUM(T16:V16))))))</f>
        <v>0</v>
      </c>
      <c r="W42" s="146">
        <f>+IF($C42=0,0,IF($C42=30,(W16,IF($C42=60,(SUM(V16:W16)),(SUM(U16:W16))))))</f>
        <v>0</v>
      </c>
      <c r="X42" s="146">
        <f>+IF($C42=0,0,IF($C42=30,(X16,IF($C42=60,(SUM(W16:X16)),(SUM(V16:X16))))))</f>
        <v>0</v>
      </c>
      <c r="Y42" s="146">
        <f>+IF($C42=0,0,IF($C42=30,(Y16,IF($C42=60,(SUM(X16:Y16)),(SUM(W16:Y16))))))</f>
        <v>0</v>
      </c>
      <c r="Z42" s="146">
        <f>+IF($C42=0,0,IF($C42=30,(Z16,IF($C42=60,(SUM(Y16:Z16)),(SUM(X16:Z16))))))</f>
        <v>0</v>
      </c>
      <c r="AA42" s="146">
        <f>+IF($C42=0,0,IF($C42=30,(AA16,IF($C42=60,(SUM(Z16:AA16)),(SUM(Y16:AA16))))))</f>
        <v>0</v>
      </c>
      <c r="AB42" s="146">
        <f>+IF($C42=0,0,IF($C42=30,(AB16,IF($C42=60,(SUM(AA16:AB16)),(SUM(Z16:AB16))))))</f>
        <v>0</v>
      </c>
      <c r="AC42" s="146">
        <f>+IF($C42=0,0,IF($C42=30,(AC16,IF($C42=60,(SUM(AB16:AC16)),(SUM(AA16:AC16))))))</f>
        <v>0</v>
      </c>
      <c r="AD42" s="146">
        <f>+IF($C42=0,0,IF($C42=30,(AD16,IF($C42=60,(SUM(AC16:AD16)),(SUM(AB16:AD16))))))</f>
        <v>0</v>
      </c>
      <c r="AE42" s="146">
        <f>+IF($C42=0,0,IF($C42=30,(AE16,IF($C42=60,(SUM(AD16:AE16)),(SUM(AC16:AE16))))))</f>
        <v>0</v>
      </c>
      <c r="AF42" s="146">
        <f>+IF($C42=0,0,IF($C42=30,(AF16,IF($C42=60,(SUM(AE16:AF16)),(SUM(AD16:AF16))))))</f>
        <v>0</v>
      </c>
      <c r="AG42" s="146">
        <f>+IF($C42=0,0,IF($C42=30,(AG16,IF($C42=60,(SUM(AF16:AG16)),(SUM(AE16:AG16))))))</f>
        <v>0</v>
      </c>
      <c r="AH42" s="146">
        <f>+IF($C42=0,0,IF($C42=30,(AH16,IF($C42=60,(SUM(AG16:AH16)),(SUM(AF16:AH16))))))</f>
        <v>0</v>
      </c>
      <c r="AI42" s="146">
        <f>+IF($C42=0,0,IF($C42=30,(AI16,IF($C42=60,(SUM(AH16:AI16)),(SUM(AG16:AI16))))))</f>
        <v>0</v>
      </c>
      <c r="AJ42" s="146">
        <f>+IF($C42=0,0,IF($C42=30,(AJ16,IF($C42=60,(SUM(AI16:AJ16)),(SUM(AH16:AJ16))))))</f>
        <v>0</v>
      </c>
      <c r="AK42" s="146">
        <f>+IF($C42=0,0,IF($C42=30,(AK16,IF($C42=60,(SUM(AJ16:AK16)),(SUM(AI16:AK16))))))</f>
        <v>0</v>
      </c>
      <c r="AL42" s="146">
        <f>+IF($C42=0,0,IF($C42=30,(AL16,IF($C42=60,(SUM(AK16:AL16)),(SUM(AJ16:AL16))))))</f>
        <v>0</v>
      </c>
      <c r="AM42" s="146">
        <f>+IF($C42=0,0,IF($C42=30,(AM16,IF($C42=60,(SUM(AL16:AM16)),(SUM(AK16:AM16))))))</f>
        <v>0</v>
      </c>
      <c r="AN42" s="146">
        <f>+IF($C42=0,0,IF($C42=30,(AN16,IF($C42=60,(SUM(AM16:AN16)),(SUM(AL16:AN16))))))</f>
        <v>0</v>
      </c>
      <c r="AO42" s="146">
        <f>+IF($C42=0,0,IF($C42=30,(AO16,IF($C42=60,(SUM(AN16:AO16)),(SUM(AM16:AO16))))))</f>
        <v>0</v>
      </c>
      <c r="AP42" s="146">
        <f>+IF($C42=0,0,IF($C42=30,(AP16,IF($C42=60,(SUM(AO16:AP16)),(SUM(AN16:AP16))))))</f>
        <v>0</v>
      </c>
      <c r="AQ42" s="146">
        <f>+IF($C42=0,0,IF($C42=30,(AQ16,IF($C42=60,(SUM(AP16:AQ16)),(SUM(AO16:AQ16))))))</f>
        <v>0</v>
      </c>
      <c r="AR42" s="146">
        <f>+IF($C42=0,0,IF($C42=30,(AR16,IF($C42=60,(SUM(AQ16:AR16)),(SUM(AP16:AR16))))))</f>
        <v>0</v>
      </c>
      <c r="AS42" s="146">
        <f>+IF($C42=0,0,IF($C42=30,(AS16,IF($C42=60,(SUM(AR16:AS16)),(SUM(AQ16:AS16))))))</f>
        <v>0</v>
      </c>
      <c r="AT42" s="146">
        <f>+IF($C42=0,0,IF($C42=30,(AT16,IF($C42=60,(SUM(AS16:AT16)),(SUM(AR16:AT16))))))</f>
        <v>0</v>
      </c>
      <c r="AU42" s="146">
        <f>+IF($C42=0,0,IF($C42=30,(AU16,IF($C42=60,(SUM(AT16:AU16)),(SUM(AS16:AU16))))))</f>
        <v>0</v>
      </c>
      <c r="AV42" s="146">
        <f>+IF($C42=0,0,IF($C42=30,(AV16,IF($C42=60,(SUM(AU16:AV16)),(SUM(AT16:AV16))))))</f>
        <v>0</v>
      </c>
      <c r="AW42" s="146">
        <f>+IF($C42=0,0,IF($C42=30,(AW16,IF($C42=60,(SUM(AV16:AW16)),(SUM(AU16:AW16))))))</f>
        <v>0</v>
      </c>
      <c r="AX42" s="146">
        <f>+IF($C42=0,0,IF($C42=30,(AX16,IF($C42=60,(SUM(AW16:AX16)),(SUM(AV16:AX16))))))</f>
        <v>0</v>
      </c>
      <c r="AY42" s="146">
        <f>+IF($C42=0,0,IF($C42=30,(AY16,IF($C42=60,(SUM(AX16:AY16)),(SUM(AW16:AY16))))))</f>
        <v>0</v>
      </c>
      <c r="AZ42" s="146">
        <f>+IF($C42=0,0,IF($C42=30,(AZ16,IF($C42=60,(SUM(AY16:AZ16)),(SUM(AX16:AZ16))))))</f>
        <v>0</v>
      </c>
      <c r="BA42" s="146">
        <f>+IF($C42=0,0,IF($C42=30,(BA16,IF($C42=60,(SUM(AZ16:BA16)),(SUM(AY16:BA16))))))</f>
        <v>0</v>
      </c>
      <c r="BB42" s="146">
        <f>+IF($C42=0,0,IF($C42=30,(BB16,IF($C42=60,(SUM(BA16:BB16)),(SUM(AZ16:BB16))))))</f>
        <v>0</v>
      </c>
      <c r="BC42" s="146">
        <f>+IF($C42=0,0,IF($C42=30,(BC16,IF($C42=60,(SUM(BB16:BC16)),(SUM(BA16:BC16))))))</f>
        <v>0</v>
      </c>
      <c r="BD42" s="146">
        <f>+IF($C42=0,0,IF($C42=30,(BD16,IF($C42=60,(SUM(BC16:BD16)),(SUM(BB16:BD16))))))</f>
        <v>0</v>
      </c>
      <c r="BE42" s="146">
        <f>+IF($C42=0,0,IF($C42=30,(BE16,IF($C42=60,(SUM(BD16:BE16)),(SUM(BC16:BE16))))))</f>
        <v>0</v>
      </c>
      <c r="BF42" s="146">
        <f>+IF($C42=0,0,IF($C42=30,(BF16,IF($C42=60,(SUM(BE16:BF16)),(SUM(BD16:BF16))))))</f>
        <v>0</v>
      </c>
      <c r="BG42" s="146">
        <f>+IF($C42=0,0,IF($C42=30,(BG16,IF($C42=60,(SUM(BF16:BG16)),(SUM(BE16:BG16))))))</f>
        <v>0</v>
      </c>
      <c r="BH42" s="146">
        <f>+IF($C42=0,0,IF($C42=30,(BH16,IF($C42=60,(SUM(BG16:BH16)),(SUM(BF16:BH16))))))</f>
        <v>0</v>
      </c>
      <c r="BI42" s="146">
        <f>+IF($C42=0,0,IF($C42=30,(BI16,IF($C42=60,(SUM(BH16:BI16)),(SUM(BG16:BI16))))))</f>
        <v>0</v>
      </c>
      <c r="BJ42" s="146">
        <f>+IF($C42=0,0,IF($C42=30,(BJ16,IF($C42=60,(SUM(BI16:BJ16)),(SUM(BH16:BJ16))))))</f>
        <v>0</v>
      </c>
      <c r="BK42" s="146">
        <f>+IF($C42=0,0,IF($C42=30,(BK16,IF($C42=60,(SUM(BJ16:BK16)),(SUM(BI16:BK16))))))</f>
        <v>0</v>
      </c>
    </row>
    <row r="43" spans="2:63" x14ac:dyDescent="0.25">
      <c r="B43" t="str">
        <f t="shared" si="5"/>
        <v xml:space="preserve">    - consulenze legali, fiscali, notarili, ecc…</v>
      </c>
      <c r="C43" s="54">
        <f>+'i_Altri Costi'!C17</f>
        <v>0</v>
      </c>
      <c r="D43" s="146">
        <f t="shared" si="6"/>
        <v>0</v>
      </c>
      <c r="E43" s="146">
        <f t="shared" si="7"/>
        <v>0</v>
      </c>
      <c r="F43" s="146">
        <f t="shared" si="8"/>
        <v>0</v>
      </c>
      <c r="G43" s="146">
        <f>+IF($C43=0,0,IF($C43=30,(G17,IF($C43=60,(SUM(F17:G17)),(SUM(E17:G17))))))</f>
        <v>0</v>
      </c>
      <c r="H43" s="146">
        <f>+IF($C43=0,0,IF($C43=30,(H17,IF($C43=60,(SUM(G17:H17)),(SUM(F17:H17))))))</f>
        <v>0</v>
      </c>
      <c r="I43" s="146">
        <f>+IF($C43=0,0,IF($C43=30,(I17,IF($C43=60,(SUM(H17:I17)),(SUM(G17:I17))))))</f>
        <v>0</v>
      </c>
      <c r="J43" s="146">
        <f>+IF($C43=0,0,IF($C43=30,(J17,IF($C43=60,(SUM(I17:J17)),(SUM(H17:J17))))))</f>
        <v>0</v>
      </c>
      <c r="K43" s="146">
        <f>+IF($C43=0,0,IF($C43=30,(K17,IF($C43=60,(SUM(J17:K17)),(SUM(I17:K17))))))</f>
        <v>0</v>
      </c>
      <c r="L43" s="146">
        <f>+IF($C43=0,0,IF($C43=30,(L17,IF($C43=60,(SUM(K17:L17)),(SUM(J17:L17))))))</f>
        <v>0</v>
      </c>
      <c r="M43" s="146">
        <f>+IF($C43=0,0,IF($C43=30,(M17,IF($C43=60,(SUM(L17:M17)),(SUM(K17:M17))))))</f>
        <v>0</v>
      </c>
      <c r="N43" s="146">
        <f>+IF($C43=0,0,IF($C43=30,(N17,IF($C43=60,(SUM(M17:N17)),(SUM(L17:N17))))))</f>
        <v>0</v>
      </c>
      <c r="O43" s="146">
        <f>+IF($C43=0,0,IF($C43=30,(O17,IF($C43=60,(SUM(N17:O17)),(SUM(M17:O17))))))</f>
        <v>0</v>
      </c>
      <c r="P43" s="146">
        <f>+IF($C43=0,0,IF($C43=30,(P17,IF($C43=60,(SUM(O17:P17)),(SUM(N17:P17))))))</f>
        <v>0</v>
      </c>
      <c r="Q43" s="146">
        <f>+IF($C43=0,0,IF($C43=30,(Q17,IF($C43=60,(SUM(P17:Q17)),(SUM(O17:Q17))))))</f>
        <v>0</v>
      </c>
      <c r="R43" s="146">
        <f>+IF($C43=0,0,IF($C43=30,(R17,IF($C43=60,(SUM(Q17:R17)),(SUM(P17:R17))))))</f>
        <v>0</v>
      </c>
      <c r="S43" s="146">
        <f>+IF($C43=0,0,IF($C43=30,(S17,IF($C43=60,(SUM(R17:S17)),(SUM(Q17:S17))))))</f>
        <v>0</v>
      </c>
      <c r="T43" s="146">
        <f>+IF($C43=0,0,IF($C43=30,(T17,IF($C43=60,(SUM(S17:T17)),(SUM(R17:T17))))))</f>
        <v>0</v>
      </c>
      <c r="U43" s="146">
        <f>+IF($C43=0,0,IF($C43=30,(U17,IF($C43=60,(SUM(T17:U17)),(SUM(S17:U17))))))</f>
        <v>0</v>
      </c>
      <c r="V43" s="146">
        <f>+IF($C43=0,0,IF($C43=30,(V17,IF($C43=60,(SUM(U17:V17)),(SUM(T17:V17))))))</f>
        <v>0</v>
      </c>
      <c r="W43" s="146">
        <f>+IF($C43=0,0,IF($C43=30,(W17,IF($C43=60,(SUM(V17:W17)),(SUM(U17:W17))))))</f>
        <v>0</v>
      </c>
      <c r="X43" s="146">
        <f>+IF($C43=0,0,IF($C43=30,(X17,IF($C43=60,(SUM(W17:X17)),(SUM(V17:X17))))))</f>
        <v>0</v>
      </c>
      <c r="Y43" s="146">
        <f>+IF($C43=0,0,IF($C43=30,(Y17,IF($C43=60,(SUM(X17:Y17)),(SUM(W17:Y17))))))</f>
        <v>0</v>
      </c>
      <c r="Z43" s="146">
        <f>+IF($C43=0,0,IF($C43=30,(Z17,IF($C43=60,(SUM(Y17:Z17)),(SUM(X17:Z17))))))</f>
        <v>0</v>
      </c>
      <c r="AA43" s="146">
        <f>+IF($C43=0,0,IF($C43=30,(AA17,IF($C43=60,(SUM(Z17:AA17)),(SUM(Y17:AA17))))))</f>
        <v>0</v>
      </c>
      <c r="AB43" s="146">
        <f>+IF($C43=0,0,IF($C43=30,(AB17,IF($C43=60,(SUM(AA17:AB17)),(SUM(Z17:AB17))))))</f>
        <v>0</v>
      </c>
      <c r="AC43" s="146">
        <f>+IF($C43=0,0,IF($C43=30,(AC17,IF($C43=60,(SUM(AB17:AC17)),(SUM(AA17:AC17))))))</f>
        <v>0</v>
      </c>
      <c r="AD43" s="146">
        <f>+IF($C43=0,0,IF($C43=30,(AD17,IF($C43=60,(SUM(AC17:AD17)),(SUM(AB17:AD17))))))</f>
        <v>0</v>
      </c>
      <c r="AE43" s="146">
        <f>+IF($C43=0,0,IF($C43=30,(AE17,IF($C43=60,(SUM(AD17:AE17)),(SUM(AC17:AE17))))))</f>
        <v>0</v>
      </c>
      <c r="AF43" s="146">
        <f>+IF($C43=0,0,IF($C43=30,(AF17,IF($C43=60,(SUM(AE17:AF17)),(SUM(AD17:AF17))))))</f>
        <v>0</v>
      </c>
      <c r="AG43" s="146">
        <f>+IF($C43=0,0,IF($C43=30,(AG17,IF($C43=60,(SUM(AF17:AG17)),(SUM(AE17:AG17))))))</f>
        <v>0</v>
      </c>
      <c r="AH43" s="146">
        <f>+IF($C43=0,0,IF($C43=30,(AH17,IF($C43=60,(SUM(AG17:AH17)),(SUM(AF17:AH17))))))</f>
        <v>0</v>
      </c>
      <c r="AI43" s="146">
        <f>+IF($C43=0,0,IF($C43=30,(AI17,IF($C43=60,(SUM(AH17:AI17)),(SUM(AG17:AI17))))))</f>
        <v>0</v>
      </c>
      <c r="AJ43" s="146">
        <f>+IF($C43=0,0,IF($C43=30,(AJ17,IF($C43=60,(SUM(AI17:AJ17)),(SUM(AH17:AJ17))))))</f>
        <v>0</v>
      </c>
      <c r="AK43" s="146">
        <f>+IF($C43=0,0,IF($C43=30,(AK17,IF($C43=60,(SUM(AJ17:AK17)),(SUM(AI17:AK17))))))</f>
        <v>0</v>
      </c>
      <c r="AL43" s="146">
        <f>+IF($C43=0,0,IF($C43=30,(AL17,IF($C43=60,(SUM(AK17:AL17)),(SUM(AJ17:AL17))))))</f>
        <v>0</v>
      </c>
      <c r="AM43" s="146">
        <f>+IF($C43=0,0,IF($C43=30,(AM17,IF($C43=60,(SUM(AL17:AM17)),(SUM(AK17:AM17))))))</f>
        <v>0</v>
      </c>
      <c r="AN43" s="146">
        <f>+IF($C43=0,0,IF($C43=30,(AN17,IF($C43=60,(SUM(AM17:AN17)),(SUM(AL17:AN17))))))</f>
        <v>0</v>
      </c>
      <c r="AO43" s="146">
        <f>+IF($C43=0,0,IF($C43=30,(AO17,IF($C43=60,(SUM(AN17:AO17)),(SUM(AM17:AO17))))))</f>
        <v>0</v>
      </c>
      <c r="AP43" s="146">
        <f>+IF($C43=0,0,IF($C43=30,(AP17,IF($C43=60,(SUM(AO17:AP17)),(SUM(AN17:AP17))))))</f>
        <v>0</v>
      </c>
      <c r="AQ43" s="146">
        <f>+IF($C43=0,0,IF($C43=30,(AQ17,IF($C43=60,(SUM(AP17:AQ17)),(SUM(AO17:AQ17))))))</f>
        <v>0</v>
      </c>
      <c r="AR43" s="146">
        <f>+IF($C43=0,0,IF($C43=30,(AR17,IF($C43=60,(SUM(AQ17:AR17)),(SUM(AP17:AR17))))))</f>
        <v>0</v>
      </c>
      <c r="AS43" s="146">
        <f>+IF($C43=0,0,IF($C43=30,(AS17,IF($C43=60,(SUM(AR17:AS17)),(SUM(AQ17:AS17))))))</f>
        <v>0</v>
      </c>
      <c r="AT43" s="146">
        <f>+IF($C43=0,0,IF($C43=30,(AT17,IF($C43=60,(SUM(AS17:AT17)),(SUM(AR17:AT17))))))</f>
        <v>0</v>
      </c>
      <c r="AU43" s="146">
        <f>+IF($C43=0,0,IF($C43=30,(AU17,IF($C43=60,(SUM(AT17:AU17)),(SUM(AS17:AU17))))))</f>
        <v>0</v>
      </c>
      <c r="AV43" s="146">
        <f>+IF($C43=0,0,IF($C43=30,(AV17,IF($C43=60,(SUM(AU17:AV17)),(SUM(AT17:AV17))))))</f>
        <v>0</v>
      </c>
      <c r="AW43" s="146">
        <f>+IF($C43=0,0,IF($C43=30,(AW17,IF($C43=60,(SUM(AV17:AW17)),(SUM(AU17:AW17))))))</f>
        <v>0</v>
      </c>
      <c r="AX43" s="146">
        <f>+IF($C43=0,0,IF($C43=30,(AX17,IF($C43=60,(SUM(AW17:AX17)),(SUM(AV17:AX17))))))</f>
        <v>0</v>
      </c>
      <c r="AY43" s="146">
        <f>+IF($C43=0,0,IF($C43=30,(AY17,IF($C43=60,(SUM(AX17:AY17)),(SUM(AW17:AY17))))))</f>
        <v>0</v>
      </c>
      <c r="AZ43" s="146">
        <f>+IF($C43=0,0,IF($C43=30,(AZ17,IF($C43=60,(SUM(AY17:AZ17)),(SUM(AX17:AZ17))))))</f>
        <v>0</v>
      </c>
      <c r="BA43" s="146">
        <f>+IF($C43=0,0,IF($C43=30,(BA17,IF($C43=60,(SUM(AZ17:BA17)),(SUM(AY17:BA17))))))</f>
        <v>0</v>
      </c>
      <c r="BB43" s="146">
        <f>+IF($C43=0,0,IF($C43=30,(BB17,IF($C43=60,(SUM(BA17:BB17)),(SUM(AZ17:BB17))))))</f>
        <v>0</v>
      </c>
      <c r="BC43" s="146">
        <f>+IF($C43=0,0,IF($C43=30,(BC17,IF($C43=60,(SUM(BB17:BC17)),(SUM(BA17:BC17))))))</f>
        <v>0</v>
      </c>
      <c r="BD43" s="146">
        <f>+IF($C43=0,0,IF($C43=30,(BD17,IF($C43=60,(SUM(BC17:BD17)),(SUM(BB17:BD17))))))</f>
        <v>0</v>
      </c>
      <c r="BE43" s="146">
        <f>+IF($C43=0,0,IF($C43=30,(BE17,IF($C43=60,(SUM(BD17:BE17)),(SUM(BC17:BE17))))))</f>
        <v>0</v>
      </c>
      <c r="BF43" s="146">
        <f>+IF($C43=0,0,IF($C43=30,(BF17,IF($C43=60,(SUM(BE17:BF17)),(SUM(BD17:BF17))))))</f>
        <v>0</v>
      </c>
      <c r="BG43" s="146">
        <f>+IF($C43=0,0,IF($C43=30,(BG17,IF($C43=60,(SUM(BF17:BG17)),(SUM(BE17:BG17))))))</f>
        <v>0</v>
      </c>
      <c r="BH43" s="146">
        <f>+IF($C43=0,0,IF($C43=30,(BH17,IF($C43=60,(SUM(BG17:BH17)),(SUM(BF17:BH17))))))</f>
        <v>0</v>
      </c>
      <c r="BI43" s="146">
        <f>+IF($C43=0,0,IF($C43=30,(BI17,IF($C43=60,(SUM(BH17:BI17)),(SUM(BG17:BI17))))))</f>
        <v>0</v>
      </c>
      <c r="BJ43" s="146">
        <f>+IF($C43=0,0,IF($C43=30,(BJ17,IF($C43=60,(SUM(BI17:BJ17)),(SUM(BH17:BJ17))))))</f>
        <v>0</v>
      </c>
      <c r="BK43" s="146">
        <f>+IF($C43=0,0,IF($C43=30,(BK17,IF($C43=60,(SUM(BJ17:BK17)),(SUM(BI17:BK17))))))</f>
        <v>0</v>
      </c>
    </row>
    <row r="44" spans="2:63" x14ac:dyDescent="0.25">
      <c r="B44" t="str">
        <f t="shared" si="5"/>
        <v xml:space="preserve">    - compensi amministratori</v>
      </c>
      <c r="C44" s="54">
        <f>+'i_Altri Costi'!C18</f>
        <v>0</v>
      </c>
      <c r="D44" s="146">
        <f t="shared" si="6"/>
        <v>0</v>
      </c>
      <c r="E44" s="146">
        <f t="shared" si="7"/>
        <v>0</v>
      </c>
      <c r="F44" s="146">
        <f t="shared" si="8"/>
        <v>0</v>
      </c>
      <c r="G44" s="146">
        <f>+IF($C44=0,0,IF($C44=30,(G18,IF($C44=60,(SUM(F18:G18)),(SUM(E18:G18))))))</f>
        <v>0</v>
      </c>
      <c r="H44" s="146">
        <f>+IF($C44=0,0,IF($C44=30,(H18,IF($C44=60,(SUM(G18:H18)),(SUM(F18:H18))))))</f>
        <v>0</v>
      </c>
      <c r="I44" s="146">
        <f>+IF($C44=0,0,IF($C44=30,(I18,IF($C44=60,(SUM(H18:I18)),(SUM(G18:I18))))))</f>
        <v>0</v>
      </c>
      <c r="J44" s="146">
        <f>+IF($C44=0,0,IF($C44=30,(J18,IF($C44=60,(SUM(I18:J18)),(SUM(H18:J18))))))</f>
        <v>0</v>
      </c>
      <c r="K44" s="146">
        <f>+IF($C44=0,0,IF($C44=30,(K18,IF($C44=60,(SUM(J18:K18)),(SUM(I18:K18))))))</f>
        <v>0</v>
      </c>
      <c r="L44" s="146">
        <f>+IF($C44=0,0,IF($C44=30,(L18,IF($C44=60,(SUM(K18:L18)),(SUM(J18:L18))))))</f>
        <v>0</v>
      </c>
      <c r="M44" s="146">
        <f>+IF($C44=0,0,IF($C44=30,(M18,IF($C44=60,(SUM(L18:M18)),(SUM(K18:M18))))))</f>
        <v>0</v>
      </c>
      <c r="N44" s="146">
        <f>+IF($C44=0,0,IF($C44=30,(N18,IF($C44=60,(SUM(M18:N18)),(SUM(L18:N18))))))</f>
        <v>0</v>
      </c>
      <c r="O44" s="146">
        <f>+IF($C44=0,0,IF($C44=30,(O18,IF($C44=60,(SUM(N18:O18)),(SUM(M18:O18))))))</f>
        <v>0</v>
      </c>
      <c r="P44" s="146">
        <f>+IF($C44=0,0,IF($C44=30,(P18,IF($C44=60,(SUM(O18:P18)),(SUM(N18:P18))))))</f>
        <v>0</v>
      </c>
      <c r="Q44" s="146">
        <f>+IF($C44=0,0,IF($C44=30,(Q18,IF($C44=60,(SUM(P18:Q18)),(SUM(O18:Q18))))))</f>
        <v>0</v>
      </c>
      <c r="R44" s="146">
        <f>+IF($C44=0,0,IF($C44=30,(R18,IF($C44=60,(SUM(Q18:R18)),(SUM(P18:R18))))))</f>
        <v>0</v>
      </c>
      <c r="S44" s="146">
        <f>+IF($C44=0,0,IF($C44=30,(S18,IF($C44=60,(SUM(R18:S18)),(SUM(Q18:S18))))))</f>
        <v>0</v>
      </c>
      <c r="T44" s="146">
        <f>+IF($C44=0,0,IF($C44=30,(T18,IF($C44=60,(SUM(S18:T18)),(SUM(R18:T18))))))</f>
        <v>0</v>
      </c>
      <c r="U44" s="146">
        <f>+IF($C44=0,0,IF($C44=30,(U18,IF($C44=60,(SUM(T18:U18)),(SUM(S18:U18))))))</f>
        <v>0</v>
      </c>
      <c r="V44" s="146">
        <f>+IF($C44=0,0,IF($C44=30,(V18,IF($C44=60,(SUM(U18:V18)),(SUM(T18:V18))))))</f>
        <v>0</v>
      </c>
      <c r="W44" s="146">
        <f>+IF($C44=0,0,IF($C44=30,(W18,IF($C44=60,(SUM(V18:W18)),(SUM(U18:W18))))))</f>
        <v>0</v>
      </c>
      <c r="X44" s="146">
        <f>+IF($C44=0,0,IF($C44=30,(X18,IF($C44=60,(SUM(W18:X18)),(SUM(V18:X18))))))</f>
        <v>0</v>
      </c>
      <c r="Y44" s="146">
        <f>+IF($C44=0,0,IF($C44=30,(Y18,IF($C44=60,(SUM(X18:Y18)),(SUM(W18:Y18))))))</f>
        <v>0</v>
      </c>
      <c r="Z44" s="146">
        <f>+IF($C44=0,0,IF($C44=30,(Z18,IF($C44=60,(SUM(Y18:Z18)),(SUM(X18:Z18))))))</f>
        <v>0</v>
      </c>
      <c r="AA44" s="146">
        <f>+IF($C44=0,0,IF($C44=30,(AA18,IF($C44=60,(SUM(Z18:AA18)),(SUM(Y18:AA18))))))</f>
        <v>0</v>
      </c>
      <c r="AB44" s="146">
        <f>+IF($C44=0,0,IF($C44=30,(AB18,IF($C44=60,(SUM(AA18:AB18)),(SUM(Z18:AB18))))))</f>
        <v>0</v>
      </c>
      <c r="AC44" s="146">
        <f>+IF($C44=0,0,IF($C44=30,(AC18,IF($C44=60,(SUM(AB18:AC18)),(SUM(AA18:AC18))))))</f>
        <v>0</v>
      </c>
      <c r="AD44" s="146">
        <f>+IF($C44=0,0,IF($C44=30,(AD18,IF($C44=60,(SUM(AC18:AD18)),(SUM(AB18:AD18))))))</f>
        <v>0</v>
      </c>
      <c r="AE44" s="146">
        <f>+IF($C44=0,0,IF($C44=30,(AE18,IF($C44=60,(SUM(AD18:AE18)),(SUM(AC18:AE18))))))</f>
        <v>0</v>
      </c>
      <c r="AF44" s="146">
        <f>+IF($C44=0,0,IF($C44=30,(AF18,IF($C44=60,(SUM(AE18:AF18)),(SUM(AD18:AF18))))))</f>
        <v>0</v>
      </c>
      <c r="AG44" s="146">
        <f>+IF($C44=0,0,IF($C44=30,(AG18,IF($C44=60,(SUM(AF18:AG18)),(SUM(AE18:AG18))))))</f>
        <v>0</v>
      </c>
      <c r="AH44" s="146">
        <f>+IF($C44=0,0,IF($C44=30,(AH18,IF($C44=60,(SUM(AG18:AH18)),(SUM(AF18:AH18))))))</f>
        <v>0</v>
      </c>
      <c r="AI44" s="146">
        <f>+IF($C44=0,0,IF($C44=30,(AI18,IF($C44=60,(SUM(AH18:AI18)),(SUM(AG18:AI18))))))</f>
        <v>0</v>
      </c>
      <c r="AJ44" s="146">
        <f>+IF($C44=0,0,IF($C44=30,(AJ18,IF($C44=60,(SUM(AI18:AJ18)),(SUM(AH18:AJ18))))))</f>
        <v>0</v>
      </c>
      <c r="AK44" s="146">
        <f>+IF($C44=0,0,IF($C44=30,(AK18,IF($C44=60,(SUM(AJ18:AK18)),(SUM(AI18:AK18))))))</f>
        <v>0</v>
      </c>
      <c r="AL44" s="146">
        <f>+IF($C44=0,0,IF($C44=30,(AL18,IF($C44=60,(SUM(AK18:AL18)),(SUM(AJ18:AL18))))))</f>
        <v>0</v>
      </c>
      <c r="AM44" s="146">
        <f>+IF($C44=0,0,IF($C44=30,(AM18,IF($C44=60,(SUM(AL18:AM18)),(SUM(AK18:AM18))))))</f>
        <v>0</v>
      </c>
      <c r="AN44" s="146">
        <f>+IF($C44=0,0,IF($C44=30,(AN18,IF($C44=60,(SUM(AM18:AN18)),(SUM(AL18:AN18))))))</f>
        <v>0</v>
      </c>
      <c r="AO44" s="146">
        <f>+IF($C44=0,0,IF($C44=30,(AO18,IF($C44=60,(SUM(AN18:AO18)),(SUM(AM18:AO18))))))</f>
        <v>0</v>
      </c>
      <c r="AP44" s="146">
        <f>+IF($C44=0,0,IF($C44=30,(AP18,IF($C44=60,(SUM(AO18:AP18)),(SUM(AN18:AP18))))))</f>
        <v>0</v>
      </c>
      <c r="AQ44" s="146">
        <f>+IF($C44=0,0,IF($C44=30,(AQ18,IF($C44=60,(SUM(AP18:AQ18)),(SUM(AO18:AQ18))))))</f>
        <v>0</v>
      </c>
      <c r="AR44" s="146">
        <f>+IF($C44=0,0,IF($C44=30,(AR18,IF($C44=60,(SUM(AQ18:AR18)),(SUM(AP18:AR18))))))</f>
        <v>0</v>
      </c>
      <c r="AS44" s="146">
        <f>+IF($C44=0,0,IF($C44=30,(AS18,IF($C44=60,(SUM(AR18:AS18)),(SUM(AQ18:AS18))))))</f>
        <v>0</v>
      </c>
      <c r="AT44" s="146">
        <f>+IF($C44=0,0,IF($C44=30,(AT18,IF($C44=60,(SUM(AS18:AT18)),(SUM(AR18:AT18))))))</f>
        <v>0</v>
      </c>
      <c r="AU44" s="146">
        <f>+IF($C44=0,0,IF($C44=30,(AU18,IF($C44=60,(SUM(AT18:AU18)),(SUM(AS18:AU18))))))</f>
        <v>0</v>
      </c>
      <c r="AV44" s="146">
        <f>+IF($C44=0,0,IF($C44=30,(AV18,IF($C44=60,(SUM(AU18:AV18)),(SUM(AT18:AV18))))))</f>
        <v>0</v>
      </c>
      <c r="AW44" s="146">
        <f>+IF($C44=0,0,IF($C44=30,(AW18,IF($C44=60,(SUM(AV18:AW18)),(SUM(AU18:AW18))))))</f>
        <v>0</v>
      </c>
      <c r="AX44" s="146">
        <f>+IF($C44=0,0,IF($C44=30,(AX18,IF($C44=60,(SUM(AW18:AX18)),(SUM(AV18:AX18))))))</f>
        <v>0</v>
      </c>
      <c r="AY44" s="146">
        <f>+IF($C44=0,0,IF($C44=30,(AY18,IF($C44=60,(SUM(AX18:AY18)),(SUM(AW18:AY18))))))</f>
        <v>0</v>
      </c>
      <c r="AZ44" s="146">
        <f>+IF($C44=0,0,IF($C44=30,(AZ18,IF($C44=60,(SUM(AY18:AZ18)),(SUM(AX18:AZ18))))))</f>
        <v>0</v>
      </c>
      <c r="BA44" s="146">
        <f>+IF($C44=0,0,IF($C44=30,(BA18,IF($C44=60,(SUM(AZ18:BA18)),(SUM(AY18:BA18))))))</f>
        <v>0</v>
      </c>
      <c r="BB44" s="146">
        <f>+IF($C44=0,0,IF($C44=30,(BB18,IF($C44=60,(SUM(BA18:BB18)),(SUM(AZ18:BB18))))))</f>
        <v>0</v>
      </c>
      <c r="BC44" s="146">
        <f>+IF($C44=0,0,IF($C44=30,(BC18,IF($C44=60,(SUM(BB18:BC18)),(SUM(BA18:BC18))))))</f>
        <v>0</v>
      </c>
      <c r="BD44" s="146">
        <f>+IF($C44=0,0,IF($C44=30,(BD18,IF($C44=60,(SUM(BC18:BD18)),(SUM(BB18:BD18))))))</f>
        <v>0</v>
      </c>
      <c r="BE44" s="146">
        <f>+IF($C44=0,0,IF($C44=30,(BE18,IF($C44=60,(SUM(BD18:BE18)),(SUM(BC18:BE18))))))</f>
        <v>0</v>
      </c>
      <c r="BF44" s="146">
        <f>+IF($C44=0,0,IF($C44=30,(BF18,IF($C44=60,(SUM(BE18:BF18)),(SUM(BD18:BF18))))))</f>
        <v>0</v>
      </c>
      <c r="BG44" s="146">
        <f>+IF($C44=0,0,IF($C44=30,(BG18,IF($C44=60,(SUM(BF18:BG18)),(SUM(BE18:BG18))))))</f>
        <v>0</v>
      </c>
      <c r="BH44" s="146">
        <f>+IF($C44=0,0,IF($C44=30,(BH18,IF($C44=60,(SUM(BG18:BH18)),(SUM(BF18:BH18))))))</f>
        <v>0</v>
      </c>
      <c r="BI44" s="146">
        <f>+IF($C44=0,0,IF($C44=30,(BI18,IF($C44=60,(SUM(BH18:BI18)),(SUM(BG18:BI18))))))</f>
        <v>0</v>
      </c>
      <c r="BJ44" s="146">
        <f>+IF($C44=0,0,IF($C44=30,(BJ18,IF($C44=60,(SUM(BI18:BJ18)),(SUM(BH18:BJ18))))))</f>
        <v>0</v>
      </c>
      <c r="BK44" s="146">
        <f>+IF($C44=0,0,IF($C44=30,(BK18,IF($C44=60,(SUM(BJ18:BK18)),(SUM(BI18:BK18))))))</f>
        <v>0</v>
      </c>
    </row>
    <row r="45" spans="2:63" x14ac:dyDescent="0.25">
      <c r="B45" t="str">
        <f t="shared" si="5"/>
        <v xml:space="preserve">    - spese postali</v>
      </c>
      <c r="C45" s="54">
        <f>+'i_Altri Costi'!C19</f>
        <v>0</v>
      </c>
      <c r="D45" s="146">
        <f t="shared" si="6"/>
        <v>0</v>
      </c>
      <c r="E45" s="146">
        <f t="shared" si="7"/>
        <v>0</v>
      </c>
      <c r="F45" s="146">
        <f t="shared" si="8"/>
        <v>0</v>
      </c>
      <c r="G45" s="146">
        <f>+IF($C45=0,0,IF($C45=30,(G19,IF($C45=60,(SUM(F19:G19)),(SUM(E19:G19))))))</f>
        <v>0</v>
      </c>
      <c r="H45" s="146">
        <f>+IF($C45=0,0,IF($C45=30,(H19,IF($C45=60,(SUM(G19:H19)),(SUM(F19:H19))))))</f>
        <v>0</v>
      </c>
      <c r="I45" s="146">
        <f>+IF($C45=0,0,IF($C45=30,(I19,IF($C45=60,(SUM(H19:I19)),(SUM(G19:I19))))))</f>
        <v>0</v>
      </c>
      <c r="J45" s="146">
        <f>+IF($C45=0,0,IF($C45=30,(J19,IF($C45=60,(SUM(I19:J19)),(SUM(H19:J19))))))</f>
        <v>0</v>
      </c>
      <c r="K45" s="146">
        <f>+IF($C45=0,0,IF($C45=30,(K19,IF($C45=60,(SUM(J19:K19)),(SUM(I19:K19))))))</f>
        <v>0</v>
      </c>
      <c r="L45" s="146">
        <f>+IF($C45=0,0,IF($C45=30,(L19,IF($C45=60,(SUM(K19:L19)),(SUM(J19:L19))))))</f>
        <v>0</v>
      </c>
      <c r="M45" s="146">
        <f>+IF($C45=0,0,IF($C45=30,(M19,IF($C45=60,(SUM(L19:M19)),(SUM(K19:M19))))))</f>
        <v>0</v>
      </c>
      <c r="N45" s="146">
        <f>+IF($C45=0,0,IF($C45=30,(N19,IF($C45=60,(SUM(M19:N19)),(SUM(L19:N19))))))</f>
        <v>0</v>
      </c>
      <c r="O45" s="146">
        <f>+IF($C45=0,0,IF($C45=30,(O19,IF($C45=60,(SUM(N19:O19)),(SUM(M19:O19))))))</f>
        <v>0</v>
      </c>
      <c r="P45" s="146">
        <f>+IF($C45=0,0,IF($C45=30,(P19,IF($C45=60,(SUM(O19:P19)),(SUM(N19:P19))))))</f>
        <v>0</v>
      </c>
      <c r="Q45" s="146">
        <f>+IF($C45=0,0,IF($C45=30,(Q19,IF($C45=60,(SUM(P19:Q19)),(SUM(O19:Q19))))))</f>
        <v>0</v>
      </c>
      <c r="R45" s="146">
        <f>+IF($C45=0,0,IF($C45=30,(R19,IF($C45=60,(SUM(Q19:R19)),(SUM(P19:R19))))))</f>
        <v>0</v>
      </c>
      <c r="S45" s="146">
        <f>+IF($C45=0,0,IF($C45=30,(S19,IF($C45=60,(SUM(R19:S19)),(SUM(Q19:S19))))))</f>
        <v>0</v>
      </c>
      <c r="T45" s="146">
        <f>+IF($C45=0,0,IF($C45=30,(T19,IF($C45=60,(SUM(S19:T19)),(SUM(R19:T19))))))</f>
        <v>0</v>
      </c>
      <c r="U45" s="146">
        <f>+IF($C45=0,0,IF($C45=30,(U19,IF($C45=60,(SUM(T19:U19)),(SUM(S19:U19))))))</f>
        <v>0</v>
      </c>
      <c r="V45" s="146">
        <f>+IF($C45=0,0,IF($C45=30,(V19,IF($C45=60,(SUM(U19:V19)),(SUM(T19:V19))))))</f>
        <v>0</v>
      </c>
      <c r="W45" s="146">
        <f>+IF($C45=0,0,IF($C45=30,(W19,IF($C45=60,(SUM(V19:W19)),(SUM(U19:W19))))))</f>
        <v>0</v>
      </c>
      <c r="X45" s="146">
        <f>+IF($C45=0,0,IF($C45=30,(X19,IF($C45=60,(SUM(W19:X19)),(SUM(V19:X19))))))</f>
        <v>0</v>
      </c>
      <c r="Y45" s="146">
        <f>+IF($C45=0,0,IF($C45=30,(Y19,IF($C45=60,(SUM(X19:Y19)),(SUM(W19:Y19))))))</f>
        <v>0</v>
      </c>
      <c r="Z45" s="146">
        <f>+IF($C45=0,0,IF($C45=30,(Z19,IF($C45=60,(SUM(Y19:Z19)),(SUM(X19:Z19))))))</f>
        <v>0</v>
      </c>
      <c r="AA45" s="146">
        <f>+IF($C45=0,0,IF($C45=30,(AA19,IF($C45=60,(SUM(Z19:AA19)),(SUM(Y19:AA19))))))</f>
        <v>0</v>
      </c>
      <c r="AB45" s="146">
        <f>+IF($C45=0,0,IF($C45=30,(AB19,IF($C45=60,(SUM(AA19:AB19)),(SUM(Z19:AB19))))))</f>
        <v>0</v>
      </c>
      <c r="AC45" s="146">
        <f>+IF($C45=0,0,IF($C45=30,(AC19,IF($C45=60,(SUM(AB19:AC19)),(SUM(AA19:AC19))))))</f>
        <v>0</v>
      </c>
      <c r="AD45" s="146">
        <f>+IF($C45=0,0,IF($C45=30,(AD19,IF($C45=60,(SUM(AC19:AD19)),(SUM(AB19:AD19))))))</f>
        <v>0</v>
      </c>
      <c r="AE45" s="146">
        <f>+IF($C45=0,0,IF($C45=30,(AE19,IF($C45=60,(SUM(AD19:AE19)),(SUM(AC19:AE19))))))</f>
        <v>0</v>
      </c>
      <c r="AF45" s="146">
        <f>+IF($C45=0,0,IF($C45=30,(AF19,IF($C45=60,(SUM(AE19:AF19)),(SUM(AD19:AF19))))))</f>
        <v>0</v>
      </c>
      <c r="AG45" s="146">
        <f>+IF($C45=0,0,IF($C45=30,(AG19,IF($C45=60,(SUM(AF19:AG19)),(SUM(AE19:AG19))))))</f>
        <v>0</v>
      </c>
      <c r="AH45" s="146">
        <f>+IF($C45=0,0,IF($C45=30,(AH19,IF($C45=60,(SUM(AG19:AH19)),(SUM(AF19:AH19))))))</f>
        <v>0</v>
      </c>
      <c r="AI45" s="146">
        <f>+IF($C45=0,0,IF($C45=30,(AI19,IF($C45=60,(SUM(AH19:AI19)),(SUM(AG19:AI19))))))</f>
        <v>0</v>
      </c>
      <c r="AJ45" s="146">
        <f>+IF($C45=0,0,IF($C45=30,(AJ19,IF($C45=60,(SUM(AI19:AJ19)),(SUM(AH19:AJ19))))))</f>
        <v>0</v>
      </c>
      <c r="AK45" s="146">
        <f>+IF($C45=0,0,IF($C45=30,(AK19,IF($C45=60,(SUM(AJ19:AK19)),(SUM(AI19:AK19))))))</f>
        <v>0</v>
      </c>
      <c r="AL45" s="146">
        <f>+IF($C45=0,0,IF($C45=30,(AL19,IF($C45=60,(SUM(AK19:AL19)),(SUM(AJ19:AL19))))))</f>
        <v>0</v>
      </c>
      <c r="AM45" s="146">
        <f>+IF($C45=0,0,IF($C45=30,(AM19,IF($C45=60,(SUM(AL19:AM19)),(SUM(AK19:AM19))))))</f>
        <v>0</v>
      </c>
      <c r="AN45" s="146">
        <f>+IF($C45=0,0,IF($C45=30,(AN19,IF($C45=60,(SUM(AM19:AN19)),(SUM(AL19:AN19))))))</f>
        <v>0</v>
      </c>
      <c r="AO45" s="146">
        <f>+IF($C45=0,0,IF($C45=30,(AO19,IF($C45=60,(SUM(AN19:AO19)),(SUM(AM19:AO19))))))</f>
        <v>0</v>
      </c>
      <c r="AP45" s="146">
        <f>+IF($C45=0,0,IF($C45=30,(AP19,IF($C45=60,(SUM(AO19:AP19)),(SUM(AN19:AP19))))))</f>
        <v>0</v>
      </c>
      <c r="AQ45" s="146">
        <f>+IF($C45=0,0,IF($C45=30,(AQ19,IF($C45=60,(SUM(AP19:AQ19)),(SUM(AO19:AQ19))))))</f>
        <v>0</v>
      </c>
      <c r="AR45" s="146">
        <f>+IF($C45=0,0,IF($C45=30,(AR19,IF($C45=60,(SUM(AQ19:AR19)),(SUM(AP19:AR19))))))</f>
        <v>0</v>
      </c>
      <c r="AS45" s="146">
        <f>+IF($C45=0,0,IF($C45=30,(AS19,IF($C45=60,(SUM(AR19:AS19)),(SUM(AQ19:AS19))))))</f>
        <v>0</v>
      </c>
      <c r="AT45" s="146">
        <f>+IF($C45=0,0,IF($C45=30,(AT19,IF($C45=60,(SUM(AS19:AT19)),(SUM(AR19:AT19))))))</f>
        <v>0</v>
      </c>
      <c r="AU45" s="146">
        <f>+IF($C45=0,0,IF($C45=30,(AU19,IF($C45=60,(SUM(AT19:AU19)),(SUM(AS19:AU19))))))</f>
        <v>0</v>
      </c>
      <c r="AV45" s="146">
        <f>+IF($C45=0,0,IF($C45=30,(AV19,IF($C45=60,(SUM(AU19:AV19)),(SUM(AT19:AV19))))))</f>
        <v>0</v>
      </c>
      <c r="AW45" s="146">
        <f>+IF($C45=0,0,IF($C45=30,(AW19,IF($C45=60,(SUM(AV19:AW19)),(SUM(AU19:AW19))))))</f>
        <v>0</v>
      </c>
      <c r="AX45" s="146">
        <f>+IF($C45=0,0,IF($C45=30,(AX19,IF($C45=60,(SUM(AW19:AX19)),(SUM(AV19:AX19))))))</f>
        <v>0</v>
      </c>
      <c r="AY45" s="146">
        <f>+IF($C45=0,0,IF($C45=30,(AY19,IF($C45=60,(SUM(AX19:AY19)),(SUM(AW19:AY19))))))</f>
        <v>0</v>
      </c>
      <c r="AZ45" s="146">
        <f>+IF($C45=0,0,IF($C45=30,(AZ19,IF($C45=60,(SUM(AY19:AZ19)),(SUM(AX19:AZ19))))))</f>
        <v>0</v>
      </c>
      <c r="BA45" s="146">
        <f>+IF($C45=0,0,IF($C45=30,(BA19,IF($C45=60,(SUM(AZ19:BA19)),(SUM(AY19:BA19))))))</f>
        <v>0</v>
      </c>
      <c r="BB45" s="146">
        <f>+IF($C45=0,0,IF($C45=30,(BB19,IF($C45=60,(SUM(BA19:BB19)),(SUM(AZ19:BB19))))))</f>
        <v>0</v>
      </c>
      <c r="BC45" s="146">
        <f>+IF($C45=0,0,IF($C45=30,(BC19,IF($C45=60,(SUM(BB19:BC19)),(SUM(BA19:BC19))))))</f>
        <v>0</v>
      </c>
      <c r="BD45" s="146">
        <f>+IF($C45=0,0,IF($C45=30,(BD19,IF($C45=60,(SUM(BC19:BD19)),(SUM(BB19:BD19))))))</f>
        <v>0</v>
      </c>
      <c r="BE45" s="146">
        <f>+IF($C45=0,0,IF($C45=30,(BE19,IF($C45=60,(SUM(BD19:BE19)),(SUM(BC19:BE19))))))</f>
        <v>0</v>
      </c>
      <c r="BF45" s="146">
        <f>+IF($C45=0,0,IF($C45=30,(BF19,IF($C45=60,(SUM(BE19:BF19)),(SUM(BD19:BF19))))))</f>
        <v>0</v>
      </c>
      <c r="BG45" s="146">
        <f>+IF($C45=0,0,IF($C45=30,(BG19,IF($C45=60,(SUM(BF19:BG19)),(SUM(BE19:BG19))))))</f>
        <v>0</v>
      </c>
      <c r="BH45" s="146">
        <f>+IF($C45=0,0,IF($C45=30,(BH19,IF($C45=60,(SUM(BG19:BH19)),(SUM(BF19:BH19))))))</f>
        <v>0</v>
      </c>
      <c r="BI45" s="146">
        <f>+IF($C45=0,0,IF($C45=30,(BI19,IF($C45=60,(SUM(BH19:BI19)),(SUM(BG19:BI19))))))</f>
        <v>0</v>
      </c>
      <c r="BJ45" s="146">
        <f>+IF($C45=0,0,IF($C45=30,(BJ19,IF($C45=60,(SUM(BI19:BJ19)),(SUM(BH19:BJ19))))))</f>
        <v>0</v>
      </c>
      <c r="BK45" s="146">
        <f>+IF($C45=0,0,IF($C45=30,(BK19,IF($C45=60,(SUM(BJ19:BK19)),(SUM(BI19:BK19))))))</f>
        <v>0</v>
      </c>
    </row>
    <row r="46" spans="2:63" x14ac:dyDescent="0.25">
      <c r="B46" t="str">
        <f t="shared" si="5"/>
        <v xml:space="preserve">    - oneri bancari</v>
      </c>
      <c r="C46" s="54">
        <f>+'i_Altri Costi'!C20</f>
        <v>0</v>
      </c>
      <c r="D46" s="146">
        <f t="shared" si="6"/>
        <v>0</v>
      </c>
      <c r="E46" s="146">
        <f t="shared" si="7"/>
        <v>0</v>
      </c>
      <c r="F46" s="146">
        <f t="shared" si="8"/>
        <v>0</v>
      </c>
      <c r="G46" s="146">
        <f>+IF($C46=0,0,IF($C46=30,(G20,IF($C46=60,(SUM(F20:G20)),(SUM(E20:G20))))))</f>
        <v>0</v>
      </c>
      <c r="H46" s="146">
        <f>+IF($C46=0,0,IF($C46=30,(H20,IF($C46=60,(SUM(G20:H20)),(SUM(F20:H20))))))</f>
        <v>0</v>
      </c>
      <c r="I46" s="146">
        <f>+IF($C46=0,0,IF($C46=30,(I20,IF($C46=60,(SUM(H20:I20)),(SUM(G20:I20))))))</f>
        <v>0</v>
      </c>
      <c r="J46" s="146">
        <f>+IF($C46=0,0,IF($C46=30,(J20,IF($C46=60,(SUM(I20:J20)),(SUM(H20:J20))))))</f>
        <v>0</v>
      </c>
      <c r="K46" s="146">
        <f>+IF($C46=0,0,IF($C46=30,(K20,IF($C46=60,(SUM(J20:K20)),(SUM(I20:K20))))))</f>
        <v>0</v>
      </c>
      <c r="L46" s="146">
        <f>+IF($C46=0,0,IF($C46=30,(L20,IF($C46=60,(SUM(K20:L20)),(SUM(J20:L20))))))</f>
        <v>0</v>
      </c>
      <c r="M46" s="146">
        <f>+IF($C46=0,0,IF($C46=30,(M20,IF($C46=60,(SUM(L20:M20)),(SUM(K20:M20))))))</f>
        <v>0</v>
      </c>
      <c r="N46" s="146">
        <f>+IF($C46=0,0,IF($C46=30,(N20,IF($C46=60,(SUM(M20:N20)),(SUM(L20:N20))))))</f>
        <v>0</v>
      </c>
      <c r="O46" s="146">
        <f>+IF($C46=0,0,IF($C46=30,(O20,IF($C46=60,(SUM(N20:O20)),(SUM(M20:O20))))))</f>
        <v>0</v>
      </c>
      <c r="P46" s="146">
        <f>+IF($C46=0,0,IF($C46=30,(P20,IF($C46=60,(SUM(O20:P20)),(SUM(N20:P20))))))</f>
        <v>0</v>
      </c>
      <c r="Q46" s="146">
        <f>+IF($C46=0,0,IF($C46=30,(Q20,IF($C46=60,(SUM(P20:Q20)),(SUM(O20:Q20))))))</f>
        <v>0</v>
      </c>
      <c r="R46" s="146">
        <f>+IF($C46=0,0,IF($C46=30,(R20,IF($C46=60,(SUM(Q20:R20)),(SUM(P20:R20))))))</f>
        <v>0</v>
      </c>
      <c r="S46" s="146">
        <f>+IF($C46=0,0,IF($C46=30,(S20,IF($C46=60,(SUM(R20:S20)),(SUM(Q20:S20))))))</f>
        <v>0</v>
      </c>
      <c r="T46" s="146">
        <f>+IF($C46=0,0,IF($C46=30,(T20,IF($C46=60,(SUM(S20:T20)),(SUM(R20:T20))))))</f>
        <v>0</v>
      </c>
      <c r="U46" s="146">
        <f>+IF($C46=0,0,IF($C46=30,(U20,IF($C46=60,(SUM(T20:U20)),(SUM(S20:U20))))))</f>
        <v>0</v>
      </c>
      <c r="V46" s="146">
        <f>+IF($C46=0,0,IF($C46=30,(V20,IF($C46=60,(SUM(U20:V20)),(SUM(T20:V20))))))</f>
        <v>0</v>
      </c>
      <c r="W46" s="146">
        <f>+IF($C46=0,0,IF($C46=30,(W20,IF($C46=60,(SUM(V20:W20)),(SUM(U20:W20))))))</f>
        <v>0</v>
      </c>
      <c r="X46" s="146">
        <f>+IF($C46=0,0,IF($C46=30,(X20,IF($C46=60,(SUM(W20:X20)),(SUM(V20:X20))))))</f>
        <v>0</v>
      </c>
      <c r="Y46" s="146">
        <f>+IF($C46=0,0,IF($C46=30,(Y20,IF($C46=60,(SUM(X20:Y20)),(SUM(W20:Y20))))))</f>
        <v>0</v>
      </c>
      <c r="Z46" s="146">
        <f>+IF($C46=0,0,IF($C46=30,(Z20,IF($C46=60,(SUM(Y20:Z20)),(SUM(X20:Z20))))))</f>
        <v>0</v>
      </c>
      <c r="AA46" s="146">
        <f>+IF($C46=0,0,IF($C46=30,(AA20,IF($C46=60,(SUM(Z20:AA20)),(SUM(Y20:AA20))))))</f>
        <v>0</v>
      </c>
      <c r="AB46" s="146">
        <f>+IF($C46=0,0,IF($C46=30,(AB20,IF($C46=60,(SUM(AA20:AB20)),(SUM(Z20:AB20))))))</f>
        <v>0</v>
      </c>
      <c r="AC46" s="146">
        <f>+IF($C46=0,0,IF($C46=30,(AC20,IF($C46=60,(SUM(AB20:AC20)),(SUM(AA20:AC20))))))</f>
        <v>0</v>
      </c>
      <c r="AD46" s="146">
        <f>+IF($C46=0,0,IF($C46=30,(AD20,IF($C46=60,(SUM(AC20:AD20)),(SUM(AB20:AD20))))))</f>
        <v>0</v>
      </c>
      <c r="AE46" s="146">
        <f>+IF($C46=0,0,IF($C46=30,(AE20,IF($C46=60,(SUM(AD20:AE20)),(SUM(AC20:AE20))))))</f>
        <v>0</v>
      </c>
      <c r="AF46" s="146">
        <f>+IF($C46=0,0,IF($C46=30,(AF20,IF($C46=60,(SUM(AE20:AF20)),(SUM(AD20:AF20))))))</f>
        <v>0</v>
      </c>
      <c r="AG46" s="146">
        <f>+IF($C46=0,0,IF($C46=30,(AG20,IF($C46=60,(SUM(AF20:AG20)),(SUM(AE20:AG20))))))</f>
        <v>0</v>
      </c>
      <c r="AH46" s="146">
        <f>+IF($C46=0,0,IF($C46=30,(AH20,IF($C46=60,(SUM(AG20:AH20)),(SUM(AF20:AH20))))))</f>
        <v>0</v>
      </c>
      <c r="AI46" s="146">
        <f>+IF($C46=0,0,IF($C46=30,(AI20,IF($C46=60,(SUM(AH20:AI20)),(SUM(AG20:AI20))))))</f>
        <v>0</v>
      </c>
      <c r="AJ46" s="146">
        <f>+IF($C46=0,0,IF($C46=30,(AJ20,IF($C46=60,(SUM(AI20:AJ20)),(SUM(AH20:AJ20))))))</f>
        <v>0</v>
      </c>
      <c r="AK46" s="146">
        <f>+IF($C46=0,0,IF($C46=30,(AK20,IF($C46=60,(SUM(AJ20:AK20)),(SUM(AI20:AK20))))))</f>
        <v>0</v>
      </c>
      <c r="AL46" s="146">
        <f>+IF($C46=0,0,IF($C46=30,(AL20,IF($C46=60,(SUM(AK20:AL20)),(SUM(AJ20:AL20))))))</f>
        <v>0</v>
      </c>
      <c r="AM46" s="146">
        <f>+IF($C46=0,0,IF($C46=30,(AM20,IF($C46=60,(SUM(AL20:AM20)),(SUM(AK20:AM20))))))</f>
        <v>0</v>
      </c>
      <c r="AN46" s="146">
        <f>+IF($C46=0,0,IF($C46=30,(AN20,IF($C46=60,(SUM(AM20:AN20)),(SUM(AL20:AN20))))))</f>
        <v>0</v>
      </c>
      <c r="AO46" s="146">
        <f>+IF($C46=0,0,IF($C46=30,(AO20,IF($C46=60,(SUM(AN20:AO20)),(SUM(AM20:AO20))))))</f>
        <v>0</v>
      </c>
      <c r="AP46" s="146">
        <f>+IF($C46=0,0,IF($C46=30,(AP20,IF($C46=60,(SUM(AO20:AP20)),(SUM(AN20:AP20))))))</f>
        <v>0</v>
      </c>
      <c r="AQ46" s="146">
        <f>+IF($C46=0,0,IF($C46=30,(AQ20,IF($C46=60,(SUM(AP20:AQ20)),(SUM(AO20:AQ20))))))</f>
        <v>0</v>
      </c>
      <c r="AR46" s="146">
        <f>+IF($C46=0,0,IF($C46=30,(AR20,IF($C46=60,(SUM(AQ20:AR20)),(SUM(AP20:AR20))))))</f>
        <v>0</v>
      </c>
      <c r="AS46" s="146">
        <f>+IF($C46=0,0,IF($C46=30,(AS20,IF($C46=60,(SUM(AR20:AS20)),(SUM(AQ20:AS20))))))</f>
        <v>0</v>
      </c>
      <c r="AT46" s="146">
        <f>+IF($C46=0,0,IF($C46=30,(AT20,IF($C46=60,(SUM(AS20:AT20)),(SUM(AR20:AT20))))))</f>
        <v>0</v>
      </c>
      <c r="AU46" s="146">
        <f>+IF($C46=0,0,IF($C46=30,(AU20,IF($C46=60,(SUM(AT20:AU20)),(SUM(AS20:AU20))))))</f>
        <v>0</v>
      </c>
      <c r="AV46" s="146">
        <f>+IF($C46=0,0,IF($C46=30,(AV20,IF($C46=60,(SUM(AU20:AV20)),(SUM(AT20:AV20))))))</f>
        <v>0</v>
      </c>
      <c r="AW46" s="146">
        <f>+IF($C46=0,0,IF($C46=30,(AW20,IF($C46=60,(SUM(AV20:AW20)),(SUM(AU20:AW20))))))</f>
        <v>0</v>
      </c>
      <c r="AX46" s="146">
        <f>+IF($C46=0,0,IF($C46=30,(AX20,IF($C46=60,(SUM(AW20:AX20)),(SUM(AV20:AX20))))))</f>
        <v>0</v>
      </c>
      <c r="AY46" s="146">
        <f>+IF($C46=0,0,IF($C46=30,(AY20,IF($C46=60,(SUM(AX20:AY20)),(SUM(AW20:AY20))))))</f>
        <v>0</v>
      </c>
      <c r="AZ46" s="146">
        <f>+IF($C46=0,0,IF($C46=30,(AZ20,IF($C46=60,(SUM(AY20:AZ20)),(SUM(AX20:AZ20))))))</f>
        <v>0</v>
      </c>
      <c r="BA46" s="146">
        <f>+IF($C46=0,0,IF($C46=30,(BA20,IF($C46=60,(SUM(AZ20:BA20)),(SUM(AY20:BA20))))))</f>
        <v>0</v>
      </c>
      <c r="BB46" s="146">
        <f>+IF($C46=0,0,IF($C46=30,(BB20,IF($C46=60,(SUM(BA20:BB20)),(SUM(AZ20:BB20))))))</f>
        <v>0</v>
      </c>
      <c r="BC46" s="146">
        <f>+IF($C46=0,0,IF($C46=30,(BC20,IF($C46=60,(SUM(BB20:BC20)),(SUM(BA20:BC20))))))</f>
        <v>0</v>
      </c>
      <c r="BD46" s="146">
        <f>+IF($C46=0,0,IF($C46=30,(BD20,IF($C46=60,(SUM(BC20:BD20)),(SUM(BB20:BD20))))))</f>
        <v>0</v>
      </c>
      <c r="BE46" s="146">
        <f>+IF($C46=0,0,IF($C46=30,(BE20,IF($C46=60,(SUM(BD20:BE20)),(SUM(BC20:BE20))))))</f>
        <v>0</v>
      </c>
      <c r="BF46" s="146">
        <f>+IF($C46=0,0,IF($C46=30,(BF20,IF($C46=60,(SUM(BE20:BF20)),(SUM(BD20:BF20))))))</f>
        <v>0</v>
      </c>
      <c r="BG46" s="146">
        <f>+IF($C46=0,0,IF($C46=30,(BG20,IF($C46=60,(SUM(BF20:BG20)),(SUM(BE20:BG20))))))</f>
        <v>0</v>
      </c>
      <c r="BH46" s="146">
        <f>+IF($C46=0,0,IF($C46=30,(BH20,IF($C46=60,(SUM(BG20:BH20)),(SUM(BF20:BH20))))))</f>
        <v>0</v>
      </c>
      <c r="BI46" s="146">
        <f>+IF($C46=0,0,IF($C46=30,(BI20,IF($C46=60,(SUM(BH20:BI20)),(SUM(BG20:BI20))))))</f>
        <v>0</v>
      </c>
      <c r="BJ46" s="146">
        <f>+IF($C46=0,0,IF($C46=30,(BJ20,IF($C46=60,(SUM(BI20:BJ20)),(SUM(BH20:BJ20))))))</f>
        <v>0</v>
      </c>
      <c r="BK46" s="146">
        <f>+IF($C46=0,0,IF($C46=30,(BK20,IF($C46=60,(SUM(BJ20:BK20)),(SUM(BI20:BK20))))))</f>
        <v>0</v>
      </c>
    </row>
    <row r="47" spans="2:63" x14ac:dyDescent="0.25">
      <c r="B47" t="str">
        <f t="shared" si="5"/>
        <v xml:space="preserve">    - utenze</v>
      </c>
      <c r="C47" s="54">
        <f>+'i_Altri Costi'!C21</f>
        <v>0</v>
      </c>
      <c r="D47" s="146">
        <f t="shared" si="6"/>
        <v>0</v>
      </c>
      <c r="E47" s="146">
        <f t="shared" si="7"/>
        <v>0</v>
      </c>
      <c r="F47" s="146">
        <f t="shared" si="8"/>
        <v>0</v>
      </c>
      <c r="G47" s="146">
        <f>+IF($C47=0,0,IF($C47=30,(G21,IF($C47=60,(SUM(F21:G21)),(SUM(E21:G21))))))</f>
        <v>0</v>
      </c>
      <c r="H47" s="146">
        <f>+IF($C47=0,0,IF($C47=30,(H21,IF($C47=60,(SUM(G21:H21)),(SUM(F21:H21))))))</f>
        <v>0</v>
      </c>
      <c r="I47" s="146">
        <f>+IF($C47=0,0,IF($C47=30,(I21,IF($C47=60,(SUM(H21:I21)),(SUM(G21:I21))))))</f>
        <v>0</v>
      </c>
      <c r="J47" s="146">
        <f>+IF($C47=0,0,IF($C47=30,(J21,IF($C47=60,(SUM(I21:J21)),(SUM(H21:J21))))))</f>
        <v>0</v>
      </c>
      <c r="K47" s="146">
        <f>+IF($C47=0,0,IF($C47=30,(K21,IF($C47=60,(SUM(J21:K21)),(SUM(I21:K21))))))</f>
        <v>0</v>
      </c>
      <c r="L47" s="146">
        <f>+IF($C47=0,0,IF($C47=30,(L21,IF($C47=60,(SUM(K21:L21)),(SUM(J21:L21))))))</f>
        <v>0</v>
      </c>
      <c r="M47" s="146">
        <f>+IF($C47=0,0,IF($C47=30,(M21,IF($C47=60,(SUM(L21:M21)),(SUM(K21:M21))))))</f>
        <v>0</v>
      </c>
      <c r="N47" s="146">
        <f>+IF($C47=0,0,IF($C47=30,(N21,IF($C47=60,(SUM(M21:N21)),(SUM(L21:N21))))))</f>
        <v>0</v>
      </c>
      <c r="O47" s="146">
        <f>+IF($C47=0,0,IF($C47=30,(O21,IF($C47=60,(SUM(N21:O21)),(SUM(M21:O21))))))</f>
        <v>0</v>
      </c>
      <c r="P47" s="146">
        <f>+IF($C47=0,0,IF($C47=30,(P21,IF($C47=60,(SUM(O21:P21)),(SUM(N21:P21))))))</f>
        <v>0</v>
      </c>
      <c r="Q47" s="146">
        <f>+IF($C47=0,0,IF($C47=30,(Q21,IF($C47=60,(SUM(P21:Q21)),(SUM(O21:Q21))))))</f>
        <v>0</v>
      </c>
      <c r="R47" s="146">
        <f>+IF($C47=0,0,IF($C47=30,(R21,IF($C47=60,(SUM(Q21:R21)),(SUM(P21:R21))))))</f>
        <v>0</v>
      </c>
      <c r="S47" s="146">
        <f>+IF($C47=0,0,IF($C47=30,(S21,IF($C47=60,(SUM(R21:S21)),(SUM(Q21:S21))))))</f>
        <v>0</v>
      </c>
      <c r="T47" s="146">
        <f>+IF($C47=0,0,IF($C47=30,(T21,IF($C47=60,(SUM(S21:T21)),(SUM(R21:T21))))))</f>
        <v>0</v>
      </c>
      <c r="U47" s="146">
        <f>+IF($C47=0,0,IF($C47=30,(U21,IF($C47=60,(SUM(T21:U21)),(SUM(S21:U21))))))</f>
        <v>0</v>
      </c>
      <c r="V47" s="146">
        <f>+IF($C47=0,0,IF($C47=30,(V21,IF($C47=60,(SUM(U21:V21)),(SUM(T21:V21))))))</f>
        <v>0</v>
      </c>
      <c r="W47" s="146">
        <f>+IF($C47=0,0,IF($C47=30,(W21,IF($C47=60,(SUM(V21:W21)),(SUM(U21:W21))))))</f>
        <v>0</v>
      </c>
      <c r="X47" s="146">
        <f>+IF($C47=0,0,IF($C47=30,(X21,IF($C47=60,(SUM(W21:X21)),(SUM(V21:X21))))))</f>
        <v>0</v>
      </c>
      <c r="Y47" s="146">
        <f>+IF($C47=0,0,IF($C47=30,(Y21,IF($C47=60,(SUM(X21:Y21)),(SUM(W21:Y21))))))</f>
        <v>0</v>
      </c>
      <c r="Z47" s="146">
        <f>+IF($C47=0,0,IF($C47=30,(Z21,IF($C47=60,(SUM(Y21:Z21)),(SUM(X21:Z21))))))</f>
        <v>0</v>
      </c>
      <c r="AA47" s="146">
        <f>+IF($C47=0,0,IF($C47=30,(AA21,IF($C47=60,(SUM(Z21:AA21)),(SUM(Y21:AA21))))))</f>
        <v>0</v>
      </c>
      <c r="AB47" s="146">
        <f>+IF($C47=0,0,IF($C47=30,(AB21,IF($C47=60,(SUM(AA21:AB21)),(SUM(Z21:AB21))))))</f>
        <v>0</v>
      </c>
      <c r="AC47" s="146">
        <f>+IF($C47=0,0,IF($C47=30,(AC21,IF($C47=60,(SUM(AB21:AC21)),(SUM(AA21:AC21))))))</f>
        <v>0</v>
      </c>
      <c r="AD47" s="146">
        <f>+IF($C47=0,0,IF($C47=30,(AD21,IF($C47=60,(SUM(AC21:AD21)),(SUM(AB21:AD21))))))</f>
        <v>0</v>
      </c>
      <c r="AE47" s="146">
        <f>+IF($C47=0,0,IF($C47=30,(AE21,IF($C47=60,(SUM(AD21:AE21)),(SUM(AC21:AE21))))))</f>
        <v>0</v>
      </c>
      <c r="AF47" s="146">
        <f>+IF($C47=0,0,IF($C47=30,(AF21,IF($C47=60,(SUM(AE21:AF21)),(SUM(AD21:AF21))))))</f>
        <v>0</v>
      </c>
      <c r="AG47" s="146">
        <f>+IF($C47=0,0,IF($C47=30,(AG21,IF($C47=60,(SUM(AF21:AG21)),(SUM(AE21:AG21))))))</f>
        <v>0</v>
      </c>
      <c r="AH47" s="146">
        <f>+IF($C47=0,0,IF($C47=30,(AH21,IF($C47=60,(SUM(AG21:AH21)),(SUM(AF21:AH21))))))</f>
        <v>0</v>
      </c>
      <c r="AI47" s="146">
        <f>+IF($C47=0,0,IF($C47=30,(AI21,IF($C47=60,(SUM(AH21:AI21)),(SUM(AG21:AI21))))))</f>
        <v>0</v>
      </c>
      <c r="AJ47" s="146">
        <f>+IF($C47=0,0,IF($C47=30,(AJ21,IF($C47=60,(SUM(AI21:AJ21)),(SUM(AH21:AJ21))))))</f>
        <v>0</v>
      </c>
      <c r="AK47" s="146">
        <f>+IF($C47=0,0,IF($C47=30,(AK21,IF($C47=60,(SUM(AJ21:AK21)),(SUM(AI21:AK21))))))</f>
        <v>0</v>
      </c>
      <c r="AL47" s="146">
        <f>+IF($C47=0,0,IF($C47=30,(AL21,IF($C47=60,(SUM(AK21:AL21)),(SUM(AJ21:AL21))))))</f>
        <v>0</v>
      </c>
      <c r="AM47" s="146">
        <f>+IF($C47=0,0,IF($C47=30,(AM21,IF($C47=60,(SUM(AL21:AM21)),(SUM(AK21:AM21))))))</f>
        <v>0</v>
      </c>
      <c r="AN47" s="146">
        <f>+IF($C47=0,0,IF($C47=30,(AN21,IF($C47=60,(SUM(AM21:AN21)),(SUM(AL21:AN21))))))</f>
        <v>0</v>
      </c>
      <c r="AO47" s="146">
        <f>+IF($C47=0,0,IF($C47=30,(AO21,IF($C47=60,(SUM(AN21:AO21)),(SUM(AM21:AO21))))))</f>
        <v>0</v>
      </c>
      <c r="AP47" s="146">
        <f>+IF($C47=0,0,IF($C47=30,(AP21,IF($C47=60,(SUM(AO21:AP21)),(SUM(AN21:AP21))))))</f>
        <v>0</v>
      </c>
      <c r="AQ47" s="146">
        <f>+IF($C47=0,0,IF($C47=30,(AQ21,IF($C47=60,(SUM(AP21:AQ21)),(SUM(AO21:AQ21))))))</f>
        <v>0</v>
      </c>
      <c r="AR47" s="146">
        <f>+IF($C47=0,0,IF($C47=30,(AR21,IF($C47=60,(SUM(AQ21:AR21)),(SUM(AP21:AR21))))))</f>
        <v>0</v>
      </c>
      <c r="AS47" s="146">
        <f>+IF($C47=0,0,IF($C47=30,(AS21,IF($C47=60,(SUM(AR21:AS21)),(SUM(AQ21:AS21))))))</f>
        <v>0</v>
      </c>
      <c r="AT47" s="146">
        <f>+IF($C47=0,0,IF($C47=30,(AT21,IF($C47=60,(SUM(AS21:AT21)),(SUM(AR21:AT21))))))</f>
        <v>0</v>
      </c>
      <c r="AU47" s="146">
        <f>+IF($C47=0,0,IF($C47=30,(AU21,IF($C47=60,(SUM(AT21:AU21)),(SUM(AS21:AU21))))))</f>
        <v>0</v>
      </c>
      <c r="AV47" s="146">
        <f>+IF($C47=0,0,IF($C47=30,(AV21,IF($C47=60,(SUM(AU21:AV21)),(SUM(AT21:AV21))))))</f>
        <v>0</v>
      </c>
      <c r="AW47" s="146">
        <f>+IF($C47=0,0,IF($C47=30,(AW21,IF($C47=60,(SUM(AV21:AW21)),(SUM(AU21:AW21))))))</f>
        <v>0</v>
      </c>
      <c r="AX47" s="146">
        <f>+IF($C47=0,0,IF($C47=30,(AX21,IF($C47=60,(SUM(AW21:AX21)),(SUM(AV21:AX21))))))</f>
        <v>0</v>
      </c>
      <c r="AY47" s="146">
        <f>+IF($C47=0,0,IF($C47=30,(AY21,IF($C47=60,(SUM(AX21:AY21)),(SUM(AW21:AY21))))))</f>
        <v>0</v>
      </c>
      <c r="AZ47" s="146">
        <f>+IF($C47=0,0,IF($C47=30,(AZ21,IF($C47=60,(SUM(AY21:AZ21)),(SUM(AX21:AZ21))))))</f>
        <v>0</v>
      </c>
      <c r="BA47" s="146">
        <f>+IF($C47=0,0,IF($C47=30,(BA21,IF($C47=60,(SUM(AZ21:BA21)),(SUM(AY21:BA21))))))</f>
        <v>0</v>
      </c>
      <c r="BB47" s="146">
        <f>+IF($C47=0,0,IF($C47=30,(BB21,IF($C47=60,(SUM(BA21:BB21)),(SUM(AZ21:BB21))))))</f>
        <v>0</v>
      </c>
      <c r="BC47" s="146">
        <f>+IF($C47=0,0,IF($C47=30,(BC21,IF($C47=60,(SUM(BB21:BC21)),(SUM(BA21:BC21))))))</f>
        <v>0</v>
      </c>
      <c r="BD47" s="146">
        <f>+IF($C47=0,0,IF($C47=30,(BD21,IF($C47=60,(SUM(BC21:BD21)),(SUM(BB21:BD21))))))</f>
        <v>0</v>
      </c>
      <c r="BE47" s="146">
        <f>+IF($C47=0,0,IF($C47=30,(BE21,IF($C47=60,(SUM(BD21:BE21)),(SUM(BC21:BE21))))))</f>
        <v>0</v>
      </c>
      <c r="BF47" s="146">
        <f>+IF($C47=0,0,IF($C47=30,(BF21,IF($C47=60,(SUM(BE21:BF21)),(SUM(BD21:BF21))))))</f>
        <v>0</v>
      </c>
      <c r="BG47" s="146">
        <f>+IF($C47=0,0,IF($C47=30,(BG21,IF($C47=60,(SUM(BF21:BG21)),(SUM(BE21:BG21))))))</f>
        <v>0</v>
      </c>
      <c r="BH47" s="146">
        <f>+IF($C47=0,0,IF($C47=30,(BH21,IF($C47=60,(SUM(BG21:BH21)),(SUM(BF21:BH21))))))</f>
        <v>0</v>
      </c>
      <c r="BI47" s="146">
        <f>+IF($C47=0,0,IF($C47=30,(BI21,IF($C47=60,(SUM(BH21:BI21)),(SUM(BG21:BI21))))))</f>
        <v>0</v>
      </c>
      <c r="BJ47" s="146">
        <f>+IF($C47=0,0,IF($C47=30,(BJ21,IF($C47=60,(SUM(BI21:BJ21)),(SUM(BH21:BJ21))))))</f>
        <v>0</v>
      </c>
      <c r="BK47" s="146">
        <f>+IF($C47=0,0,IF($C47=30,(BK21,IF($C47=60,(SUM(BJ21:BK21)),(SUM(BI21:BK21))))))</f>
        <v>0</v>
      </c>
    </row>
    <row r="48" spans="2:63" x14ac:dyDescent="0.25">
      <c r="B48" t="str">
        <f t="shared" si="5"/>
        <v xml:space="preserve">    - affitti e locazioni passive</v>
      </c>
      <c r="C48" s="54">
        <f>+'i_Altri Costi'!C22</f>
        <v>0</v>
      </c>
      <c r="D48" s="146">
        <f t="shared" si="6"/>
        <v>0</v>
      </c>
      <c r="E48" s="146">
        <f t="shared" si="7"/>
        <v>0</v>
      </c>
      <c r="F48" s="146">
        <f t="shared" si="8"/>
        <v>0</v>
      </c>
      <c r="G48" s="146">
        <f>+IF($C48=0,0,IF($C48=30,(G22,IF($C48=60,(SUM(F22:G22)),(SUM(E22:G22))))))</f>
        <v>0</v>
      </c>
      <c r="H48" s="146">
        <f>+IF($C48=0,0,IF($C48=30,(H22,IF($C48=60,(SUM(G22:H22)),(SUM(F22:H22))))))</f>
        <v>0</v>
      </c>
      <c r="I48" s="146">
        <f>+IF($C48=0,0,IF($C48=30,(I22,IF($C48=60,(SUM(H22:I22)),(SUM(G22:I22))))))</f>
        <v>0</v>
      </c>
      <c r="J48" s="146">
        <f>+IF($C48=0,0,IF($C48=30,(J22,IF($C48=60,(SUM(I22:J22)),(SUM(H22:J22))))))</f>
        <v>0</v>
      </c>
      <c r="K48" s="146">
        <f>+IF($C48=0,0,IF($C48=30,(K22,IF($C48=60,(SUM(J22:K22)),(SUM(I22:K22))))))</f>
        <v>0</v>
      </c>
      <c r="L48" s="146">
        <f>+IF($C48=0,0,IF($C48=30,(L22,IF($C48=60,(SUM(K22:L22)),(SUM(J22:L22))))))</f>
        <v>0</v>
      </c>
      <c r="M48" s="146">
        <f>+IF($C48=0,0,IF($C48=30,(M22,IF($C48=60,(SUM(L22:M22)),(SUM(K22:M22))))))</f>
        <v>0</v>
      </c>
      <c r="N48" s="146">
        <f>+IF($C48=0,0,IF($C48=30,(N22,IF($C48=60,(SUM(M22:N22)),(SUM(L22:N22))))))</f>
        <v>0</v>
      </c>
      <c r="O48" s="146">
        <f>+IF($C48=0,0,IF($C48=30,(O22,IF($C48=60,(SUM(N22:O22)),(SUM(M22:O22))))))</f>
        <v>0</v>
      </c>
      <c r="P48" s="146">
        <f>+IF($C48=0,0,IF($C48=30,(P22,IF($C48=60,(SUM(O22:P22)),(SUM(N22:P22))))))</f>
        <v>0</v>
      </c>
      <c r="Q48" s="146">
        <f>+IF($C48=0,0,IF($C48=30,(Q22,IF($C48=60,(SUM(P22:Q22)),(SUM(O22:Q22))))))</f>
        <v>0</v>
      </c>
      <c r="R48" s="146">
        <f>+IF($C48=0,0,IF($C48=30,(R22,IF($C48=60,(SUM(Q22:R22)),(SUM(P22:R22))))))</f>
        <v>0</v>
      </c>
      <c r="S48" s="146">
        <f>+IF($C48=0,0,IF($C48=30,(S22,IF($C48=60,(SUM(R22:S22)),(SUM(Q22:S22))))))</f>
        <v>0</v>
      </c>
      <c r="T48" s="146">
        <f>+IF($C48=0,0,IF($C48=30,(T22,IF($C48=60,(SUM(S22:T22)),(SUM(R22:T22))))))</f>
        <v>0</v>
      </c>
      <c r="U48" s="146">
        <f>+IF($C48=0,0,IF($C48=30,(U22,IF($C48=60,(SUM(T22:U22)),(SUM(S22:U22))))))</f>
        <v>0</v>
      </c>
      <c r="V48" s="146">
        <f>+IF($C48=0,0,IF($C48=30,(V22,IF($C48=60,(SUM(U22:V22)),(SUM(T22:V22))))))</f>
        <v>0</v>
      </c>
      <c r="W48" s="146">
        <f>+IF($C48=0,0,IF($C48=30,(W22,IF($C48=60,(SUM(V22:W22)),(SUM(U22:W22))))))</f>
        <v>0</v>
      </c>
      <c r="X48" s="146">
        <f>+IF($C48=0,0,IF($C48=30,(X22,IF($C48=60,(SUM(W22:X22)),(SUM(V22:X22))))))</f>
        <v>0</v>
      </c>
      <c r="Y48" s="146">
        <f>+IF($C48=0,0,IF($C48=30,(Y22,IF($C48=60,(SUM(X22:Y22)),(SUM(W22:Y22))))))</f>
        <v>0</v>
      </c>
      <c r="Z48" s="146">
        <f>+IF($C48=0,0,IF($C48=30,(Z22,IF($C48=60,(SUM(Y22:Z22)),(SUM(X22:Z22))))))</f>
        <v>0</v>
      </c>
      <c r="AA48" s="146">
        <f>+IF($C48=0,0,IF($C48=30,(AA22,IF($C48=60,(SUM(Z22:AA22)),(SUM(Y22:AA22))))))</f>
        <v>0</v>
      </c>
      <c r="AB48" s="146">
        <f>+IF($C48=0,0,IF($C48=30,(AB22,IF($C48=60,(SUM(AA22:AB22)),(SUM(Z22:AB22))))))</f>
        <v>0</v>
      </c>
      <c r="AC48" s="146">
        <f>+IF($C48=0,0,IF($C48=30,(AC22,IF($C48=60,(SUM(AB22:AC22)),(SUM(AA22:AC22))))))</f>
        <v>0</v>
      </c>
      <c r="AD48" s="146">
        <f>+IF($C48=0,0,IF($C48=30,(AD22,IF($C48=60,(SUM(AC22:AD22)),(SUM(AB22:AD22))))))</f>
        <v>0</v>
      </c>
      <c r="AE48" s="146">
        <f>+IF($C48=0,0,IF($C48=30,(AE22,IF($C48=60,(SUM(AD22:AE22)),(SUM(AC22:AE22))))))</f>
        <v>0</v>
      </c>
      <c r="AF48" s="146">
        <f>+IF($C48=0,0,IF($C48=30,(AF22,IF($C48=60,(SUM(AE22:AF22)),(SUM(AD22:AF22))))))</f>
        <v>0</v>
      </c>
      <c r="AG48" s="146">
        <f>+IF($C48=0,0,IF($C48=30,(AG22,IF($C48=60,(SUM(AF22:AG22)),(SUM(AE22:AG22))))))</f>
        <v>0</v>
      </c>
      <c r="AH48" s="146">
        <f>+IF($C48=0,0,IF($C48=30,(AH22,IF($C48=60,(SUM(AG22:AH22)),(SUM(AF22:AH22))))))</f>
        <v>0</v>
      </c>
      <c r="AI48" s="146">
        <f>+IF($C48=0,0,IF($C48=30,(AI22,IF($C48=60,(SUM(AH22:AI22)),(SUM(AG22:AI22))))))</f>
        <v>0</v>
      </c>
      <c r="AJ48" s="146">
        <f>+IF($C48=0,0,IF($C48=30,(AJ22,IF($C48=60,(SUM(AI22:AJ22)),(SUM(AH22:AJ22))))))</f>
        <v>0</v>
      </c>
      <c r="AK48" s="146">
        <f>+IF($C48=0,0,IF($C48=30,(AK22,IF($C48=60,(SUM(AJ22:AK22)),(SUM(AI22:AK22))))))</f>
        <v>0</v>
      </c>
      <c r="AL48" s="146">
        <f>+IF($C48=0,0,IF($C48=30,(AL22,IF($C48=60,(SUM(AK22:AL22)),(SUM(AJ22:AL22))))))</f>
        <v>0</v>
      </c>
      <c r="AM48" s="146">
        <f>+IF($C48=0,0,IF($C48=30,(AM22,IF($C48=60,(SUM(AL22:AM22)),(SUM(AK22:AM22))))))</f>
        <v>0</v>
      </c>
      <c r="AN48" s="146">
        <f>+IF($C48=0,0,IF($C48=30,(AN22,IF($C48=60,(SUM(AM22:AN22)),(SUM(AL22:AN22))))))</f>
        <v>0</v>
      </c>
      <c r="AO48" s="146">
        <f>+IF($C48=0,0,IF($C48=30,(AO22,IF($C48=60,(SUM(AN22:AO22)),(SUM(AM22:AO22))))))</f>
        <v>0</v>
      </c>
      <c r="AP48" s="146">
        <f>+IF($C48=0,0,IF($C48=30,(AP22,IF($C48=60,(SUM(AO22:AP22)),(SUM(AN22:AP22))))))</f>
        <v>0</v>
      </c>
      <c r="AQ48" s="146">
        <f>+IF($C48=0,0,IF($C48=30,(AQ22,IF($C48=60,(SUM(AP22:AQ22)),(SUM(AO22:AQ22))))))</f>
        <v>0</v>
      </c>
      <c r="AR48" s="146">
        <f>+IF($C48=0,0,IF($C48=30,(AR22,IF($C48=60,(SUM(AQ22:AR22)),(SUM(AP22:AR22))))))</f>
        <v>0</v>
      </c>
      <c r="AS48" s="146">
        <f>+IF($C48=0,0,IF($C48=30,(AS22,IF($C48=60,(SUM(AR22:AS22)),(SUM(AQ22:AS22))))))</f>
        <v>0</v>
      </c>
      <c r="AT48" s="146">
        <f>+IF($C48=0,0,IF($C48=30,(AT22,IF($C48=60,(SUM(AS22:AT22)),(SUM(AR22:AT22))))))</f>
        <v>0</v>
      </c>
      <c r="AU48" s="146">
        <f>+IF($C48=0,0,IF($C48=30,(AU22,IF($C48=60,(SUM(AT22:AU22)),(SUM(AS22:AU22))))))</f>
        <v>0</v>
      </c>
      <c r="AV48" s="146">
        <f>+IF($C48=0,0,IF($C48=30,(AV22,IF($C48=60,(SUM(AU22:AV22)),(SUM(AT22:AV22))))))</f>
        <v>0</v>
      </c>
      <c r="AW48" s="146">
        <f>+IF($C48=0,0,IF($C48=30,(AW22,IF($C48=60,(SUM(AV22:AW22)),(SUM(AU22:AW22))))))</f>
        <v>0</v>
      </c>
      <c r="AX48" s="146">
        <f>+IF($C48=0,0,IF($C48=30,(AX22,IF($C48=60,(SUM(AW22:AX22)),(SUM(AV22:AX22))))))</f>
        <v>0</v>
      </c>
      <c r="AY48" s="146">
        <f>+IF($C48=0,0,IF($C48=30,(AY22,IF($C48=60,(SUM(AX22:AY22)),(SUM(AW22:AY22))))))</f>
        <v>0</v>
      </c>
      <c r="AZ48" s="146">
        <f>+IF($C48=0,0,IF($C48=30,(AZ22,IF($C48=60,(SUM(AY22:AZ22)),(SUM(AX22:AZ22))))))</f>
        <v>0</v>
      </c>
      <c r="BA48" s="146">
        <f>+IF($C48=0,0,IF($C48=30,(BA22,IF($C48=60,(SUM(AZ22:BA22)),(SUM(AY22:BA22))))))</f>
        <v>0</v>
      </c>
      <c r="BB48" s="146">
        <f>+IF($C48=0,0,IF($C48=30,(BB22,IF($C48=60,(SUM(BA22:BB22)),(SUM(AZ22:BB22))))))</f>
        <v>0</v>
      </c>
      <c r="BC48" s="146">
        <f>+IF($C48=0,0,IF($C48=30,(BC22,IF($C48=60,(SUM(BB22:BC22)),(SUM(BA22:BC22))))))</f>
        <v>0</v>
      </c>
      <c r="BD48" s="146">
        <f>+IF($C48=0,0,IF($C48=30,(BD22,IF($C48=60,(SUM(BC22:BD22)),(SUM(BB22:BD22))))))</f>
        <v>0</v>
      </c>
      <c r="BE48" s="146">
        <f>+IF($C48=0,0,IF($C48=30,(BE22,IF($C48=60,(SUM(BD22:BE22)),(SUM(BC22:BE22))))))</f>
        <v>0</v>
      </c>
      <c r="BF48" s="146">
        <f>+IF($C48=0,0,IF($C48=30,(BF22,IF($C48=60,(SUM(BE22:BF22)),(SUM(BD22:BF22))))))</f>
        <v>0</v>
      </c>
      <c r="BG48" s="146">
        <f>+IF($C48=0,0,IF($C48=30,(BG22,IF($C48=60,(SUM(BF22:BG22)),(SUM(BE22:BG22))))))</f>
        <v>0</v>
      </c>
      <c r="BH48" s="146">
        <f>+IF($C48=0,0,IF($C48=30,(BH22,IF($C48=60,(SUM(BG22:BH22)),(SUM(BF22:BH22))))))</f>
        <v>0</v>
      </c>
      <c r="BI48" s="146">
        <f>+IF($C48=0,0,IF($C48=30,(BI22,IF($C48=60,(SUM(BH22:BI22)),(SUM(BG22:BI22))))))</f>
        <v>0</v>
      </c>
      <c r="BJ48" s="146">
        <f>+IF($C48=0,0,IF($C48=30,(BJ22,IF($C48=60,(SUM(BI22:BJ22)),(SUM(BH22:BJ22))))))</f>
        <v>0</v>
      </c>
      <c r="BK48" s="146">
        <f>+IF($C48=0,0,IF($C48=30,(BK22,IF($C48=60,(SUM(BJ22:BK22)),(SUM(BI22:BK22))))))</f>
        <v>0</v>
      </c>
    </row>
    <row r="49" spans="2:63" x14ac:dyDescent="0.25">
      <c r="B49" t="str">
        <f t="shared" si="5"/>
        <v xml:space="preserve">    - altri costi amministrativi</v>
      </c>
      <c r="C49" s="54">
        <f>+'i_Altri Costi'!C23</f>
        <v>0</v>
      </c>
      <c r="D49" s="146">
        <f t="shared" si="6"/>
        <v>0</v>
      </c>
      <c r="E49" s="146">
        <f t="shared" si="7"/>
        <v>0</v>
      </c>
      <c r="F49" s="146">
        <f t="shared" si="8"/>
        <v>0</v>
      </c>
      <c r="G49" s="146">
        <f>+IF($C49=0,0,IF($C49=30,(G23,IF($C49=60,(SUM(F23:G23)),(SUM(E23:G23))))))</f>
        <v>0</v>
      </c>
      <c r="H49" s="146">
        <f>+IF($C49=0,0,IF($C49=30,(H23,IF($C49=60,(SUM(G23:H23)),(SUM(F23:H23))))))</f>
        <v>0</v>
      </c>
      <c r="I49" s="146">
        <f>+IF($C49=0,0,IF($C49=30,(I23,IF($C49=60,(SUM(H23:I23)),(SUM(G23:I23))))))</f>
        <v>0</v>
      </c>
      <c r="J49" s="146">
        <f>+IF($C49=0,0,IF($C49=30,(J23,IF($C49=60,(SUM(I23:J23)),(SUM(H23:J23))))))</f>
        <v>0</v>
      </c>
      <c r="K49" s="146">
        <f>+IF($C49=0,0,IF($C49=30,(K23,IF($C49=60,(SUM(J23:K23)),(SUM(I23:K23))))))</f>
        <v>0</v>
      </c>
      <c r="L49" s="146">
        <f>+IF($C49=0,0,IF($C49=30,(L23,IF($C49=60,(SUM(K23:L23)),(SUM(J23:L23))))))</f>
        <v>0</v>
      </c>
      <c r="M49" s="146">
        <f>+IF($C49=0,0,IF($C49=30,(M23,IF($C49=60,(SUM(L23:M23)),(SUM(K23:M23))))))</f>
        <v>0</v>
      </c>
      <c r="N49" s="146">
        <f>+IF($C49=0,0,IF($C49=30,(N23,IF($C49=60,(SUM(M23:N23)),(SUM(L23:N23))))))</f>
        <v>0</v>
      </c>
      <c r="O49" s="146">
        <f>+IF($C49=0,0,IF($C49=30,(O23,IF($C49=60,(SUM(N23:O23)),(SUM(M23:O23))))))</f>
        <v>0</v>
      </c>
      <c r="P49" s="146">
        <f>+IF($C49=0,0,IF($C49=30,(P23,IF($C49=60,(SUM(O23:P23)),(SUM(N23:P23))))))</f>
        <v>0</v>
      </c>
      <c r="Q49" s="146">
        <f>+IF($C49=0,0,IF($C49=30,(Q23,IF($C49=60,(SUM(P23:Q23)),(SUM(O23:Q23))))))</f>
        <v>0</v>
      </c>
      <c r="R49" s="146">
        <f>+IF($C49=0,0,IF($C49=30,(R23,IF($C49=60,(SUM(Q23:R23)),(SUM(P23:R23))))))</f>
        <v>0</v>
      </c>
      <c r="S49" s="146">
        <f>+IF($C49=0,0,IF($C49=30,(S23,IF($C49=60,(SUM(R23:S23)),(SUM(Q23:S23))))))</f>
        <v>0</v>
      </c>
      <c r="T49" s="146">
        <f>+IF($C49=0,0,IF($C49=30,(T23,IF($C49=60,(SUM(S23:T23)),(SUM(R23:T23))))))</f>
        <v>0</v>
      </c>
      <c r="U49" s="146">
        <f>+IF($C49=0,0,IF($C49=30,(U23,IF($C49=60,(SUM(T23:U23)),(SUM(S23:U23))))))</f>
        <v>0</v>
      </c>
      <c r="V49" s="146">
        <f>+IF($C49=0,0,IF($C49=30,(V23,IF($C49=60,(SUM(U23:V23)),(SUM(T23:V23))))))</f>
        <v>0</v>
      </c>
      <c r="W49" s="146">
        <f>+IF($C49=0,0,IF($C49=30,(W23,IF($C49=60,(SUM(V23:W23)),(SUM(U23:W23))))))</f>
        <v>0</v>
      </c>
      <c r="X49" s="146">
        <f>+IF($C49=0,0,IF($C49=30,(X23,IF($C49=60,(SUM(W23:X23)),(SUM(V23:X23))))))</f>
        <v>0</v>
      </c>
      <c r="Y49" s="146">
        <f>+IF($C49=0,0,IF($C49=30,(Y23,IF($C49=60,(SUM(X23:Y23)),(SUM(W23:Y23))))))</f>
        <v>0</v>
      </c>
      <c r="Z49" s="146">
        <f>+IF($C49=0,0,IF($C49=30,(Z23,IF($C49=60,(SUM(Y23:Z23)),(SUM(X23:Z23))))))</f>
        <v>0</v>
      </c>
      <c r="AA49" s="146">
        <f>+IF($C49=0,0,IF($C49=30,(AA23,IF($C49=60,(SUM(Z23:AA23)),(SUM(Y23:AA23))))))</f>
        <v>0</v>
      </c>
      <c r="AB49" s="146">
        <f>+IF($C49=0,0,IF($C49=30,(AB23,IF($C49=60,(SUM(AA23:AB23)),(SUM(Z23:AB23))))))</f>
        <v>0</v>
      </c>
      <c r="AC49" s="146">
        <f>+IF($C49=0,0,IF($C49=30,(AC23,IF($C49=60,(SUM(AB23:AC23)),(SUM(AA23:AC23))))))</f>
        <v>0</v>
      </c>
      <c r="AD49" s="146">
        <f>+IF($C49=0,0,IF($C49=30,(AD23,IF($C49=60,(SUM(AC23:AD23)),(SUM(AB23:AD23))))))</f>
        <v>0</v>
      </c>
      <c r="AE49" s="146">
        <f>+IF($C49=0,0,IF($C49=30,(AE23,IF($C49=60,(SUM(AD23:AE23)),(SUM(AC23:AE23))))))</f>
        <v>0</v>
      </c>
      <c r="AF49" s="146">
        <f>+IF($C49=0,0,IF($C49=30,(AF23,IF($C49=60,(SUM(AE23:AF23)),(SUM(AD23:AF23))))))</f>
        <v>0</v>
      </c>
      <c r="AG49" s="146">
        <f>+IF($C49=0,0,IF($C49=30,(AG23,IF($C49=60,(SUM(AF23:AG23)),(SUM(AE23:AG23))))))</f>
        <v>0</v>
      </c>
      <c r="AH49" s="146">
        <f>+IF($C49=0,0,IF($C49=30,(AH23,IF($C49=60,(SUM(AG23:AH23)),(SUM(AF23:AH23))))))</f>
        <v>0</v>
      </c>
      <c r="AI49" s="146">
        <f>+IF($C49=0,0,IF($C49=30,(AI23,IF($C49=60,(SUM(AH23:AI23)),(SUM(AG23:AI23))))))</f>
        <v>0</v>
      </c>
      <c r="AJ49" s="146">
        <f>+IF($C49=0,0,IF($C49=30,(AJ23,IF($C49=60,(SUM(AI23:AJ23)),(SUM(AH23:AJ23))))))</f>
        <v>0</v>
      </c>
      <c r="AK49" s="146">
        <f>+IF($C49=0,0,IF($C49=30,(AK23,IF($C49=60,(SUM(AJ23:AK23)),(SUM(AI23:AK23))))))</f>
        <v>0</v>
      </c>
      <c r="AL49" s="146">
        <f>+IF($C49=0,0,IF($C49=30,(AL23,IF($C49=60,(SUM(AK23:AL23)),(SUM(AJ23:AL23))))))</f>
        <v>0</v>
      </c>
      <c r="AM49" s="146">
        <f>+IF($C49=0,0,IF($C49=30,(AM23,IF($C49=60,(SUM(AL23:AM23)),(SUM(AK23:AM23))))))</f>
        <v>0</v>
      </c>
      <c r="AN49" s="146">
        <f>+IF($C49=0,0,IF($C49=30,(AN23,IF($C49=60,(SUM(AM23:AN23)),(SUM(AL23:AN23))))))</f>
        <v>0</v>
      </c>
      <c r="AO49" s="146">
        <f>+IF($C49=0,0,IF($C49=30,(AO23,IF($C49=60,(SUM(AN23:AO23)),(SUM(AM23:AO23))))))</f>
        <v>0</v>
      </c>
      <c r="AP49" s="146">
        <f>+IF($C49=0,0,IF($C49=30,(AP23,IF($C49=60,(SUM(AO23:AP23)),(SUM(AN23:AP23))))))</f>
        <v>0</v>
      </c>
      <c r="AQ49" s="146">
        <f>+IF($C49=0,0,IF($C49=30,(AQ23,IF($C49=60,(SUM(AP23:AQ23)),(SUM(AO23:AQ23))))))</f>
        <v>0</v>
      </c>
      <c r="AR49" s="146">
        <f>+IF($C49=0,0,IF($C49=30,(AR23,IF($C49=60,(SUM(AQ23:AR23)),(SUM(AP23:AR23))))))</f>
        <v>0</v>
      </c>
      <c r="AS49" s="146">
        <f>+IF($C49=0,0,IF($C49=30,(AS23,IF($C49=60,(SUM(AR23:AS23)),(SUM(AQ23:AS23))))))</f>
        <v>0</v>
      </c>
      <c r="AT49" s="146">
        <f>+IF($C49=0,0,IF($C49=30,(AT23,IF($C49=60,(SUM(AS23:AT23)),(SUM(AR23:AT23))))))</f>
        <v>0</v>
      </c>
      <c r="AU49" s="146">
        <f>+IF($C49=0,0,IF($C49=30,(AU23,IF($C49=60,(SUM(AT23:AU23)),(SUM(AS23:AU23))))))</f>
        <v>0</v>
      </c>
      <c r="AV49" s="146">
        <f>+IF($C49=0,0,IF($C49=30,(AV23,IF($C49=60,(SUM(AU23:AV23)),(SUM(AT23:AV23))))))</f>
        <v>0</v>
      </c>
      <c r="AW49" s="146">
        <f>+IF($C49=0,0,IF($C49=30,(AW23,IF($C49=60,(SUM(AV23:AW23)),(SUM(AU23:AW23))))))</f>
        <v>0</v>
      </c>
      <c r="AX49" s="146">
        <f>+IF($C49=0,0,IF($C49=30,(AX23,IF($C49=60,(SUM(AW23:AX23)),(SUM(AV23:AX23))))))</f>
        <v>0</v>
      </c>
      <c r="AY49" s="146">
        <f>+IF($C49=0,0,IF($C49=30,(AY23,IF($C49=60,(SUM(AX23:AY23)),(SUM(AW23:AY23))))))</f>
        <v>0</v>
      </c>
      <c r="AZ49" s="146">
        <f>+IF($C49=0,0,IF($C49=30,(AZ23,IF($C49=60,(SUM(AY23:AZ23)),(SUM(AX23:AZ23))))))</f>
        <v>0</v>
      </c>
      <c r="BA49" s="146">
        <f>+IF($C49=0,0,IF($C49=30,(BA23,IF($C49=60,(SUM(AZ23:BA23)),(SUM(AY23:BA23))))))</f>
        <v>0</v>
      </c>
      <c r="BB49" s="146">
        <f>+IF($C49=0,0,IF($C49=30,(BB23,IF($C49=60,(SUM(BA23:BB23)),(SUM(AZ23:BB23))))))</f>
        <v>0</v>
      </c>
      <c r="BC49" s="146">
        <f>+IF($C49=0,0,IF($C49=30,(BC23,IF($C49=60,(SUM(BB23:BC23)),(SUM(BA23:BC23))))))</f>
        <v>0</v>
      </c>
      <c r="BD49" s="146">
        <f>+IF($C49=0,0,IF($C49=30,(BD23,IF($C49=60,(SUM(BC23:BD23)),(SUM(BB23:BD23))))))</f>
        <v>0</v>
      </c>
      <c r="BE49" s="146">
        <f>+IF($C49=0,0,IF($C49=30,(BE23,IF($C49=60,(SUM(BD23:BE23)),(SUM(BC23:BE23))))))</f>
        <v>0</v>
      </c>
      <c r="BF49" s="146">
        <f>+IF($C49=0,0,IF($C49=30,(BF23,IF($C49=60,(SUM(BE23:BF23)),(SUM(BD23:BF23))))))</f>
        <v>0</v>
      </c>
      <c r="BG49" s="146">
        <f>+IF($C49=0,0,IF($C49=30,(BG23,IF($C49=60,(SUM(BF23:BG23)),(SUM(BE23:BG23))))))</f>
        <v>0</v>
      </c>
      <c r="BH49" s="146">
        <f>+IF($C49=0,0,IF($C49=30,(BH23,IF($C49=60,(SUM(BG23:BH23)),(SUM(BF23:BH23))))))</f>
        <v>0</v>
      </c>
      <c r="BI49" s="146">
        <f>+IF($C49=0,0,IF($C49=30,(BI23,IF($C49=60,(SUM(BH23:BI23)),(SUM(BG23:BI23))))))</f>
        <v>0</v>
      </c>
      <c r="BJ49" s="146">
        <f>+IF($C49=0,0,IF($C49=30,(BJ23,IF($C49=60,(SUM(BI23:BJ23)),(SUM(BH23:BJ23))))))</f>
        <v>0</v>
      </c>
      <c r="BK49" s="146">
        <f>+IF($C49=0,0,IF($C49=30,(BK23,IF($C49=60,(SUM(BJ23:BK23)),(SUM(BI23:BK23))))))</f>
        <v>0</v>
      </c>
    </row>
    <row r="50" spans="2:63" x14ac:dyDescent="0.25">
      <c r="B50" t="str">
        <f t="shared" si="5"/>
        <v xml:space="preserve">    - costi diversi</v>
      </c>
      <c r="C50" s="54">
        <f>+'i_Altri Costi'!C24</f>
        <v>0</v>
      </c>
      <c r="D50" s="146">
        <f t="shared" si="6"/>
        <v>0</v>
      </c>
      <c r="E50" s="146">
        <f t="shared" si="7"/>
        <v>0</v>
      </c>
      <c r="F50" s="146">
        <f t="shared" si="8"/>
        <v>0</v>
      </c>
      <c r="G50" s="146">
        <f>+IF($C50=0,0,IF($C50=30,(G24,IF($C50=60,(SUM(F24:G24)),(SUM(E24:G24))))))</f>
        <v>0</v>
      </c>
      <c r="H50" s="146">
        <f>+IF($C50=0,0,IF($C50=30,(H24,IF($C50=60,(SUM(G24:H24)),(SUM(F24:H24))))))</f>
        <v>0</v>
      </c>
      <c r="I50" s="146">
        <f>+IF($C50=0,0,IF($C50=30,(I24,IF($C50=60,(SUM(H24:I24)),(SUM(G24:I24))))))</f>
        <v>0</v>
      </c>
      <c r="J50" s="146">
        <f>+IF($C50=0,0,IF($C50=30,(J24,IF($C50=60,(SUM(I24:J24)),(SUM(H24:J24))))))</f>
        <v>0</v>
      </c>
      <c r="K50" s="146">
        <f>+IF($C50=0,0,IF($C50=30,(K24,IF($C50=60,(SUM(J24:K24)),(SUM(I24:K24))))))</f>
        <v>0</v>
      </c>
      <c r="L50" s="146">
        <f>+IF($C50=0,0,IF($C50=30,(L24,IF($C50=60,(SUM(K24:L24)),(SUM(J24:L24))))))</f>
        <v>0</v>
      </c>
      <c r="M50" s="146">
        <f>+IF($C50=0,0,IF($C50=30,(M24,IF($C50=60,(SUM(L24:M24)),(SUM(K24:M24))))))</f>
        <v>0</v>
      </c>
      <c r="N50" s="146">
        <f>+IF($C50=0,0,IF($C50=30,(N24,IF($C50=60,(SUM(M24:N24)),(SUM(L24:N24))))))</f>
        <v>0</v>
      </c>
      <c r="O50" s="146">
        <f>+IF($C50=0,0,IF($C50=30,(O24,IF($C50=60,(SUM(N24:O24)),(SUM(M24:O24))))))</f>
        <v>0</v>
      </c>
      <c r="P50" s="146">
        <f>+IF($C50=0,0,IF($C50=30,(P24,IF($C50=60,(SUM(O24:P24)),(SUM(N24:P24))))))</f>
        <v>0</v>
      </c>
      <c r="Q50" s="146">
        <f>+IF($C50=0,0,IF($C50=30,(Q24,IF($C50=60,(SUM(P24:Q24)),(SUM(O24:Q24))))))</f>
        <v>0</v>
      </c>
      <c r="R50" s="146">
        <f>+IF($C50=0,0,IF($C50=30,(R24,IF($C50=60,(SUM(Q24:R24)),(SUM(P24:R24))))))</f>
        <v>0</v>
      </c>
      <c r="S50" s="146">
        <f>+IF($C50=0,0,IF($C50=30,(S24,IF($C50=60,(SUM(R24:S24)),(SUM(Q24:S24))))))</f>
        <v>0</v>
      </c>
      <c r="T50" s="146">
        <f>+IF($C50=0,0,IF($C50=30,(T24,IF($C50=60,(SUM(S24:T24)),(SUM(R24:T24))))))</f>
        <v>0</v>
      </c>
      <c r="U50" s="146">
        <f>+IF($C50=0,0,IF($C50=30,(U24,IF($C50=60,(SUM(T24:U24)),(SUM(S24:U24))))))</f>
        <v>0</v>
      </c>
      <c r="V50" s="146">
        <f>+IF($C50=0,0,IF($C50=30,(V24,IF($C50=60,(SUM(U24:V24)),(SUM(T24:V24))))))</f>
        <v>0</v>
      </c>
      <c r="W50" s="146">
        <f>+IF($C50=0,0,IF($C50=30,(W24,IF($C50=60,(SUM(V24:W24)),(SUM(U24:W24))))))</f>
        <v>0</v>
      </c>
      <c r="X50" s="146">
        <f>+IF($C50=0,0,IF($C50=30,(X24,IF($C50=60,(SUM(W24:X24)),(SUM(V24:X24))))))</f>
        <v>0</v>
      </c>
      <c r="Y50" s="146">
        <f>+IF($C50=0,0,IF($C50=30,(Y24,IF($C50=60,(SUM(X24:Y24)),(SUM(W24:Y24))))))</f>
        <v>0</v>
      </c>
      <c r="Z50" s="146">
        <f>+IF($C50=0,0,IF($C50=30,(Z24,IF($C50=60,(SUM(Y24:Z24)),(SUM(X24:Z24))))))</f>
        <v>0</v>
      </c>
      <c r="AA50" s="146">
        <f>+IF($C50=0,0,IF($C50=30,(AA24,IF($C50=60,(SUM(Z24:AA24)),(SUM(Y24:AA24))))))</f>
        <v>0</v>
      </c>
      <c r="AB50" s="146">
        <f>+IF($C50=0,0,IF($C50=30,(AB24,IF($C50=60,(SUM(AA24:AB24)),(SUM(Z24:AB24))))))</f>
        <v>0</v>
      </c>
      <c r="AC50" s="146">
        <f>+IF($C50=0,0,IF($C50=30,(AC24,IF($C50=60,(SUM(AB24:AC24)),(SUM(AA24:AC24))))))</f>
        <v>0</v>
      </c>
      <c r="AD50" s="146">
        <f>+IF($C50=0,0,IF($C50=30,(AD24,IF($C50=60,(SUM(AC24:AD24)),(SUM(AB24:AD24))))))</f>
        <v>0</v>
      </c>
      <c r="AE50" s="146">
        <f>+IF($C50=0,0,IF($C50=30,(AE24,IF($C50=60,(SUM(AD24:AE24)),(SUM(AC24:AE24))))))</f>
        <v>0</v>
      </c>
      <c r="AF50" s="146">
        <f>+IF($C50=0,0,IF($C50=30,(AF24,IF($C50=60,(SUM(AE24:AF24)),(SUM(AD24:AF24))))))</f>
        <v>0</v>
      </c>
      <c r="AG50" s="146">
        <f>+IF($C50=0,0,IF($C50=30,(AG24,IF($C50=60,(SUM(AF24:AG24)),(SUM(AE24:AG24))))))</f>
        <v>0</v>
      </c>
      <c r="AH50" s="146">
        <f>+IF($C50=0,0,IF($C50=30,(AH24,IF($C50=60,(SUM(AG24:AH24)),(SUM(AF24:AH24))))))</f>
        <v>0</v>
      </c>
      <c r="AI50" s="146">
        <f>+IF($C50=0,0,IF($C50=30,(AI24,IF($C50=60,(SUM(AH24:AI24)),(SUM(AG24:AI24))))))</f>
        <v>0</v>
      </c>
      <c r="AJ50" s="146">
        <f>+IF($C50=0,0,IF($C50=30,(AJ24,IF($C50=60,(SUM(AI24:AJ24)),(SUM(AH24:AJ24))))))</f>
        <v>0</v>
      </c>
      <c r="AK50" s="146">
        <f>+IF($C50=0,0,IF($C50=30,(AK24,IF($C50=60,(SUM(AJ24:AK24)),(SUM(AI24:AK24))))))</f>
        <v>0</v>
      </c>
      <c r="AL50" s="146">
        <f>+IF($C50=0,0,IF($C50=30,(AL24,IF($C50=60,(SUM(AK24:AL24)),(SUM(AJ24:AL24))))))</f>
        <v>0</v>
      </c>
      <c r="AM50" s="146">
        <f>+IF($C50=0,0,IF($C50=30,(AM24,IF($C50=60,(SUM(AL24:AM24)),(SUM(AK24:AM24))))))</f>
        <v>0</v>
      </c>
      <c r="AN50" s="146">
        <f>+IF($C50=0,0,IF($C50=30,(AN24,IF($C50=60,(SUM(AM24:AN24)),(SUM(AL24:AN24))))))</f>
        <v>0</v>
      </c>
      <c r="AO50" s="146">
        <f>+IF($C50=0,0,IF($C50=30,(AO24,IF($C50=60,(SUM(AN24:AO24)),(SUM(AM24:AO24))))))</f>
        <v>0</v>
      </c>
      <c r="AP50" s="146">
        <f>+IF($C50=0,0,IF($C50=30,(AP24,IF($C50=60,(SUM(AO24:AP24)),(SUM(AN24:AP24))))))</f>
        <v>0</v>
      </c>
      <c r="AQ50" s="146">
        <f>+IF($C50=0,0,IF($C50=30,(AQ24,IF($C50=60,(SUM(AP24:AQ24)),(SUM(AO24:AQ24))))))</f>
        <v>0</v>
      </c>
      <c r="AR50" s="146">
        <f>+IF($C50=0,0,IF($C50=30,(AR24,IF($C50=60,(SUM(AQ24:AR24)),(SUM(AP24:AR24))))))</f>
        <v>0</v>
      </c>
      <c r="AS50" s="146">
        <f>+IF($C50=0,0,IF($C50=30,(AS24,IF($C50=60,(SUM(AR24:AS24)),(SUM(AQ24:AS24))))))</f>
        <v>0</v>
      </c>
      <c r="AT50" s="146">
        <f>+IF($C50=0,0,IF($C50=30,(AT24,IF($C50=60,(SUM(AS24:AT24)),(SUM(AR24:AT24))))))</f>
        <v>0</v>
      </c>
      <c r="AU50" s="146">
        <f>+IF($C50=0,0,IF($C50=30,(AU24,IF($C50=60,(SUM(AT24:AU24)),(SUM(AS24:AU24))))))</f>
        <v>0</v>
      </c>
      <c r="AV50" s="146">
        <f>+IF($C50=0,0,IF($C50=30,(AV24,IF($C50=60,(SUM(AU24:AV24)),(SUM(AT24:AV24))))))</f>
        <v>0</v>
      </c>
      <c r="AW50" s="146">
        <f>+IF($C50=0,0,IF($C50=30,(AW24,IF($C50=60,(SUM(AV24:AW24)),(SUM(AU24:AW24))))))</f>
        <v>0</v>
      </c>
      <c r="AX50" s="146">
        <f>+IF($C50=0,0,IF($C50=30,(AX24,IF($C50=60,(SUM(AW24:AX24)),(SUM(AV24:AX24))))))</f>
        <v>0</v>
      </c>
      <c r="AY50" s="146">
        <f>+IF($C50=0,0,IF($C50=30,(AY24,IF($C50=60,(SUM(AX24:AY24)),(SUM(AW24:AY24))))))</f>
        <v>0</v>
      </c>
      <c r="AZ50" s="146">
        <f>+IF($C50=0,0,IF($C50=30,(AZ24,IF($C50=60,(SUM(AY24:AZ24)),(SUM(AX24:AZ24))))))</f>
        <v>0</v>
      </c>
      <c r="BA50" s="146">
        <f>+IF($C50=0,0,IF($C50=30,(BA24,IF($C50=60,(SUM(AZ24:BA24)),(SUM(AY24:BA24))))))</f>
        <v>0</v>
      </c>
      <c r="BB50" s="146">
        <f>+IF($C50=0,0,IF($C50=30,(BB24,IF($C50=60,(SUM(BA24:BB24)),(SUM(AZ24:BB24))))))</f>
        <v>0</v>
      </c>
      <c r="BC50" s="146">
        <f>+IF($C50=0,0,IF($C50=30,(BC24,IF($C50=60,(SUM(BB24:BC24)),(SUM(BA24:BC24))))))</f>
        <v>0</v>
      </c>
      <c r="BD50" s="146">
        <f>+IF($C50=0,0,IF($C50=30,(BD24,IF($C50=60,(SUM(BC24:BD24)),(SUM(BB24:BD24))))))</f>
        <v>0</v>
      </c>
      <c r="BE50" s="146">
        <f>+IF($C50=0,0,IF($C50=30,(BE24,IF($C50=60,(SUM(BD24:BE24)),(SUM(BC24:BE24))))))</f>
        <v>0</v>
      </c>
      <c r="BF50" s="146">
        <f>+IF($C50=0,0,IF($C50=30,(BF24,IF($C50=60,(SUM(BE24:BF24)),(SUM(BD24:BF24))))))</f>
        <v>0</v>
      </c>
      <c r="BG50" s="146">
        <f>+IF($C50=0,0,IF($C50=30,(BG24,IF($C50=60,(SUM(BF24:BG24)),(SUM(BE24:BG24))))))</f>
        <v>0</v>
      </c>
      <c r="BH50" s="146">
        <f>+IF($C50=0,0,IF($C50=30,(BH24,IF($C50=60,(SUM(BG24:BH24)),(SUM(BF24:BH24))))))</f>
        <v>0</v>
      </c>
      <c r="BI50" s="146">
        <f>+IF($C50=0,0,IF($C50=30,(BI24,IF($C50=60,(SUM(BH24:BI24)),(SUM(BG24:BI24))))))</f>
        <v>0</v>
      </c>
      <c r="BJ50" s="146">
        <f>+IF($C50=0,0,IF($C50=30,(BJ24,IF($C50=60,(SUM(BI24:BJ24)),(SUM(BH24:BJ24))))))</f>
        <v>0</v>
      </c>
      <c r="BK50" s="146">
        <f>+IF($C50=0,0,IF($C50=30,(BK24,IF($C50=60,(SUM(BJ24:BK24)),(SUM(BI24:BK24))))))</f>
        <v>0</v>
      </c>
    </row>
    <row r="51" spans="2:63" x14ac:dyDescent="0.25">
      <c r="B51" t="str">
        <f t="shared" si="5"/>
        <v xml:space="preserve">    - premi assicurativi</v>
      </c>
      <c r="C51" s="54">
        <f>+'i_Altri Costi'!C25</f>
        <v>0</v>
      </c>
      <c r="D51" s="146">
        <f t="shared" si="6"/>
        <v>0</v>
      </c>
      <c r="E51" s="146">
        <f t="shared" si="7"/>
        <v>0</v>
      </c>
      <c r="F51" s="146">
        <f t="shared" si="8"/>
        <v>0</v>
      </c>
      <c r="G51" s="146">
        <f>+IF($C51=0,0,IF($C51=30,(G25,IF($C51=60,(SUM(F25:G25)),(SUM(E25:G25))))))</f>
        <v>0</v>
      </c>
      <c r="H51" s="146">
        <f>+IF($C51=0,0,IF($C51=30,(H25,IF($C51=60,(SUM(G25:H25)),(SUM(F25:H25))))))</f>
        <v>0</v>
      </c>
      <c r="I51" s="146">
        <f>+IF($C51=0,0,IF($C51=30,(I25,IF($C51=60,(SUM(H25:I25)),(SUM(G25:I25))))))</f>
        <v>0</v>
      </c>
      <c r="J51" s="146">
        <f>+IF($C51=0,0,IF($C51=30,(J25,IF($C51=60,(SUM(I25:J25)),(SUM(H25:J25))))))</f>
        <v>0</v>
      </c>
      <c r="K51" s="146">
        <f>+IF($C51=0,0,IF($C51=30,(K25,IF($C51=60,(SUM(J25:K25)),(SUM(I25:K25))))))</f>
        <v>0</v>
      </c>
      <c r="L51" s="146">
        <f>+IF($C51=0,0,IF($C51=30,(L25,IF($C51=60,(SUM(K25:L25)),(SUM(J25:L25))))))</f>
        <v>0</v>
      </c>
      <c r="M51" s="146">
        <f>+IF($C51=0,0,IF($C51=30,(M25,IF($C51=60,(SUM(L25:M25)),(SUM(K25:M25))))))</f>
        <v>0</v>
      </c>
      <c r="N51" s="146">
        <f>+IF($C51=0,0,IF($C51=30,(N25,IF($C51=60,(SUM(M25:N25)),(SUM(L25:N25))))))</f>
        <v>0</v>
      </c>
      <c r="O51" s="146">
        <f>+IF($C51=0,0,IF($C51=30,(O25,IF($C51=60,(SUM(N25:O25)),(SUM(M25:O25))))))</f>
        <v>0</v>
      </c>
      <c r="P51" s="146">
        <f>+IF($C51=0,0,IF($C51=30,(P25,IF($C51=60,(SUM(O25:P25)),(SUM(N25:P25))))))</f>
        <v>0</v>
      </c>
      <c r="Q51" s="146">
        <f>+IF($C51=0,0,IF($C51=30,(Q25,IF($C51=60,(SUM(P25:Q25)),(SUM(O25:Q25))))))</f>
        <v>0</v>
      </c>
      <c r="R51" s="146">
        <f>+IF($C51=0,0,IF($C51=30,(R25,IF($C51=60,(SUM(Q25:R25)),(SUM(P25:R25))))))</f>
        <v>0</v>
      </c>
      <c r="S51" s="146">
        <f>+IF($C51=0,0,IF($C51=30,(S25,IF($C51=60,(SUM(R25:S25)),(SUM(Q25:S25))))))</f>
        <v>0</v>
      </c>
      <c r="T51" s="146">
        <f>+IF($C51=0,0,IF($C51=30,(T25,IF($C51=60,(SUM(S25:T25)),(SUM(R25:T25))))))</f>
        <v>0</v>
      </c>
      <c r="U51" s="146">
        <f>+IF($C51=0,0,IF($C51=30,(U25,IF($C51=60,(SUM(T25:U25)),(SUM(S25:U25))))))</f>
        <v>0</v>
      </c>
      <c r="V51" s="146">
        <f>+IF($C51=0,0,IF($C51=30,(V25,IF($C51=60,(SUM(U25:V25)),(SUM(T25:V25))))))</f>
        <v>0</v>
      </c>
      <c r="W51" s="146">
        <f>+IF($C51=0,0,IF($C51=30,(W25,IF($C51=60,(SUM(V25:W25)),(SUM(U25:W25))))))</f>
        <v>0</v>
      </c>
      <c r="X51" s="146">
        <f>+IF($C51=0,0,IF($C51=30,(X25,IF($C51=60,(SUM(W25:X25)),(SUM(V25:X25))))))</f>
        <v>0</v>
      </c>
      <c r="Y51" s="146">
        <f>+IF($C51=0,0,IF($C51=30,(Y25,IF($C51=60,(SUM(X25:Y25)),(SUM(W25:Y25))))))</f>
        <v>0</v>
      </c>
      <c r="Z51" s="146">
        <f>+IF($C51=0,0,IF($C51=30,(Z25,IF($C51=60,(SUM(Y25:Z25)),(SUM(X25:Z25))))))</f>
        <v>0</v>
      </c>
      <c r="AA51" s="146">
        <f>+IF($C51=0,0,IF($C51=30,(AA25,IF($C51=60,(SUM(Z25:AA25)),(SUM(Y25:AA25))))))</f>
        <v>0</v>
      </c>
      <c r="AB51" s="146">
        <f>+IF($C51=0,0,IF($C51=30,(AB25,IF($C51=60,(SUM(AA25:AB25)),(SUM(Z25:AB25))))))</f>
        <v>0</v>
      </c>
      <c r="AC51" s="146">
        <f>+IF($C51=0,0,IF($C51=30,(AC25,IF($C51=60,(SUM(AB25:AC25)),(SUM(AA25:AC25))))))</f>
        <v>0</v>
      </c>
      <c r="AD51" s="146">
        <f>+IF($C51=0,0,IF($C51=30,(AD25,IF($C51=60,(SUM(AC25:AD25)),(SUM(AB25:AD25))))))</f>
        <v>0</v>
      </c>
      <c r="AE51" s="146">
        <f>+IF($C51=0,0,IF($C51=30,(AE25,IF($C51=60,(SUM(AD25:AE25)),(SUM(AC25:AE25))))))</f>
        <v>0</v>
      </c>
      <c r="AF51" s="146">
        <f>+IF($C51=0,0,IF($C51=30,(AF25,IF($C51=60,(SUM(AE25:AF25)),(SUM(AD25:AF25))))))</f>
        <v>0</v>
      </c>
      <c r="AG51" s="146">
        <f>+IF($C51=0,0,IF($C51=30,(AG25,IF($C51=60,(SUM(AF25:AG25)),(SUM(AE25:AG25))))))</f>
        <v>0</v>
      </c>
      <c r="AH51" s="146">
        <f>+IF($C51=0,0,IF($C51=30,(AH25,IF($C51=60,(SUM(AG25:AH25)),(SUM(AF25:AH25))))))</f>
        <v>0</v>
      </c>
      <c r="AI51" s="146">
        <f>+IF($C51=0,0,IF($C51=30,(AI25,IF($C51=60,(SUM(AH25:AI25)),(SUM(AG25:AI25))))))</f>
        <v>0</v>
      </c>
      <c r="AJ51" s="146">
        <f>+IF($C51=0,0,IF($C51=30,(AJ25,IF($C51=60,(SUM(AI25:AJ25)),(SUM(AH25:AJ25))))))</f>
        <v>0</v>
      </c>
      <c r="AK51" s="146">
        <f>+IF($C51=0,0,IF($C51=30,(AK25,IF($C51=60,(SUM(AJ25:AK25)),(SUM(AI25:AK25))))))</f>
        <v>0</v>
      </c>
      <c r="AL51" s="146">
        <f>+IF($C51=0,0,IF($C51=30,(AL25,IF($C51=60,(SUM(AK25:AL25)),(SUM(AJ25:AL25))))))</f>
        <v>0</v>
      </c>
      <c r="AM51" s="146">
        <f>+IF($C51=0,0,IF($C51=30,(AM25,IF($C51=60,(SUM(AL25:AM25)),(SUM(AK25:AM25))))))</f>
        <v>0</v>
      </c>
      <c r="AN51" s="146">
        <f>+IF($C51=0,0,IF($C51=30,(AN25,IF($C51=60,(SUM(AM25:AN25)),(SUM(AL25:AN25))))))</f>
        <v>0</v>
      </c>
      <c r="AO51" s="146">
        <f>+IF($C51=0,0,IF($C51=30,(AO25,IF($C51=60,(SUM(AN25:AO25)),(SUM(AM25:AO25))))))</f>
        <v>0</v>
      </c>
      <c r="AP51" s="146">
        <f>+IF($C51=0,0,IF($C51=30,(AP25,IF($C51=60,(SUM(AO25:AP25)),(SUM(AN25:AP25))))))</f>
        <v>0</v>
      </c>
      <c r="AQ51" s="146">
        <f>+IF($C51=0,0,IF($C51=30,(AQ25,IF($C51=60,(SUM(AP25:AQ25)),(SUM(AO25:AQ25))))))</f>
        <v>0</v>
      </c>
      <c r="AR51" s="146">
        <f>+IF($C51=0,0,IF($C51=30,(AR25,IF($C51=60,(SUM(AQ25:AR25)),(SUM(AP25:AR25))))))</f>
        <v>0</v>
      </c>
      <c r="AS51" s="146">
        <f>+IF($C51=0,0,IF($C51=30,(AS25,IF($C51=60,(SUM(AR25:AS25)),(SUM(AQ25:AS25))))))</f>
        <v>0</v>
      </c>
      <c r="AT51" s="146">
        <f>+IF($C51=0,0,IF($C51=30,(AT25,IF($C51=60,(SUM(AS25:AT25)),(SUM(AR25:AT25))))))</f>
        <v>0</v>
      </c>
      <c r="AU51" s="146">
        <f>+IF($C51=0,0,IF($C51=30,(AU25,IF($C51=60,(SUM(AT25:AU25)),(SUM(AS25:AU25))))))</f>
        <v>0</v>
      </c>
      <c r="AV51" s="146">
        <f>+IF($C51=0,0,IF($C51=30,(AV25,IF($C51=60,(SUM(AU25:AV25)),(SUM(AT25:AV25))))))</f>
        <v>0</v>
      </c>
      <c r="AW51" s="146">
        <f>+IF($C51=0,0,IF($C51=30,(AW25,IF($C51=60,(SUM(AV25:AW25)),(SUM(AU25:AW25))))))</f>
        <v>0</v>
      </c>
      <c r="AX51" s="146">
        <f>+IF($C51=0,0,IF($C51=30,(AX25,IF($C51=60,(SUM(AW25:AX25)),(SUM(AV25:AX25))))))</f>
        <v>0</v>
      </c>
      <c r="AY51" s="146">
        <f>+IF($C51=0,0,IF($C51=30,(AY25,IF($C51=60,(SUM(AX25:AY25)),(SUM(AW25:AY25))))))</f>
        <v>0</v>
      </c>
      <c r="AZ51" s="146">
        <f>+IF($C51=0,0,IF($C51=30,(AZ25,IF($C51=60,(SUM(AY25:AZ25)),(SUM(AX25:AZ25))))))</f>
        <v>0</v>
      </c>
      <c r="BA51" s="146">
        <f>+IF($C51=0,0,IF($C51=30,(BA25,IF($C51=60,(SUM(AZ25:BA25)),(SUM(AY25:BA25))))))</f>
        <v>0</v>
      </c>
      <c r="BB51" s="146">
        <f>+IF($C51=0,0,IF($C51=30,(BB25,IF($C51=60,(SUM(BA25:BB25)),(SUM(AZ25:BB25))))))</f>
        <v>0</v>
      </c>
      <c r="BC51" s="146">
        <f>+IF($C51=0,0,IF($C51=30,(BC25,IF($C51=60,(SUM(BB25:BC25)),(SUM(BA25:BC25))))))</f>
        <v>0</v>
      </c>
      <c r="BD51" s="146">
        <f>+IF($C51=0,0,IF($C51=30,(BD25,IF($C51=60,(SUM(BC25:BD25)),(SUM(BB25:BD25))))))</f>
        <v>0</v>
      </c>
      <c r="BE51" s="146">
        <f>+IF($C51=0,0,IF($C51=30,(BE25,IF($C51=60,(SUM(BD25:BE25)),(SUM(BC25:BE25))))))</f>
        <v>0</v>
      </c>
      <c r="BF51" s="146">
        <f>+IF($C51=0,0,IF($C51=30,(BF25,IF($C51=60,(SUM(BE25:BF25)),(SUM(BD25:BF25))))))</f>
        <v>0</v>
      </c>
      <c r="BG51" s="146">
        <f>+IF($C51=0,0,IF($C51=30,(BG25,IF($C51=60,(SUM(BF25:BG25)),(SUM(BE25:BG25))))))</f>
        <v>0</v>
      </c>
      <c r="BH51" s="146">
        <f>+IF($C51=0,0,IF($C51=30,(BH25,IF($C51=60,(SUM(BG25:BH25)),(SUM(BF25:BH25))))))</f>
        <v>0</v>
      </c>
      <c r="BI51" s="146">
        <f>+IF($C51=0,0,IF($C51=30,(BI25,IF($C51=60,(SUM(BH25:BI25)),(SUM(BG25:BI25))))))</f>
        <v>0</v>
      </c>
      <c r="BJ51" s="146">
        <f>+IF($C51=0,0,IF($C51=30,(BJ25,IF($C51=60,(SUM(BI25:BJ25)),(SUM(BH25:BJ25))))))</f>
        <v>0</v>
      </c>
      <c r="BK51" s="146">
        <f>+IF($C51=0,0,IF($C51=30,(BK25,IF($C51=60,(SUM(BJ25:BK25)),(SUM(BI25:BK25))))))</f>
        <v>0</v>
      </c>
    </row>
    <row r="52" spans="2:63" s="67" customFormat="1" x14ac:dyDescent="0.25">
      <c r="C52" s="67" t="s">
        <v>115</v>
      </c>
      <c r="D52" s="155">
        <f>SUM(D30:D51)</f>
        <v>0</v>
      </c>
      <c r="E52" s="155">
        <f t="shared" ref="E52:AM52" si="9">SUM(E30:E51)</f>
        <v>0</v>
      </c>
      <c r="F52" s="155">
        <f t="shared" si="9"/>
        <v>0</v>
      </c>
      <c r="G52" s="155">
        <f t="shared" si="9"/>
        <v>0</v>
      </c>
      <c r="H52" s="155">
        <f t="shared" si="9"/>
        <v>0</v>
      </c>
      <c r="I52" s="155">
        <f t="shared" si="9"/>
        <v>0</v>
      </c>
      <c r="J52" s="155">
        <f t="shared" si="9"/>
        <v>0</v>
      </c>
      <c r="K52" s="155">
        <f t="shared" si="9"/>
        <v>0</v>
      </c>
      <c r="L52" s="155">
        <f t="shared" si="9"/>
        <v>0</v>
      </c>
      <c r="M52" s="155">
        <f t="shared" si="9"/>
        <v>0</v>
      </c>
      <c r="N52" s="155">
        <f t="shared" si="9"/>
        <v>0</v>
      </c>
      <c r="O52" s="155">
        <f t="shared" si="9"/>
        <v>0</v>
      </c>
      <c r="P52" s="155">
        <f t="shared" si="9"/>
        <v>0</v>
      </c>
      <c r="Q52" s="155">
        <f t="shared" si="9"/>
        <v>0</v>
      </c>
      <c r="R52" s="155">
        <f t="shared" si="9"/>
        <v>0</v>
      </c>
      <c r="S52" s="155">
        <f t="shared" si="9"/>
        <v>0</v>
      </c>
      <c r="T52" s="155">
        <f t="shared" si="9"/>
        <v>0</v>
      </c>
      <c r="U52" s="155">
        <f t="shared" si="9"/>
        <v>0</v>
      </c>
      <c r="V52" s="155">
        <f t="shared" si="9"/>
        <v>0</v>
      </c>
      <c r="W52" s="155">
        <f t="shared" si="9"/>
        <v>0</v>
      </c>
      <c r="X52" s="155">
        <f t="shared" si="9"/>
        <v>0</v>
      </c>
      <c r="Y52" s="155">
        <f t="shared" si="9"/>
        <v>0</v>
      </c>
      <c r="Z52" s="155">
        <f t="shared" si="9"/>
        <v>0</v>
      </c>
      <c r="AA52" s="155">
        <f t="shared" si="9"/>
        <v>0</v>
      </c>
      <c r="AB52" s="155">
        <f t="shared" si="9"/>
        <v>0</v>
      </c>
      <c r="AC52" s="155">
        <f t="shared" si="9"/>
        <v>0</v>
      </c>
      <c r="AD52" s="155">
        <f t="shared" si="9"/>
        <v>0</v>
      </c>
      <c r="AE52" s="155">
        <f t="shared" si="9"/>
        <v>0</v>
      </c>
      <c r="AF52" s="155">
        <f t="shared" si="9"/>
        <v>0</v>
      </c>
      <c r="AG52" s="155">
        <f t="shared" si="9"/>
        <v>0</v>
      </c>
      <c r="AH52" s="155">
        <f t="shared" si="9"/>
        <v>0</v>
      </c>
      <c r="AI52" s="155">
        <f t="shared" si="9"/>
        <v>0</v>
      </c>
      <c r="AJ52" s="155">
        <f t="shared" si="9"/>
        <v>0</v>
      </c>
      <c r="AK52" s="155">
        <f t="shared" si="9"/>
        <v>0</v>
      </c>
      <c r="AL52" s="155">
        <f t="shared" si="9"/>
        <v>0</v>
      </c>
      <c r="AM52" s="155">
        <f t="shared" si="9"/>
        <v>0</v>
      </c>
      <c r="AN52" s="155">
        <f t="shared" ref="AN52:BI52" si="10">SUM(AN30:AN51)</f>
        <v>0</v>
      </c>
      <c r="AO52" s="155">
        <f t="shared" si="10"/>
        <v>0</v>
      </c>
      <c r="AP52" s="155">
        <f t="shared" si="10"/>
        <v>0</v>
      </c>
      <c r="AQ52" s="155">
        <f t="shared" si="10"/>
        <v>0</v>
      </c>
      <c r="AR52" s="155">
        <f t="shared" si="10"/>
        <v>0</v>
      </c>
      <c r="AS52" s="155">
        <f t="shared" si="10"/>
        <v>0</v>
      </c>
      <c r="AT52" s="155">
        <f t="shared" si="10"/>
        <v>0</v>
      </c>
      <c r="AU52" s="155">
        <f t="shared" si="10"/>
        <v>0</v>
      </c>
      <c r="AV52" s="155">
        <f t="shared" si="10"/>
        <v>0</v>
      </c>
      <c r="AW52" s="155">
        <f t="shared" si="10"/>
        <v>0</v>
      </c>
      <c r="AX52" s="155">
        <f t="shared" si="10"/>
        <v>0</v>
      </c>
      <c r="AY52" s="155">
        <f t="shared" si="10"/>
        <v>0</v>
      </c>
      <c r="AZ52" s="155">
        <f t="shared" si="10"/>
        <v>0</v>
      </c>
      <c r="BA52" s="155">
        <f t="shared" si="10"/>
        <v>0</v>
      </c>
      <c r="BB52" s="155">
        <f t="shared" si="10"/>
        <v>0</v>
      </c>
      <c r="BC52" s="155">
        <f t="shared" si="10"/>
        <v>0</v>
      </c>
      <c r="BD52" s="155">
        <f t="shared" si="10"/>
        <v>0</v>
      </c>
      <c r="BE52" s="155">
        <f t="shared" si="10"/>
        <v>0</v>
      </c>
      <c r="BF52" s="155">
        <f t="shared" si="10"/>
        <v>0</v>
      </c>
      <c r="BG52" s="155">
        <f t="shared" si="10"/>
        <v>0</v>
      </c>
      <c r="BH52" s="155">
        <f t="shared" si="10"/>
        <v>0</v>
      </c>
      <c r="BI52" s="155">
        <f t="shared" si="10"/>
        <v>0</v>
      </c>
      <c r="BJ52" s="155">
        <f t="shared" ref="BJ52:BK52" si="11">SUM(BJ30:BJ51)</f>
        <v>0</v>
      </c>
      <c r="BK52" s="155">
        <f t="shared" si="11"/>
        <v>0</v>
      </c>
    </row>
    <row r="54" spans="2:63" x14ac:dyDescent="0.25">
      <c r="B54" s="20" t="s">
        <v>222</v>
      </c>
      <c r="D54" s="49">
        <f t="shared" ref="D54:AI54" si="12">+D3</f>
        <v>41640</v>
      </c>
      <c r="E54" s="49">
        <f t="shared" si="12"/>
        <v>41698</v>
      </c>
      <c r="F54" s="49">
        <f t="shared" si="12"/>
        <v>41729</v>
      </c>
      <c r="G54" s="49">
        <f t="shared" si="12"/>
        <v>41759</v>
      </c>
      <c r="H54" s="49">
        <f t="shared" si="12"/>
        <v>41790</v>
      </c>
      <c r="I54" s="49">
        <f t="shared" si="12"/>
        <v>41820</v>
      </c>
      <c r="J54" s="49">
        <f t="shared" si="12"/>
        <v>41851</v>
      </c>
      <c r="K54" s="49">
        <f t="shared" si="12"/>
        <v>41882</v>
      </c>
      <c r="L54" s="49">
        <f t="shared" si="12"/>
        <v>41912</v>
      </c>
      <c r="M54" s="49">
        <f t="shared" si="12"/>
        <v>41943</v>
      </c>
      <c r="N54" s="49">
        <f t="shared" si="12"/>
        <v>41973</v>
      </c>
      <c r="O54" s="49">
        <f t="shared" si="12"/>
        <v>42004</v>
      </c>
      <c r="P54" s="49">
        <f t="shared" si="12"/>
        <v>42035</v>
      </c>
      <c r="Q54" s="49">
        <f t="shared" si="12"/>
        <v>42063</v>
      </c>
      <c r="R54" s="49">
        <f t="shared" si="12"/>
        <v>42094</v>
      </c>
      <c r="S54" s="49">
        <f t="shared" si="12"/>
        <v>42124</v>
      </c>
      <c r="T54" s="49">
        <f t="shared" si="12"/>
        <v>42155</v>
      </c>
      <c r="U54" s="49">
        <f t="shared" si="12"/>
        <v>42185</v>
      </c>
      <c r="V54" s="49">
        <f t="shared" si="12"/>
        <v>42216</v>
      </c>
      <c r="W54" s="49">
        <f t="shared" si="12"/>
        <v>42247</v>
      </c>
      <c r="X54" s="49">
        <f t="shared" si="12"/>
        <v>42277</v>
      </c>
      <c r="Y54" s="49">
        <f t="shared" si="12"/>
        <v>42308</v>
      </c>
      <c r="Z54" s="49">
        <f t="shared" si="12"/>
        <v>42338</v>
      </c>
      <c r="AA54" s="49">
        <f t="shared" si="12"/>
        <v>42369</v>
      </c>
      <c r="AB54" s="49">
        <f t="shared" si="12"/>
        <v>42400</v>
      </c>
      <c r="AC54" s="49">
        <f t="shared" si="12"/>
        <v>42429</v>
      </c>
      <c r="AD54" s="49">
        <f t="shared" si="12"/>
        <v>42460</v>
      </c>
      <c r="AE54" s="49">
        <f t="shared" si="12"/>
        <v>42490</v>
      </c>
      <c r="AF54" s="49">
        <f t="shared" si="12"/>
        <v>42521</v>
      </c>
      <c r="AG54" s="49">
        <f t="shared" si="12"/>
        <v>42551</v>
      </c>
      <c r="AH54" s="49">
        <f t="shared" si="12"/>
        <v>42582</v>
      </c>
      <c r="AI54" s="49">
        <f t="shared" si="12"/>
        <v>42613</v>
      </c>
      <c r="AJ54" s="49">
        <f t="shared" ref="AJ54:BK54" si="13">+AJ3</f>
        <v>42643</v>
      </c>
      <c r="AK54" s="49">
        <f t="shared" si="13"/>
        <v>42674</v>
      </c>
      <c r="AL54" s="49">
        <f t="shared" si="13"/>
        <v>42704</v>
      </c>
      <c r="AM54" s="49">
        <f t="shared" si="13"/>
        <v>42735</v>
      </c>
      <c r="AN54" s="49">
        <f t="shared" si="13"/>
        <v>42766</v>
      </c>
      <c r="AO54" s="49">
        <f t="shared" si="13"/>
        <v>42794</v>
      </c>
      <c r="AP54" s="49">
        <f t="shared" si="13"/>
        <v>42825</v>
      </c>
      <c r="AQ54" s="49">
        <f t="shared" si="13"/>
        <v>42855</v>
      </c>
      <c r="AR54" s="49">
        <f t="shared" si="13"/>
        <v>42886</v>
      </c>
      <c r="AS54" s="49">
        <f t="shared" si="13"/>
        <v>42916</v>
      </c>
      <c r="AT54" s="49">
        <f t="shared" si="13"/>
        <v>42947</v>
      </c>
      <c r="AU54" s="49">
        <f t="shared" si="13"/>
        <v>42978</v>
      </c>
      <c r="AV54" s="49">
        <f t="shared" si="13"/>
        <v>43008</v>
      </c>
      <c r="AW54" s="49">
        <f t="shared" si="13"/>
        <v>43039</v>
      </c>
      <c r="AX54" s="49">
        <f t="shared" si="13"/>
        <v>43069</v>
      </c>
      <c r="AY54" s="49">
        <f t="shared" si="13"/>
        <v>43100</v>
      </c>
      <c r="AZ54" s="49">
        <f t="shared" si="13"/>
        <v>43131</v>
      </c>
      <c r="BA54" s="49">
        <f t="shared" si="13"/>
        <v>43159</v>
      </c>
      <c r="BB54" s="49">
        <f t="shared" si="13"/>
        <v>43190</v>
      </c>
      <c r="BC54" s="49">
        <f t="shared" si="13"/>
        <v>43220</v>
      </c>
      <c r="BD54" s="49">
        <f t="shared" si="13"/>
        <v>43251</v>
      </c>
      <c r="BE54" s="49">
        <f t="shared" si="13"/>
        <v>43281</v>
      </c>
      <c r="BF54" s="49">
        <f t="shared" si="13"/>
        <v>43312</v>
      </c>
      <c r="BG54" s="49">
        <f t="shared" si="13"/>
        <v>43343</v>
      </c>
      <c r="BH54" s="49">
        <f t="shared" si="13"/>
        <v>43373</v>
      </c>
      <c r="BI54" s="49">
        <f t="shared" si="13"/>
        <v>43404</v>
      </c>
      <c r="BJ54" s="49">
        <f t="shared" si="13"/>
        <v>43434</v>
      </c>
      <c r="BK54" s="49">
        <f t="shared" si="13"/>
        <v>43465</v>
      </c>
    </row>
    <row r="55" spans="2:63" x14ac:dyDescent="0.25">
      <c r="B55" t="str">
        <f>+B30</f>
        <v xml:space="preserve">    - Costi variabili di produzione</v>
      </c>
      <c r="D55" s="146">
        <f>++D4-D30</f>
        <v>0</v>
      </c>
      <c r="E55" s="146">
        <f>+E4-(E30-D30)</f>
        <v>0</v>
      </c>
      <c r="F55" s="146">
        <f t="shared" ref="F55:BK59" si="14">+F4-(F30-E30)</f>
        <v>0</v>
      </c>
      <c r="G55" s="146">
        <f t="shared" si="14"/>
        <v>0</v>
      </c>
      <c r="H55" s="146">
        <f t="shared" si="14"/>
        <v>0</v>
      </c>
      <c r="I55" s="146">
        <f t="shared" si="14"/>
        <v>0</v>
      </c>
      <c r="J55" s="146">
        <f t="shared" si="14"/>
        <v>0</v>
      </c>
      <c r="K55" s="146">
        <f t="shared" si="14"/>
        <v>0</v>
      </c>
      <c r="L55" s="146">
        <f t="shared" si="14"/>
        <v>0</v>
      </c>
      <c r="M55" s="146">
        <f t="shared" si="14"/>
        <v>0</v>
      </c>
      <c r="N55" s="146">
        <f t="shared" si="14"/>
        <v>0</v>
      </c>
      <c r="O55" s="146">
        <f t="shared" si="14"/>
        <v>0</v>
      </c>
      <c r="P55" s="146">
        <f t="shared" si="14"/>
        <v>0</v>
      </c>
      <c r="Q55" s="146">
        <f t="shared" si="14"/>
        <v>0</v>
      </c>
      <c r="R55" s="146">
        <f t="shared" si="14"/>
        <v>0</v>
      </c>
      <c r="S55" s="146">
        <f t="shared" si="14"/>
        <v>0</v>
      </c>
      <c r="T55" s="146">
        <f t="shared" si="14"/>
        <v>0</v>
      </c>
      <c r="U55" s="146">
        <f t="shared" si="14"/>
        <v>0</v>
      </c>
      <c r="V55" s="146">
        <f t="shared" si="14"/>
        <v>0</v>
      </c>
      <c r="W55" s="146">
        <f t="shared" si="14"/>
        <v>0</v>
      </c>
      <c r="X55" s="146">
        <f t="shared" si="14"/>
        <v>0</v>
      </c>
      <c r="Y55" s="146">
        <f t="shared" si="14"/>
        <v>0</v>
      </c>
      <c r="Z55" s="146">
        <f t="shared" si="14"/>
        <v>0</v>
      </c>
      <c r="AA55" s="146">
        <f t="shared" si="14"/>
        <v>0</v>
      </c>
      <c r="AB55" s="146">
        <f t="shared" si="14"/>
        <v>0</v>
      </c>
      <c r="AC55" s="146">
        <f t="shared" si="14"/>
        <v>0</v>
      </c>
      <c r="AD55" s="146">
        <f t="shared" si="14"/>
        <v>0</v>
      </c>
      <c r="AE55" s="146">
        <f t="shared" si="14"/>
        <v>0</v>
      </c>
      <c r="AF55" s="146">
        <f t="shared" si="14"/>
        <v>0</v>
      </c>
      <c r="AG55" s="146">
        <f t="shared" si="14"/>
        <v>0</v>
      </c>
      <c r="AH55" s="146">
        <f t="shared" si="14"/>
        <v>0</v>
      </c>
      <c r="AI55" s="146">
        <f t="shared" si="14"/>
        <v>0</v>
      </c>
      <c r="AJ55" s="146">
        <f t="shared" si="14"/>
        <v>0</v>
      </c>
      <c r="AK55" s="146">
        <f t="shared" si="14"/>
        <v>0</v>
      </c>
      <c r="AL55" s="146">
        <f t="shared" si="14"/>
        <v>0</v>
      </c>
      <c r="AM55" s="146">
        <f t="shared" si="14"/>
        <v>0</v>
      </c>
      <c r="AN55" s="146">
        <f t="shared" si="14"/>
        <v>0</v>
      </c>
      <c r="AO55" s="146">
        <f t="shared" si="14"/>
        <v>0</v>
      </c>
      <c r="AP55" s="146">
        <f t="shared" si="14"/>
        <v>0</v>
      </c>
      <c r="AQ55" s="146">
        <f t="shared" si="14"/>
        <v>0</v>
      </c>
      <c r="AR55" s="146">
        <f t="shared" si="14"/>
        <v>0</v>
      </c>
      <c r="AS55" s="146">
        <f t="shared" si="14"/>
        <v>0</v>
      </c>
      <c r="AT55" s="146">
        <f t="shared" si="14"/>
        <v>0</v>
      </c>
      <c r="AU55" s="146">
        <f t="shared" si="14"/>
        <v>0</v>
      </c>
      <c r="AV55" s="146">
        <f t="shared" si="14"/>
        <v>0</v>
      </c>
      <c r="AW55" s="146">
        <f t="shared" si="14"/>
        <v>0</v>
      </c>
      <c r="AX55" s="146">
        <f t="shared" si="14"/>
        <v>0</v>
      </c>
      <c r="AY55" s="146">
        <f t="shared" si="14"/>
        <v>0</v>
      </c>
      <c r="AZ55" s="146">
        <f t="shared" si="14"/>
        <v>0</v>
      </c>
      <c r="BA55" s="146">
        <f t="shared" si="14"/>
        <v>0</v>
      </c>
      <c r="BB55" s="146">
        <f t="shared" si="14"/>
        <v>0</v>
      </c>
      <c r="BC55" s="146">
        <f t="shared" si="14"/>
        <v>0</v>
      </c>
      <c r="BD55" s="146">
        <f t="shared" si="14"/>
        <v>0</v>
      </c>
      <c r="BE55" s="146">
        <f t="shared" si="14"/>
        <v>0</v>
      </c>
      <c r="BF55" s="146">
        <f t="shared" si="14"/>
        <v>0</v>
      </c>
      <c r="BG55" s="146">
        <f t="shared" si="14"/>
        <v>0</v>
      </c>
      <c r="BH55" s="146">
        <f t="shared" si="14"/>
        <v>0</v>
      </c>
      <c r="BI55" s="146">
        <f t="shared" si="14"/>
        <v>0</v>
      </c>
      <c r="BJ55" s="146">
        <f t="shared" si="14"/>
        <v>0</v>
      </c>
      <c r="BK55" s="146">
        <f t="shared" si="14"/>
        <v>0</v>
      </c>
    </row>
    <row r="56" spans="2:63" x14ac:dyDescent="0.25">
      <c r="B56" t="str">
        <f t="shared" ref="B56:B76" si="15">+B31</f>
        <v xml:space="preserve">    - Costi variabili commerciali</v>
      </c>
      <c r="D56" s="146">
        <f t="shared" ref="D56:D76" si="16">++D5-D31</f>
        <v>0</v>
      </c>
      <c r="E56" s="146">
        <f t="shared" ref="E56:T76" si="17">+E5-(E31-D31)</f>
        <v>0</v>
      </c>
      <c r="F56" s="146">
        <f t="shared" si="17"/>
        <v>0</v>
      </c>
      <c r="G56" s="146">
        <f t="shared" si="17"/>
        <v>0</v>
      </c>
      <c r="H56" s="146">
        <f t="shared" si="17"/>
        <v>0</v>
      </c>
      <c r="I56" s="146">
        <f t="shared" si="17"/>
        <v>0</v>
      </c>
      <c r="J56" s="146">
        <f t="shared" si="17"/>
        <v>0</v>
      </c>
      <c r="K56" s="146">
        <f t="shared" si="17"/>
        <v>0</v>
      </c>
      <c r="L56" s="146">
        <f t="shared" si="17"/>
        <v>0</v>
      </c>
      <c r="M56" s="146">
        <f t="shared" si="17"/>
        <v>0</v>
      </c>
      <c r="N56" s="146">
        <f t="shared" si="17"/>
        <v>0</v>
      </c>
      <c r="O56" s="146">
        <f t="shared" si="17"/>
        <v>0</v>
      </c>
      <c r="P56" s="146">
        <f t="shared" si="17"/>
        <v>0</v>
      </c>
      <c r="Q56" s="146">
        <f t="shared" si="17"/>
        <v>0</v>
      </c>
      <c r="R56" s="146">
        <f t="shared" si="17"/>
        <v>0</v>
      </c>
      <c r="S56" s="146">
        <f t="shared" si="17"/>
        <v>0</v>
      </c>
      <c r="T56" s="146">
        <f t="shared" si="17"/>
        <v>0</v>
      </c>
      <c r="U56" s="146">
        <f t="shared" si="14"/>
        <v>0</v>
      </c>
      <c r="V56" s="146">
        <f t="shared" si="14"/>
        <v>0</v>
      </c>
      <c r="W56" s="146">
        <f t="shared" si="14"/>
        <v>0</v>
      </c>
      <c r="X56" s="146">
        <f t="shared" si="14"/>
        <v>0</v>
      </c>
      <c r="Y56" s="146">
        <f t="shared" si="14"/>
        <v>0</v>
      </c>
      <c r="Z56" s="146">
        <f t="shared" si="14"/>
        <v>0</v>
      </c>
      <c r="AA56" s="146">
        <f t="shared" si="14"/>
        <v>0</v>
      </c>
      <c r="AB56" s="146">
        <f t="shared" si="14"/>
        <v>0</v>
      </c>
      <c r="AC56" s="146">
        <f t="shared" si="14"/>
        <v>0</v>
      </c>
      <c r="AD56" s="146">
        <f t="shared" si="14"/>
        <v>0</v>
      </c>
      <c r="AE56" s="146">
        <f t="shared" si="14"/>
        <v>0</v>
      </c>
      <c r="AF56" s="146">
        <f t="shared" si="14"/>
        <v>0</v>
      </c>
      <c r="AG56" s="146">
        <f t="shared" si="14"/>
        <v>0</v>
      </c>
      <c r="AH56" s="146">
        <f t="shared" si="14"/>
        <v>0</v>
      </c>
      <c r="AI56" s="146">
        <f t="shared" si="14"/>
        <v>0</v>
      </c>
      <c r="AJ56" s="146">
        <f t="shared" si="14"/>
        <v>0</v>
      </c>
      <c r="AK56" s="146">
        <f t="shared" si="14"/>
        <v>0</v>
      </c>
      <c r="AL56" s="146">
        <f t="shared" si="14"/>
        <v>0</v>
      </c>
      <c r="AM56" s="146">
        <f t="shared" si="14"/>
        <v>0</v>
      </c>
      <c r="AN56" s="146">
        <f t="shared" si="14"/>
        <v>0</v>
      </c>
      <c r="AO56" s="146">
        <f t="shared" si="14"/>
        <v>0</v>
      </c>
      <c r="AP56" s="146">
        <f t="shared" si="14"/>
        <v>0</v>
      </c>
      <c r="AQ56" s="146">
        <f t="shared" si="14"/>
        <v>0</v>
      </c>
      <c r="AR56" s="146">
        <f t="shared" si="14"/>
        <v>0</v>
      </c>
      <c r="AS56" s="146">
        <f t="shared" si="14"/>
        <v>0</v>
      </c>
      <c r="AT56" s="146">
        <f t="shared" si="14"/>
        <v>0</v>
      </c>
      <c r="AU56" s="146">
        <f t="shared" si="14"/>
        <v>0</v>
      </c>
      <c r="AV56" s="146">
        <f t="shared" si="14"/>
        <v>0</v>
      </c>
      <c r="AW56" s="146">
        <f t="shared" si="14"/>
        <v>0</v>
      </c>
      <c r="AX56" s="146">
        <f t="shared" si="14"/>
        <v>0</v>
      </c>
      <c r="AY56" s="146">
        <f t="shared" si="14"/>
        <v>0</v>
      </c>
      <c r="AZ56" s="146">
        <f t="shared" si="14"/>
        <v>0</v>
      </c>
      <c r="BA56" s="146">
        <f t="shared" si="14"/>
        <v>0</v>
      </c>
      <c r="BB56" s="146">
        <f t="shared" si="14"/>
        <v>0</v>
      </c>
      <c r="BC56" s="146">
        <f t="shared" si="14"/>
        <v>0</v>
      </c>
      <c r="BD56" s="146">
        <f t="shared" si="14"/>
        <v>0</v>
      </c>
      <c r="BE56" s="146">
        <f t="shared" si="14"/>
        <v>0</v>
      </c>
      <c r="BF56" s="146">
        <f t="shared" si="14"/>
        <v>0</v>
      </c>
      <c r="BG56" s="146">
        <f t="shared" si="14"/>
        <v>0</v>
      </c>
      <c r="BH56" s="146">
        <f t="shared" si="14"/>
        <v>0</v>
      </c>
      <c r="BI56" s="146">
        <f t="shared" si="14"/>
        <v>0</v>
      </c>
      <c r="BJ56" s="146">
        <f t="shared" si="14"/>
        <v>0</v>
      </c>
      <c r="BK56" s="146">
        <f t="shared" si="14"/>
        <v>0</v>
      </c>
    </row>
    <row r="57" spans="2:63" x14ac:dyDescent="0.25">
      <c r="B57" t="str">
        <f t="shared" si="15"/>
        <v xml:space="preserve">    - Altri costi variabili</v>
      </c>
      <c r="D57" s="146">
        <f t="shared" si="16"/>
        <v>0</v>
      </c>
      <c r="E57" s="146">
        <f t="shared" si="17"/>
        <v>0</v>
      </c>
      <c r="F57" s="146">
        <f t="shared" si="14"/>
        <v>0</v>
      </c>
      <c r="G57" s="146">
        <f t="shared" si="14"/>
        <v>0</v>
      </c>
      <c r="H57" s="146">
        <f t="shared" si="14"/>
        <v>0</v>
      </c>
      <c r="I57" s="146">
        <f t="shared" si="14"/>
        <v>0</v>
      </c>
      <c r="J57" s="146">
        <f t="shared" si="14"/>
        <v>0</v>
      </c>
      <c r="K57" s="146">
        <f t="shared" si="14"/>
        <v>0</v>
      </c>
      <c r="L57" s="146">
        <f t="shared" si="14"/>
        <v>0</v>
      </c>
      <c r="M57" s="146">
        <f t="shared" si="14"/>
        <v>0</v>
      </c>
      <c r="N57" s="146">
        <f t="shared" si="14"/>
        <v>0</v>
      </c>
      <c r="O57" s="146">
        <f t="shared" si="14"/>
        <v>0</v>
      </c>
      <c r="P57" s="146">
        <f t="shared" si="14"/>
        <v>0</v>
      </c>
      <c r="Q57" s="146">
        <f t="shared" si="14"/>
        <v>0</v>
      </c>
      <c r="R57" s="146">
        <f t="shared" si="14"/>
        <v>0</v>
      </c>
      <c r="S57" s="146">
        <f t="shared" si="14"/>
        <v>0</v>
      </c>
      <c r="T57" s="146">
        <f t="shared" si="14"/>
        <v>0</v>
      </c>
      <c r="U57" s="146">
        <f t="shared" si="14"/>
        <v>0</v>
      </c>
      <c r="V57" s="146">
        <f t="shared" si="14"/>
        <v>0</v>
      </c>
      <c r="W57" s="146">
        <f t="shared" si="14"/>
        <v>0</v>
      </c>
      <c r="X57" s="146">
        <f t="shared" si="14"/>
        <v>0</v>
      </c>
      <c r="Y57" s="146">
        <f t="shared" si="14"/>
        <v>0</v>
      </c>
      <c r="Z57" s="146">
        <f t="shared" si="14"/>
        <v>0</v>
      </c>
      <c r="AA57" s="146">
        <f t="shared" si="14"/>
        <v>0</v>
      </c>
      <c r="AB57" s="146">
        <f t="shared" si="14"/>
        <v>0</v>
      </c>
      <c r="AC57" s="146">
        <f t="shared" si="14"/>
        <v>0</v>
      </c>
      <c r="AD57" s="146">
        <f t="shared" si="14"/>
        <v>0</v>
      </c>
      <c r="AE57" s="146">
        <f t="shared" si="14"/>
        <v>0</v>
      </c>
      <c r="AF57" s="146">
        <f t="shared" si="14"/>
        <v>0</v>
      </c>
      <c r="AG57" s="146">
        <f t="shared" si="14"/>
        <v>0</v>
      </c>
      <c r="AH57" s="146">
        <f t="shared" si="14"/>
        <v>0</v>
      </c>
      <c r="AI57" s="146">
        <f t="shared" si="14"/>
        <v>0</v>
      </c>
      <c r="AJ57" s="146">
        <f t="shared" si="14"/>
        <v>0</v>
      </c>
      <c r="AK57" s="146">
        <f t="shared" si="14"/>
        <v>0</v>
      </c>
      <c r="AL57" s="146">
        <f t="shared" si="14"/>
        <v>0</v>
      </c>
      <c r="AM57" s="146">
        <f t="shared" si="14"/>
        <v>0</v>
      </c>
      <c r="AN57" s="146">
        <f t="shared" si="14"/>
        <v>0</v>
      </c>
      <c r="AO57" s="146">
        <f t="shared" si="14"/>
        <v>0</v>
      </c>
      <c r="AP57" s="146">
        <f t="shared" si="14"/>
        <v>0</v>
      </c>
      <c r="AQ57" s="146">
        <f t="shared" si="14"/>
        <v>0</v>
      </c>
      <c r="AR57" s="146">
        <f t="shared" si="14"/>
        <v>0</v>
      </c>
      <c r="AS57" s="146">
        <f t="shared" si="14"/>
        <v>0</v>
      </c>
      <c r="AT57" s="146">
        <f t="shared" si="14"/>
        <v>0</v>
      </c>
      <c r="AU57" s="146">
        <f t="shared" si="14"/>
        <v>0</v>
      </c>
      <c r="AV57" s="146">
        <f t="shared" si="14"/>
        <v>0</v>
      </c>
      <c r="AW57" s="146">
        <f t="shared" si="14"/>
        <v>0</v>
      </c>
      <c r="AX57" s="146">
        <f t="shared" si="14"/>
        <v>0</v>
      </c>
      <c r="AY57" s="146">
        <f t="shared" si="14"/>
        <v>0</v>
      </c>
      <c r="AZ57" s="146">
        <f t="shared" si="14"/>
        <v>0</v>
      </c>
      <c r="BA57" s="146">
        <f t="shared" si="14"/>
        <v>0</v>
      </c>
      <c r="BB57" s="146">
        <f t="shared" si="14"/>
        <v>0</v>
      </c>
      <c r="BC57" s="146">
        <f t="shared" si="14"/>
        <v>0</v>
      </c>
      <c r="BD57" s="146">
        <f t="shared" si="14"/>
        <v>0</v>
      </c>
      <c r="BE57" s="146">
        <f t="shared" si="14"/>
        <v>0</v>
      </c>
      <c r="BF57" s="146">
        <f t="shared" si="14"/>
        <v>0</v>
      </c>
      <c r="BG57" s="146">
        <f t="shared" si="14"/>
        <v>0</v>
      </c>
      <c r="BH57" s="146">
        <f t="shared" si="14"/>
        <v>0</v>
      </c>
      <c r="BI57" s="146">
        <f t="shared" si="14"/>
        <v>0</v>
      </c>
      <c r="BJ57" s="146">
        <f t="shared" si="14"/>
        <v>0</v>
      </c>
      <c r="BK57" s="146">
        <f t="shared" si="14"/>
        <v>0</v>
      </c>
    </row>
    <row r="58" spans="2:63" x14ac:dyDescent="0.25">
      <c r="B58" t="str">
        <f t="shared" si="15"/>
        <v xml:space="preserve">    - Costi fissi di produzione</v>
      </c>
      <c r="D58" s="146">
        <f t="shared" si="16"/>
        <v>0</v>
      </c>
      <c r="E58" s="146">
        <f t="shared" si="17"/>
        <v>0</v>
      </c>
      <c r="F58" s="146">
        <f t="shared" si="14"/>
        <v>0</v>
      </c>
      <c r="G58" s="146">
        <f t="shared" si="14"/>
        <v>0</v>
      </c>
      <c r="H58" s="146">
        <f t="shared" si="14"/>
        <v>0</v>
      </c>
      <c r="I58" s="146">
        <f t="shared" si="14"/>
        <v>0</v>
      </c>
      <c r="J58" s="146">
        <f t="shared" si="14"/>
        <v>0</v>
      </c>
      <c r="K58" s="146">
        <f t="shared" si="14"/>
        <v>0</v>
      </c>
      <c r="L58" s="146">
        <f t="shared" si="14"/>
        <v>0</v>
      </c>
      <c r="M58" s="146">
        <f t="shared" si="14"/>
        <v>0</v>
      </c>
      <c r="N58" s="146">
        <f t="shared" si="14"/>
        <v>0</v>
      </c>
      <c r="O58" s="146">
        <f t="shared" si="14"/>
        <v>0</v>
      </c>
      <c r="P58" s="146">
        <f t="shared" si="14"/>
        <v>0</v>
      </c>
      <c r="Q58" s="146">
        <f t="shared" si="14"/>
        <v>0</v>
      </c>
      <c r="R58" s="146">
        <f t="shared" si="14"/>
        <v>0</v>
      </c>
      <c r="S58" s="146">
        <f t="shared" si="14"/>
        <v>0</v>
      </c>
      <c r="T58" s="146">
        <f t="shared" si="14"/>
        <v>0</v>
      </c>
      <c r="U58" s="146">
        <f t="shared" si="14"/>
        <v>0</v>
      </c>
      <c r="V58" s="146">
        <f t="shared" si="14"/>
        <v>0</v>
      </c>
      <c r="W58" s="146">
        <f t="shared" si="14"/>
        <v>0</v>
      </c>
      <c r="X58" s="146">
        <f t="shared" si="14"/>
        <v>0</v>
      </c>
      <c r="Y58" s="146">
        <f t="shared" si="14"/>
        <v>0</v>
      </c>
      <c r="Z58" s="146">
        <f t="shared" si="14"/>
        <v>0</v>
      </c>
      <c r="AA58" s="146">
        <f t="shared" si="14"/>
        <v>0</v>
      </c>
      <c r="AB58" s="146">
        <f t="shared" si="14"/>
        <v>0</v>
      </c>
      <c r="AC58" s="146">
        <f t="shared" si="14"/>
        <v>0</v>
      </c>
      <c r="AD58" s="146">
        <f t="shared" si="14"/>
        <v>0</v>
      </c>
      <c r="AE58" s="146">
        <f t="shared" si="14"/>
        <v>0</v>
      </c>
      <c r="AF58" s="146">
        <f t="shared" si="14"/>
        <v>0</v>
      </c>
      <c r="AG58" s="146">
        <f t="shared" si="14"/>
        <v>0</v>
      </c>
      <c r="AH58" s="146">
        <f t="shared" si="14"/>
        <v>0</v>
      </c>
      <c r="AI58" s="146">
        <f t="shared" si="14"/>
        <v>0</v>
      </c>
      <c r="AJ58" s="146">
        <f t="shared" si="14"/>
        <v>0</v>
      </c>
      <c r="AK58" s="146">
        <f t="shared" si="14"/>
        <v>0</v>
      </c>
      <c r="AL58" s="146">
        <f t="shared" si="14"/>
        <v>0</v>
      </c>
      <c r="AM58" s="146">
        <f t="shared" si="14"/>
        <v>0</v>
      </c>
      <c r="AN58" s="146">
        <f t="shared" si="14"/>
        <v>0</v>
      </c>
      <c r="AO58" s="146">
        <f t="shared" si="14"/>
        <v>0</v>
      </c>
      <c r="AP58" s="146">
        <f t="shared" si="14"/>
        <v>0</v>
      </c>
      <c r="AQ58" s="146">
        <f t="shared" si="14"/>
        <v>0</v>
      </c>
      <c r="AR58" s="146">
        <f t="shared" si="14"/>
        <v>0</v>
      </c>
      <c r="AS58" s="146">
        <f t="shared" si="14"/>
        <v>0</v>
      </c>
      <c r="AT58" s="146">
        <f t="shared" si="14"/>
        <v>0</v>
      </c>
      <c r="AU58" s="146">
        <f t="shared" si="14"/>
        <v>0</v>
      </c>
      <c r="AV58" s="146">
        <f t="shared" si="14"/>
        <v>0</v>
      </c>
      <c r="AW58" s="146">
        <f t="shared" si="14"/>
        <v>0</v>
      </c>
      <c r="AX58" s="146">
        <f t="shared" si="14"/>
        <v>0</v>
      </c>
      <c r="AY58" s="146">
        <f t="shared" si="14"/>
        <v>0</v>
      </c>
      <c r="AZ58" s="146">
        <f t="shared" si="14"/>
        <v>0</v>
      </c>
      <c r="BA58" s="146">
        <f t="shared" si="14"/>
        <v>0</v>
      </c>
      <c r="BB58" s="146">
        <f t="shared" si="14"/>
        <v>0</v>
      </c>
      <c r="BC58" s="146">
        <f t="shared" si="14"/>
        <v>0</v>
      </c>
      <c r="BD58" s="146">
        <f t="shared" si="14"/>
        <v>0</v>
      </c>
      <c r="BE58" s="146">
        <f t="shared" si="14"/>
        <v>0</v>
      </c>
      <c r="BF58" s="146">
        <f t="shared" si="14"/>
        <v>0</v>
      </c>
      <c r="BG58" s="146">
        <f t="shared" si="14"/>
        <v>0</v>
      </c>
      <c r="BH58" s="146">
        <f t="shared" si="14"/>
        <v>0</v>
      </c>
      <c r="BI58" s="146">
        <f t="shared" si="14"/>
        <v>0</v>
      </c>
      <c r="BJ58" s="146">
        <f t="shared" si="14"/>
        <v>0</v>
      </c>
      <c r="BK58" s="146">
        <f t="shared" si="14"/>
        <v>0</v>
      </c>
    </row>
    <row r="59" spans="2:63" x14ac:dyDescent="0.25">
      <c r="B59" t="str">
        <f t="shared" si="15"/>
        <v xml:space="preserve">    - spese di trasporto</v>
      </c>
      <c r="D59" s="146">
        <f t="shared" si="16"/>
        <v>0</v>
      </c>
      <c r="E59" s="146">
        <f t="shared" si="17"/>
        <v>0</v>
      </c>
      <c r="F59" s="146">
        <f t="shared" si="14"/>
        <v>0</v>
      </c>
      <c r="G59" s="146">
        <f t="shared" si="14"/>
        <v>0</v>
      </c>
      <c r="H59" s="146">
        <f t="shared" si="14"/>
        <v>0</v>
      </c>
      <c r="I59" s="146">
        <f t="shared" si="14"/>
        <v>0</v>
      </c>
      <c r="J59" s="146">
        <f t="shared" si="14"/>
        <v>0</v>
      </c>
      <c r="K59" s="146">
        <f t="shared" si="14"/>
        <v>0</v>
      </c>
      <c r="L59" s="146">
        <f t="shared" si="14"/>
        <v>0</v>
      </c>
      <c r="M59" s="146">
        <f t="shared" si="14"/>
        <v>0</v>
      </c>
      <c r="N59" s="146">
        <f t="shared" si="14"/>
        <v>0</v>
      </c>
      <c r="O59" s="146">
        <f t="shared" si="14"/>
        <v>0</v>
      </c>
      <c r="P59" s="146">
        <f t="shared" si="14"/>
        <v>0</v>
      </c>
      <c r="Q59" s="146">
        <f t="shared" si="14"/>
        <v>0</v>
      </c>
      <c r="R59" s="146">
        <f t="shared" si="14"/>
        <v>0</v>
      </c>
      <c r="S59" s="146">
        <f t="shared" si="14"/>
        <v>0</v>
      </c>
      <c r="T59" s="146">
        <f t="shared" si="14"/>
        <v>0</v>
      </c>
      <c r="U59" s="146">
        <f t="shared" si="14"/>
        <v>0</v>
      </c>
      <c r="V59" s="146">
        <f t="shared" si="14"/>
        <v>0</v>
      </c>
      <c r="W59" s="146">
        <f t="shared" si="14"/>
        <v>0</v>
      </c>
      <c r="X59" s="146">
        <f t="shared" si="14"/>
        <v>0</v>
      </c>
      <c r="Y59" s="146">
        <f t="shared" si="14"/>
        <v>0</v>
      </c>
      <c r="Z59" s="146">
        <f t="shared" si="14"/>
        <v>0</v>
      </c>
      <c r="AA59" s="146">
        <f t="shared" si="14"/>
        <v>0</v>
      </c>
      <c r="AB59" s="146">
        <f t="shared" si="14"/>
        <v>0</v>
      </c>
      <c r="AC59" s="146">
        <f t="shared" si="14"/>
        <v>0</v>
      </c>
      <c r="AD59" s="146">
        <f t="shared" si="14"/>
        <v>0</v>
      </c>
      <c r="AE59" s="146">
        <f t="shared" si="14"/>
        <v>0</v>
      </c>
      <c r="AF59" s="146">
        <f t="shared" si="14"/>
        <v>0</v>
      </c>
      <c r="AG59" s="146">
        <f t="shared" si="14"/>
        <v>0</v>
      </c>
      <c r="AH59" s="146">
        <f t="shared" si="14"/>
        <v>0</v>
      </c>
      <c r="AI59" s="146">
        <f t="shared" si="14"/>
        <v>0</v>
      </c>
      <c r="AJ59" s="146">
        <f t="shared" si="14"/>
        <v>0</v>
      </c>
      <c r="AK59" s="146">
        <f t="shared" si="14"/>
        <v>0</v>
      </c>
      <c r="AL59" s="146">
        <f t="shared" si="14"/>
        <v>0</v>
      </c>
      <c r="AM59" s="146">
        <f t="shared" si="14"/>
        <v>0</v>
      </c>
      <c r="AN59" s="146">
        <f t="shared" si="14"/>
        <v>0</v>
      </c>
      <c r="AO59" s="146">
        <f t="shared" si="14"/>
        <v>0</v>
      </c>
      <c r="AP59" s="146">
        <f t="shared" si="14"/>
        <v>0</v>
      </c>
      <c r="AQ59" s="146">
        <f t="shared" si="14"/>
        <v>0</v>
      </c>
      <c r="AR59" s="146">
        <f t="shared" ref="F59:BK64" si="18">+AR8-(AR34-AQ34)</f>
        <v>0</v>
      </c>
      <c r="AS59" s="146">
        <f t="shared" si="18"/>
        <v>0</v>
      </c>
      <c r="AT59" s="146">
        <f t="shared" si="18"/>
        <v>0</v>
      </c>
      <c r="AU59" s="146">
        <f t="shared" si="18"/>
        <v>0</v>
      </c>
      <c r="AV59" s="146">
        <f t="shared" si="18"/>
        <v>0</v>
      </c>
      <c r="AW59" s="146">
        <f t="shared" si="18"/>
        <v>0</v>
      </c>
      <c r="AX59" s="146">
        <f t="shared" si="18"/>
        <v>0</v>
      </c>
      <c r="AY59" s="146">
        <f t="shared" si="18"/>
        <v>0</v>
      </c>
      <c r="AZ59" s="146">
        <f t="shared" si="18"/>
        <v>0</v>
      </c>
      <c r="BA59" s="146">
        <f t="shared" si="18"/>
        <v>0</v>
      </c>
      <c r="BB59" s="146">
        <f t="shared" si="18"/>
        <v>0</v>
      </c>
      <c r="BC59" s="146">
        <f t="shared" si="18"/>
        <v>0</v>
      </c>
      <c r="BD59" s="146">
        <f t="shared" si="18"/>
        <v>0</v>
      </c>
      <c r="BE59" s="146">
        <f t="shared" si="18"/>
        <v>0</v>
      </c>
      <c r="BF59" s="146">
        <f t="shared" si="18"/>
        <v>0</v>
      </c>
      <c r="BG59" s="146">
        <f t="shared" si="18"/>
        <v>0</v>
      </c>
      <c r="BH59" s="146">
        <f t="shared" si="18"/>
        <v>0</v>
      </c>
      <c r="BI59" s="146">
        <f t="shared" si="18"/>
        <v>0</v>
      </c>
      <c r="BJ59" s="146">
        <f t="shared" si="18"/>
        <v>0</v>
      </c>
      <c r="BK59" s="146">
        <f t="shared" si="18"/>
        <v>0</v>
      </c>
    </row>
    <row r="60" spans="2:63" x14ac:dyDescent="0.25">
      <c r="B60" t="str">
        <f t="shared" si="15"/>
        <v xml:space="preserve">    - lavorazioni presso terzi</v>
      </c>
      <c r="D60" s="146">
        <f t="shared" si="16"/>
        <v>0</v>
      </c>
      <c r="E60" s="146">
        <f t="shared" si="17"/>
        <v>0</v>
      </c>
      <c r="F60" s="146">
        <f t="shared" si="18"/>
        <v>0</v>
      </c>
      <c r="G60" s="146">
        <f t="shared" si="18"/>
        <v>0</v>
      </c>
      <c r="H60" s="146">
        <f t="shared" si="18"/>
        <v>0</v>
      </c>
      <c r="I60" s="146">
        <f t="shared" si="18"/>
        <v>0</v>
      </c>
      <c r="J60" s="146">
        <f t="shared" si="18"/>
        <v>0</v>
      </c>
      <c r="K60" s="146">
        <f t="shared" si="18"/>
        <v>0</v>
      </c>
      <c r="L60" s="146">
        <f t="shared" si="18"/>
        <v>0</v>
      </c>
      <c r="M60" s="146">
        <f t="shared" si="18"/>
        <v>0</v>
      </c>
      <c r="N60" s="146">
        <f t="shared" si="18"/>
        <v>0</v>
      </c>
      <c r="O60" s="146">
        <f t="shared" si="18"/>
        <v>0</v>
      </c>
      <c r="P60" s="146">
        <f t="shared" si="18"/>
        <v>0</v>
      </c>
      <c r="Q60" s="146">
        <f t="shared" si="18"/>
        <v>0</v>
      </c>
      <c r="R60" s="146">
        <f t="shared" si="18"/>
        <v>0</v>
      </c>
      <c r="S60" s="146">
        <f t="shared" si="18"/>
        <v>0</v>
      </c>
      <c r="T60" s="146">
        <f t="shared" si="18"/>
        <v>0</v>
      </c>
      <c r="U60" s="146">
        <f t="shared" si="18"/>
        <v>0</v>
      </c>
      <c r="V60" s="146">
        <f t="shared" si="18"/>
        <v>0</v>
      </c>
      <c r="W60" s="146">
        <f t="shared" si="18"/>
        <v>0</v>
      </c>
      <c r="X60" s="146">
        <f t="shared" si="18"/>
        <v>0</v>
      </c>
      <c r="Y60" s="146">
        <f t="shared" si="18"/>
        <v>0</v>
      </c>
      <c r="Z60" s="146">
        <f t="shared" si="18"/>
        <v>0</v>
      </c>
      <c r="AA60" s="146">
        <f t="shared" si="18"/>
        <v>0</v>
      </c>
      <c r="AB60" s="146">
        <f t="shared" si="18"/>
        <v>0</v>
      </c>
      <c r="AC60" s="146">
        <f t="shared" si="18"/>
        <v>0</v>
      </c>
      <c r="AD60" s="146">
        <f t="shared" si="18"/>
        <v>0</v>
      </c>
      <c r="AE60" s="146">
        <f t="shared" si="18"/>
        <v>0</v>
      </c>
      <c r="AF60" s="146">
        <f t="shared" si="18"/>
        <v>0</v>
      </c>
      <c r="AG60" s="146">
        <f t="shared" si="18"/>
        <v>0</v>
      </c>
      <c r="AH60" s="146">
        <f t="shared" si="18"/>
        <v>0</v>
      </c>
      <c r="AI60" s="146">
        <f t="shared" si="18"/>
        <v>0</v>
      </c>
      <c r="AJ60" s="146">
        <f t="shared" si="18"/>
        <v>0</v>
      </c>
      <c r="AK60" s="146">
        <f t="shared" si="18"/>
        <v>0</v>
      </c>
      <c r="AL60" s="146">
        <f t="shared" si="18"/>
        <v>0</v>
      </c>
      <c r="AM60" s="146">
        <f t="shared" si="18"/>
        <v>0</v>
      </c>
      <c r="AN60" s="146">
        <f t="shared" si="18"/>
        <v>0</v>
      </c>
      <c r="AO60" s="146">
        <f t="shared" si="18"/>
        <v>0</v>
      </c>
      <c r="AP60" s="146">
        <f t="shared" si="18"/>
        <v>0</v>
      </c>
      <c r="AQ60" s="146">
        <f t="shared" si="18"/>
        <v>0</v>
      </c>
      <c r="AR60" s="146">
        <f t="shared" si="18"/>
        <v>0</v>
      </c>
      <c r="AS60" s="146">
        <f t="shared" si="18"/>
        <v>0</v>
      </c>
      <c r="AT60" s="146">
        <f t="shared" si="18"/>
        <v>0</v>
      </c>
      <c r="AU60" s="146">
        <f t="shared" si="18"/>
        <v>0</v>
      </c>
      <c r="AV60" s="146">
        <f t="shared" si="18"/>
        <v>0</v>
      </c>
      <c r="AW60" s="146">
        <f t="shared" si="18"/>
        <v>0</v>
      </c>
      <c r="AX60" s="146">
        <f t="shared" si="18"/>
        <v>0</v>
      </c>
      <c r="AY60" s="146">
        <f t="shared" si="18"/>
        <v>0</v>
      </c>
      <c r="AZ60" s="146">
        <f t="shared" si="18"/>
        <v>0</v>
      </c>
      <c r="BA60" s="146">
        <f t="shared" si="18"/>
        <v>0</v>
      </c>
      <c r="BB60" s="146">
        <f t="shared" si="18"/>
        <v>0</v>
      </c>
      <c r="BC60" s="146">
        <f t="shared" si="18"/>
        <v>0</v>
      </c>
      <c r="BD60" s="146">
        <f t="shared" si="18"/>
        <v>0</v>
      </c>
      <c r="BE60" s="146">
        <f t="shared" si="18"/>
        <v>0</v>
      </c>
      <c r="BF60" s="146">
        <f t="shared" si="18"/>
        <v>0</v>
      </c>
      <c r="BG60" s="146">
        <f t="shared" si="18"/>
        <v>0</v>
      </c>
      <c r="BH60" s="146">
        <f t="shared" si="18"/>
        <v>0</v>
      </c>
      <c r="BI60" s="146">
        <f t="shared" si="18"/>
        <v>0</v>
      </c>
      <c r="BJ60" s="146">
        <f t="shared" si="18"/>
        <v>0</v>
      </c>
      <c r="BK60" s="146">
        <f t="shared" si="18"/>
        <v>0</v>
      </c>
    </row>
    <row r="61" spans="2:63" x14ac:dyDescent="0.25">
      <c r="B61" t="str">
        <f t="shared" si="15"/>
        <v xml:space="preserve">    - consulenze tecnico-produttive</v>
      </c>
      <c r="D61" s="146">
        <f t="shared" si="16"/>
        <v>0</v>
      </c>
      <c r="E61" s="146">
        <f t="shared" si="17"/>
        <v>0</v>
      </c>
      <c r="F61" s="146">
        <f t="shared" si="18"/>
        <v>0</v>
      </c>
      <c r="G61" s="146">
        <f t="shared" si="18"/>
        <v>0</v>
      </c>
      <c r="H61" s="146">
        <f t="shared" si="18"/>
        <v>0</v>
      </c>
      <c r="I61" s="146">
        <f t="shared" si="18"/>
        <v>0</v>
      </c>
      <c r="J61" s="146">
        <f t="shared" si="18"/>
        <v>0</v>
      </c>
      <c r="K61" s="146">
        <f t="shared" si="18"/>
        <v>0</v>
      </c>
      <c r="L61" s="146">
        <f t="shared" si="18"/>
        <v>0</v>
      </c>
      <c r="M61" s="146">
        <f t="shared" si="18"/>
        <v>0</v>
      </c>
      <c r="N61" s="146">
        <f t="shared" si="18"/>
        <v>0</v>
      </c>
      <c r="O61" s="146">
        <f t="shared" si="18"/>
        <v>0</v>
      </c>
      <c r="P61" s="146">
        <f t="shared" si="18"/>
        <v>0</v>
      </c>
      <c r="Q61" s="146">
        <f t="shared" si="18"/>
        <v>0</v>
      </c>
      <c r="R61" s="146">
        <f t="shared" si="18"/>
        <v>0</v>
      </c>
      <c r="S61" s="146">
        <f t="shared" si="18"/>
        <v>0</v>
      </c>
      <c r="T61" s="146">
        <f t="shared" si="18"/>
        <v>0</v>
      </c>
      <c r="U61" s="146">
        <f t="shared" si="18"/>
        <v>0</v>
      </c>
      <c r="V61" s="146">
        <f t="shared" si="18"/>
        <v>0</v>
      </c>
      <c r="W61" s="146">
        <f t="shared" si="18"/>
        <v>0</v>
      </c>
      <c r="X61" s="146">
        <f t="shared" si="18"/>
        <v>0</v>
      </c>
      <c r="Y61" s="146">
        <f t="shared" si="18"/>
        <v>0</v>
      </c>
      <c r="Z61" s="146">
        <f t="shared" si="18"/>
        <v>0</v>
      </c>
      <c r="AA61" s="146">
        <f t="shared" si="18"/>
        <v>0</v>
      </c>
      <c r="AB61" s="146">
        <f t="shared" si="18"/>
        <v>0</v>
      </c>
      <c r="AC61" s="146">
        <f t="shared" si="18"/>
        <v>0</v>
      </c>
      <c r="AD61" s="146">
        <f t="shared" si="18"/>
        <v>0</v>
      </c>
      <c r="AE61" s="146">
        <f t="shared" si="18"/>
        <v>0</v>
      </c>
      <c r="AF61" s="146">
        <f t="shared" si="18"/>
        <v>0</v>
      </c>
      <c r="AG61" s="146">
        <f t="shared" si="18"/>
        <v>0</v>
      </c>
      <c r="AH61" s="146">
        <f t="shared" si="18"/>
        <v>0</v>
      </c>
      <c r="AI61" s="146">
        <f t="shared" si="18"/>
        <v>0</v>
      </c>
      <c r="AJ61" s="146">
        <f t="shared" si="18"/>
        <v>0</v>
      </c>
      <c r="AK61" s="146">
        <f t="shared" si="18"/>
        <v>0</v>
      </c>
      <c r="AL61" s="146">
        <f t="shared" si="18"/>
        <v>0</v>
      </c>
      <c r="AM61" s="146">
        <f t="shared" si="18"/>
        <v>0</v>
      </c>
      <c r="AN61" s="146">
        <f t="shared" si="18"/>
        <v>0</v>
      </c>
      <c r="AO61" s="146">
        <f t="shared" si="18"/>
        <v>0</v>
      </c>
      <c r="AP61" s="146">
        <f t="shared" si="18"/>
        <v>0</v>
      </c>
      <c r="AQ61" s="146">
        <f t="shared" si="18"/>
        <v>0</v>
      </c>
      <c r="AR61" s="146">
        <f t="shared" si="18"/>
        <v>0</v>
      </c>
      <c r="AS61" s="146">
        <f t="shared" si="18"/>
        <v>0</v>
      </c>
      <c r="AT61" s="146">
        <f t="shared" si="18"/>
        <v>0</v>
      </c>
      <c r="AU61" s="146">
        <f t="shared" si="18"/>
        <v>0</v>
      </c>
      <c r="AV61" s="146">
        <f t="shared" si="18"/>
        <v>0</v>
      </c>
      <c r="AW61" s="146">
        <f t="shared" si="18"/>
        <v>0</v>
      </c>
      <c r="AX61" s="146">
        <f t="shared" si="18"/>
        <v>0</v>
      </c>
      <c r="AY61" s="146">
        <f t="shared" si="18"/>
        <v>0</v>
      </c>
      <c r="AZ61" s="146">
        <f t="shared" si="18"/>
        <v>0</v>
      </c>
      <c r="BA61" s="146">
        <f t="shared" si="18"/>
        <v>0</v>
      </c>
      <c r="BB61" s="146">
        <f t="shared" si="18"/>
        <v>0</v>
      </c>
      <c r="BC61" s="146">
        <f t="shared" si="18"/>
        <v>0</v>
      </c>
      <c r="BD61" s="146">
        <f t="shared" si="18"/>
        <v>0</v>
      </c>
      <c r="BE61" s="146">
        <f t="shared" si="18"/>
        <v>0</v>
      </c>
      <c r="BF61" s="146">
        <f t="shared" si="18"/>
        <v>0</v>
      </c>
      <c r="BG61" s="146">
        <f t="shared" si="18"/>
        <v>0</v>
      </c>
      <c r="BH61" s="146">
        <f t="shared" si="18"/>
        <v>0</v>
      </c>
      <c r="BI61" s="146">
        <f t="shared" si="18"/>
        <v>0</v>
      </c>
      <c r="BJ61" s="146">
        <f t="shared" si="18"/>
        <v>0</v>
      </c>
      <c r="BK61" s="146">
        <f t="shared" si="18"/>
        <v>0</v>
      </c>
    </row>
    <row r="62" spans="2:63" x14ac:dyDescent="0.25">
      <c r="B62" t="str">
        <f t="shared" si="15"/>
        <v xml:space="preserve">    - manutenzioni industriali</v>
      </c>
      <c r="D62" s="146">
        <f t="shared" si="16"/>
        <v>0</v>
      </c>
      <c r="E62" s="146">
        <f t="shared" si="17"/>
        <v>0</v>
      </c>
      <c r="F62" s="146">
        <f t="shared" si="18"/>
        <v>0</v>
      </c>
      <c r="G62" s="146">
        <f t="shared" si="18"/>
        <v>0</v>
      </c>
      <c r="H62" s="146">
        <f t="shared" si="18"/>
        <v>0</v>
      </c>
      <c r="I62" s="146">
        <f t="shared" si="18"/>
        <v>0</v>
      </c>
      <c r="J62" s="146">
        <f t="shared" si="18"/>
        <v>0</v>
      </c>
      <c r="K62" s="146">
        <f t="shared" si="18"/>
        <v>0</v>
      </c>
      <c r="L62" s="146">
        <f t="shared" si="18"/>
        <v>0</v>
      </c>
      <c r="M62" s="146">
        <f t="shared" si="18"/>
        <v>0</v>
      </c>
      <c r="N62" s="146">
        <f t="shared" si="18"/>
        <v>0</v>
      </c>
      <c r="O62" s="146">
        <f t="shared" si="18"/>
        <v>0</v>
      </c>
      <c r="P62" s="146">
        <f t="shared" si="18"/>
        <v>0</v>
      </c>
      <c r="Q62" s="146">
        <f t="shared" si="18"/>
        <v>0</v>
      </c>
      <c r="R62" s="146">
        <f t="shared" si="18"/>
        <v>0</v>
      </c>
      <c r="S62" s="146">
        <f t="shared" si="18"/>
        <v>0</v>
      </c>
      <c r="T62" s="146">
        <f t="shared" si="18"/>
        <v>0</v>
      </c>
      <c r="U62" s="146">
        <f t="shared" si="18"/>
        <v>0</v>
      </c>
      <c r="V62" s="146">
        <f t="shared" si="18"/>
        <v>0</v>
      </c>
      <c r="W62" s="146">
        <f t="shared" si="18"/>
        <v>0</v>
      </c>
      <c r="X62" s="146">
        <f t="shared" si="18"/>
        <v>0</v>
      </c>
      <c r="Y62" s="146">
        <f t="shared" si="18"/>
        <v>0</v>
      </c>
      <c r="Z62" s="146">
        <f t="shared" si="18"/>
        <v>0</v>
      </c>
      <c r="AA62" s="146">
        <f t="shared" si="18"/>
        <v>0</v>
      </c>
      <c r="AB62" s="146">
        <f t="shared" si="18"/>
        <v>0</v>
      </c>
      <c r="AC62" s="146">
        <f t="shared" si="18"/>
        <v>0</v>
      </c>
      <c r="AD62" s="146">
        <f t="shared" si="18"/>
        <v>0</v>
      </c>
      <c r="AE62" s="146">
        <f t="shared" si="18"/>
        <v>0</v>
      </c>
      <c r="AF62" s="146">
        <f t="shared" si="18"/>
        <v>0</v>
      </c>
      <c r="AG62" s="146">
        <f t="shared" si="18"/>
        <v>0</v>
      </c>
      <c r="AH62" s="146">
        <f t="shared" si="18"/>
        <v>0</v>
      </c>
      <c r="AI62" s="146">
        <f t="shared" si="18"/>
        <v>0</v>
      </c>
      <c r="AJ62" s="146">
        <f t="shared" si="18"/>
        <v>0</v>
      </c>
      <c r="AK62" s="146">
        <f t="shared" si="18"/>
        <v>0</v>
      </c>
      <c r="AL62" s="146">
        <f t="shared" si="18"/>
        <v>0</v>
      </c>
      <c r="AM62" s="146">
        <f t="shared" si="18"/>
        <v>0</v>
      </c>
      <c r="AN62" s="146">
        <f t="shared" si="18"/>
        <v>0</v>
      </c>
      <c r="AO62" s="146">
        <f t="shared" si="18"/>
        <v>0</v>
      </c>
      <c r="AP62" s="146">
        <f t="shared" si="18"/>
        <v>0</v>
      </c>
      <c r="AQ62" s="146">
        <f t="shared" si="18"/>
        <v>0</v>
      </c>
      <c r="AR62" s="146">
        <f t="shared" si="18"/>
        <v>0</v>
      </c>
      <c r="AS62" s="146">
        <f t="shared" si="18"/>
        <v>0</v>
      </c>
      <c r="AT62" s="146">
        <f t="shared" si="18"/>
        <v>0</v>
      </c>
      <c r="AU62" s="146">
        <f t="shared" si="18"/>
        <v>0</v>
      </c>
      <c r="AV62" s="146">
        <f t="shared" si="18"/>
        <v>0</v>
      </c>
      <c r="AW62" s="146">
        <f t="shared" si="18"/>
        <v>0</v>
      </c>
      <c r="AX62" s="146">
        <f t="shared" si="18"/>
        <v>0</v>
      </c>
      <c r="AY62" s="146">
        <f t="shared" si="18"/>
        <v>0</v>
      </c>
      <c r="AZ62" s="146">
        <f t="shared" si="18"/>
        <v>0</v>
      </c>
      <c r="BA62" s="146">
        <f t="shared" si="18"/>
        <v>0</v>
      </c>
      <c r="BB62" s="146">
        <f t="shared" si="18"/>
        <v>0</v>
      </c>
      <c r="BC62" s="146">
        <f t="shared" si="18"/>
        <v>0</v>
      </c>
      <c r="BD62" s="146">
        <f t="shared" si="18"/>
        <v>0</v>
      </c>
      <c r="BE62" s="146">
        <f t="shared" si="18"/>
        <v>0</v>
      </c>
      <c r="BF62" s="146">
        <f t="shared" si="18"/>
        <v>0</v>
      </c>
      <c r="BG62" s="146">
        <f t="shared" si="18"/>
        <v>0</v>
      </c>
      <c r="BH62" s="146">
        <f t="shared" si="18"/>
        <v>0</v>
      </c>
      <c r="BI62" s="146">
        <f t="shared" si="18"/>
        <v>0</v>
      </c>
      <c r="BJ62" s="146">
        <f t="shared" si="18"/>
        <v>0</v>
      </c>
      <c r="BK62" s="146">
        <f t="shared" si="18"/>
        <v>0</v>
      </c>
    </row>
    <row r="63" spans="2:63" x14ac:dyDescent="0.25">
      <c r="B63" t="str">
        <f t="shared" si="15"/>
        <v xml:space="preserve">    - servizi vari</v>
      </c>
      <c r="D63" s="146">
        <f t="shared" si="16"/>
        <v>0</v>
      </c>
      <c r="E63" s="146">
        <f t="shared" si="17"/>
        <v>0</v>
      </c>
      <c r="F63" s="146">
        <f t="shared" si="18"/>
        <v>0</v>
      </c>
      <c r="G63" s="146">
        <f t="shared" si="18"/>
        <v>0</v>
      </c>
      <c r="H63" s="146">
        <f t="shared" si="18"/>
        <v>0</v>
      </c>
      <c r="I63" s="146">
        <f t="shared" si="18"/>
        <v>0</v>
      </c>
      <c r="J63" s="146">
        <f t="shared" si="18"/>
        <v>0</v>
      </c>
      <c r="K63" s="146">
        <f t="shared" si="18"/>
        <v>0</v>
      </c>
      <c r="L63" s="146">
        <f t="shared" si="18"/>
        <v>0</v>
      </c>
      <c r="M63" s="146">
        <f t="shared" si="18"/>
        <v>0</v>
      </c>
      <c r="N63" s="146">
        <f t="shared" si="18"/>
        <v>0</v>
      </c>
      <c r="O63" s="146">
        <f t="shared" si="18"/>
        <v>0</v>
      </c>
      <c r="P63" s="146">
        <f t="shared" si="18"/>
        <v>0</v>
      </c>
      <c r="Q63" s="146">
        <f t="shared" si="18"/>
        <v>0</v>
      </c>
      <c r="R63" s="146">
        <f t="shared" si="18"/>
        <v>0</v>
      </c>
      <c r="S63" s="146">
        <f t="shared" si="18"/>
        <v>0</v>
      </c>
      <c r="T63" s="146">
        <f t="shared" si="18"/>
        <v>0</v>
      </c>
      <c r="U63" s="146">
        <f t="shared" si="18"/>
        <v>0</v>
      </c>
      <c r="V63" s="146">
        <f t="shared" si="18"/>
        <v>0</v>
      </c>
      <c r="W63" s="146">
        <f t="shared" si="18"/>
        <v>0</v>
      </c>
      <c r="X63" s="146">
        <f t="shared" si="18"/>
        <v>0</v>
      </c>
      <c r="Y63" s="146">
        <f t="shared" si="18"/>
        <v>0</v>
      </c>
      <c r="Z63" s="146">
        <f t="shared" si="18"/>
        <v>0</v>
      </c>
      <c r="AA63" s="146">
        <f t="shared" si="18"/>
        <v>0</v>
      </c>
      <c r="AB63" s="146">
        <f t="shared" si="18"/>
        <v>0</v>
      </c>
      <c r="AC63" s="146">
        <f t="shared" si="18"/>
        <v>0</v>
      </c>
      <c r="AD63" s="146">
        <f t="shared" si="18"/>
        <v>0</v>
      </c>
      <c r="AE63" s="146">
        <f t="shared" si="18"/>
        <v>0</v>
      </c>
      <c r="AF63" s="146">
        <f t="shared" si="18"/>
        <v>0</v>
      </c>
      <c r="AG63" s="146">
        <f t="shared" si="18"/>
        <v>0</v>
      </c>
      <c r="AH63" s="146">
        <f t="shared" si="18"/>
        <v>0</v>
      </c>
      <c r="AI63" s="146">
        <f t="shared" si="18"/>
        <v>0</v>
      </c>
      <c r="AJ63" s="146">
        <f t="shared" si="18"/>
        <v>0</v>
      </c>
      <c r="AK63" s="146">
        <f t="shared" si="18"/>
        <v>0</v>
      </c>
      <c r="AL63" s="146">
        <f t="shared" si="18"/>
        <v>0</v>
      </c>
      <c r="AM63" s="146">
        <f t="shared" si="18"/>
        <v>0</v>
      </c>
      <c r="AN63" s="146">
        <f t="shared" si="18"/>
        <v>0</v>
      </c>
      <c r="AO63" s="146">
        <f t="shared" si="18"/>
        <v>0</v>
      </c>
      <c r="AP63" s="146">
        <f t="shared" si="18"/>
        <v>0</v>
      </c>
      <c r="AQ63" s="146">
        <f t="shared" si="18"/>
        <v>0</v>
      </c>
      <c r="AR63" s="146">
        <f t="shared" si="18"/>
        <v>0</v>
      </c>
      <c r="AS63" s="146">
        <f t="shared" si="18"/>
        <v>0</v>
      </c>
      <c r="AT63" s="146">
        <f t="shared" si="18"/>
        <v>0</v>
      </c>
      <c r="AU63" s="146">
        <f t="shared" si="18"/>
        <v>0</v>
      </c>
      <c r="AV63" s="146">
        <f t="shared" si="18"/>
        <v>0</v>
      </c>
      <c r="AW63" s="146">
        <f t="shared" si="18"/>
        <v>0</v>
      </c>
      <c r="AX63" s="146">
        <f t="shared" si="18"/>
        <v>0</v>
      </c>
      <c r="AY63" s="146">
        <f t="shared" si="18"/>
        <v>0</v>
      </c>
      <c r="AZ63" s="146">
        <f t="shared" si="18"/>
        <v>0</v>
      </c>
      <c r="BA63" s="146">
        <f t="shared" si="18"/>
        <v>0</v>
      </c>
      <c r="BB63" s="146">
        <f t="shared" si="18"/>
        <v>0</v>
      </c>
      <c r="BC63" s="146">
        <f t="shared" si="18"/>
        <v>0</v>
      </c>
      <c r="BD63" s="146">
        <f t="shared" si="18"/>
        <v>0</v>
      </c>
      <c r="BE63" s="146">
        <f t="shared" si="18"/>
        <v>0</v>
      </c>
      <c r="BF63" s="146">
        <f t="shared" si="18"/>
        <v>0</v>
      </c>
      <c r="BG63" s="146">
        <f t="shared" si="18"/>
        <v>0</v>
      </c>
      <c r="BH63" s="146">
        <f t="shared" si="18"/>
        <v>0</v>
      </c>
      <c r="BI63" s="146">
        <f t="shared" si="18"/>
        <v>0</v>
      </c>
      <c r="BJ63" s="146">
        <f t="shared" si="18"/>
        <v>0</v>
      </c>
      <c r="BK63" s="146">
        <f t="shared" si="18"/>
        <v>0</v>
      </c>
    </row>
    <row r="64" spans="2:63" x14ac:dyDescent="0.25">
      <c r="B64" t="str">
        <f t="shared" si="15"/>
        <v xml:space="preserve">    - canoni </v>
      </c>
      <c r="D64" s="146">
        <f t="shared" si="16"/>
        <v>0</v>
      </c>
      <c r="E64" s="146">
        <f t="shared" si="17"/>
        <v>0</v>
      </c>
      <c r="F64" s="146">
        <f t="shared" si="18"/>
        <v>0</v>
      </c>
      <c r="G64" s="146">
        <f t="shared" si="18"/>
        <v>0</v>
      </c>
      <c r="H64" s="146">
        <f t="shared" si="18"/>
        <v>0</v>
      </c>
      <c r="I64" s="146">
        <f t="shared" ref="F64:BK68" si="19">+I13-(I39-H39)</f>
        <v>0</v>
      </c>
      <c r="J64" s="146">
        <f t="shared" si="19"/>
        <v>0</v>
      </c>
      <c r="K64" s="146">
        <f t="shared" si="19"/>
        <v>0</v>
      </c>
      <c r="L64" s="146">
        <f t="shared" si="19"/>
        <v>0</v>
      </c>
      <c r="M64" s="146">
        <f t="shared" si="19"/>
        <v>0</v>
      </c>
      <c r="N64" s="146">
        <f t="shared" si="19"/>
        <v>0</v>
      </c>
      <c r="O64" s="146">
        <f t="shared" si="19"/>
        <v>0</v>
      </c>
      <c r="P64" s="146">
        <f t="shared" si="19"/>
        <v>0</v>
      </c>
      <c r="Q64" s="146">
        <f t="shared" si="19"/>
        <v>0</v>
      </c>
      <c r="R64" s="146">
        <f t="shared" si="19"/>
        <v>0</v>
      </c>
      <c r="S64" s="146">
        <f t="shared" si="19"/>
        <v>0</v>
      </c>
      <c r="T64" s="146">
        <f t="shared" si="19"/>
        <v>0</v>
      </c>
      <c r="U64" s="146">
        <f t="shared" si="19"/>
        <v>0</v>
      </c>
      <c r="V64" s="146">
        <f t="shared" si="19"/>
        <v>0</v>
      </c>
      <c r="W64" s="146">
        <f t="shared" si="19"/>
        <v>0</v>
      </c>
      <c r="X64" s="146">
        <f t="shared" si="19"/>
        <v>0</v>
      </c>
      <c r="Y64" s="146">
        <f t="shared" si="19"/>
        <v>0</v>
      </c>
      <c r="Z64" s="146">
        <f t="shared" si="19"/>
        <v>0</v>
      </c>
      <c r="AA64" s="146">
        <f t="shared" si="19"/>
        <v>0</v>
      </c>
      <c r="AB64" s="146">
        <f t="shared" si="19"/>
        <v>0</v>
      </c>
      <c r="AC64" s="146">
        <f t="shared" si="19"/>
        <v>0</v>
      </c>
      <c r="AD64" s="146">
        <f t="shared" si="19"/>
        <v>0</v>
      </c>
      <c r="AE64" s="146">
        <f t="shared" si="19"/>
        <v>0</v>
      </c>
      <c r="AF64" s="146">
        <f t="shared" si="19"/>
        <v>0</v>
      </c>
      <c r="AG64" s="146">
        <f t="shared" si="19"/>
        <v>0</v>
      </c>
      <c r="AH64" s="146">
        <f t="shared" si="19"/>
        <v>0</v>
      </c>
      <c r="AI64" s="146">
        <f t="shared" si="19"/>
        <v>0</v>
      </c>
      <c r="AJ64" s="146">
        <f t="shared" si="19"/>
        <v>0</v>
      </c>
      <c r="AK64" s="146">
        <f t="shared" si="19"/>
        <v>0</v>
      </c>
      <c r="AL64" s="146">
        <f t="shared" si="19"/>
        <v>0</v>
      </c>
      <c r="AM64" s="146">
        <f t="shared" si="19"/>
        <v>0</v>
      </c>
      <c r="AN64" s="146">
        <f t="shared" si="19"/>
        <v>0</v>
      </c>
      <c r="AO64" s="146">
        <f t="shared" si="19"/>
        <v>0</v>
      </c>
      <c r="AP64" s="146">
        <f t="shared" si="19"/>
        <v>0</v>
      </c>
      <c r="AQ64" s="146">
        <f t="shared" si="19"/>
        <v>0</v>
      </c>
      <c r="AR64" s="146">
        <f t="shared" si="19"/>
        <v>0</v>
      </c>
      <c r="AS64" s="146">
        <f t="shared" si="19"/>
        <v>0</v>
      </c>
      <c r="AT64" s="146">
        <f t="shared" si="19"/>
        <v>0</v>
      </c>
      <c r="AU64" s="146">
        <f t="shared" si="19"/>
        <v>0</v>
      </c>
      <c r="AV64" s="146">
        <f t="shared" si="19"/>
        <v>0</v>
      </c>
      <c r="AW64" s="146">
        <f t="shared" si="19"/>
        <v>0</v>
      </c>
      <c r="AX64" s="146">
        <f t="shared" si="19"/>
        <v>0</v>
      </c>
      <c r="AY64" s="146">
        <f t="shared" si="19"/>
        <v>0</v>
      </c>
      <c r="AZ64" s="146">
        <f t="shared" si="19"/>
        <v>0</v>
      </c>
      <c r="BA64" s="146">
        <f t="shared" si="19"/>
        <v>0</v>
      </c>
      <c r="BB64" s="146">
        <f t="shared" si="19"/>
        <v>0</v>
      </c>
      <c r="BC64" s="146">
        <f t="shared" si="19"/>
        <v>0</v>
      </c>
      <c r="BD64" s="146">
        <f t="shared" si="19"/>
        <v>0</v>
      </c>
      <c r="BE64" s="146">
        <f t="shared" si="19"/>
        <v>0</v>
      </c>
      <c r="BF64" s="146">
        <f t="shared" si="19"/>
        <v>0</v>
      </c>
      <c r="BG64" s="146">
        <f t="shared" si="19"/>
        <v>0</v>
      </c>
      <c r="BH64" s="146">
        <f t="shared" si="19"/>
        <v>0</v>
      </c>
      <c r="BI64" s="146">
        <f t="shared" si="19"/>
        <v>0</v>
      </c>
      <c r="BJ64" s="146">
        <f t="shared" si="19"/>
        <v>0</v>
      </c>
      <c r="BK64" s="146">
        <f t="shared" si="19"/>
        <v>0</v>
      </c>
    </row>
    <row r="65" spans="2:63" x14ac:dyDescent="0.25">
      <c r="B65" t="str">
        <f t="shared" si="15"/>
        <v xml:space="preserve">    - spese di trasporto</v>
      </c>
      <c r="D65" s="146">
        <f t="shared" si="16"/>
        <v>0</v>
      </c>
      <c r="E65" s="146">
        <f t="shared" si="17"/>
        <v>0</v>
      </c>
      <c r="F65" s="146">
        <f t="shared" si="19"/>
        <v>0</v>
      </c>
      <c r="G65" s="146">
        <f t="shared" si="19"/>
        <v>0</v>
      </c>
      <c r="H65" s="146">
        <f t="shared" si="19"/>
        <v>0</v>
      </c>
      <c r="I65" s="146">
        <f t="shared" si="19"/>
        <v>0</v>
      </c>
      <c r="J65" s="146">
        <f t="shared" si="19"/>
        <v>0</v>
      </c>
      <c r="K65" s="146">
        <f t="shared" si="19"/>
        <v>0</v>
      </c>
      <c r="L65" s="146">
        <f t="shared" si="19"/>
        <v>0</v>
      </c>
      <c r="M65" s="146">
        <f t="shared" si="19"/>
        <v>0</v>
      </c>
      <c r="N65" s="146">
        <f t="shared" si="19"/>
        <v>0</v>
      </c>
      <c r="O65" s="146">
        <f t="shared" si="19"/>
        <v>0</v>
      </c>
      <c r="P65" s="146">
        <f t="shared" si="19"/>
        <v>0</v>
      </c>
      <c r="Q65" s="146">
        <f t="shared" si="19"/>
        <v>0</v>
      </c>
      <c r="R65" s="146">
        <f t="shared" si="19"/>
        <v>0</v>
      </c>
      <c r="S65" s="146">
        <f t="shared" si="19"/>
        <v>0</v>
      </c>
      <c r="T65" s="146">
        <f t="shared" si="19"/>
        <v>0</v>
      </c>
      <c r="U65" s="146">
        <f t="shared" si="19"/>
        <v>0</v>
      </c>
      <c r="V65" s="146">
        <f t="shared" si="19"/>
        <v>0</v>
      </c>
      <c r="W65" s="146">
        <f t="shared" si="19"/>
        <v>0</v>
      </c>
      <c r="X65" s="146">
        <f t="shared" si="19"/>
        <v>0</v>
      </c>
      <c r="Y65" s="146">
        <f t="shared" si="19"/>
        <v>0</v>
      </c>
      <c r="Z65" s="146">
        <f t="shared" si="19"/>
        <v>0</v>
      </c>
      <c r="AA65" s="146">
        <f t="shared" si="19"/>
        <v>0</v>
      </c>
      <c r="AB65" s="146">
        <f t="shared" si="19"/>
        <v>0</v>
      </c>
      <c r="AC65" s="146">
        <f t="shared" si="19"/>
        <v>0</v>
      </c>
      <c r="AD65" s="146">
        <f t="shared" si="19"/>
        <v>0</v>
      </c>
      <c r="AE65" s="146">
        <f t="shared" si="19"/>
        <v>0</v>
      </c>
      <c r="AF65" s="146">
        <f t="shared" si="19"/>
        <v>0</v>
      </c>
      <c r="AG65" s="146">
        <f t="shared" si="19"/>
        <v>0</v>
      </c>
      <c r="AH65" s="146">
        <f t="shared" si="19"/>
        <v>0</v>
      </c>
      <c r="AI65" s="146">
        <f t="shared" si="19"/>
        <v>0</v>
      </c>
      <c r="AJ65" s="146">
        <f t="shared" si="19"/>
        <v>0</v>
      </c>
      <c r="AK65" s="146">
        <f t="shared" si="19"/>
        <v>0</v>
      </c>
      <c r="AL65" s="146">
        <f t="shared" si="19"/>
        <v>0</v>
      </c>
      <c r="AM65" s="146">
        <f t="shared" si="19"/>
        <v>0</v>
      </c>
      <c r="AN65" s="146">
        <f t="shared" si="19"/>
        <v>0</v>
      </c>
      <c r="AO65" s="146">
        <f t="shared" si="19"/>
        <v>0</v>
      </c>
      <c r="AP65" s="146">
        <f t="shared" si="19"/>
        <v>0</v>
      </c>
      <c r="AQ65" s="146">
        <f t="shared" si="19"/>
        <v>0</v>
      </c>
      <c r="AR65" s="146">
        <f t="shared" si="19"/>
        <v>0</v>
      </c>
      <c r="AS65" s="146">
        <f t="shared" si="19"/>
        <v>0</v>
      </c>
      <c r="AT65" s="146">
        <f t="shared" si="19"/>
        <v>0</v>
      </c>
      <c r="AU65" s="146">
        <f t="shared" si="19"/>
        <v>0</v>
      </c>
      <c r="AV65" s="146">
        <f t="shared" si="19"/>
        <v>0</v>
      </c>
      <c r="AW65" s="146">
        <f t="shared" si="19"/>
        <v>0</v>
      </c>
      <c r="AX65" s="146">
        <f t="shared" si="19"/>
        <v>0</v>
      </c>
      <c r="AY65" s="146">
        <f t="shared" si="19"/>
        <v>0</v>
      </c>
      <c r="AZ65" s="146">
        <f t="shared" si="19"/>
        <v>0</v>
      </c>
      <c r="BA65" s="146">
        <f t="shared" si="19"/>
        <v>0</v>
      </c>
      <c r="BB65" s="146">
        <f t="shared" si="19"/>
        <v>0</v>
      </c>
      <c r="BC65" s="146">
        <f t="shared" si="19"/>
        <v>0</v>
      </c>
      <c r="BD65" s="146">
        <f t="shared" si="19"/>
        <v>0</v>
      </c>
      <c r="BE65" s="146">
        <f t="shared" si="19"/>
        <v>0</v>
      </c>
      <c r="BF65" s="146">
        <f t="shared" si="19"/>
        <v>0</v>
      </c>
      <c r="BG65" s="146">
        <f t="shared" si="19"/>
        <v>0</v>
      </c>
      <c r="BH65" s="146">
        <f t="shared" si="19"/>
        <v>0</v>
      </c>
      <c r="BI65" s="146">
        <f t="shared" si="19"/>
        <v>0</v>
      </c>
      <c r="BJ65" s="146">
        <f t="shared" si="19"/>
        <v>0</v>
      </c>
      <c r="BK65" s="146">
        <f t="shared" si="19"/>
        <v>0</v>
      </c>
    </row>
    <row r="66" spans="2:63" x14ac:dyDescent="0.25">
      <c r="B66" t="str">
        <f t="shared" si="15"/>
        <v xml:space="preserve">    - spese varie</v>
      </c>
      <c r="D66" s="146">
        <f t="shared" si="16"/>
        <v>0</v>
      </c>
      <c r="E66" s="146">
        <f t="shared" si="17"/>
        <v>0</v>
      </c>
      <c r="F66" s="146">
        <f t="shared" si="19"/>
        <v>0</v>
      </c>
      <c r="G66" s="146">
        <f t="shared" si="19"/>
        <v>0</v>
      </c>
      <c r="H66" s="146">
        <f t="shared" si="19"/>
        <v>0</v>
      </c>
      <c r="I66" s="146">
        <f t="shared" si="19"/>
        <v>0</v>
      </c>
      <c r="J66" s="146">
        <f t="shared" si="19"/>
        <v>0</v>
      </c>
      <c r="K66" s="146">
        <f t="shared" si="19"/>
        <v>0</v>
      </c>
      <c r="L66" s="146">
        <f t="shared" si="19"/>
        <v>0</v>
      </c>
      <c r="M66" s="146">
        <f t="shared" si="19"/>
        <v>0</v>
      </c>
      <c r="N66" s="146">
        <f t="shared" si="19"/>
        <v>0</v>
      </c>
      <c r="O66" s="146">
        <f t="shared" si="19"/>
        <v>0</v>
      </c>
      <c r="P66" s="146">
        <f t="shared" si="19"/>
        <v>0</v>
      </c>
      <c r="Q66" s="146">
        <f t="shared" si="19"/>
        <v>0</v>
      </c>
      <c r="R66" s="146">
        <f t="shared" si="19"/>
        <v>0</v>
      </c>
      <c r="S66" s="146">
        <f t="shared" si="19"/>
        <v>0</v>
      </c>
      <c r="T66" s="146">
        <f t="shared" si="19"/>
        <v>0</v>
      </c>
      <c r="U66" s="146">
        <f t="shared" si="19"/>
        <v>0</v>
      </c>
      <c r="V66" s="146">
        <f t="shared" si="19"/>
        <v>0</v>
      </c>
      <c r="W66" s="146">
        <f t="shared" si="19"/>
        <v>0</v>
      </c>
      <c r="X66" s="146">
        <f t="shared" si="19"/>
        <v>0</v>
      </c>
      <c r="Y66" s="146">
        <f t="shared" si="19"/>
        <v>0</v>
      </c>
      <c r="Z66" s="146">
        <f t="shared" si="19"/>
        <v>0</v>
      </c>
      <c r="AA66" s="146">
        <f t="shared" si="19"/>
        <v>0</v>
      </c>
      <c r="AB66" s="146">
        <f t="shared" si="19"/>
        <v>0</v>
      </c>
      <c r="AC66" s="146">
        <f t="shared" si="19"/>
        <v>0</v>
      </c>
      <c r="AD66" s="146">
        <f t="shared" si="19"/>
        <v>0</v>
      </c>
      <c r="AE66" s="146">
        <f t="shared" si="19"/>
        <v>0</v>
      </c>
      <c r="AF66" s="146">
        <f t="shared" si="19"/>
        <v>0</v>
      </c>
      <c r="AG66" s="146">
        <f t="shared" si="19"/>
        <v>0</v>
      </c>
      <c r="AH66" s="146">
        <f t="shared" si="19"/>
        <v>0</v>
      </c>
      <c r="AI66" s="146">
        <f t="shared" si="19"/>
        <v>0</v>
      </c>
      <c r="AJ66" s="146">
        <f t="shared" si="19"/>
        <v>0</v>
      </c>
      <c r="AK66" s="146">
        <f t="shared" si="19"/>
        <v>0</v>
      </c>
      <c r="AL66" s="146">
        <f t="shared" si="19"/>
        <v>0</v>
      </c>
      <c r="AM66" s="146">
        <f t="shared" si="19"/>
        <v>0</v>
      </c>
      <c r="AN66" s="146">
        <f t="shared" si="19"/>
        <v>0</v>
      </c>
      <c r="AO66" s="146">
        <f t="shared" si="19"/>
        <v>0</v>
      </c>
      <c r="AP66" s="146">
        <f t="shared" si="19"/>
        <v>0</v>
      </c>
      <c r="AQ66" s="146">
        <f t="shared" si="19"/>
        <v>0</v>
      </c>
      <c r="AR66" s="146">
        <f t="shared" si="19"/>
        <v>0</v>
      </c>
      <c r="AS66" s="146">
        <f t="shared" si="19"/>
        <v>0</v>
      </c>
      <c r="AT66" s="146">
        <f t="shared" si="19"/>
        <v>0</v>
      </c>
      <c r="AU66" s="146">
        <f t="shared" si="19"/>
        <v>0</v>
      </c>
      <c r="AV66" s="146">
        <f t="shared" si="19"/>
        <v>0</v>
      </c>
      <c r="AW66" s="146">
        <f t="shared" si="19"/>
        <v>0</v>
      </c>
      <c r="AX66" s="146">
        <f t="shared" si="19"/>
        <v>0</v>
      </c>
      <c r="AY66" s="146">
        <f t="shared" si="19"/>
        <v>0</v>
      </c>
      <c r="AZ66" s="146">
        <f t="shared" si="19"/>
        <v>0</v>
      </c>
      <c r="BA66" s="146">
        <f t="shared" si="19"/>
        <v>0</v>
      </c>
      <c r="BB66" s="146">
        <f t="shared" si="19"/>
        <v>0</v>
      </c>
      <c r="BC66" s="146">
        <f t="shared" si="19"/>
        <v>0</v>
      </c>
      <c r="BD66" s="146">
        <f t="shared" si="19"/>
        <v>0</v>
      </c>
      <c r="BE66" s="146">
        <f t="shared" si="19"/>
        <v>0</v>
      </c>
      <c r="BF66" s="146">
        <f t="shared" si="19"/>
        <v>0</v>
      </c>
      <c r="BG66" s="146">
        <f t="shared" si="19"/>
        <v>0</v>
      </c>
      <c r="BH66" s="146">
        <f t="shared" si="19"/>
        <v>0</v>
      </c>
      <c r="BI66" s="146">
        <f t="shared" si="19"/>
        <v>0</v>
      </c>
      <c r="BJ66" s="146">
        <f t="shared" si="19"/>
        <v>0</v>
      </c>
      <c r="BK66" s="146">
        <f t="shared" si="19"/>
        <v>0</v>
      </c>
    </row>
    <row r="67" spans="2:63" x14ac:dyDescent="0.25">
      <c r="B67" t="str">
        <f t="shared" si="15"/>
        <v xml:space="preserve">    - royalties</v>
      </c>
      <c r="D67" s="146">
        <f t="shared" si="16"/>
        <v>0</v>
      </c>
      <c r="E67" s="146">
        <f t="shared" si="17"/>
        <v>0</v>
      </c>
      <c r="F67" s="146">
        <f t="shared" si="19"/>
        <v>0</v>
      </c>
      <c r="G67" s="146">
        <f t="shared" si="19"/>
        <v>0</v>
      </c>
      <c r="H67" s="146">
        <f t="shared" si="19"/>
        <v>0</v>
      </c>
      <c r="I67" s="146">
        <f t="shared" si="19"/>
        <v>0</v>
      </c>
      <c r="J67" s="146">
        <f t="shared" si="19"/>
        <v>0</v>
      </c>
      <c r="K67" s="146">
        <f t="shared" si="19"/>
        <v>0</v>
      </c>
      <c r="L67" s="146">
        <f t="shared" si="19"/>
        <v>0</v>
      </c>
      <c r="M67" s="146">
        <f t="shared" si="19"/>
        <v>0</v>
      </c>
      <c r="N67" s="146">
        <f t="shared" si="19"/>
        <v>0</v>
      </c>
      <c r="O67" s="146">
        <f t="shared" si="19"/>
        <v>0</v>
      </c>
      <c r="P67" s="146">
        <f t="shared" si="19"/>
        <v>0</v>
      </c>
      <c r="Q67" s="146">
        <f t="shared" si="19"/>
        <v>0</v>
      </c>
      <c r="R67" s="146">
        <f t="shared" si="19"/>
        <v>0</v>
      </c>
      <c r="S67" s="146">
        <f t="shared" si="19"/>
        <v>0</v>
      </c>
      <c r="T67" s="146">
        <f t="shared" si="19"/>
        <v>0</v>
      </c>
      <c r="U67" s="146">
        <f t="shared" si="19"/>
        <v>0</v>
      </c>
      <c r="V67" s="146">
        <f t="shared" si="19"/>
        <v>0</v>
      </c>
      <c r="W67" s="146">
        <f t="shared" si="19"/>
        <v>0</v>
      </c>
      <c r="X67" s="146">
        <f t="shared" si="19"/>
        <v>0</v>
      </c>
      <c r="Y67" s="146">
        <f t="shared" si="19"/>
        <v>0</v>
      </c>
      <c r="Z67" s="146">
        <f t="shared" si="19"/>
        <v>0</v>
      </c>
      <c r="AA67" s="146">
        <f t="shared" si="19"/>
        <v>0</v>
      </c>
      <c r="AB67" s="146">
        <f t="shared" si="19"/>
        <v>0</v>
      </c>
      <c r="AC67" s="146">
        <f t="shared" si="19"/>
        <v>0</v>
      </c>
      <c r="AD67" s="146">
        <f t="shared" si="19"/>
        <v>0</v>
      </c>
      <c r="AE67" s="146">
        <f t="shared" si="19"/>
        <v>0</v>
      </c>
      <c r="AF67" s="146">
        <f t="shared" si="19"/>
        <v>0</v>
      </c>
      <c r="AG67" s="146">
        <f t="shared" si="19"/>
        <v>0</v>
      </c>
      <c r="AH67" s="146">
        <f t="shared" si="19"/>
        <v>0</v>
      </c>
      <c r="AI67" s="146">
        <f t="shared" si="19"/>
        <v>0</v>
      </c>
      <c r="AJ67" s="146">
        <f t="shared" si="19"/>
        <v>0</v>
      </c>
      <c r="AK67" s="146">
        <f t="shared" si="19"/>
        <v>0</v>
      </c>
      <c r="AL67" s="146">
        <f t="shared" si="19"/>
        <v>0</v>
      </c>
      <c r="AM67" s="146">
        <f t="shared" si="19"/>
        <v>0</v>
      </c>
      <c r="AN67" s="146">
        <f t="shared" si="19"/>
        <v>0</v>
      </c>
      <c r="AO67" s="146">
        <f t="shared" si="19"/>
        <v>0</v>
      </c>
      <c r="AP67" s="146">
        <f t="shared" si="19"/>
        <v>0</v>
      </c>
      <c r="AQ67" s="146">
        <f t="shared" si="19"/>
        <v>0</v>
      </c>
      <c r="AR67" s="146">
        <f t="shared" si="19"/>
        <v>0</v>
      </c>
      <c r="AS67" s="146">
        <f t="shared" si="19"/>
        <v>0</v>
      </c>
      <c r="AT67" s="146">
        <f t="shared" si="19"/>
        <v>0</v>
      </c>
      <c r="AU67" s="146">
        <f t="shared" si="19"/>
        <v>0</v>
      </c>
      <c r="AV67" s="146">
        <f t="shared" si="19"/>
        <v>0</v>
      </c>
      <c r="AW67" s="146">
        <f t="shared" si="19"/>
        <v>0</v>
      </c>
      <c r="AX67" s="146">
        <f t="shared" si="19"/>
        <v>0</v>
      </c>
      <c r="AY67" s="146">
        <f t="shared" si="19"/>
        <v>0</v>
      </c>
      <c r="AZ67" s="146">
        <f t="shared" si="19"/>
        <v>0</v>
      </c>
      <c r="BA67" s="146">
        <f t="shared" si="19"/>
        <v>0</v>
      </c>
      <c r="BB67" s="146">
        <f t="shared" si="19"/>
        <v>0</v>
      </c>
      <c r="BC67" s="146">
        <f t="shared" si="19"/>
        <v>0</v>
      </c>
      <c r="BD67" s="146">
        <f t="shared" si="19"/>
        <v>0</v>
      </c>
      <c r="BE67" s="146">
        <f t="shared" si="19"/>
        <v>0</v>
      </c>
      <c r="BF67" s="146">
        <f t="shared" si="19"/>
        <v>0</v>
      </c>
      <c r="BG67" s="146">
        <f t="shared" si="19"/>
        <v>0</v>
      </c>
      <c r="BH67" s="146">
        <f t="shared" si="19"/>
        <v>0</v>
      </c>
      <c r="BI67" s="146">
        <f t="shared" si="19"/>
        <v>0</v>
      </c>
      <c r="BJ67" s="146">
        <f t="shared" si="19"/>
        <v>0</v>
      </c>
      <c r="BK67" s="146">
        <f t="shared" si="19"/>
        <v>0</v>
      </c>
    </row>
    <row r="68" spans="2:63" x14ac:dyDescent="0.25">
      <c r="B68" t="str">
        <f t="shared" si="15"/>
        <v xml:space="preserve">    - consulenze legali, fiscali, notarili, ecc…</v>
      </c>
      <c r="D68" s="146">
        <f t="shared" si="16"/>
        <v>0</v>
      </c>
      <c r="E68" s="146">
        <f t="shared" si="17"/>
        <v>0</v>
      </c>
      <c r="F68" s="146">
        <f t="shared" si="19"/>
        <v>0</v>
      </c>
      <c r="G68" s="146">
        <f t="shared" si="19"/>
        <v>0</v>
      </c>
      <c r="H68" s="146">
        <f t="shared" si="19"/>
        <v>0</v>
      </c>
      <c r="I68" s="146">
        <f t="shared" si="19"/>
        <v>0</v>
      </c>
      <c r="J68" s="146">
        <f t="shared" si="19"/>
        <v>0</v>
      </c>
      <c r="K68" s="146">
        <f t="shared" si="19"/>
        <v>0</v>
      </c>
      <c r="L68" s="146">
        <f t="shared" si="19"/>
        <v>0</v>
      </c>
      <c r="M68" s="146">
        <f t="shared" si="19"/>
        <v>0</v>
      </c>
      <c r="N68" s="146">
        <f t="shared" si="19"/>
        <v>0</v>
      </c>
      <c r="O68" s="146">
        <f t="shared" si="19"/>
        <v>0</v>
      </c>
      <c r="P68" s="146">
        <f t="shared" si="19"/>
        <v>0</v>
      </c>
      <c r="Q68" s="146">
        <f t="shared" si="19"/>
        <v>0</v>
      </c>
      <c r="R68" s="146">
        <f t="shared" si="19"/>
        <v>0</v>
      </c>
      <c r="S68" s="146">
        <f t="shared" si="19"/>
        <v>0</v>
      </c>
      <c r="T68" s="146">
        <f t="shared" si="19"/>
        <v>0</v>
      </c>
      <c r="U68" s="146">
        <f t="shared" si="19"/>
        <v>0</v>
      </c>
      <c r="V68" s="146">
        <f t="shared" si="19"/>
        <v>0</v>
      </c>
      <c r="W68" s="146">
        <f t="shared" si="19"/>
        <v>0</v>
      </c>
      <c r="X68" s="146">
        <f t="shared" si="19"/>
        <v>0</v>
      </c>
      <c r="Y68" s="146">
        <f t="shared" si="19"/>
        <v>0</v>
      </c>
      <c r="Z68" s="146">
        <f t="shared" si="19"/>
        <v>0</v>
      </c>
      <c r="AA68" s="146">
        <f t="shared" si="19"/>
        <v>0</v>
      </c>
      <c r="AB68" s="146">
        <f t="shared" si="19"/>
        <v>0</v>
      </c>
      <c r="AC68" s="146">
        <f t="shared" si="19"/>
        <v>0</v>
      </c>
      <c r="AD68" s="146">
        <f t="shared" si="19"/>
        <v>0</v>
      </c>
      <c r="AE68" s="146">
        <f t="shared" si="19"/>
        <v>0</v>
      </c>
      <c r="AF68" s="146">
        <f t="shared" ref="F68:BK72" si="20">+AF17-(AF43-AE43)</f>
        <v>0</v>
      </c>
      <c r="AG68" s="146">
        <f t="shared" si="20"/>
        <v>0</v>
      </c>
      <c r="AH68" s="146">
        <f t="shared" si="20"/>
        <v>0</v>
      </c>
      <c r="AI68" s="146">
        <f t="shared" si="20"/>
        <v>0</v>
      </c>
      <c r="AJ68" s="146">
        <f t="shared" si="20"/>
        <v>0</v>
      </c>
      <c r="AK68" s="146">
        <f t="shared" si="20"/>
        <v>0</v>
      </c>
      <c r="AL68" s="146">
        <f t="shared" si="20"/>
        <v>0</v>
      </c>
      <c r="AM68" s="146">
        <f t="shared" si="20"/>
        <v>0</v>
      </c>
      <c r="AN68" s="146">
        <f t="shared" si="20"/>
        <v>0</v>
      </c>
      <c r="AO68" s="146">
        <f t="shared" si="20"/>
        <v>0</v>
      </c>
      <c r="AP68" s="146">
        <f t="shared" si="20"/>
        <v>0</v>
      </c>
      <c r="AQ68" s="146">
        <f t="shared" si="20"/>
        <v>0</v>
      </c>
      <c r="AR68" s="146">
        <f t="shared" si="20"/>
        <v>0</v>
      </c>
      <c r="AS68" s="146">
        <f t="shared" si="20"/>
        <v>0</v>
      </c>
      <c r="AT68" s="146">
        <f t="shared" si="20"/>
        <v>0</v>
      </c>
      <c r="AU68" s="146">
        <f t="shared" si="20"/>
        <v>0</v>
      </c>
      <c r="AV68" s="146">
        <f t="shared" si="20"/>
        <v>0</v>
      </c>
      <c r="AW68" s="146">
        <f t="shared" si="20"/>
        <v>0</v>
      </c>
      <c r="AX68" s="146">
        <f t="shared" si="20"/>
        <v>0</v>
      </c>
      <c r="AY68" s="146">
        <f t="shared" si="20"/>
        <v>0</v>
      </c>
      <c r="AZ68" s="146">
        <f t="shared" si="20"/>
        <v>0</v>
      </c>
      <c r="BA68" s="146">
        <f t="shared" si="20"/>
        <v>0</v>
      </c>
      <c r="BB68" s="146">
        <f t="shared" si="20"/>
        <v>0</v>
      </c>
      <c r="BC68" s="146">
        <f t="shared" si="20"/>
        <v>0</v>
      </c>
      <c r="BD68" s="146">
        <f t="shared" si="20"/>
        <v>0</v>
      </c>
      <c r="BE68" s="146">
        <f t="shared" si="20"/>
        <v>0</v>
      </c>
      <c r="BF68" s="146">
        <f t="shared" si="20"/>
        <v>0</v>
      </c>
      <c r="BG68" s="146">
        <f t="shared" si="20"/>
        <v>0</v>
      </c>
      <c r="BH68" s="146">
        <f t="shared" si="20"/>
        <v>0</v>
      </c>
      <c r="BI68" s="146">
        <f t="shared" si="20"/>
        <v>0</v>
      </c>
      <c r="BJ68" s="146">
        <f t="shared" si="20"/>
        <v>0</v>
      </c>
      <c r="BK68" s="146">
        <f t="shared" si="20"/>
        <v>0</v>
      </c>
    </row>
    <row r="69" spans="2:63" x14ac:dyDescent="0.25">
      <c r="B69" t="str">
        <f t="shared" si="15"/>
        <v xml:space="preserve">    - compensi amministratori</v>
      </c>
      <c r="D69" s="146">
        <f t="shared" si="16"/>
        <v>0</v>
      </c>
      <c r="E69" s="146">
        <f t="shared" si="17"/>
        <v>0</v>
      </c>
      <c r="F69" s="146">
        <f t="shared" si="20"/>
        <v>0</v>
      </c>
      <c r="G69" s="146">
        <f t="shared" si="20"/>
        <v>0</v>
      </c>
      <c r="H69" s="146">
        <f t="shared" si="20"/>
        <v>0</v>
      </c>
      <c r="I69" s="146">
        <f t="shared" si="20"/>
        <v>0</v>
      </c>
      <c r="J69" s="146">
        <f t="shared" si="20"/>
        <v>0</v>
      </c>
      <c r="K69" s="146">
        <f t="shared" si="20"/>
        <v>0</v>
      </c>
      <c r="L69" s="146">
        <f t="shared" si="20"/>
        <v>0</v>
      </c>
      <c r="M69" s="146">
        <f t="shared" si="20"/>
        <v>0</v>
      </c>
      <c r="N69" s="146">
        <f t="shared" si="20"/>
        <v>0</v>
      </c>
      <c r="O69" s="146">
        <f t="shared" si="20"/>
        <v>0</v>
      </c>
      <c r="P69" s="146">
        <f t="shared" si="20"/>
        <v>0</v>
      </c>
      <c r="Q69" s="146">
        <f t="shared" si="20"/>
        <v>0</v>
      </c>
      <c r="R69" s="146">
        <f t="shared" si="20"/>
        <v>0</v>
      </c>
      <c r="S69" s="146">
        <f t="shared" si="20"/>
        <v>0</v>
      </c>
      <c r="T69" s="146">
        <f t="shared" si="20"/>
        <v>0</v>
      </c>
      <c r="U69" s="146">
        <f t="shared" si="20"/>
        <v>0</v>
      </c>
      <c r="V69" s="146">
        <f t="shared" si="20"/>
        <v>0</v>
      </c>
      <c r="W69" s="146">
        <f t="shared" si="20"/>
        <v>0</v>
      </c>
      <c r="X69" s="146">
        <f t="shared" si="20"/>
        <v>0</v>
      </c>
      <c r="Y69" s="146">
        <f t="shared" si="20"/>
        <v>0</v>
      </c>
      <c r="Z69" s="146">
        <f t="shared" si="20"/>
        <v>0</v>
      </c>
      <c r="AA69" s="146">
        <f t="shared" si="20"/>
        <v>0</v>
      </c>
      <c r="AB69" s="146">
        <f t="shared" si="20"/>
        <v>0</v>
      </c>
      <c r="AC69" s="146">
        <f t="shared" si="20"/>
        <v>0</v>
      </c>
      <c r="AD69" s="146">
        <f t="shared" si="20"/>
        <v>0</v>
      </c>
      <c r="AE69" s="146">
        <f t="shared" si="20"/>
        <v>0</v>
      </c>
      <c r="AF69" s="146">
        <f t="shared" si="20"/>
        <v>0</v>
      </c>
      <c r="AG69" s="146">
        <f t="shared" si="20"/>
        <v>0</v>
      </c>
      <c r="AH69" s="146">
        <f t="shared" si="20"/>
        <v>0</v>
      </c>
      <c r="AI69" s="146">
        <f t="shared" si="20"/>
        <v>0</v>
      </c>
      <c r="AJ69" s="146">
        <f t="shared" si="20"/>
        <v>0</v>
      </c>
      <c r="AK69" s="146">
        <f t="shared" si="20"/>
        <v>0</v>
      </c>
      <c r="AL69" s="146">
        <f t="shared" si="20"/>
        <v>0</v>
      </c>
      <c r="AM69" s="146">
        <f t="shared" si="20"/>
        <v>0</v>
      </c>
      <c r="AN69" s="146">
        <f t="shared" si="20"/>
        <v>0</v>
      </c>
      <c r="AO69" s="146">
        <f t="shared" si="20"/>
        <v>0</v>
      </c>
      <c r="AP69" s="146">
        <f t="shared" si="20"/>
        <v>0</v>
      </c>
      <c r="AQ69" s="146">
        <f t="shared" si="20"/>
        <v>0</v>
      </c>
      <c r="AR69" s="146">
        <f t="shared" si="20"/>
        <v>0</v>
      </c>
      <c r="AS69" s="146">
        <f t="shared" si="20"/>
        <v>0</v>
      </c>
      <c r="AT69" s="146">
        <f t="shared" si="20"/>
        <v>0</v>
      </c>
      <c r="AU69" s="146">
        <f t="shared" si="20"/>
        <v>0</v>
      </c>
      <c r="AV69" s="146">
        <f t="shared" si="20"/>
        <v>0</v>
      </c>
      <c r="AW69" s="146">
        <f t="shared" si="20"/>
        <v>0</v>
      </c>
      <c r="AX69" s="146">
        <f t="shared" si="20"/>
        <v>0</v>
      </c>
      <c r="AY69" s="146">
        <f t="shared" si="20"/>
        <v>0</v>
      </c>
      <c r="AZ69" s="146">
        <f t="shared" si="20"/>
        <v>0</v>
      </c>
      <c r="BA69" s="146">
        <f t="shared" si="20"/>
        <v>0</v>
      </c>
      <c r="BB69" s="146">
        <f t="shared" si="20"/>
        <v>0</v>
      </c>
      <c r="BC69" s="146">
        <f t="shared" si="20"/>
        <v>0</v>
      </c>
      <c r="BD69" s="146">
        <f t="shared" si="20"/>
        <v>0</v>
      </c>
      <c r="BE69" s="146">
        <f t="shared" si="20"/>
        <v>0</v>
      </c>
      <c r="BF69" s="146">
        <f t="shared" si="20"/>
        <v>0</v>
      </c>
      <c r="BG69" s="146">
        <f t="shared" si="20"/>
        <v>0</v>
      </c>
      <c r="BH69" s="146">
        <f t="shared" si="20"/>
        <v>0</v>
      </c>
      <c r="BI69" s="146">
        <f t="shared" si="20"/>
        <v>0</v>
      </c>
      <c r="BJ69" s="146">
        <f t="shared" si="20"/>
        <v>0</v>
      </c>
      <c r="BK69" s="146">
        <f t="shared" si="20"/>
        <v>0</v>
      </c>
    </row>
    <row r="70" spans="2:63" x14ac:dyDescent="0.25">
      <c r="B70" t="str">
        <f t="shared" si="15"/>
        <v xml:space="preserve">    - spese postali</v>
      </c>
      <c r="D70" s="146">
        <f t="shared" si="16"/>
        <v>0</v>
      </c>
      <c r="E70" s="146">
        <f t="shared" si="17"/>
        <v>0</v>
      </c>
      <c r="F70" s="146">
        <f t="shared" si="20"/>
        <v>0</v>
      </c>
      <c r="G70" s="146">
        <f t="shared" si="20"/>
        <v>0</v>
      </c>
      <c r="H70" s="146">
        <f t="shared" si="20"/>
        <v>0</v>
      </c>
      <c r="I70" s="146">
        <f t="shared" si="20"/>
        <v>0</v>
      </c>
      <c r="J70" s="146">
        <f t="shared" si="20"/>
        <v>0</v>
      </c>
      <c r="K70" s="146">
        <f t="shared" si="20"/>
        <v>0</v>
      </c>
      <c r="L70" s="146">
        <f t="shared" si="20"/>
        <v>0</v>
      </c>
      <c r="M70" s="146">
        <f t="shared" si="20"/>
        <v>0</v>
      </c>
      <c r="N70" s="146">
        <f t="shared" si="20"/>
        <v>0</v>
      </c>
      <c r="O70" s="146">
        <f t="shared" si="20"/>
        <v>0</v>
      </c>
      <c r="P70" s="146">
        <f t="shared" si="20"/>
        <v>0</v>
      </c>
      <c r="Q70" s="146">
        <f t="shared" si="20"/>
        <v>0</v>
      </c>
      <c r="R70" s="146">
        <f t="shared" si="20"/>
        <v>0</v>
      </c>
      <c r="S70" s="146">
        <f t="shared" si="20"/>
        <v>0</v>
      </c>
      <c r="T70" s="146">
        <f t="shared" si="20"/>
        <v>0</v>
      </c>
      <c r="U70" s="146">
        <f t="shared" si="20"/>
        <v>0</v>
      </c>
      <c r="V70" s="146">
        <f t="shared" si="20"/>
        <v>0</v>
      </c>
      <c r="W70" s="146">
        <f t="shared" si="20"/>
        <v>0</v>
      </c>
      <c r="X70" s="146">
        <f t="shared" si="20"/>
        <v>0</v>
      </c>
      <c r="Y70" s="146">
        <f t="shared" si="20"/>
        <v>0</v>
      </c>
      <c r="Z70" s="146">
        <f t="shared" si="20"/>
        <v>0</v>
      </c>
      <c r="AA70" s="146">
        <f t="shared" si="20"/>
        <v>0</v>
      </c>
      <c r="AB70" s="146">
        <f t="shared" si="20"/>
        <v>0</v>
      </c>
      <c r="AC70" s="146">
        <f t="shared" si="20"/>
        <v>0</v>
      </c>
      <c r="AD70" s="146">
        <f t="shared" si="20"/>
        <v>0</v>
      </c>
      <c r="AE70" s="146">
        <f t="shared" si="20"/>
        <v>0</v>
      </c>
      <c r="AF70" s="146">
        <f t="shared" si="20"/>
        <v>0</v>
      </c>
      <c r="AG70" s="146">
        <f t="shared" si="20"/>
        <v>0</v>
      </c>
      <c r="AH70" s="146">
        <f t="shared" si="20"/>
        <v>0</v>
      </c>
      <c r="AI70" s="146">
        <f t="shared" si="20"/>
        <v>0</v>
      </c>
      <c r="AJ70" s="146">
        <f t="shared" si="20"/>
        <v>0</v>
      </c>
      <c r="AK70" s="146">
        <f t="shared" si="20"/>
        <v>0</v>
      </c>
      <c r="AL70" s="146">
        <f t="shared" si="20"/>
        <v>0</v>
      </c>
      <c r="AM70" s="146">
        <f t="shared" si="20"/>
        <v>0</v>
      </c>
      <c r="AN70" s="146">
        <f t="shared" si="20"/>
        <v>0</v>
      </c>
      <c r="AO70" s="146">
        <f t="shared" si="20"/>
        <v>0</v>
      </c>
      <c r="AP70" s="146">
        <f t="shared" si="20"/>
        <v>0</v>
      </c>
      <c r="AQ70" s="146">
        <f t="shared" si="20"/>
        <v>0</v>
      </c>
      <c r="AR70" s="146">
        <f t="shared" si="20"/>
        <v>0</v>
      </c>
      <c r="AS70" s="146">
        <f t="shared" si="20"/>
        <v>0</v>
      </c>
      <c r="AT70" s="146">
        <f t="shared" si="20"/>
        <v>0</v>
      </c>
      <c r="AU70" s="146">
        <f t="shared" si="20"/>
        <v>0</v>
      </c>
      <c r="AV70" s="146">
        <f t="shared" si="20"/>
        <v>0</v>
      </c>
      <c r="AW70" s="146">
        <f t="shared" si="20"/>
        <v>0</v>
      </c>
      <c r="AX70" s="146">
        <f t="shared" si="20"/>
        <v>0</v>
      </c>
      <c r="AY70" s="146">
        <f t="shared" si="20"/>
        <v>0</v>
      </c>
      <c r="AZ70" s="146">
        <f t="shared" si="20"/>
        <v>0</v>
      </c>
      <c r="BA70" s="146">
        <f t="shared" si="20"/>
        <v>0</v>
      </c>
      <c r="BB70" s="146">
        <f t="shared" si="20"/>
        <v>0</v>
      </c>
      <c r="BC70" s="146">
        <f t="shared" si="20"/>
        <v>0</v>
      </c>
      <c r="BD70" s="146">
        <f t="shared" si="20"/>
        <v>0</v>
      </c>
      <c r="BE70" s="146">
        <f t="shared" si="20"/>
        <v>0</v>
      </c>
      <c r="BF70" s="146">
        <f t="shared" si="20"/>
        <v>0</v>
      </c>
      <c r="BG70" s="146">
        <f t="shared" si="20"/>
        <v>0</v>
      </c>
      <c r="BH70" s="146">
        <f t="shared" si="20"/>
        <v>0</v>
      </c>
      <c r="BI70" s="146">
        <f t="shared" si="20"/>
        <v>0</v>
      </c>
      <c r="BJ70" s="146">
        <f t="shared" si="20"/>
        <v>0</v>
      </c>
      <c r="BK70" s="146">
        <f t="shared" si="20"/>
        <v>0</v>
      </c>
    </row>
    <row r="71" spans="2:63" x14ac:dyDescent="0.25">
      <c r="B71" t="str">
        <f t="shared" si="15"/>
        <v xml:space="preserve">    - oneri bancari</v>
      </c>
      <c r="D71" s="146">
        <f t="shared" si="16"/>
        <v>0</v>
      </c>
      <c r="E71" s="146">
        <f t="shared" si="17"/>
        <v>0</v>
      </c>
      <c r="F71" s="146">
        <f t="shared" si="20"/>
        <v>0</v>
      </c>
      <c r="G71" s="146">
        <f t="shared" si="20"/>
        <v>0</v>
      </c>
      <c r="H71" s="146">
        <f t="shared" si="20"/>
        <v>0</v>
      </c>
      <c r="I71" s="146">
        <f t="shared" si="20"/>
        <v>0</v>
      </c>
      <c r="J71" s="146">
        <f t="shared" si="20"/>
        <v>0</v>
      </c>
      <c r="K71" s="146">
        <f t="shared" si="20"/>
        <v>0</v>
      </c>
      <c r="L71" s="146">
        <f t="shared" si="20"/>
        <v>0</v>
      </c>
      <c r="M71" s="146">
        <f t="shared" si="20"/>
        <v>0</v>
      </c>
      <c r="N71" s="146">
        <f t="shared" si="20"/>
        <v>0</v>
      </c>
      <c r="O71" s="146">
        <f t="shared" si="20"/>
        <v>0</v>
      </c>
      <c r="P71" s="146">
        <f t="shared" si="20"/>
        <v>0</v>
      </c>
      <c r="Q71" s="146">
        <f t="shared" si="20"/>
        <v>0</v>
      </c>
      <c r="R71" s="146">
        <f t="shared" si="20"/>
        <v>0</v>
      </c>
      <c r="S71" s="146">
        <f t="shared" si="20"/>
        <v>0</v>
      </c>
      <c r="T71" s="146">
        <f t="shared" si="20"/>
        <v>0</v>
      </c>
      <c r="U71" s="146">
        <f t="shared" si="20"/>
        <v>0</v>
      </c>
      <c r="V71" s="146">
        <f t="shared" si="20"/>
        <v>0</v>
      </c>
      <c r="W71" s="146">
        <f t="shared" si="20"/>
        <v>0</v>
      </c>
      <c r="X71" s="146">
        <f t="shared" si="20"/>
        <v>0</v>
      </c>
      <c r="Y71" s="146">
        <f t="shared" si="20"/>
        <v>0</v>
      </c>
      <c r="Z71" s="146">
        <f t="shared" si="20"/>
        <v>0</v>
      </c>
      <c r="AA71" s="146">
        <f t="shared" si="20"/>
        <v>0</v>
      </c>
      <c r="AB71" s="146">
        <f t="shared" si="20"/>
        <v>0</v>
      </c>
      <c r="AC71" s="146">
        <f t="shared" si="20"/>
        <v>0</v>
      </c>
      <c r="AD71" s="146">
        <f t="shared" si="20"/>
        <v>0</v>
      </c>
      <c r="AE71" s="146">
        <f t="shared" si="20"/>
        <v>0</v>
      </c>
      <c r="AF71" s="146">
        <f t="shared" si="20"/>
        <v>0</v>
      </c>
      <c r="AG71" s="146">
        <f t="shared" si="20"/>
        <v>0</v>
      </c>
      <c r="AH71" s="146">
        <f t="shared" si="20"/>
        <v>0</v>
      </c>
      <c r="AI71" s="146">
        <f t="shared" si="20"/>
        <v>0</v>
      </c>
      <c r="AJ71" s="146">
        <f t="shared" si="20"/>
        <v>0</v>
      </c>
      <c r="AK71" s="146">
        <f t="shared" si="20"/>
        <v>0</v>
      </c>
      <c r="AL71" s="146">
        <f t="shared" si="20"/>
        <v>0</v>
      </c>
      <c r="AM71" s="146">
        <f t="shared" si="20"/>
        <v>0</v>
      </c>
      <c r="AN71" s="146">
        <f t="shared" si="20"/>
        <v>0</v>
      </c>
      <c r="AO71" s="146">
        <f t="shared" si="20"/>
        <v>0</v>
      </c>
      <c r="AP71" s="146">
        <f t="shared" si="20"/>
        <v>0</v>
      </c>
      <c r="AQ71" s="146">
        <f t="shared" si="20"/>
        <v>0</v>
      </c>
      <c r="AR71" s="146">
        <f t="shared" si="20"/>
        <v>0</v>
      </c>
      <c r="AS71" s="146">
        <f t="shared" si="20"/>
        <v>0</v>
      </c>
      <c r="AT71" s="146">
        <f t="shared" si="20"/>
        <v>0</v>
      </c>
      <c r="AU71" s="146">
        <f t="shared" si="20"/>
        <v>0</v>
      </c>
      <c r="AV71" s="146">
        <f t="shared" si="20"/>
        <v>0</v>
      </c>
      <c r="AW71" s="146">
        <f t="shared" si="20"/>
        <v>0</v>
      </c>
      <c r="AX71" s="146">
        <f t="shared" si="20"/>
        <v>0</v>
      </c>
      <c r="AY71" s="146">
        <f t="shared" si="20"/>
        <v>0</v>
      </c>
      <c r="AZ71" s="146">
        <f t="shared" si="20"/>
        <v>0</v>
      </c>
      <c r="BA71" s="146">
        <f t="shared" si="20"/>
        <v>0</v>
      </c>
      <c r="BB71" s="146">
        <f t="shared" si="20"/>
        <v>0</v>
      </c>
      <c r="BC71" s="146">
        <f t="shared" si="20"/>
        <v>0</v>
      </c>
      <c r="BD71" s="146">
        <f t="shared" si="20"/>
        <v>0</v>
      </c>
      <c r="BE71" s="146">
        <f t="shared" si="20"/>
        <v>0</v>
      </c>
      <c r="BF71" s="146">
        <f t="shared" si="20"/>
        <v>0</v>
      </c>
      <c r="BG71" s="146">
        <f t="shared" si="20"/>
        <v>0</v>
      </c>
      <c r="BH71" s="146">
        <f t="shared" si="20"/>
        <v>0</v>
      </c>
      <c r="BI71" s="146">
        <f t="shared" si="20"/>
        <v>0</v>
      </c>
      <c r="BJ71" s="146">
        <f t="shared" si="20"/>
        <v>0</v>
      </c>
      <c r="BK71" s="146">
        <f t="shared" si="20"/>
        <v>0</v>
      </c>
    </row>
    <row r="72" spans="2:63" x14ac:dyDescent="0.25">
      <c r="B72" t="str">
        <f t="shared" si="15"/>
        <v xml:space="preserve">    - utenze</v>
      </c>
      <c r="D72" s="146">
        <f t="shared" si="16"/>
        <v>0</v>
      </c>
      <c r="E72" s="146">
        <f t="shared" si="17"/>
        <v>0</v>
      </c>
      <c r="F72" s="146">
        <f t="shared" si="20"/>
        <v>0</v>
      </c>
      <c r="G72" s="146">
        <f t="shared" si="20"/>
        <v>0</v>
      </c>
      <c r="H72" s="146">
        <f t="shared" si="20"/>
        <v>0</v>
      </c>
      <c r="I72" s="146">
        <f t="shared" si="20"/>
        <v>0</v>
      </c>
      <c r="J72" s="146">
        <f t="shared" si="20"/>
        <v>0</v>
      </c>
      <c r="K72" s="146">
        <f t="shared" si="20"/>
        <v>0</v>
      </c>
      <c r="L72" s="146">
        <f t="shared" si="20"/>
        <v>0</v>
      </c>
      <c r="M72" s="146">
        <f t="shared" si="20"/>
        <v>0</v>
      </c>
      <c r="N72" s="146">
        <f t="shared" si="20"/>
        <v>0</v>
      </c>
      <c r="O72" s="146">
        <f t="shared" si="20"/>
        <v>0</v>
      </c>
      <c r="P72" s="146">
        <f t="shared" si="20"/>
        <v>0</v>
      </c>
      <c r="Q72" s="146">
        <f t="shared" si="20"/>
        <v>0</v>
      </c>
      <c r="R72" s="146">
        <f t="shared" si="20"/>
        <v>0</v>
      </c>
      <c r="S72" s="146">
        <f t="shared" si="20"/>
        <v>0</v>
      </c>
      <c r="T72" s="146">
        <f t="shared" si="20"/>
        <v>0</v>
      </c>
      <c r="U72" s="146">
        <f t="shared" si="20"/>
        <v>0</v>
      </c>
      <c r="V72" s="146">
        <f t="shared" si="20"/>
        <v>0</v>
      </c>
      <c r="W72" s="146">
        <f t="shared" si="20"/>
        <v>0</v>
      </c>
      <c r="X72" s="146">
        <f t="shared" si="20"/>
        <v>0</v>
      </c>
      <c r="Y72" s="146">
        <f t="shared" si="20"/>
        <v>0</v>
      </c>
      <c r="Z72" s="146">
        <f t="shared" si="20"/>
        <v>0</v>
      </c>
      <c r="AA72" s="146">
        <f t="shared" si="20"/>
        <v>0</v>
      </c>
      <c r="AB72" s="146">
        <f t="shared" si="20"/>
        <v>0</v>
      </c>
      <c r="AC72" s="146">
        <f t="shared" si="20"/>
        <v>0</v>
      </c>
      <c r="AD72" s="146">
        <f t="shared" si="20"/>
        <v>0</v>
      </c>
      <c r="AE72" s="146">
        <f t="shared" si="20"/>
        <v>0</v>
      </c>
      <c r="AF72" s="146">
        <f t="shared" si="20"/>
        <v>0</v>
      </c>
      <c r="AG72" s="146">
        <f t="shared" si="20"/>
        <v>0</v>
      </c>
      <c r="AH72" s="146">
        <f t="shared" si="20"/>
        <v>0</v>
      </c>
      <c r="AI72" s="146">
        <f t="shared" si="20"/>
        <v>0</v>
      </c>
      <c r="AJ72" s="146">
        <f t="shared" si="20"/>
        <v>0</v>
      </c>
      <c r="AK72" s="146">
        <f t="shared" si="20"/>
        <v>0</v>
      </c>
      <c r="AL72" s="146">
        <f t="shared" si="20"/>
        <v>0</v>
      </c>
      <c r="AM72" s="146">
        <f t="shared" si="20"/>
        <v>0</v>
      </c>
      <c r="AN72" s="146">
        <f t="shared" si="20"/>
        <v>0</v>
      </c>
      <c r="AO72" s="146">
        <f t="shared" si="20"/>
        <v>0</v>
      </c>
      <c r="AP72" s="146">
        <f t="shared" si="20"/>
        <v>0</v>
      </c>
      <c r="AQ72" s="146">
        <f t="shared" si="20"/>
        <v>0</v>
      </c>
      <c r="AR72" s="146">
        <f t="shared" si="20"/>
        <v>0</v>
      </c>
      <c r="AS72" s="146">
        <f t="shared" si="20"/>
        <v>0</v>
      </c>
      <c r="AT72" s="146">
        <f t="shared" si="20"/>
        <v>0</v>
      </c>
      <c r="AU72" s="146">
        <f t="shared" si="20"/>
        <v>0</v>
      </c>
      <c r="AV72" s="146">
        <f t="shared" si="20"/>
        <v>0</v>
      </c>
      <c r="AW72" s="146">
        <f t="shared" si="20"/>
        <v>0</v>
      </c>
      <c r="AX72" s="146">
        <f t="shared" si="20"/>
        <v>0</v>
      </c>
      <c r="AY72" s="146">
        <f t="shared" si="20"/>
        <v>0</v>
      </c>
      <c r="AZ72" s="146">
        <f t="shared" si="20"/>
        <v>0</v>
      </c>
      <c r="BA72" s="146">
        <f t="shared" si="20"/>
        <v>0</v>
      </c>
      <c r="BB72" s="146">
        <f t="shared" si="20"/>
        <v>0</v>
      </c>
      <c r="BC72" s="146">
        <f t="shared" ref="F72:BK76" si="21">+BC21-(BC47-BB47)</f>
        <v>0</v>
      </c>
      <c r="BD72" s="146">
        <f t="shared" si="21"/>
        <v>0</v>
      </c>
      <c r="BE72" s="146">
        <f t="shared" si="21"/>
        <v>0</v>
      </c>
      <c r="BF72" s="146">
        <f t="shared" si="21"/>
        <v>0</v>
      </c>
      <c r="BG72" s="146">
        <f t="shared" si="21"/>
        <v>0</v>
      </c>
      <c r="BH72" s="146">
        <f t="shared" si="21"/>
        <v>0</v>
      </c>
      <c r="BI72" s="146">
        <f t="shared" si="21"/>
        <v>0</v>
      </c>
      <c r="BJ72" s="146">
        <f t="shared" si="21"/>
        <v>0</v>
      </c>
      <c r="BK72" s="146">
        <f t="shared" si="21"/>
        <v>0</v>
      </c>
    </row>
    <row r="73" spans="2:63" x14ac:dyDescent="0.25">
      <c r="B73" t="str">
        <f t="shared" si="15"/>
        <v xml:space="preserve">    - affitti e locazioni passive</v>
      </c>
      <c r="D73" s="146">
        <f t="shared" si="16"/>
        <v>0</v>
      </c>
      <c r="E73" s="146">
        <f t="shared" si="17"/>
        <v>0</v>
      </c>
      <c r="F73" s="146">
        <f t="shared" si="21"/>
        <v>0</v>
      </c>
      <c r="G73" s="146">
        <f t="shared" si="21"/>
        <v>0</v>
      </c>
      <c r="H73" s="146">
        <f t="shared" si="21"/>
        <v>0</v>
      </c>
      <c r="I73" s="146">
        <f t="shared" si="21"/>
        <v>0</v>
      </c>
      <c r="J73" s="146">
        <f t="shared" si="21"/>
        <v>0</v>
      </c>
      <c r="K73" s="146">
        <f t="shared" si="21"/>
        <v>0</v>
      </c>
      <c r="L73" s="146">
        <f t="shared" si="21"/>
        <v>0</v>
      </c>
      <c r="M73" s="146">
        <f t="shared" si="21"/>
        <v>0</v>
      </c>
      <c r="N73" s="146">
        <f t="shared" si="21"/>
        <v>0</v>
      </c>
      <c r="O73" s="146">
        <f t="shared" si="21"/>
        <v>0</v>
      </c>
      <c r="P73" s="146">
        <f t="shared" si="21"/>
        <v>0</v>
      </c>
      <c r="Q73" s="146">
        <f t="shared" si="21"/>
        <v>0</v>
      </c>
      <c r="R73" s="146">
        <f t="shared" si="21"/>
        <v>0</v>
      </c>
      <c r="S73" s="146">
        <f t="shared" si="21"/>
        <v>0</v>
      </c>
      <c r="T73" s="146">
        <f t="shared" si="21"/>
        <v>0</v>
      </c>
      <c r="U73" s="146">
        <f t="shared" si="21"/>
        <v>0</v>
      </c>
      <c r="V73" s="146">
        <f t="shared" si="21"/>
        <v>0</v>
      </c>
      <c r="W73" s="146">
        <f t="shared" si="21"/>
        <v>0</v>
      </c>
      <c r="X73" s="146">
        <f t="shared" si="21"/>
        <v>0</v>
      </c>
      <c r="Y73" s="146">
        <f t="shared" si="21"/>
        <v>0</v>
      </c>
      <c r="Z73" s="146">
        <f t="shared" si="21"/>
        <v>0</v>
      </c>
      <c r="AA73" s="146">
        <f t="shared" si="21"/>
        <v>0</v>
      </c>
      <c r="AB73" s="146">
        <f t="shared" si="21"/>
        <v>0</v>
      </c>
      <c r="AC73" s="146">
        <f t="shared" si="21"/>
        <v>0</v>
      </c>
      <c r="AD73" s="146">
        <f t="shared" si="21"/>
        <v>0</v>
      </c>
      <c r="AE73" s="146">
        <f t="shared" si="21"/>
        <v>0</v>
      </c>
      <c r="AF73" s="146">
        <f t="shared" si="21"/>
        <v>0</v>
      </c>
      <c r="AG73" s="146">
        <f t="shared" si="21"/>
        <v>0</v>
      </c>
      <c r="AH73" s="146">
        <f t="shared" si="21"/>
        <v>0</v>
      </c>
      <c r="AI73" s="146">
        <f t="shared" si="21"/>
        <v>0</v>
      </c>
      <c r="AJ73" s="146">
        <f t="shared" si="21"/>
        <v>0</v>
      </c>
      <c r="AK73" s="146">
        <f t="shared" si="21"/>
        <v>0</v>
      </c>
      <c r="AL73" s="146">
        <f t="shared" si="21"/>
        <v>0</v>
      </c>
      <c r="AM73" s="146">
        <f t="shared" si="21"/>
        <v>0</v>
      </c>
      <c r="AN73" s="146">
        <f t="shared" si="21"/>
        <v>0</v>
      </c>
      <c r="AO73" s="146">
        <f t="shared" si="21"/>
        <v>0</v>
      </c>
      <c r="AP73" s="146">
        <f t="shared" si="21"/>
        <v>0</v>
      </c>
      <c r="AQ73" s="146">
        <f t="shared" si="21"/>
        <v>0</v>
      </c>
      <c r="AR73" s="146">
        <f t="shared" si="21"/>
        <v>0</v>
      </c>
      <c r="AS73" s="146">
        <f t="shared" si="21"/>
        <v>0</v>
      </c>
      <c r="AT73" s="146">
        <f t="shared" si="21"/>
        <v>0</v>
      </c>
      <c r="AU73" s="146">
        <f t="shared" si="21"/>
        <v>0</v>
      </c>
      <c r="AV73" s="146">
        <f t="shared" si="21"/>
        <v>0</v>
      </c>
      <c r="AW73" s="146">
        <f t="shared" si="21"/>
        <v>0</v>
      </c>
      <c r="AX73" s="146">
        <f t="shared" si="21"/>
        <v>0</v>
      </c>
      <c r="AY73" s="146">
        <f t="shared" si="21"/>
        <v>0</v>
      </c>
      <c r="AZ73" s="146">
        <f t="shared" si="21"/>
        <v>0</v>
      </c>
      <c r="BA73" s="146">
        <f t="shared" si="21"/>
        <v>0</v>
      </c>
      <c r="BB73" s="146">
        <f t="shared" si="21"/>
        <v>0</v>
      </c>
      <c r="BC73" s="146">
        <f t="shared" si="21"/>
        <v>0</v>
      </c>
      <c r="BD73" s="146">
        <f t="shared" si="21"/>
        <v>0</v>
      </c>
      <c r="BE73" s="146">
        <f t="shared" si="21"/>
        <v>0</v>
      </c>
      <c r="BF73" s="146">
        <f t="shared" si="21"/>
        <v>0</v>
      </c>
      <c r="BG73" s="146">
        <f t="shared" si="21"/>
        <v>0</v>
      </c>
      <c r="BH73" s="146">
        <f t="shared" si="21"/>
        <v>0</v>
      </c>
      <c r="BI73" s="146">
        <f t="shared" si="21"/>
        <v>0</v>
      </c>
      <c r="BJ73" s="146">
        <f t="shared" si="21"/>
        <v>0</v>
      </c>
      <c r="BK73" s="146">
        <f t="shared" si="21"/>
        <v>0</v>
      </c>
    </row>
    <row r="74" spans="2:63" x14ac:dyDescent="0.25">
      <c r="B74" t="str">
        <f t="shared" si="15"/>
        <v xml:space="preserve">    - altri costi amministrativi</v>
      </c>
      <c r="D74" s="146">
        <f t="shared" si="16"/>
        <v>0</v>
      </c>
      <c r="E74" s="146">
        <f t="shared" si="17"/>
        <v>0</v>
      </c>
      <c r="F74" s="146">
        <f t="shared" si="21"/>
        <v>0</v>
      </c>
      <c r="G74" s="146">
        <f t="shared" si="21"/>
        <v>0</v>
      </c>
      <c r="H74" s="146">
        <f t="shared" si="21"/>
        <v>0</v>
      </c>
      <c r="I74" s="146">
        <f t="shared" si="21"/>
        <v>0</v>
      </c>
      <c r="J74" s="146">
        <f t="shared" si="21"/>
        <v>0</v>
      </c>
      <c r="K74" s="146">
        <f t="shared" si="21"/>
        <v>0</v>
      </c>
      <c r="L74" s="146">
        <f t="shared" si="21"/>
        <v>0</v>
      </c>
      <c r="M74" s="146">
        <f t="shared" si="21"/>
        <v>0</v>
      </c>
      <c r="N74" s="146">
        <f t="shared" si="21"/>
        <v>0</v>
      </c>
      <c r="O74" s="146">
        <f t="shared" si="21"/>
        <v>0</v>
      </c>
      <c r="P74" s="146">
        <f t="shared" si="21"/>
        <v>0</v>
      </c>
      <c r="Q74" s="146">
        <f t="shared" si="21"/>
        <v>0</v>
      </c>
      <c r="R74" s="146">
        <f t="shared" si="21"/>
        <v>0</v>
      </c>
      <c r="S74" s="146">
        <f t="shared" si="21"/>
        <v>0</v>
      </c>
      <c r="T74" s="146">
        <f t="shared" si="21"/>
        <v>0</v>
      </c>
      <c r="U74" s="146">
        <f t="shared" si="21"/>
        <v>0</v>
      </c>
      <c r="V74" s="146">
        <f t="shared" si="21"/>
        <v>0</v>
      </c>
      <c r="W74" s="146">
        <f t="shared" si="21"/>
        <v>0</v>
      </c>
      <c r="X74" s="146">
        <f t="shared" si="21"/>
        <v>0</v>
      </c>
      <c r="Y74" s="146">
        <f t="shared" si="21"/>
        <v>0</v>
      </c>
      <c r="Z74" s="146">
        <f t="shared" si="21"/>
        <v>0</v>
      </c>
      <c r="AA74" s="146">
        <f t="shared" si="21"/>
        <v>0</v>
      </c>
      <c r="AB74" s="146">
        <f t="shared" si="21"/>
        <v>0</v>
      </c>
      <c r="AC74" s="146">
        <f t="shared" si="21"/>
        <v>0</v>
      </c>
      <c r="AD74" s="146">
        <f t="shared" si="21"/>
        <v>0</v>
      </c>
      <c r="AE74" s="146">
        <f t="shared" si="21"/>
        <v>0</v>
      </c>
      <c r="AF74" s="146">
        <f t="shared" si="21"/>
        <v>0</v>
      </c>
      <c r="AG74" s="146">
        <f t="shared" si="21"/>
        <v>0</v>
      </c>
      <c r="AH74" s="146">
        <f t="shared" si="21"/>
        <v>0</v>
      </c>
      <c r="AI74" s="146">
        <f t="shared" si="21"/>
        <v>0</v>
      </c>
      <c r="AJ74" s="146">
        <f t="shared" si="21"/>
        <v>0</v>
      </c>
      <c r="AK74" s="146">
        <f t="shared" si="21"/>
        <v>0</v>
      </c>
      <c r="AL74" s="146">
        <f t="shared" si="21"/>
        <v>0</v>
      </c>
      <c r="AM74" s="146">
        <f t="shared" si="21"/>
        <v>0</v>
      </c>
      <c r="AN74" s="146">
        <f t="shared" si="21"/>
        <v>0</v>
      </c>
      <c r="AO74" s="146">
        <f t="shared" si="21"/>
        <v>0</v>
      </c>
      <c r="AP74" s="146">
        <f t="shared" si="21"/>
        <v>0</v>
      </c>
      <c r="AQ74" s="146">
        <f t="shared" si="21"/>
        <v>0</v>
      </c>
      <c r="AR74" s="146">
        <f t="shared" si="21"/>
        <v>0</v>
      </c>
      <c r="AS74" s="146">
        <f t="shared" si="21"/>
        <v>0</v>
      </c>
      <c r="AT74" s="146">
        <f t="shared" si="21"/>
        <v>0</v>
      </c>
      <c r="AU74" s="146">
        <f t="shared" si="21"/>
        <v>0</v>
      </c>
      <c r="AV74" s="146">
        <f t="shared" si="21"/>
        <v>0</v>
      </c>
      <c r="AW74" s="146">
        <f t="shared" si="21"/>
        <v>0</v>
      </c>
      <c r="AX74" s="146">
        <f t="shared" si="21"/>
        <v>0</v>
      </c>
      <c r="AY74" s="146">
        <f t="shared" si="21"/>
        <v>0</v>
      </c>
      <c r="AZ74" s="146">
        <f t="shared" si="21"/>
        <v>0</v>
      </c>
      <c r="BA74" s="146">
        <f t="shared" si="21"/>
        <v>0</v>
      </c>
      <c r="BB74" s="146">
        <f t="shared" si="21"/>
        <v>0</v>
      </c>
      <c r="BC74" s="146">
        <f t="shared" si="21"/>
        <v>0</v>
      </c>
      <c r="BD74" s="146">
        <f t="shared" si="21"/>
        <v>0</v>
      </c>
      <c r="BE74" s="146">
        <f t="shared" si="21"/>
        <v>0</v>
      </c>
      <c r="BF74" s="146">
        <f t="shared" si="21"/>
        <v>0</v>
      </c>
      <c r="BG74" s="146">
        <f t="shared" si="21"/>
        <v>0</v>
      </c>
      <c r="BH74" s="146">
        <f t="shared" si="21"/>
        <v>0</v>
      </c>
      <c r="BI74" s="146">
        <f t="shared" si="21"/>
        <v>0</v>
      </c>
      <c r="BJ74" s="146">
        <f t="shared" si="21"/>
        <v>0</v>
      </c>
      <c r="BK74" s="146">
        <f t="shared" si="21"/>
        <v>0</v>
      </c>
    </row>
    <row r="75" spans="2:63" x14ac:dyDescent="0.25">
      <c r="B75" t="str">
        <f t="shared" si="15"/>
        <v xml:space="preserve">    - costi diversi</v>
      </c>
      <c r="D75" s="146">
        <f t="shared" si="16"/>
        <v>0</v>
      </c>
      <c r="E75" s="146">
        <f t="shared" si="17"/>
        <v>0</v>
      </c>
      <c r="F75" s="146">
        <f t="shared" si="21"/>
        <v>0</v>
      </c>
      <c r="G75" s="146">
        <f t="shared" si="21"/>
        <v>0</v>
      </c>
      <c r="H75" s="146">
        <f t="shared" si="21"/>
        <v>0</v>
      </c>
      <c r="I75" s="146">
        <f t="shared" si="21"/>
        <v>0</v>
      </c>
      <c r="J75" s="146">
        <f t="shared" si="21"/>
        <v>0</v>
      </c>
      <c r="K75" s="146">
        <f t="shared" si="21"/>
        <v>0</v>
      </c>
      <c r="L75" s="146">
        <f t="shared" si="21"/>
        <v>0</v>
      </c>
      <c r="M75" s="146">
        <f t="shared" si="21"/>
        <v>0</v>
      </c>
      <c r="N75" s="146">
        <f t="shared" si="21"/>
        <v>0</v>
      </c>
      <c r="O75" s="146">
        <f t="shared" si="21"/>
        <v>0</v>
      </c>
      <c r="P75" s="146">
        <f t="shared" si="21"/>
        <v>0</v>
      </c>
      <c r="Q75" s="146">
        <f t="shared" si="21"/>
        <v>0</v>
      </c>
      <c r="R75" s="146">
        <f t="shared" si="21"/>
        <v>0</v>
      </c>
      <c r="S75" s="146">
        <f t="shared" si="21"/>
        <v>0</v>
      </c>
      <c r="T75" s="146">
        <f t="shared" si="21"/>
        <v>0</v>
      </c>
      <c r="U75" s="146">
        <f t="shared" si="21"/>
        <v>0</v>
      </c>
      <c r="V75" s="146">
        <f t="shared" si="21"/>
        <v>0</v>
      </c>
      <c r="W75" s="146">
        <f t="shared" si="21"/>
        <v>0</v>
      </c>
      <c r="X75" s="146">
        <f t="shared" si="21"/>
        <v>0</v>
      </c>
      <c r="Y75" s="146">
        <f t="shared" si="21"/>
        <v>0</v>
      </c>
      <c r="Z75" s="146">
        <f t="shared" si="21"/>
        <v>0</v>
      </c>
      <c r="AA75" s="146">
        <f t="shared" si="21"/>
        <v>0</v>
      </c>
      <c r="AB75" s="146">
        <f t="shared" si="21"/>
        <v>0</v>
      </c>
      <c r="AC75" s="146">
        <f t="shared" si="21"/>
        <v>0</v>
      </c>
      <c r="AD75" s="146">
        <f t="shared" si="21"/>
        <v>0</v>
      </c>
      <c r="AE75" s="146">
        <f t="shared" si="21"/>
        <v>0</v>
      </c>
      <c r="AF75" s="146">
        <f t="shared" si="21"/>
        <v>0</v>
      </c>
      <c r="AG75" s="146">
        <f t="shared" si="21"/>
        <v>0</v>
      </c>
      <c r="AH75" s="146">
        <f t="shared" si="21"/>
        <v>0</v>
      </c>
      <c r="AI75" s="146">
        <f t="shared" si="21"/>
        <v>0</v>
      </c>
      <c r="AJ75" s="146">
        <f t="shared" si="21"/>
        <v>0</v>
      </c>
      <c r="AK75" s="146">
        <f t="shared" si="21"/>
        <v>0</v>
      </c>
      <c r="AL75" s="146">
        <f t="shared" si="21"/>
        <v>0</v>
      </c>
      <c r="AM75" s="146">
        <f t="shared" si="21"/>
        <v>0</v>
      </c>
      <c r="AN75" s="146">
        <f t="shared" si="21"/>
        <v>0</v>
      </c>
      <c r="AO75" s="146">
        <f t="shared" si="21"/>
        <v>0</v>
      </c>
      <c r="AP75" s="146">
        <f t="shared" si="21"/>
        <v>0</v>
      </c>
      <c r="AQ75" s="146">
        <f t="shared" si="21"/>
        <v>0</v>
      </c>
      <c r="AR75" s="146">
        <f t="shared" si="21"/>
        <v>0</v>
      </c>
      <c r="AS75" s="146">
        <f t="shared" si="21"/>
        <v>0</v>
      </c>
      <c r="AT75" s="146">
        <f t="shared" si="21"/>
        <v>0</v>
      </c>
      <c r="AU75" s="146">
        <f t="shared" si="21"/>
        <v>0</v>
      </c>
      <c r="AV75" s="146">
        <f t="shared" si="21"/>
        <v>0</v>
      </c>
      <c r="AW75" s="146">
        <f t="shared" si="21"/>
        <v>0</v>
      </c>
      <c r="AX75" s="146">
        <f t="shared" si="21"/>
        <v>0</v>
      </c>
      <c r="AY75" s="146">
        <f t="shared" si="21"/>
        <v>0</v>
      </c>
      <c r="AZ75" s="146">
        <f t="shared" si="21"/>
        <v>0</v>
      </c>
      <c r="BA75" s="146">
        <f t="shared" si="21"/>
        <v>0</v>
      </c>
      <c r="BB75" s="146">
        <f t="shared" si="21"/>
        <v>0</v>
      </c>
      <c r="BC75" s="146">
        <f t="shared" si="21"/>
        <v>0</v>
      </c>
      <c r="BD75" s="146">
        <f t="shared" si="21"/>
        <v>0</v>
      </c>
      <c r="BE75" s="146">
        <f t="shared" si="21"/>
        <v>0</v>
      </c>
      <c r="BF75" s="146">
        <f t="shared" si="21"/>
        <v>0</v>
      </c>
      <c r="BG75" s="146">
        <f t="shared" si="21"/>
        <v>0</v>
      </c>
      <c r="BH75" s="146">
        <f t="shared" si="21"/>
        <v>0</v>
      </c>
      <c r="BI75" s="146">
        <f t="shared" si="21"/>
        <v>0</v>
      </c>
      <c r="BJ75" s="146">
        <f t="shared" si="21"/>
        <v>0</v>
      </c>
      <c r="BK75" s="146">
        <f t="shared" si="21"/>
        <v>0</v>
      </c>
    </row>
    <row r="76" spans="2:63" x14ac:dyDescent="0.25">
      <c r="B76" t="str">
        <f t="shared" si="15"/>
        <v xml:space="preserve">    - premi assicurativi</v>
      </c>
      <c r="D76" s="146">
        <f t="shared" si="16"/>
        <v>0</v>
      </c>
      <c r="E76" s="146">
        <f t="shared" si="17"/>
        <v>0</v>
      </c>
      <c r="F76" s="146">
        <f t="shared" si="21"/>
        <v>0</v>
      </c>
      <c r="G76" s="146">
        <f t="shared" si="21"/>
        <v>0</v>
      </c>
      <c r="H76" s="146">
        <f t="shared" si="21"/>
        <v>0</v>
      </c>
      <c r="I76" s="146">
        <f t="shared" si="21"/>
        <v>0</v>
      </c>
      <c r="J76" s="146">
        <f t="shared" si="21"/>
        <v>0</v>
      </c>
      <c r="K76" s="146">
        <f t="shared" si="21"/>
        <v>0</v>
      </c>
      <c r="L76" s="146">
        <f t="shared" si="21"/>
        <v>0</v>
      </c>
      <c r="M76" s="146">
        <f t="shared" si="21"/>
        <v>0</v>
      </c>
      <c r="N76" s="146">
        <f t="shared" si="21"/>
        <v>0</v>
      </c>
      <c r="O76" s="146">
        <f t="shared" si="21"/>
        <v>0</v>
      </c>
      <c r="P76" s="146">
        <f t="shared" si="21"/>
        <v>0</v>
      </c>
      <c r="Q76" s="146">
        <f t="shared" si="21"/>
        <v>0</v>
      </c>
      <c r="R76" s="146">
        <f t="shared" si="21"/>
        <v>0</v>
      </c>
      <c r="S76" s="146">
        <f t="shared" si="21"/>
        <v>0</v>
      </c>
      <c r="T76" s="146">
        <f t="shared" si="21"/>
        <v>0</v>
      </c>
      <c r="U76" s="146">
        <f t="shared" si="21"/>
        <v>0</v>
      </c>
      <c r="V76" s="146">
        <f t="shared" si="21"/>
        <v>0</v>
      </c>
      <c r="W76" s="146">
        <f t="shared" si="21"/>
        <v>0</v>
      </c>
      <c r="X76" s="146">
        <f t="shared" si="21"/>
        <v>0</v>
      </c>
      <c r="Y76" s="146">
        <f t="shared" si="21"/>
        <v>0</v>
      </c>
      <c r="Z76" s="146">
        <f t="shared" si="21"/>
        <v>0</v>
      </c>
      <c r="AA76" s="146">
        <f t="shared" si="21"/>
        <v>0</v>
      </c>
      <c r="AB76" s="146">
        <f t="shared" si="21"/>
        <v>0</v>
      </c>
      <c r="AC76" s="146">
        <f t="shared" si="21"/>
        <v>0</v>
      </c>
      <c r="AD76" s="146">
        <f t="shared" si="21"/>
        <v>0</v>
      </c>
      <c r="AE76" s="146">
        <f t="shared" si="21"/>
        <v>0</v>
      </c>
      <c r="AF76" s="146">
        <f t="shared" si="21"/>
        <v>0</v>
      </c>
      <c r="AG76" s="146">
        <f t="shared" si="21"/>
        <v>0</v>
      </c>
      <c r="AH76" s="146">
        <f t="shared" si="21"/>
        <v>0</v>
      </c>
      <c r="AI76" s="146">
        <f t="shared" si="21"/>
        <v>0</v>
      </c>
      <c r="AJ76" s="146">
        <f t="shared" si="21"/>
        <v>0</v>
      </c>
      <c r="AK76" s="146">
        <f t="shared" si="21"/>
        <v>0</v>
      </c>
      <c r="AL76" s="146">
        <f t="shared" si="21"/>
        <v>0</v>
      </c>
      <c r="AM76" s="146">
        <f t="shared" si="21"/>
        <v>0</v>
      </c>
      <c r="AN76" s="146">
        <f t="shared" si="21"/>
        <v>0</v>
      </c>
      <c r="AO76" s="146">
        <f t="shared" si="21"/>
        <v>0</v>
      </c>
      <c r="AP76" s="146">
        <f t="shared" si="21"/>
        <v>0</v>
      </c>
      <c r="AQ76" s="146">
        <f t="shared" si="21"/>
        <v>0</v>
      </c>
      <c r="AR76" s="146">
        <f t="shared" si="21"/>
        <v>0</v>
      </c>
      <c r="AS76" s="146">
        <f t="shared" si="21"/>
        <v>0</v>
      </c>
      <c r="AT76" s="146">
        <f t="shared" si="21"/>
        <v>0</v>
      </c>
      <c r="AU76" s="146">
        <f t="shared" si="21"/>
        <v>0</v>
      </c>
      <c r="AV76" s="146">
        <f t="shared" si="21"/>
        <v>0</v>
      </c>
      <c r="AW76" s="146">
        <f t="shared" si="21"/>
        <v>0</v>
      </c>
      <c r="AX76" s="146">
        <f t="shared" si="21"/>
        <v>0</v>
      </c>
      <c r="AY76" s="146">
        <f t="shared" si="21"/>
        <v>0</v>
      </c>
      <c r="AZ76" s="146">
        <f t="shared" si="21"/>
        <v>0</v>
      </c>
      <c r="BA76" s="146">
        <f t="shared" si="21"/>
        <v>0</v>
      </c>
      <c r="BB76" s="146">
        <f t="shared" si="21"/>
        <v>0</v>
      </c>
      <c r="BC76" s="146">
        <f t="shared" si="21"/>
        <v>0</v>
      </c>
      <c r="BD76" s="146">
        <f t="shared" si="21"/>
        <v>0</v>
      </c>
      <c r="BE76" s="146">
        <f t="shared" si="21"/>
        <v>0</v>
      </c>
      <c r="BF76" s="146">
        <f t="shared" si="21"/>
        <v>0</v>
      </c>
      <c r="BG76" s="146">
        <f t="shared" si="21"/>
        <v>0</v>
      </c>
      <c r="BH76" s="146">
        <f t="shared" si="21"/>
        <v>0</v>
      </c>
      <c r="BI76" s="146">
        <f t="shared" si="21"/>
        <v>0</v>
      </c>
      <c r="BJ76" s="146">
        <f t="shared" si="21"/>
        <v>0</v>
      </c>
      <c r="BK76" s="146">
        <f t="shared" si="21"/>
        <v>0</v>
      </c>
    </row>
    <row r="77" spans="2:63" s="64" customFormat="1" x14ac:dyDescent="0.25">
      <c r="C77" s="64" t="s">
        <v>115</v>
      </c>
      <c r="D77" s="156">
        <f>SUM(D55:D76)</f>
        <v>0</v>
      </c>
      <c r="E77" s="156">
        <f t="shared" ref="E77:AM77" si="22">SUM(E55:E76)</f>
        <v>0</v>
      </c>
      <c r="F77" s="156">
        <f t="shared" si="22"/>
        <v>0</v>
      </c>
      <c r="G77" s="156">
        <f t="shared" si="22"/>
        <v>0</v>
      </c>
      <c r="H77" s="156">
        <f t="shared" si="22"/>
        <v>0</v>
      </c>
      <c r="I77" s="156">
        <f t="shared" si="22"/>
        <v>0</v>
      </c>
      <c r="J77" s="156">
        <f t="shared" si="22"/>
        <v>0</v>
      </c>
      <c r="K77" s="156">
        <f t="shared" si="22"/>
        <v>0</v>
      </c>
      <c r="L77" s="156">
        <f t="shared" si="22"/>
        <v>0</v>
      </c>
      <c r="M77" s="156">
        <f t="shared" si="22"/>
        <v>0</v>
      </c>
      <c r="N77" s="156">
        <f t="shared" si="22"/>
        <v>0</v>
      </c>
      <c r="O77" s="156">
        <f t="shared" si="22"/>
        <v>0</v>
      </c>
      <c r="P77" s="156">
        <f t="shared" si="22"/>
        <v>0</v>
      </c>
      <c r="Q77" s="156">
        <f t="shared" si="22"/>
        <v>0</v>
      </c>
      <c r="R77" s="156">
        <f t="shared" si="22"/>
        <v>0</v>
      </c>
      <c r="S77" s="156">
        <f t="shared" si="22"/>
        <v>0</v>
      </c>
      <c r="T77" s="156">
        <f t="shared" si="22"/>
        <v>0</v>
      </c>
      <c r="U77" s="156">
        <f t="shared" si="22"/>
        <v>0</v>
      </c>
      <c r="V77" s="156">
        <f t="shared" si="22"/>
        <v>0</v>
      </c>
      <c r="W77" s="156">
        <f t="shared" si="22"/>
        <v>0</v>
      </c>
      <c r="X77" s="156">
        <f t="shared" si="22"/>
        <v>0</v>
      </c>
      <c r="Y77" s="156">
        <f t="shared" si="22"/>
        <v>0</v>
      </c>
      <c r="Z77" s="156">
        <f t="shared" si="22"/>
        <v>0</v>
      </c>
      <c r="AA77" s="156">
        <f t="shared" si="22"/>
        <v>0</v>
      </c>
      <c r="AB77" s="156">
        <f t="shared" si="22"/>
        <v>0</v>
      </c>
      <c r="AC77" s="156">
        <f t="shared" si="22"/>
        <v>0</v>
      </c>
      <c r="AD77" s="156">
        <f t="shared" si="22"/>
        <v>0</v>
      </c>
      <c r="AE77" s="156">
        <f t="shared" si="22"/>
        <v>0</v>
      </c>
      <c r="AF77" s="156">
        <f t="shared" si="22"/>
        <v>0</v>
      </c>
      <c r="AG77" s="156">
        <f t="shared" si="22"/>
        <v>0</v>
      </c>
      <c r="AH77" s="156">
        <f t="shared" si="22"/>
        <v>0</v>
      </c>
      <c r="AI77" s="156">
        <f t="shared" si="22"/>
        <v>0</v>
      </c>
      <c r="AJ77" s="156">
        <f t="shared" si="22"/>
        <v>0</v>
      </c>
      <c r="AK77" s="156">
        <f t="shared" si="22"/>
        <v>0</v>
      </c>
      <c r="AL77" s="156">
        <f t="shared" si="22"/>
        <v>0</v>
      </c>
      <c r="AM77" s="156">
        <f t="shared" si="22"/>
        <v>0</v>
      </c>
      <c r="AN77" s="156">
        <f t="shared" ref="AN77:BI77" si="23">SUM(AN55:AN76)</f>
        <v>0</v>
      </c>
      <c r="AO77" s="156">
        <f t="shared" si="23"/>
        <v>0</v>
      </c>
      <c r="AP77" s="156">
        <f t="shared" si="23"/>
        <v>0</v>
      </c>
      <c r="AQ77" s="156">
        <f t="shared" si="23"/>
        <v>0</v>
      </c>
      <c r="AR77" s="156">
        <f t="shared" si="23"/>
        <v>0</v>
      </c>
      <c r="AS77" s="156">
        <f t="shared" si="23"/>
        <v>0</v>
      </c>
      <c r="AT77" s="156">
        <f t="shared" si="23"/>
        <v>0</v>
      </c>
      <c r="AU77" s="156">
        <f t="shared" si="23"/>
        <v>0</v>
      </c>
      <c r="AV77" s="156">
        <f t="shared" si="23"/>
        <v>0</v>
      </c>
      <c r="AW77" s="156">
        <f t="shared" si="23"/>
        <v>0</v>
      </c>
      <c r="AX77" s="156">
        <f t="shared" si="23"/>
        <v>0</v>
      </c>
      <c r="AY77" s="156">
        <f t="shared" si="23"/>
        <v>0</v>
      </c>
      <c r="AZ77" s="156">
        <f t="shared" si="23"/>
        <v>0</v>
      </c>
      <c r="BA77" s="156">
        <f t="shared" si="23"/>
        <v>0</v>
      </c>
      <c r="BB77" s="156">
        <f t="shared" si="23"/>
        <v>0</v>
      </c>
      <c r="BC77" s="156">
        <f t="shared" si="23"/>
        <v>0</v>
      </c>
      <c r="BD77" s="156">
        <f t="shared" si="23"/>
        <v>0</v>
      </c>
      <c r="BE77" s="156">
        <f t="shared" si="23"/>
        <v>0</v>
      </c>
      <c r="BF77" s="156">
        <f t="shared" si="23"/>
        <v>0</v>
      </c>
      <c r="BG77" s="156">
        <f t="shared" si="23"/>
        <v>0</v>
      </c>
      <c r="BH77" s="156">
        <f t="shared" si="23"/>
        <v>0</v>
      </c>
      <c r="BI77" s="156">
        <f t="shared" si="23"/>
        <v>0</v>
      </c>
      <c r="BJ77" s="156">
        <f t="shared" ref="BJ77:BK77" si="24">SUM(BJ55:BJ76)</f>
        <v>0</v>
      </c>
      <c r="BK77" s="156">
        <f t="shared" si="24"/>
        <v>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2:BJ26"/>
  <sheetViews>
    <sheetView showGridLines="0" workbookViewId="0">
      <selection activeCell="BI22" sqref="BI22"/>
    </sheetView>
  </sheetViews>
  <sheetFormatPr defaultRowHeight="15" x14ac:dyDescent="0.25"/>
  <cols>
    <col min="2" max="2" width="27.7109375" bestFit="1" customWidth="1"/>
    <col min="3" max="3" width="10.140625" bestFit="1" customWidth="1"/>
  </cols>
  <sheetData>
    <row r="2" spans="2:62" x14ac:dyDescent="0.25">
      <c r="C2" s="31">
        <f>+'I Personale'!H2</f>
        <v>41640</v>
      </c>
      <c r="D2" s="31">
        <f>+'I Personale'!I2</f>
        <v>41698</v>
      </c>
      <c r="E2" s="31">
        <f>+'I Personale'!J2</f>
        <v>41729</v>
      </c>
      <c r="F2" s="31">
        <f>+'I Personale'!K2</f>
        <v>41759</v>
      </c>
      <c r="G2" s="31">
        <f>+'I Personale'!L2</f>
        <v>41790</v>
      </c>
      <c r="H2" s="31">
        <f>+'I Personale'!M2</f>
        <v>41820</v>
      </c>
      <c r="I2" s="31">
        <f>+'I Personale'!N2</f>
        <v>41851</v>
      </c>
      <c r="J2" s="31">
        <f>+'I Personale'!O2</f>
        <v>41882</v>
      </c>
      <c r="K2" s="31">
        <f>+'I Personale'!P2</f>
        <v>41912</v>
      </c>
      <c r="L2" s="31">
        <f>+'I Personale'!Q2</f>
        <v>41943</v>
      </c>
      <c r="M2" s="31">
        <f>+'I Personale'!R2</f>
        <v>41973</v>
      </c>
      <c r="N2" s="31">
        <f>+'I Personale'!S2</f>
        <v>42004</v>
      </c>
      <c r="O2" s="31">
        <f>+'I Personale'!T2</f>
        <v>42035</v>
      </c>
      <c r="P2" s="31">
        <f>+'I Personale'!U2</f>
        <v>42063</v>
      </c>
      <c r="Q2" s="31">
        <f>+'I Personale'!V2</f>
        <v>42094</v>
      </c>
      <c r="R2" s="31">
        <f>+'I Personale'!W2</f>
        <v>42124</v>
      </c>
      <c r="S2" s="31">
        <f>+'I Personale'!X2</f>
        <v>42155</v>
      </c>
      <c r="T2" s="31">
        <f>+'I Personale'!Y2</f>
        <v>42185</v>
      </c>
      <c r="U2" s="31">
        <f>+'I Personale'!Z2</f>
        <v>42216</v>
      </c>
      <c r="V2" s="31">
        <f>+'I Personale'!AA2</f>
        <v>42247</v>
      </c>
      <c r="W2" s="31">
        <f>+'I Personale'!AB2</f>
        <v>42277</v>
      </c>
      <c r="X2" s="31">
        <f>+'I Personale'!AC2</f>
        <v>42308</v>
      </c>
      <c r="Y2" s="31">
        <f>+'I Personale'!AD2</f>
        <v>42338</v>
      </c>
      <c r="Z2" s="31">
        <f>+'I Personale'!AE2</f>
        <v>42369</v>
      </c>
      <c r="AA2" s="31">
        <f>+'I Personale'!AF2</f>
        <v>42400</v>
      </c>
      <c r="AB2" s="31">
        <f>+'I Personale'!AG2</f>
        <v>42429</v>
      </c>
      <c r="AC2" s="31">
        <f>+'I Personale'!AH2</f>
        <v>42460</v>
      </c>
      <c r="AD2" s="31">
        <f>+'I Personale'!AI2</f>
        <v>42490</v>
      </c>
      <c r="AE2" s="31">
        <f>+'I Personale'!AJ2</f>
        <v>42521</v>
      </c>
      <c r="AF2" s="31">
        <f>+'I Personale'!AK2</f>
        <v>42551</v>
      </c>
      <c r="AG2" s="31">
        <f>+'I Personale'!AL2</f>
        <v>42582</v>
      </c>
      <c r="AH2" s="31">
        <f>+'I Personale'!AM2</f>
        <v>42613</v>
      </c>
      <c r="AI2" s="31">
        <f>+'I Personale'!AN2</f>
        <v>42643</v>
      </c>
      <c r="AJ2" s="31">
        <f>+'I Personale'!AO2</f>
        <v>42674</v>
      </c>
      <c r="AK2" s="31">
        <f>+'I Personale'!AP2</f>
        <v>42704</v>
      </c>
      <c r="AL2" s="31">
        <f>+'I Personale'!AQ2</f>
        <v>42735</v>
      </c>
      <c r="AM2" s="31">
        <f>+'I Personale'!AR2</f>
        <v>42766</v>
      </c>
      <c r="AN2" s="31">
        <f>+'I Personale'!AS2</f>
        <v>42794</v>
      </c>
      <c r="AO2" s="31">
        <f>+'I Personale'!AT2</f>
        <v>42825</v>
      </c>
      <c r="AP2" s="31">
        <f>+'I Personale'!AU2</f>
        <v>42855</v>
      </c>
      <c r="AQ2" s="31">
        <f>+'I Personale'!AV2</f>
        <v>42886</v>
      </c>
      <c r="AR2" s="31">
        <f>+'I Personale'!AW2</f>
        <v>42916</v>
      </c>
      <c r="AS2" s="31">
        <f>+'I Personale'!AX2</f>
        <v>42947</v>
      </c>
      <c r="AT2" s="31">
        <f>+'I Personale'!AY2</f>
        <v>42978</v>
      </c>
      <c r="AU2" s="31">
        <f>+'I Personale'!AZ2</f>
        <v>43008</v>
      </c>
      <c r="AV2" s="31">
        <f>+'I Personale'!BA2</f>
        <v>43039</v>
      </c>
      <c r="AW2" s="31">
        <f>+'I Personale'!BB2</f>
        <v>43069</v>
      </c>
      <c r="AX2" s="31">
        <f>+'I Personale'!BC2</f>
        <v>43100</v>
      </c>
      <c r="AY2" s="31">
        <f>+'I Personale'!BD2</f>
        <v>43131</v>
      </c>
      <c r="AZ2" s="31">
        <f>+'I Personale'!BE2</f>
        <v>43159</v>
      </c>
      <c r="BA2" s="31">
        <f>+'I Personale'!BF2</f>
        <v>43190</v>
      </c>
      <c r="BB2" s="31">
        <f>+'I Personale'!BG2</f>
        <v>43220</v>
      </c>
      <c r="BC2" s="31">
        <f>+'I Personale'!BH2</f>
        <v>43251</v>
      </c>
      <c r="BD2" s="31">
        <f>+'I Personale'!BI2</f>
        <v>43281</v>
      </c>
      <c r="BE2" s="31">
        <f>+'I Personale'!BJ2</f>
        <v>43312</v>
      </c>
      <c r="BF2" s="31">
        <f>+'I Personale'!BK2</f>
        <v>43343</v>
      </c>
      <c r="BG2" s="31">
        <f>+'I Personale'!BL2</f>
        <v>43373</v>
      </c>
      <c r="BH2" s="31">
        <f>+'I Personale'!BM2</f>
        <v>43404</v>
      </c>
      <c r="BI2" s="31">
        <f>+'I Personale'!BN2</f>
        <v>43434</v>
      </c>
      <c r="BJ2" s="31">
        <f>+'I Personale'!BO2</f>
        <v>43465</v>
      </c>
    </row>
    <row r="3" spans="2:62" x14ac:dyDescent="0.25">
      <c r="B3" t="str">
        <f>+'I Personale'!B3</f>
        <v>Figura Professionale 1</v>
      </c>
      <c r="C3">
        <f>+'I Personale'!H3*'I Personale'!$E3</f>
        <v>2173.913043478261</v>
      </c>
      <c r="D3">
        <f>+'I Personale'!I3*'I Personale'!$E3</f>
        <v>2173.913043478261</v>
      </c>
      <c r="E3">
        <f>+'I Personale'!J3*'I Personale'!$E3</f>
        <v>2173.913043478261</v>
      </c>
      <c r="F3">
        <f>+'I Personale'!K3*'I Personale'!$E3</f>
        <v>2173.913043478261</v>
      </c>
      <c r="G3">
        <f>+'I Personale'!L3*'I Personale'!$E3</f>
        <v>2173.913043478261</v>
      </c>
      <c r="H3">
        <f>+'I Personale'!M3*'I Personale'!$E3</f>
        <v>2173.913043478261</v>
      </c>
      <c r="I3">
        <f>+'I Personale'!N3*'I Personale'!$E3</f>
        <v>2173.913043478261</v>
      </c>
      <c r="J3">
        <f>+'I Personale'!O3*'I Personale'!$E3</f>
        <v>2173.913043478261</v>
      </c>
      <c r="K3">
        <f>+'I Personale'!P3*'I Personale'!$E3</f>
        <v>2173.913043478261</v>
      </c>
      <c r="L3">
        <f>+'I Personale'!Q3*'I Personale'!$E3</f>
        <v>2173.913043478261</v>
      </c>
      <c r="M3">
        <f>+'I Personale'!R3*'I Personale'!$E3</f>
        <v>2173.913043478261</v>
      </c>
      <c r="N3">
        <f>+'I Personale'!S3*'I Personale'!$E3</f>
        <v>2173.913043478261</v>
      </c>
      <c r="O3">
        <f>+'I Personale'!T3*'I Personale'!$E3</f>
        <v>2173.913043478261</v>
      </c>
      <c r="P3">
        <f>+'I Personale'!U3*'I Personale'!$E3</f>
        <v>2173.913043478261</v>
      </c>
      <c r="Q3">
        <f>+'I Personale'!V3*'I Personale'!$E3</f>
        <v>2173.913043478261</v>
      </c>
      <c r="R3">
        <f>+'I Personale'!W3*'I Personale'!$E3</f>
        <v>2173.913043478261</v>
      </c>
      <c r="S3">
        <f>+'I Personale'!X3*'I Personale'!$E3</f>
        <v>2173.913043478261</v>
      </c>
      <c r="T3">
        <f>+'I Personale'!Y3*'I Personale'!$E3</f>
        <v>2173.913043478261</v>
      </c>
      <c r="U3">
        <f>+'I Personale'!Z3*'I Personale'!$E3</f>
        <v>2173.913043478261</v>
      </c>
      <c r="V3">
        <f>+'I Personale'!AA3*'I Personale'!$E3</f>
        <v>2173.913043478261</v>
      </c>
      <c r="W3">
        <f>+'I Personale'!AB3*'I Personale'!$E3</f>
        <v>2173.913043478261</v>
      </c>
      <c r="X3">
        <f>+'I Personale'!AC3*'I Personale'!$E3</f>
        <v>2173.913043478261</v>
      </c>
      <c r="Y3">
        <f>+'I Personale'!AD3*'I Personale'!$E3</f>
        <v>2173.913043478261</v>
      </c>
      <c r="Z3">
        <f>+'I Personale'!AE3*'I Personale'!$E3</f>
        <v>2173.913043478261</v>
      </c>
      <c r="AA3">
        <f>+'I Personale'!AF3*'I Personale'!$E3</f>
        <v>2173.913043478261</v>
      </c>
      <c r="AB3">
        <f>+'I Personale'!AG3*'I Personale'!$E3</f>
        <v>2173.913043478261</v>
      </c>
      <c r="AC3">
        <f>+'I Personale'!AH3*'I Personale'!$E3</f>
        <v>2173.913043478261</v>
      </c>
      <c r="AD3">
        <f>+'I Personale'!AI3*'I Personale'!$E3</f>
        <v>2173.913043478261</v>
      </c>
      <c r="AE3">
        <f>+'I Personale'!AJ3*'I Personale'!$E3</f>
        <v>2173.913043478261</v>
      </c>
      <c r="AF3">
        <f>+'I Personale'!AK3*'I Personale'!$E3</f>
        <v>2173.913043478261</v>
      </c>
      <c r="AG3">
        <f>+'I Personale'!AL3*'I Personale'!$E3</f>
        <v>2173.913043478261</v>
      </c>
      <c r="AH3">
        <f>+'I Personale'!AM3*'I Personale'!$E3</f>
        <v>2173.913043478261</v>
      </c>
      <c r="AI3">
        <f>+'I Personale'!AN3*'I Personale'!$E3</f>
        <v>2173.913043478261</v>
      </c>
      <c r="AJ3">
        <f>+'I Personale'!AO3*'I Personale'!$E3</f>
        <v>2173.913043478261</v>
      </c>
      <c r="AK3">
        <f>+'I Personale'!AP3*'I Personale'!$E3</f>
        <v>2173.913043478261</v>
      </c>
      <c r="AL3">
        <f>+'I Personale'!AQ3*'I Personale'!$E3</f>
        <v>2173.913043478261</v>
      </c>
      <c r="AM3">
        <f>+'I Personale'!AR3*'I Personale'!$E3</f>
        <v>2173.913043478261</v>
      </c>
      <c r="AN3">
        <f>+'I Personale'!AS3*'I Personale'!$E3</f>
        <v>2173.913043478261</v>
      </c>
      <c r="AO3">
        <f>+'I Personale'!AT3*'I Personale'!$E3</f>
        <v>2173.913043478261</v>
      </c>
      <c r="AP3">
        <f>+'I Personale'!AU3*'I Personale'!$E3</f>
        <v>2173.913043478261</v>
      </c>
      <c r="AQ3">
        <f>+'I Personale'!AV3*'I Personale'!$E3</f>
        <v>2173.913043478261</v>
      </c>
      <c r="AR3">
        <f>+'I Personale'!AW3*'I Personale'!$E3</f>
        <v>2173.913043478261</v>
      </c>
      <c r="AS3">
        <f>+'I Personale'!AX3*'I Personale'!$E3</f>
        <v>2173.913043478261</v>
      </c>
      <c r="AT3">
        <f>+'I Personale'!AY3*'I Personale'!$E3</f>
        <v>2173.913043478261</v>
      </c>
      <c r="AU3">
        <f>+'I Personale'!AZ3*'I Personale'!$E3</f>
        <v>2173.913043478261</v>
      </c>
      <c r="AV3">
        <f>+'I Personale'!BA3*'I Personale'!$E3</f>
        <v>2173.913043478261</v>
      </c>
      <c r="AW3">
        <f>+'I Personale'!BB3*'I Personale'!$E3</f>
        <v>2173.913043478261</v>
      </c>
      <c r="AX3">
        <f>+'I Personale'!BC3*'I Personale'!$E3</f>
        <v>2173.913043478261</v>
      </c>
      <c r="AY3">
        <f>+'I Personale'!BD3*'I Personale'!$E3</f>
        <v>2173.913043478261</v>
      </c>
      <c r="AZ3">
        <f>+'I Personale'!BE3*'I Personale'!$E3</f>
        <v>2173.913043478261</v>
      </c>
      <c r="BA3">
        <f>+'I Personale'!BF3*'I Personale'!$E3</f>
        <v>2173.913043478261</v>
      </c>
      <c r="BB3">
        <f>+'I Personale'!BG3*'I Personale'!$E3</f>
        <v>2173.913043478261</v>
      </c>
      <c r="BC3">
        <f>+'I Personale'!BH3*'I Personale'!$E3</f>
        <v>2173.913043478261</v>
      </c>
      <c r="BD3">
        <f>+'I Personale'!BI3*'I Personale'!$E3</f>
        <v>2173.913043478261</v>
      </c>
      <c r="BE3">
        <f>+'I Personale'!BJ3*'I Personale'!$E3</f>
        <v>2173.913043478261</v>
      </c>
      <c r="BF3">
        <f>+'I Personale'!BK3*'I Personale'!$E3</f>
        <v>2173.913043478261</v>
      </c>
      <c r="BG3">
        <f>+'I Personale'!BL3*'I Personale'!$E3</f>
        <v>2173.913043478261</v>
      </c>
      <c r="BH3">
        <f>+'I Personale'!BM3*'I Personale'!$E3</f>
        <v>2173.913043478261</v>
      </c>
      <c r="BI3">
        <f>+'I Personale'!BN3*'I Personale'!$E3</f>
        <v>2173.913043478261</v>
      </c>
      <c r="BJ3">
        <f>+'I Personale'!BO3*'I Personale'!$E3</f>
        <v>2173.913043478261</v>
      </c>
    </row>
    <row r="4" spans="2:62" x14ac:dyDescent="0.25">
      <c r="B4" t="str">
        <f>+'I Personale'!B4</f>
        <v>Figura Professionale 2</v>
      </c>
      <c r="C4">
        <f>+'I Personale'!H4*'I Personale'!$E4</f>
        <v>0</v>
      </c>
      <c r="D4">
        <f>+'I Personale'!I4*'I Personale'!$E4</f>
        <v>0</v>
      </c>
      <c r="E4">
        <f>+'I Personale'!J4*'I Personale'!$E4</f>
        <v>0</v>
      </c>
      <c r="F4">
        <f>+'I Personale'!K4*'I Personale'!$E4</f>
        <v>0</v>
      </c>
      <c r="G4">
        <f>+'I Personale'!L4*'I Personale'!$E4</f>
        <v>0</v>
      </c>
      <c r="H4">
        <f>+'I Personale'!M4*'I Personale'!$E4</f>
        <v>0</v>
      </c>
      <c r="I4">
        <f>+'I Personale'!N4*'I Personale'!$E4</f>
        <v>0</v>
      </c>
      <c r="J4">
        <f>+'I Personale'!O4*'I Personale'!$E4</f>
        <v>0</v>
      </c>
      <c r="K4">
        <f>+'I Personale'!P4*'I Personale'!$E4</f>
        <v>0</v>
      </c>
      <c r="L4">
        <f>+'I Personale'!Q4*'I Personale'!$E4</f>
        <v>0</v>
      </c>
      <c r="M4">
        <f>+'I Personale'!R4*'I Personale'!$E4</f>
        <v>0</v>
      </c>
      <c r="N4">
        <f>+'I Personale'!S4*'I Personale'!$E4</f>
        <v>0</v>
      </c>
      <c r="O4">
        <f>+'I Personale'!T4*'I Personale'!$E4</f>
        <v>0</v>
      </c>
      <c r="P4">
        <f>+'I Personale'!U4*'I Personale'!$E4</f>
        <v>0</v>
      </c>
      <c r="Q4">
        <f>+'I Personale'!V4*'I Personale'!$E4</f>
        <v>0</v>
      </c>
      <c r="R4">
        <f>+'I Personale'!W4*'I Personale'!$E4</f>
        <v>0</v>
      </c>
      <c r="S4">
        <f>+'I Personale'!X4*'I Personale'!$E4</f>
        <v>0</v>
      </c>
      <c r="T4">
        <f>+'I Personale'!Y4*'I Personale'!$E4</f>
        <v>0</v>
      </c>
      <c r="U4">
        <f>+'I Personale'!Z4*'I Personale'!$E4</f>
        <v>0</v>
      </c>
      <c r="V4">
        <f>+'I Personale'!AA4*'I Personale'!$E4</f>
        <v>0</v>
      </c>
      <c r="W4">
        <f>+'I Personale'!AB4*'I Personale'!$E4</f>
        <v>0</v>
      </c>
      <c r="X4">
        <f>+'I Personale'!AC4*'I Personale'!$E4</f>
        <v>0</v>
      </c>
      <c r="Y4">
        <f>+'I Personale'!AD4*'I Personale'!$E4</f>
        <v>0</v>
      </c>
      <c r="Z4">
        <f>+'I Personale'!AE4*'I Personale'!$E4</f>
        <v>0</v>
      </c>
      <c r="AA4">
        <f>+'I Personale'!AF4*'I Personale'!$E4</f>
        <v>0</v>
      </c>
      <c r="AB4">
        <f>+'I Personale'!AG4*'I Personale'!$E4</f>
        <v>0</v>
      </c>
      <c r="AC4">
        <f>+'I Personale'!AH4*'I Personale'!$E4</f>
        <v>0</v>
      </c>
      <c r="AD4">
        <f>+'I Personale'!AI4*'I Personale'!$E4</f>
        <v>0</v>
      </c>
      <c r="AE4">
        <f>+'I Personale'!AJ4*'I Personale'!$E4</f>
        <v>0</v>
      </c>
      <c r="AF4">
        <f>+'I Personale'!AK4*'I Personale'!$E4</f>
        <v>0</v>
      </c>
      <c r="AG4">
        <f>+'I Personale'!AL4*'I Personale'!$E4</f>
        <v>0</v>
      </c>
      <c r="AH4">
        <f>+'I Personale'!AM4*'I Personale'!$E4</f>
        <v>0</v>
      </c>
      <c r="AI4">
        <f>+'I Personale'!AN4*'I Personale'!$E4</f>
        <v>0</v>
      </c>
      <c r="AJ4">
        <f>+'I Personale'!AO4*'I Personale'!$E4</f>
        <v>0</v>
      </c>
      <c r="AK4">
        <f>+'I Personale'!AP4*'I Personale'!$E4</f>
        <v>0</v>
      </c>
      <c r="AL4">
        <f>+'I Personale'!AQ4*'I Personale'!$E4</f>
        <v>0</v>
      </c>
      <c r="AM4">
        <f>+'I Personale'!AR4*'I Personale'!$E4</f>
        <v>0</v>
      </c>
      <c r="AN4">
        <f>+'I Personale'!AS4*'I Personale'!$E4</f>
        <v>0</v>
      </c>
      <c r="AO4">
        <f>+'I Personale'!AT4*'I Personale'!$E4</f>
        <v>0</v>
      </c>
      <c r="AP4">
        <f>+'I Personale'!AU4*'I Personale'!$E4</f>
        <v>0</v>
      </c>
      <c r="AQ4">
        <f>+'I Personale'!AV4*'I Personale'!$E4</f>
        <v>0</v>
      </c>
      <c r="AR4">
        <f>+'I Personale'!AW4*'I Personale'!$E4</f>
        <v>0</v>
      </c>
      <c r="AS4">
        <f>+'I Personale'!AX4*'I Personale'!$E4</f>
        <v>0</v>
      </c>
      <c r="AT4">
        <f>+'I Personale'!AY4*'I Personale'!$E4</f>
        <v>0</v>
      </c>
      <c r="AU4">
        <f>+'I Personale'!AZ4*'I Personale'!$E4</f>
        <v>0</v>
      </c>
      <c r="AV4">
        <f>+'I Personale'!BA4*'I Personale'!$E4</f>
        <v>0</v>
      </c>
      <c r="AW4">
        <f>+'I Personale'!BB4*'I Personale'!$E4</f>
        <v>0</v>
      </c>
      <c r="AX4">
        <f>+'I Personale'!BC4*'I Personale'!$E4</f>
        <v>0</v>
      </c>
      <c r="AY4">
        <f>+'I Personale'!BD4*'I Personale'!$E4</f>
        <v>0</v>
      </c>
      <c r="AZ4">
        <f>+'I Personale'!BE4*'I Personale'!$E4</f>
        <v>0</v>
      </c>
      <c r="BA4">
        <f>+'I Personale'!BF4*'I Personale'!$E4</f>
        <v>0</v>
      </c>
      <c r="BB4">
        <f>+'I Personale'!BG4*'I Personale'!$E4</f>
        <v>0</v>
      </c>
      <c r="BC4">
        <f>+'I Personale'!BH4*'I Personale'!$E4</f>
        <v>0</v>
      </c>
      <c r="BD4">
        <f>+'I Personale'!BI4*'I Personale'!$E4</f>
        <v>0</v>
      </c>
      <c r="BE4">
        <f>+'I Personale'!BJ4*'I Personale'!$E4</f>
        <v>0</v>
      </c>
      <c r="BF4">
        <f>+'I Personale'!BK4*'I Personale'!$E4</f>
        <v>0</v>
      </c>
      <c r="BG4">
        <f>+'I Personale'!BL4*'I Personale'!$E4</f>
        <v>0</v>
      </c>
      <c r="BH4">
        <f>+'I Personale'!BM4*'I Personale'!$E4</f>
        <v>0</v>
      </c>
      <c r="BI4">
        <f>+'I Personale'!BN4*'I Personale'!$E4</f>
        <v>0</v>
      </c>
      <c r="BJ4">
        <f>+'I Personale'!BO4*'I Personale'!$E4</f>
        <v>0</v>
      </c>
    </row>
    <row r="5" spans="2:62" x14ac:dyDescent="0.25">
      <c r="B5" t="str">
        <f>+'I Personale'!B5</f>
        <v>Figura Professionale 3</v>
      </c>
      <c r="C5">
        <f>+'I Personale'!H5*'I Personale'!$E5</f>
        <v>0</v>
      </c>
      <c r="D5">
        <f>+'I Personale'!I5*'I Personale'!$E5</f>
        <v>0</v>
      </c>
      <c r="E5">
        <f>+'I Personale'!J5*'I Personale'!$E5</f>
        <v>0</v>
      </c>
      <c r="F5">
        <f>+'I Personale'!K5*'I Personale'!$E5</f>
        <v>0</v>
      </c>
      <c r="G5">
        <f>+'I Personale'!L5*'I Personale'!$E5</f>
        <v>0</v>
      </c>
      <c r="H5">
        <f>+'I Personale'!M5*'I Personale'!$E5</f>
        <v>0</v>
      </c>
      <c r="I5">
        <f>+'I Personale'!N5*'I Personale'!$E5</f>
        <v>0</v>
      </c>
      <c r="J5">
        <f>+'I Personale'!O5*'I Personale'!$E5</f>
        <v>0</v>
      </c>
      <c r="K5">
        <f>+'I Personale'!P5*'I Personale'!$E5</f>
        <v>0</v>
      </c>
      <c r="L5">
        <f>+'I Personale'!Q5*'I Personale'!$E5</f>
        <v>0</v>
      </c>
      <c r="M5">
        <f>+'I Personale'!R5*'I Personale'!$E5</f>
        <v>0</v>
      </c>
      <c r="N5">
        <f>+'I Personale'!S5*'I Personale'!$E5</f>
        <v>0</v>
      </c>
      <c r="O5">
        <f>+'I Personale'!T5*'I Personale'!$E5</f>
        <v>0</v>
      </c>
      <c r="P5">
        <f>+'I Personale'!U5*'I Personale'!$E5</f>
        <v>0</v>
      </c>
      <c r="Q5">
        <f>+'I Personale'!V5*'I Personale'!$E5</f>
        <v>0</v>
      </c>
      <c r="R5">
        <f>+'I Personale'!W5*'I Personale'!$E5</f>
        <v>0</v>
      </c>
      <c r="S5">
        <f>+'I Personale'!X5*'I Personale'!$E5</f>
        <v>0</v>
      </c>
      <c r="T5">
        <f>+'I Personale'!Y5*'I Personale'!$E5</f>
        <v>0</v>
      </c>
      <c r="U5">
        <f>+'I Personale'!Z5*'I Personale'!$E5</f>
        <v>0</v>
      </c>
      <c r="V5">
        <f>+'I Personale'!AA5*'I Personale'!$E5</f>
        <v>0</v>
      </c>
      <c r="W5">
        <f>+'I Personale'!AB5*'I Personale'!$E5</f>
        <v>0</v>
      </c>
      <c r="X5">
        <f>+'I Personale'!AC5*'I Personale'!$E5</f>
        <v>0</v>
      </c>
      <c r="Y5">
        <f>+'I Personale'!AD5*'I Personale'!$E5</f>
        <v>0</v>
      </c>
      <c r="Z5">
        <f>+'I Personale'!AE5*'I Personale'!$E5</f>
        <v>0</v>
      </c>
      <c r="AA5">
        <f>+'I Personale'!AF5*'I Personale'!$E5</f>
        <v>0</v>
      </c>
      <c r="AB5">
        <f>+'I Personale'!AG5*'I Personale'!$E5</f>
        <v>0</v>
      </c>
      <c r="AC5">
        <f>+'I Personale'!AH5*'I Personale'!$E5</f>
        <v>0</v>
      </c>
      <c r="AD5">
        <f>+'I Personale'!AI5*'I Personale'!$E5</f>
        <v>0</v>
      </c>
      <c r="AE5">
        <f>+'I Personale'!AJ5*'I Personale'!$E5</f>
        <v>0</v>
      </c>
      <c r="AF5">
        <f>+'I Personale'!AK5*'I Personale'!$E5</f>
        <v>0</v>
      </c>
      <c r="AG5">
        <f>+'I Personale'!AL5*'I Personale'!$E5</f>
        <v>0</v>
      </c>
      <c r="AH5">
        <f>+'I Personale'!AM5*'I Personale'!$E5</f>
        <v>0</v>
      </c>
      <c r="AI5">
        <f>+'I Personale'!AN5*'I Personale'!$E5</f>
        <v>0</v>
      </c>
      <c r="AJ5">
        <f>+'I Personale'!AO5*'I Personale'!$E5</f>
        <v>0</v>
      </c>
      <c r="AK5">
        <f>+'I Personale'!AP5*'I Personale'!$E5</f>
        <v>0</v>
      </c>
      <c r="AL5">
        <f>+'I Personale'!AQ5*'I Personale'!$E5</f>
        <v>0</v>
      </c>
      <c r="AM5">
        <f>+'I Personale'!AR5*'I Personale'!$E5</f>
        <v>0</v>
      </c>
      <c r="AN5">
        <f>+'I Personale'!AS5*'I Personale'!$E5</f>
        <v>0</v>
      </c>
      <c r="AO5">
        <f>+'I Personale'!AT5*'I Personale'!$E5</f>
        <v>0</v>
      </c>
      <c r="AP5">
        <f>+'I Personale'!AU5*'I Personale'!$E5</f>
        <v>0</v>
      </c>
      <c r="AQ5">
        <f>+'I Personale'!AV5*'I Personale'!$E5</f>
        <v>0</v>
      </c>
      <c r="AR5">
        <f>+'I Personale'!AW5*'I Personale'!$E5</f>
        <v>0</v>
      </c>
      <c r="AS5">
        <f>+'I Personale'!AX5*'I Personale'!$E5</f>
        <v>0</v>
      </c>
      <c r="AT5">
        <f>+'I Personale'!AY5*'I Personale'!$E5</f>
        <v>0</v>
      </c>
      <c r="AU5">
        <f>+'I Personale'!AZ5*'I Personale'!$E5</f>
        <v>0</v>
      </c>
      <c r="AV5">
        <f>+'I Personale'!BA5*'I Personale'!$E5</f>
        <v>0</v>
      </c>
      <c r="AW5">
        <f>+'I Personale'!BB5*'I Personale'!$E5</f>
        <v>0</v>
      </c>
      <c r="AX5">
        <f>+'I Personale'!BC5*'I Personale'!$E5</f>
        <v>0</v>
      </c>
      <c r="AY5">
        <f>+'I Personale'!BD5*'I Personale'!$E5</f>
        <v>0</v>
      </c>
      <c r="AZ5">
        <f>+'I Personale'!BE5*'I Personale'!$E5</f>
        <v>0</v>
      </c>
      <c r="BA5">
        <f>+'I Personale'!BF5*'I Personale'!$E5</f>
        <v>0</v>
      </c>
      <c r="BB5">
        <f>+'I Personale'!BG5*'I Personale'!$E5</f>
        <v>0</v>
      </c>
      <c r="BC5">
        <f>+'I Personale'!BH5*'I Personale'!$E5</f>
        <v>0</v>
      </c>
      <c r="BD5">
        <f>+'I Personale'!BI5*'I Personale'!$E5</f>
        <v>0</v>
      </c>
      <c r="BE5">
        <f>+'I Personale'!BJ5*'I Personale'!$E5</f>
        <v>0</v>
      </c>
      <c r="BF5">
        <f>+'I Personale'!BK5*'I Personale'!$E5</f>
        <v>0</v>
      </c>
      <c r="BG5">
        <f>+'I Personale'!BL5*'I Personale'!$E5</f>
        <v>0</v>
      </c>
      <c r="BH5">
        <f>+'I Personale'!BM5*'I Personale'!$E5</f>
        <v>0</v>
      </c>
      <c r="BI5">
        <f>+'I Personale'!BN5*'I Personale'!$E5</f>
        <v>0</v>
      </c>
      <c r="BJ5">
        <f>+'I Personale'!BO5*'I Personale'!$E5</f>
        <v>0</v>
      </c>
    </row>
    <row r="6" spans="2:62" x14ac:dyDescent="0.25">
      <c r="B6" t="str">
        <f>+'I Personale'!B6</f>
        <v>Figura Professionale 4</v>
      </c>
      <c r="C6">
        <f>+'I Personale'!H6*'I Personale'!$E6</f>
        <v>0</v>
      </c>
      <c r="D6">
        <f>+'I Personale'!I6*'I Personale'!$E6</f>
        <v>0</v>
      </c>
      <c r="E6">
        <f>+'I Personale'!J6*'I Personale'!$E6</f>
        <v>0</v>
      </c>
      <c r="F6">
        <f>+'I Personale'!K6*'I Personale'!$E6</f>
        <v>0</v>
      </c>
      <c r="G6">
        <f>+'I Personale'!L6*'I Personale'!$E6</f>
        <v>0</v>
      </c>
      <c r="H6">
        <f>+'I Personale'!M6*'I Personale'!$E6</f>
        <v>0</v>
      </c>
      <c r="I6">
        <f>+'I Personale'!N6*'I Personale'!$E6</f>
        <v>0</v>
      </c>
      <c r="J6">
        <f>+'I Personale'!O6*'I Personale'!$E6</f>
        <v>0</v>
      </c>
      <c r="K6">
        <f>+'I Personale'!P6*'I Personale'!$E6</f>
        <v>0</v>
      </c>
      <c r="L6">
        <f>+'I Personale'!Q6*'I Personale'!$E6</f>
        <v>0</v>
      </c>
      <c r="M6">
        <f>+'I Personale'!R6*'I Personale'!$E6</f>
        <v>0</v>
      </c>
      <c r="N6">
        <f>+'I Personale'!S6*'I Personale'!$E6</f>
        <v>0</v>
      </c>
      <c r="O6">
        <f>+'I Personale'!T6*'I Personale'!$E6</f>
        <v>0</v>
      </c>
      <c r="P6">
        <f>+'I Personale'!U6*'I Personale'!$E6</f>
        <v>0</v>
      </c>
      <c r="Q6">
        <f>+'I Personale'!V6*'I Personale'!$E6</f>
        <v>0</v>
      </c>
      <c r="R6">
        <f>+'I Personale'!W6*'I Personale'!$E6</f>
        <v>0</v>
      </c>
      <c r="S6">
        <f>+'I Personale'!X6*'I Personale'!$E6</f>
        <v>0</v>
      </c>
      <c r="T6">
        <f>+'I Personale'!Y6*'I Personale'!$E6</f>
        <v>0</v>
      </c>
      <c r="U6">
        <f>+'I Personale'!Z6*'I Personale'!$E6</f>
        <v>0</v>
      </c>
      <c r="V6">
        <f>+'I Personale'!AA6*'I Personale'!$E6</f>
        <v>0</v>
      </c>
      <c r="W6">
        <f>+'I Personale'!AB6*'I Personale'!$E6</f>
        <v>0</v>
      </c>
      <c r="X6">
        <f>+'I Personale'!AC6*'I Personale'!$E6</f>
        <v>0</v>
      </c>
      <c r="Y6">
        <f>+'I Personale'!AD6*'I Personale'!$E6</f>
        <v>0</v>
      </c>
      <c r="Z6">
        <f>+'I Personale'!AE6*'I Personale'!$E6</f>
        <v>0</v>
      </c>
      <c r="AA6">
        <f>+'I Personale'!AF6*'I Personale'!$E6</f>
        <v>0</v>
      </c>
      <c r="AB6">
        <f>+'I Personale'!AG6*'I Personale'!$E6</f>
        <v>0</v>
      </c>
      <c r="AC6">
        <f>+'I Personale'!AH6*'I Personale'!$E6</f>
        <v>0</v>
      </c>
      <c r="AD6">
        <f>+'I Personale'!AI6*'I Personale'!$E6</f>
        <v>0</v>
      </c>
      <c r="AE6">
        <f>+'I Personale'!AJ6*'I Personale'!$E6</f>
        <v>0</v>
      </c>
      <c r="AF6">
        <f>+'I Personale'!AK6*'I Personale'!$E6</f>
        <v>0</v>
      </c>
      <c r="AG6">
        <f>+'I Personale'!AL6*'I Personale'!$E6</f>
        <v>0</v>
      </c>
      <c r="AH6">
        <f>+'I Personale'!AM6*'I Personale'!$E6</f>
        <v>0</v>
      </c>
      <c r="AI6">
        <f>+'I Personale'!AN6*'I Personale'!$E6</f>
        <v>0</v>
      </c>
      <c r="AJ6">
        <f>+'I Personale'!AO6*'I Personale'!$E6</f>
        <v>0</v>
      </c>
      <c r="AK6">
        <f>+'I Personale'!AP6*'I Personale'!$E6</f>
        <v>0</v>
      </c>
      <c r="AL6">
        <f>+'I Personale'!AQ6*'I Personale'!$E6</f>
        <v>0</v>
      </c>
      <c r="AM6">
        <f>+'I Personale'!AR6*'I Personale'!$E6</f>
        <v>0</v>
      </c>
      <c r="AN6">
        <f>+'I Personale'!AS6*'I Personale'!$E6</f>
        <v>0</v>
      </c>
      <c r="AO6">
        <f>+'I Personale'!AT6*'I Personale'!$E6</f>
        <v>0</v>
      </c>
      <c r="AP6">
        <f>+'I Personale'!AU6*'I Personale'!$E6</f>
        <v>0</v>
      </c>
      <c r="AQ6">
        <f>+'I Personale'!AV6*'I Personale'!$E6</f>
        <v>0</v>
      </c>
      <c r="AR6">
        <f>+'I Personale'!AW6*'I Personale'!$E6</f>
        <v>0</v>
      </c>
      <c r="AS6">
        <f>+'I Personale'!AX6*'I Personale'!$E6</f>
        <v>0</v>
      </c>
      <c r="AT6">
        <f>+'I Personale'!AY6*'I Personale'!$E6</f>
        <v>0</v>
      </c>
      <c r="AU6">
        <f>+'I Personale'!AZ6*'I Personale'!$E6</f>
        <v>0</v>
      </c>
      <c r="AV6">
        <f>+'I Personale'!BA6*'I Personale'!$E6</f>
        <v>0</v>
      </c>
      <c r="AW6">
        <f>+'I Personale'!BB6*'I Personale'!$E6</f>
        <v>0</v>
      </c>
      <c r="AX6">
        <f>+'I Personale'!BC6*'I Personale'!$E6</f>
        <v>0</v>
      </c>
      <c r="AY6">
        <f>+'I Personale'!BD6*'I Personale'!$E6</f>
        <v>0</v>
      </c>
      <c r="AZ6">
        <f>+'I Personale'!BE6*'I Personale'!$E6</f>
        <v>0</v>
      </c>
      <c r="BA6">
        <f>+'I Personale'!BF6*'I Personale'!$E6</f>
        <v>0</v>
      </c>
      <c r="BB6">
        <f>+'I Personale'!BG6*'I Personale'!$E6</f>
        <v>0</v>
      </c>
      <c r="BC6">
        <f>+'I Personale'!BH6*'I Personale'!$E6</f>
        <v>0</v>
      </c>
      <c r="BD6">
        <f>+'I Personale'!BI6*'I Personale'!$E6</f>
        <v>0</v>
      </c>
      <c r="BE6">
        <f>+'I Personale'!BJ6*'I Personale'!$E6</f>
        <v>0</v>
      </c>
      <c r="BF6">
        <f>+'I Personale'!BK6*'I Personale'!$E6</f>
        <v>0</v>
      </c>
      <c r="BG6">
        <f>+'I Personale'!BL6*'I Personale'!$E6</f>
        <v>0</v>
      </c>
      <c r="BH6">
        <f>+'I Personale'!BM6*'I Personale'!$E6</f>
        <v>0</v>
      </c>
      <c r="BI6">
        <f>+'I Personale'!BN6*'I Personale'!$E6</f>
        <v>0</v>
      </c>
      <c r="BJ6">
        <f>+'I Personale'!BO6*'I Personale'!$E6</f>
        <v>0</v>
      </c>
    </row>
    <row r="7" spans="2:62" x14ac:dyDescent="0.25">
      <c r="B7" t="str">
        <f>+'I Personale'!B7</f>
        <v>Figura Professionale 5</v>
      </c>
      <c r="C7">
        <f>+'I Personale'!H7*'I Personale'!$E7</f>
        <v>0</v>
      </c>
      <c r="D7">
        <f>+'I Personale'!I7*'I Personale'!$E7</f>
        <v>0</v>
      </c>
      <c r="E7">
        <f>+'I Personale'!J7*'I Personale'!$E7</f>
        <v>0</v>
      </c>
      <c r="F7">
        <f>+'I Personale'!K7*'I Personale'!$E7</f>
        <v>0</v>
      </c>
      <c r="G7">
        <f>+'I Personale'!L7*'I Personale'!$E7</f>
        <v>0</v>
      </c>
      <c r="H7">
        <f>+'I Personale'!M7*'I Personale'!$E7</f>
        <v>0</v>
      </c>
      <c r="I7">
        <f>+'I Personale'!N7*'I Personale'!$E7</f>
        <v>0</v>
      </c>
      <c r="J7">
        <f>+'I Personale'!O7*'I Personale'!$E7</f>
        <v>0</v>
      </c>
      <c r="K7">
        <f>+'I Personale'!P7*'I Personale'!$E7</f>
        <v>0</v>
      </c>
      <c r="L7">
        <f>+'I Personale'!Q7*'I Personale'!$E7</f>
        <v>0</v>
      </c>
      <c r="M7">
        <f>+'I Personale'!R7*'I Personale'!$E7</f>
        <v>0</v>
      </c>
      <c r="N7">
        <f>+'I Personale'!S7*'I Personale'!$E7</f>
        <v>0</v>
      </c>
      <c r="O7">
        <f>+'I Personale'!T7*'I Personale'!$E7</f>
        <v>0</v>
      </c>
      <c r="P7">
        <f>+'I Personale'!U7*'I Personale'!$E7</f>
        <v>0</v>
      </c>
      <c r="Q7">
        <f>+'I Personale'!V7*'I Personale'!$E7</f>
        <v>0</v>
      </c>
      <c r="R7">
        <f>+'I Personale'!W7*'I Personale'!$E7</f>
        <v>0</v>
      </c>
      <c r="S7">
        <f>+'I Personale'!X7*'I Personale'!$E7</f>
        <v>0</v>
      </c>
      <c r="T7">
        <f>+'I Personale'!Y7*'I Personale'!$E7</f>
        <v>0</v>
      </c>
      <c r="U7">
        <f>+'I Personale'!Z7*'I Personale'!$E7</f>
        <v>0</v>
      </c>
      <c r="V7">
        <f>+'I Personale'!AA7*'I Personale'!$E7</f>
        <v>0</v>
      </c>
      <c r="W7">
        <f>+'I Personale'!AB7*'I Personale'!$E7</f>
        <v>0</v>
      </c>
      <c r="X7">
        <f>+'I Personale'!AC7*'I Personale'!$E7</f>
        <v>0</v>
      </c>
      <c r="Y7">
        <f>+'I Personale'!AD7*'I Personale'!$E7</f>
        <v>0</v>
      </c>
      <c r="Z7">
        <f>+'I Personale'!AE7*'I Personale'!$E7</f>
        <v>0</v>
      </c>
      <c r="AA7">
        <f>+'I Personale'!AF7*'I Personale'!$E7</f>
        <v>0</v>
      </c>
      <c r="AB7">
        <f>+'I Personale'!AG7*'I Personale'!$E7</f>
        <v>0</v>
      </c>
      <c r="AC7">
        <f>+'I Personale'!AH7*'I Personale'!$E7</f>
        <v>0</v>
      </c>
      <c r="AD7">
        <f>+'I Personale'!AI7*'I Personale'!$E7</f>
        <v>0</v>
      </c>
      <c r="AE7">
        <f>+'I Personale'!AJ7*'I Personale'!$E7</f>
        <v>0</v>
      </c>
      <c r="AF7">
        <f>+'I Personale'!AK7*'I Personale'!$E7</f>
        <v>0</v>
      </c>
      <c r="AG7">
        <f>+'I Personale'!AL7*'I Personale'!$E7</f>
        <v>0</v>
      </c>
      <c r="AH7">
        <f>+'I Personale'!AM7*'I Personale'!$E7</f>
        <v>0</v>
      </c>
      <c r="AI7">
        <f>+'I Personale'!AN7*'I Personale'!$E7</f>
        <v>0</v>
      </c>
      <c r="AJ7">
        <f>+'I Personale'!AO7*'I Personale'!$E7</f>
        <v>0</v>
      </c>
      <c r="AK7">
        <f>+'I Personale'!AP7*'I Personale'!$E7</f>
        <v>0</v>
      </c>
      <c r="AL7">
        <f>+'I Personale'!AQ7*'I Personale'!$E7</f>
        <v>0</v>
      </c>
      <c r="AM7">
        <f>+'I Personale'!AR7*'I Personale'!$E7</f>
        <v>0</v>
      </c>
      <c r="AN7">
        <f>+'I Personale'!AS7*'I Personale'!$E7</f>
        <v>0</v>
      </c>
      <c r="AO7">
        <f>+'I Personale'!AT7*'I Personale'!$E7</f>
        <v>0</v>
      </c>
      <c r="AP7">
        <f>+'I Personale'!AU7*'I Personale'!$E7</f>
        <v>0</v>
      </c>
      <c r="AQ7">
        <f>+'I Personale'!AV7*'I Personale'!$E7</f>
        <v>0</v>
      </c>
      <c r="AR7">
        <f>+'I Personale'!AW7*'I Personale'!$E7</f>
        <v>0</v>
      </c>
      <c r="AS7">
        <f>+'I Personale'!AX7*'I Personale'!$E7</f>
        <v>0</v>
      </c>
      <c r="AT7">
        <f>+'I Personale'!AY7*'I Personale'!$E7</f>
        <v>0</v>
      </c>
      <c r="AU7">
        <f>+'I Personale'!AZ7*'I Personale'!$E7</f>
        <v>0</v>
      </c>
      <c r="AV7">
        <f>+'I Personale'!BA7*'I Personale'!$E7</f>
        <v>0</v>
      </c>
      <c r="AW7">
        <f>+'I Personale'!BB7*'I Personale'!$E7</f>
        <v>0</v>
      </c>
      <c r="AX7">
        <f>+'I Personale'!BC7*'I Personale'!$E7</f>
        <v>0</v>
      </c>
      <c r="AY7">
        <f>+'I Personale'!BD7*'I Personale'!$E7</f>
        <v>0</v>
      </c>
      <c r="AZ7">
        <f>+'I Personale'!BE7*'I Personale'!$E7</f>
        <v>0</v>
      </c>
      <c r="BA7">
        <f>+'I Personale'!BF7*'I Personale'!$E7</f>
        <v>0</v>
      </c>
      <c r="BB7">
        <f>+'I Personale'!BG7*'I Personale'!$E7</f>
        <v>0</v>
      </c>
      <c r="BC7">
        <f>+'I Personale'!BH7*'I Personale'!$E7</f>
        <v>0</v>
      </c>
      <c r="BD7">
        <f>+'I Personale'!BI7*'I Personale'!$E7</f>
        <v>0</v>
      </c>
      <c r="BE7">
        <f>+'I Personale'!BJ7*'I Personale'!$E7</f>
        <v>0</v>
      </c>
      <c r="BF7">
        <f>+'I Personale'!BK7*'I Personale'!$E7</f>
        <v>0</v>
      </c>
      <c r="BG7">
        <f>+'I Personale'!BL7*'I Personale'!$E7</f>
        <v>0</v>
      </c>
      <c r="BH7">
        <f>+'I Personale'!BM7*'I Personale'!$E7</f>
        <v>0</v>
      </c>
      <c r="BI7">
        <f>+'I Personale'!BN7*'I Personale'!$E7</f>
        <v>0</v>
      </c>
      <c r="BJ7">
        <f>+'I Personale'!BO7*'I Personale'!$E7</f>
        <v>0</v>
      </c>
    </row>
    <row r="8" spans="2:62" x14ac:dyDescent="0.25">
      <c r="B8" t="str">
        <f>+'I Personale'!B8</f>
        <v>Figura Professionale 6</v>
      </c>
      <c r="C8">
        <f>+'I Personale'!H8*'I Personale'!$E8</f>
        <v>0</v>
      </c>
      <c r="D8">
        <f>+'I Personale'!I8*'I Personale'!$E8</f>
        <v>0</v>
      </c>
      <c r="E8">
        <f>+'I Personale'!J8*'I Personale'!$E8</f>
        <v>0</v>
      </c>
      <c r="F8">
        <f>+'I Personale'!K8*'I Personale'!$E8</f>
        <v>0</v>
      </c>
      <c r="G8">
        <f>+'I Personale'!L8*'I Personale'!$E8</f>
        <v>0</v>
      </c>
      <c r="H8">
        <f>+'I Personale'!M8*'I Personale'!$E8</f>
        <v>0</v>
      </c>
      <c r="I8">
        <f>+'I Personale'!N8*'I Personale'!$E8</f>
        <v>0</v>
      </c>
      <c r="J8">
        <f>+'I Personale'!O8*'I Personale'!$E8</f>
        <v>0</v>
      </c>
      <c r="K8">
        <f>+'I Personale'!P8*'I Personale'!$E8</f>
        <v>0</v>
      </c>
      <c r="L8">
        <f>+'I Personale'!Q8*'I Personale'!$E8</f>
        <v>0</v>
      </c>
      <c r="M8">
        <f>+'I Personale'!R8*'I Personale'!$E8</f>
        <v>0</v>
      </c>
      <c r="N8">
        <f>+'I Personale'!S8*'I Personale'!$E8</f>
        <v>0</v>
      </c>
      <c r="O8">
        <f>+'I Personale'!T8*'I Personale'!$E8</f>
        <v>0</v>
      </c>
      <c r="P8">
        <f>+'I Personale'!U8*'I Personale'!$E8</f>
        <v>0</v>
      </c>
      <c r="Q8">
        <f>+'I Personale'!V8*'I Personale'!$E8</f>
        <v>0</v>
      </c>
      <c r="R8">
        <f>+'I Personale'!W8*'I Personale'!$E8</f>
        <v>0</v>
      </c>
      <c r="S8">
        <f>+'I Personale'!X8*'I Personale'!$E8</f>
        <v>0</v>
      </c>
      <c r="T8">
        <f>+'I Personale'!Y8*'I Personale'!$E8</f>
        <v>0</v>
      </c>
      <c r="U8">
        <f>+'I Personale'!Z8*'I Personale'!$E8</f>
        <v>0</v>
      </c>
      <c r="V8">
        <f>+'I Personale'!AA8*'I Personale'!$E8</f>
        <v>0</v>
      </c>
      <c r="W8">
        <f>+'I Personale'!AB8*'I Personale'!$E8</f>
        <v>0</v>
      </c>
      <c r="X8">
        <f>+'I Personale'!AC8*'I Personale'!$E8</f>
        <v>0</v>
      </c>
      <c r="Y8">
        <f>+'I Personale'!AD8*'I Personale'!$E8</f>
        <v>0</v>
      </c>
      <c r="Z8">
        <f>+'I Personale'!AE8*'I Personale'!$E8</f>
        <v>0</v>
      </c>
      <c r="AA8">
        <f>+'I Personale'!AF8*'I Personale'!$E8</f>
        <v>0</v>
      </c>
      <c r="AB8">
        <f>+'I Personale'!AG8*'I Personale'!$E8</f>
        <v>0</v>
      </c>
      <c r="AC8">
        <f>+'I Personale'!AH8*'I Personale'!$E8</f>
        <v>0</v>
      </c>
      <c r="AD8">
        <f>+'I Personale'!AI8*'I Personale'!$E8</f>
        <v>0</v>
      </c>
      <c r="AE8">
        <f>+'I Personale'!AJ8*'I Personale'!$E8</f>
        <v>0</v>
      </c>
      <c r="AF8">
        <f>+'I Personale'!AK8*'I Personale'!$E8</f>
        <v>0</v>
      </c>
      <c r="AG8">
        <f>+'I Personale'!AL8*'I Personale'!$E8</f>
        <v>0</v>
      </c>
      <c r="AH8">
        <f>+'I Personale'!AM8*'I Personale'!$E8</f>
        <v>0</v>
      </c>
      <c r="AI8">
        <f>+'I Personale'!AN8*'I Personale'!$E8</f>
        <v>0</v>
      </c>
      <c r="AJ8">
        <f>+'I Personale'!AO8*'I Personale'!$E8</f>
        <v>0</v>
      </c>
      <c r="AK8">
        <f>+'I Personale'!AP8*'I Personale'!$E8</f>
        <v>0</v>
      </c>
      <c r="AL8">
        <f>+'I Personale'!AQ8*'I Personale'!$E8</f>
        <v>0</v>
      </c>
      <c r="AM8">
        <f>+'I Personale'!AR8*'I Personale'!$E8</f>
        <v>0</v>
      </c>
      <c r="AN8">
        <f>+'I Personale'!AS8*'I Personale'!$E8</f>
        <v>0</v>
      </c>
      <c r="AO8">
        <f>+'I Personale'!AT8*'I Personale'!$E8</f>
        <v>0</v>
      </c>
      <c r="AP8">
        <f>+'I Personale'!AU8*'I Personale'!$E8</f>
        <v>0</v>
      </c>
      <c r="AQ8">
        <f>+'I Personale'!AV8*'I Personale'!$E8</f>
        <v>0</v>
      </c>
      <c r="AR8">
        <f>+'I Personale'!AW8*'I Personale'!$E8</f>
        <v>0</v>
      </c>
      <c r="AS8">
        <f>+'I Personale'!AX8*'I Personale'!$E8</f>
        <v>0</v>
      </c>
      <c r="AT8">
        <f>+'I Personale'!AY8*'I Personale'!$E8</f>
        <v>0</v>
      </c>
      <c r="AU8">
        <f>+'I Personale'!AZ8*'I Personale'!$E8</f>
        <v>0</v>
      </c>
      <c r="AV8">
        <f>+'I Personale'!BA8*'I Personale'!$E8</f>
        <v>0</v>
      </c>
      <c r="AW8">
        <f>+'I Personale'!BB8*'I Personale'!$E8</f>
        <v>0</v>
      </c>
      <c r="AX8">
        <f>+'I Personale'!BC8*'I Personale'!$E8</f>
        <v>0</v>
      </c>
      <c r="AY8">
        <f>+'I Personale'!BD8*'I Personale'!$E8</f>
        <v>0</v>
      </c>
      <c r="AZ8">
        <f>+'I Personale'!BE8*'I Personale'!$E8</f>
        <v>0</v>
      </c>
      <c r="BA8">
        <f>+'I Personale'!BF8*'I Personale'!$E8</f>
        <v>0</v>
      </c>
      <c r="BB8">
        <f>+'I Personale'!BG8*'I Personale'!$E8</f>
        <v>0</v>
      </c>
      <c r="BC8">
        <f>+'I Personale'!BH8*'I Personale'!$E8</f>
        <v>0</v>
      </c>
      <c r="BD8">
        <f>+'I Personale'!BI8*'I Personale'!$E8</f>
        <v>0</v>
      </c>
      <c r="BE8">
        <f>+'I Personale'!BJ8*'I Personale'!$E8</f>
        <v>0</v>
      </c>
      <c r="BF8">
        <f>+'I Personale'!BK8*'I Personale'!$E8</f>
        <v>0</v>
      </c>
      <c r="BG8">
        <f>+'I Personale'!BL8*'I Personale'!$E8</f>
        <v>0</v>
      </c>
      <c r="BH8">
        <f>+'I Personale'!BM8*'I Personale'!$E8</f>
        <v>0</v>
      </c>
      <c r="BI8">
        <f>+'I Personale'!BN8*'I Personale'!$E8</f>
        <v>0</v>
      </c>
      <c r="BJ8">
        <f>+'I Personale'!BO8*'I Personale'!$E8</f>
        <v>0</v>
      </c>
    </row>
    <row r="9" spans="2:62" x14ac:dyDescent="0.25">
      <c r="B9" t="str">
        <f>+'I Personale'!B9</f>
        <v>Figura Professionale 7</v>
      </c>
      <c r="C9">
        <f>+'I Personale'!H9*'I Personale'!$E9</f>
        <v>0</v>
      </c>
      <c r="D9">
        <f>+'I Personale'!I9*'I Personale'!$E9</f>
        <v>0</v>
      </c>
      <c r="E9">
        <f>+'I Personale'!J9*'I Personale'!$E9</f>
        <v>0</v>
      </c>
      <c r="F9">
        <f>+'I Personale'!K9*'I Personale'!$E9</f>
        <v>0</v>
      </c>
      <c r="G9">
        <f>+'I Personale'!L9*'I Personale'!$E9</f>
        <v>0</v>
      </c>
      <c r="H9">
        <f>+'I Personale'!M9*'I Personale'!$E9</f>
        <v>0</v>
      </c>
      <c r="I9">
        <f>+'I Personale'!N9*'I Personale'!$E9</f>
        <v>0</v>
      </c>
      <c r="J9">
        <f>+'I Personale'!O9*'I Personale'!$E9</f>
        <v>0</v>
      </c>
      <c r="K9">
        <f>+'I Personale'!P9*'I Personale'!$E9</f>
        <v>0</v>
      </c>
      <c r="L9">
        <f>+'I Personale'!Q9*'I Personale'!$E9</f>
        <v>0</v>
      </c>
      <c r="M9">
        <f>+'I Personale'!R9*'I Personale'!$E9</f>
        <v>0</v>
      </c>
      <c r="N9">
        <f>+'I Personale'!S9*'I Personale'!$E9</f>
        <v>0</v>
      </c>
      <c r="O9">
        <f>+'I Personale'!T9*'I Personale'!$E9</f>
        <v>0</v>
      </c>
      <c r="P9">
        <f>+'I Personale'!U9*'I Personale'!$E9</f>
        <v>0</v>
      </c>
      <c r="Q9">
        <f>+'I Personale'!V9*'I Personale'!$E9</f>
        <v>0</v>
      </c>
      <c r="R9">
        <f>+'I Personale'!W9*'I Personale'!$E9</f>
        <v>0</v>
      </c>
      <c r="S9">
        <f>+'I Personale'!X9*'I Personale'!$E9</f>
        <v>0</v>
      </c>
      <c r="T9">
        <f>+'I Personale'!Y9*'I Personale'!$E9</f>
        <v>0</v>
      </c>
      <c r="U9">
        <f>+'I Personale'!Z9*'I Personale'!$E9</f>
        <v>0</v>
      </c>
      <c r="V9">
        <f>+'I Personale'!AA9*'I Personale'!$E9</f>
        <v>0</v>
      </c>
      <c r="W9">
        <f>+'I Personale'!AB9*'I Personale'!$E9</f>
        <v>0</v>
      </c>
      <c r="X9">
        <f>+'I Personale'!AC9*'I Personale'!$E9</f>
        <v>0</v>
      </c>
      <c r="Y9">
        <f>+'I Personale'!AD9*'I Personale'!$E9</f>
        <v>0</v>
      </c>
      <c r="Z9">
        <f>+'I Personale'!AE9*'I Personale'!$E9</f>
        <v>0</v>
      </c>
      <c r="AA9">
        <f>+'I Personale'!AF9*'I Personale'!$E9</f>
        <v>0</v>
      </c>
      <c r="AB9">
        <f>+'I Personale'!AG9*'I Personale'!$E9</f>
        <v>0</v>
      </c>
      <c r="AC9">
        <f>+'I Personale'!AH9*'I Personale'!$E9</f>
        <v>0</v>
      </c>
      <c r="AD9">
        <f>+'I Personale'!AI9*'I Personale'!$E9</f>
        <v>0</v>
      </c>
      <c r="AE9">
        <f>+'I Personale'!AJ9*'I Personale'!$E9</f>
        <v>0</v>
      </c>
      <c r="AF9">
        <f>+'I Personale'!AK9*'I Personale'!$E9</f>
        <v>0</v>
      </c>
      <c r="AG9">
        <f>+'I Personale'!AL9*'I Personale'!$E9</f>
        <v>0</v>
      </c>
      <c r="AH9">
        <f>+'I Personale'!AM9*'I Personale'!$E9</f>
        <v>0</v>
      </c>
      <c r="AI9">
        <f>+'I Personale'!AN9*'I Personale'!$E9</f>
        <v>0</v>
      </c>
      <c r="AJ9">
        <f>+'I Personale'!AO9*'I Personale'!$E9</f>
        <v>0</v>
      </c>
      <c r="AK9">
        <f>+'I Personale'!AP9*'I Personale'!$E9</f>
        <v>0</v>
      </c>
      <c r="AL9">
        <f>+'I Personale'!AQ9*'I Personale'!$E9</f>
        <v>0</v>
      </c>
      <c r="AM9">
        <f>+'I Personale'!AR9*'I Personale'!$E9</f>
        <v>0</v>
      </c>
      <c r="AN9">
        <f>+'I Personale'!AS9*'I Personale'!$E9</f>
        <v>0</v>
      </c>
      <c r="AO9">
        <f>+'I Personale'!AT9*'I Personale'!$E9</f>
        <v>0</v>
      </c>
      <c r="AP9">
        <f>+'I Personale'!AU9*'I Personale'!$E9</f>
        <v>0</v>
      </c>
      <c r="AQ9">
        <f>+'I Personale'!AV9*'I Personale'!$E9</f>
        <v>0</v>
      </c>
      <c r="AR9">
        <f>+'I Personale'!AW9*'I Personale'!$E9</f>
        <v>0</v>
      </c>
      <c r="AS9">
        <f>+'I Personale'!AX9*'I Personale'!$E9</f>
        <v>0</v>
      </c>
      <c r="AT9">
        <f>+'I Personale'!AY9*'I Personale'!$E9</f>
        <v>0</v>
      </c>
      <c r="AU9">
        <f>+'I Personale'!AZ9*'I Personale'!$E9</f>
        <v>0</v>
      </c>
      <c r="AV9">
        <f>+'I Personale'!BA9*'I Personale'!$E9</f>
        <v>0</v>
      </c>
      <c r="AW9">
        <f>+'I Personale'!BB9*'I Personale'!$E9</f>
        <v>0</v>
      </c>
      <c r="AX9">
        <f>+'I Personale'!BC9*'I Personale'!$E9</f>
        <v>0</v>
      </c>
      <c r="AY9">
        <f>+'I Personale'!BD9*'I Personale'!$E9</f>
        <v>0</v>
      </c>
      <c r="AZ9">
        <f>+'I Personale'!BE9*'I Personale'!$E9</f>
        <v>0</v>
      </c>
      <c r="BA9">
        <f>+'I Personale'!BF9*'I Personale'!$E9</f>
        <v>0</v>
      </c>
      <c r="BB9">
        <f>+'I Personale'!BG9*'I Personale'!$E9</f>
        <v>0</v>
      </c>
      <c r="BC9">
        <f>+'I Personale'!BH9*'I Personale'!$E9</f>
        <v>0</v>
      </c>
      <c r="BD9">
        <f>+'I Personale'!BI9*'I Personale'!$E9</f>
        <v>0</v>
      </c>
      <c r="BE9">
        <f>+'I Personale'!BJ9*'I Personale'!$E9</f>
        <v>0</v>
      </c>
      <c r="BF9">
        <f>+'I Personale'!BK9*'I Personale'!$E9</f>
        <v>0</v>
      </c>
      <c r="BG9">
        <f>+'I Personale'!BL9*'I Personale'!$E9</f>
        <v>0</v>
      </c>
      <c r="BH9">
        <f>+'I Personale'!BM9*'I Personale'!$E9</f>
        <v>0</v>
      </c>
      <c r="BI9">
        <f>+'I Personale'!BN9*'I Personale'!$E9</f>
        <v>0</v>
      </c>
      <c r="BJ9">
        <f>+'I Personale'!BO9*'I Personale'!$E9</f>
        <v>0</v>
      </c>
    </row>
    <row r="10" spans="2:62" x14ac:dyDescent="0.25">
      <c r="B10" t="str">
        <f>+'I Personale'!B10</f>
        <v>Figura Professionale 8</v>
      </c>
      <c r="C10">
        <f>+'I Personale'!H10*'I Personale'!$E10</f>
        <v>0</v>
      </c>
      <c r="D10">
        <f>+'I Personale'!I10*'I Personale'!$E10</f>
        <v>0</v>
      </c>
      <c r="E10">
        <f>+'I Personale'!J10*'I Personale'!$E10</f>
        <v>0</v>
      </c>
      <c r="F10">
        <f>+'I Personale'!K10*'I Personale'!$E10</f>
        <v>0</v>
      </c>
      <c r="G10">
        <f>+'I Personale'!L10*'I Personale'!$E10</f>
        <v>0</v>
      </c>
      <c r="H10">
        <f>+'I Personale'!M10*'I Personale'!$E10</f>
        <v>0</v>
      </c>
      <c r="I10">
        <f>+'I Personale'!N10*'I Personale'!$E10</f>
        <v>0</v>
      </c>
      <c r="J10">
        <f>+'I Personale'!O10*'I Personale'!$E10</f>
        <v>0</v>
      </c>
      <c r="K10">
        <f>+'I Personale'!P10*'I Personale'!$E10</f>
        <v>0</v>
      </c>
      <c r="L10">
        <f>+'I Personale'!Q10*'I Personale'!$E10</f>
        <v>0</v>
      </c>
      <c r="M10">
        <f>+'I Personale'!R10*'I Personale'!$E10</f>
        <v>0</v>
      </c>
      <c r="N10">
        <f>+'I Personale'!S10*'I Personale'!$E10</f>
        <v>0</v>
      </c>
      <c r="O10">
        <f>+'I Personale'!T10*'I Personale'!$E10</f>
        <v>0</v>
      </c>
      <c r="P10">
        <f>+'I Personale'!U10*'I Personale'!$E10</f>
        <v>0</v>
      </c>
      <c r="Q10">
        <f>+'I Personale'!V10*'I Personale'!$E10</f>
        <v>0</v>
      </c>
      <c r="R10">
        <f>+'I Personale'!W10*'I Personale'!$E10</f>
        <v>0</v>
      </c>
      <c r="S10">
        <f>+'I Personale'!X10*'I Personale'!$E10</f>
        <v>0</v>
      </c>
      <c r="T10">
        <f>+'I Personale'!Y10*'I Personale'!$E10</f>
        <v>0</v>
      </c>
      <c r="U10">
        <f>+'I Personale'!Z10*'I Personale'!$E10</f>
        <v>0</v>
      </c>
      <c r="V10">
        <f>+'I Personale'!AA10*'I Personale'!$E10</f>
        <v>0</v>
      </c>
      <c r="W10">
        <f>+'I Personale'!AB10*'I Personale'!$E10</f>
        <v>0</v>
      </c>
      <c r="X10">
        <f>+'I Personale'!AC10*'I Personale'!$E10</f>
        <v>0</v>
      </c>
      <c r="Y10">
        <f>+'I Personale'!AD10*'I Personale'!$E10</f>
        <v>0</v>
      </c>
      <c r="Z10">
        <f>+'I Personale'!AE10*'I Personale'!$E10</f>
        <v>0</v>
      </c>
      <c r="AA10">
        <f>+'I Personale'!AF10*'I Personale'!$E10</f>
        <v>0</v>
      </c>
      <c r="AB10">
        <f>+'I Personale'!AG10*'I Personale'!$E10</f>
        <v>0</v>
      </c>
      <c r="AC10">
        <f>+'I Personale'!AH10*'I Personale'!$E10</f>
        <v>0</v>
      </c>
      <c r="AD10">
        <f>+'I Personale'!AI10*'I Personale'!$E10</f>
        <v>0</v>
      </c>
      <c r="AE10">
        <f>+'I Personale'!AJ10*'I Personale'!$E10</f>
        <v>0</v>
      </c>
      <c r="AF10">
        <f>+'I Personale'!AK10*'I Personale'!$E10</f>
        <v>0</v>
      </c>
      <c r="AG10">
        <f>+'I Personale'!AL10*'I Personale'!$E10</f>
        <v>0</v>
      </c>
      <c r="AH10">
        <f>+'I Personale'!AM10*'I Personale'!$E10</f>
        <v>0</v>
      </c>
      <c r="AI10">
        <f>+'I Personale'!AN10*'I Personale'!$E10</f>
        <v>0</v>
      </c>
      <c r="AJ10">
        <f>+'I Personale'!AO10*'I Personale'!$E10</f>
        <v>0</v>
      </c>
      <c r="AK10">
        <f>+'I Personale'!AP10*'I Personale'!$E10</f>
        <v>0</v>
      </c>
      <c r="AL10">
        <f>+'I Personale'!AQ10*'I Personale'!$E10</f>
        <v>0</v>
      </c>
      <c r="AM10">
        <f>+'I Personale'!AR10*'I Personale'!$E10</f>
        <v>0</v>
      </c>
      <c r="AN10">
        <f>+'I Personale'!AS10*'I Personale'!$E10</f>
        <v>0</v>
      </c>
      <c r="AO10">
        <f>+'I Personale'!AT10*'I Personale'!$E10</f>
        <v>0</v>
      </c>
      <c r="AP10">
        <f>+'I Personale'!AU10*'I Personale'!$E10</f>
        <v>0</v>
      </c>
      <c r="AQ10">
        <f>+'I Personale'!AV10*'I Personale'!$E10</f>
        <v>0</v>
      </c>
      <c r="AR10">
        <f>+'I Personale'!AW10*'I Personale'!$E10</f>
        <v>0</v>
      </c>
      <c r="AS10">
        <f>+'I Personale'!AX10*'I Personale'!$E10</f>
        <v>0</v>
      </c>
      <c r="AT10">
        <f>+'I Personale'!AY10*'I Personale'!$E10</f>
        <v>0</v>
      </c>
      <c r="AU10">
        <f>+'I Personale'!AZ10*'I Personale'!$E10</f>
        <v>0</v>
      </c>
      <c r="AV10">
        <f>+'I Personale'!BA10*'I Personale'!$E10</f>
        <v>0</v>
      </c>
      <c r="AW10">
        <f>+'I Personale'!BB10*'I Personale'!$E10</f>
        <v>0</v>
      </c>
      <c r="AX10">
        <f>+'I Personale'!BC10*'I Personale'!$E10</f>
        <v>0</v>
      </c>
      <c r="AY10">
        <f>+'I Personale'!BD10*'I Personale'!$E10</f>
        <v>0</v>
      </c>
      <c r="AZ10">
        <f>+'I Personale'!BE10*'I Personale'!$E10</f>
        <v>0</v>
      </c>
      <c r="BA10">
        <f>+'I Personale'!BF10*'I Personale'!$E10</f>
        <v>0</v>
      </c>
      <c r="BB10">
        <f>+'I Personale'!BG10*'I Personale'!$E10</f>
        <v>0</v>
      </c>
      <c r="BC10">
        <f>+'I Personale'!BH10*'I Personale'!$E10</f>
        <v>0</v>
      </c>
      <c r="BD10">
        <f>+'I Personale'!BI10*'I Personale'!$E10</f>
        <v>0</v>
      </c>
      <c r="BE10">
        <f>+'I Personale'!BJ10*'I Personale'!$E10</f>
        <v>0</v>
      </c>
      <c r="BF10">
        <f>+'I Personale'!BK10*'I Personale'!$E10</f>
        <v>0</v>
      </c>
      <c r="BG10">
        <f>+'I Personale'!BL10*'I Personale'!$E10</f>
        <v>0</v>
      </c>
      <c r="BH10">
        <f>+'I Personale'!BM10*'I Personale'!$E10</f>
        <v>0</v>
      </c>
      <c r="BI10">
        <f>+'I Personale'!BN10*'I Personale'!$E10</f>
        <v>0</v>
      </c>
      <c r="BJ10">
        <f>+'I Personale'!BO10*'I Personale'!$E10</f>
        <v>0</v>
      </c>
    </row>
    <row r="11" spans="2:62" x14ac:dyDescent="0.25">
      <c r="B11" t="str">
        <f>+'I Personale'!B11</f>
        <v>Figura Professionale 9</v>
      </c>
      <c r="C11">
        <f>+'I Personale'!H11*'I Personale'!$E11</f>
        <v>0</v>
      </c>
      <c r="D11">
        <f>+'I Personale'!I11*'I Personale'!$E11</f>
        <v>0</v>
      </c>
      <c r="E11">
        <f>+'I Personale'!J11*'I Personale'!$E11</f>
        <v>0</v>
      </c>
      <c r="F11">
        <f>+'I Personale'!K11*'I Personale'!$E11</f>
        <v>0</v>
      </c>
      <c r="G11">
        <f>+'I Personale'!L11*'I Personale'!$E11</f>
        <v>0</v>
      </c>
      <c r="H11">
        <f>+'I Personale'!M11*'I Personale'!$E11</f>
        <v>0</v>
      </c>
      <c r="I11">
        <f>+'I Personale'!N11*'I Personale'!$E11</f>
        <v>0</v>
      </c>
      <c r="J11">
        <f>+'I Personale'!O11*'I Personale'!$E11</f>
        <v>0</v>
      </c>
      <c r="K11">
        <f>+'I Personale'!P11*'I Personale'!$E11</f>
        <v>0</v>
      </c>
      <c r="L11">
        <f>+'I Personale'!Q11*'I Personale'!$E11</f>
        <v>0</v>
      </c>
      <c r="M11">
        <f>+'I Personale'!R11*'I Personale'!$E11</f>
        <v>0</v>
      </c>
      <c r="N11">
        <f>+'I Personale'!S11*'I Personale'!$E11</f>
        <v>0</v>
      </c>
      <c r="O11">
        <f>+'I Personale'!T11*'I Personale'!$E11</f>
        <v>0</v>
      </c>
      <c r="P11">
        <f>+'I Personale'!U11*'I Personale'!$E11</f>
        <v>0</v>
      </c>
      <c r="Q11">
        <f>+'I Personale'!V11*'I Personale'!$E11</f>
        <v>0</v>
      </c>
      <c r="R11">
        <f>+'I Personale'!W11*'I Personale'!$E11</f>
        <v>0</v>
      </c>
      <c r="S11">
        <f>+'I Personale'!X11*'I Personale'!$E11</f>
        <v>0</v>
      </c>
      <c r="T11">
        <f>+'I Personale'!Y11*'I Personale'!$E11</f>
        <v>0</v>
      </c>
      <c r="U11">
        <f>+'I Personale'!Z11*'I Personale'!$E11</f>
        <v>0</v>
      </c>
      <c r="V11">
        <f>+'I Personale'!AA11*'I Personale'!$E11</f>
        <v>0</v>
      </c>
      <c r="W11">
        <f>+'I Personale'!AB11*'I Personale'!$E11</f>
        <v>0</v>
      </c>
      <c r="X11">
        <f>+'I Personale'!AC11*'I Personale'!$E11</f>
        <v>0</v>
      </c>
      <c r="Y11">
        <f>+'I Personale'!AD11*'I Personale'!$E11</f>
        <v>0</v>
      </c>
      <c r="Z11">
        <f>+'I Personale'!AE11*'I Personale'!$E11</f>
        <v>0</v>
      </c>
      <c r="AA11">
        <f>+'I Personale'!AF11*'I Personale'!$E11</f>
        <v>0</v>
      </c>
      <c r="AB11">
        <f>+'I Personale'!AG11*'I Personale'!$E11</f>
        <v>0</v>
      </c>
      <c r="AC11">
        <f>+'I Personale'!AH11*'I Personale'!$E11</f>
        <v>0</v>
      </c>
      <c r="AD11">
        <f>+'I Personale'!AI11*'I Personale'!$E11</f>
        <v>0</v>
      </c>
      <c r="AE11">
        <f>+'I Personale'!AJ11*'I Personale'!$E11</f>
        <v>0</v>
      </c>
      <c r="AF11">
        <f>+'I Personale'!AK11*'I Personale'!$E11</f>
        <v>0</v>
      </c>
      <c r="AG11">
        <f>+'I Personale'!AL11*'I Personale'!$E11</f>
        <v>0</v>
      </c>
      <c r="AH11">
        <f>+'I Personale'!AM11*'I Personale'!$E11</f>
        <v>0</v>
      </c>
      <c r="AI11">
        <f>+'I Personale'!AN11*'I Personale'!$E11</f>
        <v>0</v>
      </c>
      <c r="AJ11">
        <f>+'I Personale'!AO11*'I Personale'!$E11</f>
        <v>0</v>
      </c>
      <c r="AK11">
        <f>+'I Personale'!AP11*'I Personale'!$E11</f>
        <v>0</v>
      </c>
      <c r="AL11">
        <f>+'I Personale'!AQ11*'I Personale'!$E11</f>
        <v>0</v>
      </c>
      <c r="AM11">
        <f>+'I Personale'!AR11*'I Personale'!$E11</f>
        <v>0</v>
      </c>
      <c r="AN11">
        <f>+'I Personale'!AS11*'I Personale'!$E11</f>
        <v>0</v>
      </c>
      <c r="AO11">
        <f>+'I Personale'!AT11*'I Personale'!$E11</f>
        <v>0</v>
      </c>
      <c r="AP11">
        <f>+'I Personale'!AU11*'I Personale'!$E11</f>
        <v>0</v>
      </c>
      <c r="AQ11">
        <f>+'I Personale'!AV11*'I Personale'!$E11</f>
        <v>0</v>
      </c>
      <c r="AR11">
        <f>+'I Personale'!AW11*'I Personale'!$E11</f>
        <v>0</v>
      </c>
      <c r="AS11">
        <f>+'I Personale'!AX11*'I Personale'!$E11</f>
        <v>0</v>
      </c>
      <c r="AT11">
        <f>+'I Personale'!AY11*'I Personale'!$E11</f>
        <v>0</v>
      </c>
      <c r="AU11">
        <f>+'I Personale'!AZ11*'I Personale'!$E11</f>
        <v>0</v>
      </c>
      <c r="AV11">
        <f>+'I Personale'!BA11*'I Personale'!$E11</f>
        <v>0</v>
      </c>
      <c r="AW11">
        <f>+'I Personale'!BB11*'I Personale'!$E11</f>
        <v>0</v>
      </c>
      <c r="AX11">
        <f>+'I Personale'!BC11*'I Personale'!$E11</f>
        <v>0</v>
      </c>
      <c r="AY11">
        <f>+'I Personale'!BD11*'I Personale'!$E11</f>
        <v>0</v>
      </c>
      <c r="AZ11">
        <f>+'I Personale'!BE11*'I Personale'!$E11</f>
        <v>0</v>
      </c>
      <c r="BA11">
        <f>+'I Personale'!BF11*'I Personale'!$E11</f>
        <v>0</v>
      </c>
      <c r="BB11">
        <f>+'I Personale'!BG11*'I Personale'!$E11</f>
        <v>0</v>
      </c>
      <c r="BC11">
        <f>+'I Personale'!BH11*'I Personale'!$E11</f>
        <v>0</v>
      </c>
      <c r="BD11">
        <f>+'I Personale'!BI11*'I Personale'!$E11</f>
        <v>0</v>
      </c>
      <c r="BE11">
        <f>+'I Personale'!BJ11*'I Personale'!$E11</f>
        <v>0</v>
      </c>
      <c r="BF11">
        <f>+'I Personale'!BK11*'I Personale'!$E11</f>
        <v>0</v>
      </c>
      <c r="BG11">
        <f>+'I Personale'!BL11*'I Personale'!$E11</f>
        <v>0</v>
      </c>
      <c r="BH11">
        <f>+'I Personale'!BM11*'I Personale'!$E11</f>
        <v>0</v>
      </c>
      <c r="BI11">
        <f>+'I Personale'!BN11*'I Personale'!$E11</f>
        <v>0</v>
      </c>
      <c r="BJ11">
        <f>+'I Personale'!BO11*'I Personale'!$E11</f>
        <v>0</v>
      </c>
    </row>
    <row r="12" spans="2:62" x14ac:dyDescent="0.25">
      <c r="B12" t="str">
        <f>+'I Personale'!B12</f>
        <v>Figura Professionale 10</v>
      </c>
      <c r="C12">
        <f>+'I Personale'!H12*'I Personale'!$E12</f>
        <v>0</v>
      </c>
      <c r="D12">
        <f>+'I Personale'!I12*'I Personale'!$E12</f>
        <v>0</v>
      </c>
      <c r="E12">
        <f>+'I Personale'!J12*'I Personale'!$E12</f>
        <v>0</v>
      </c>
      <c r="F12">
        <f>+'I Personale'!K12*'I Personale'!$E12</f>
        <v>0</v>
      </c>
      <c r="G12">
        <f>+'I Personale'!L12*'I Personale'!$E12</f>
        <v>0</v>
      </c>
      <c r="H12">
        <f>+'I Personale'!M12*'I Personale'!$E12</f>
        <v>0</v>
      </c>
      <c r="I12">
        <f>+'I Personale'!N12*'I Personale'!$E12</f>
        <v>0</v>
      </c>
      <c r="J12">
        <f>+'I Personale'!O12*'I Personale'!$E12</f>
        <v>0</v>
      </c>
      <c r="K12">
        <f>+'I Personale'!P12*'I Personale'!$E12</f>
        <v>0</v>
      </c>
      <c r="L12">
        <f>+'I Personale'!Q12*'I Personale'!$E12</f>
        <v>0</v>
      </c>
      <c r="M12">
        <f>+'I Personale'!R12*'I Personale'!$E12</f>
        <v>0</v>
      </c>
      <c r="N12">
        <f>+'I Personale'!S12*'I Personale'!$E12</f>
        <v>0</v>
      </c>
      <c r="O12">
        <f>+'I Personale'!T12*'I Personale'!$E12</f>
        <v>0</v>
      </c>
      <c r="P12">
        <f>+'I Personale'!U12*'I Personale'!$E12</f>
        <v>0</v>
      </c>
      <c r="Q12">
        <f>+'I Personale'!V12*'I Personale'!$E12</f>
        <v>0</v>
      </c>
      <c r="R12">
        <f>+'I Personale'!W12*'I Personale'!$E12</f>
        <v>0</v>
      </c>
      <c r="S12">
        <f>+'I Personale'!X12*'I Personale'!$E12</f>
        <v>0</v>
      </c>
      <c r="T12">
        <f>+'I Personale'!Y12*'I Personale'!$E12</f>
        <v>0</v>
      </c>
      <c r="U12">
        <f>+'I Personale'!Z12*'I Personale'!$E12</f>
        <v>0</v>
      </c>
      <c r="V12">
        <f>+'I Personale'!AA12*'I Personale'!$E12</f>
        <v>0</v>
      </c>
      <c r="W12">
        <f>+'I Personale'!AB12*'I Personale'!$E12</f>
        <v>0</v>
      </c>
      <c r="X12">
        <f>+'I Personale'!AC12*'I Personale'!$E12</f>
        <v>0</v>
      </c>
      <c r="Y12">
        <f>+'I Personale'!AD12*'I Personale'!$E12</f>
        <v>0</v>
      </c>
      <c r="Z12">
        <f>+'I Personale'!AE12*'I Personale'!$E12</f>
        <v>0</v>
      </c>
      <c r="AA12">
        <f>+'I Personale'!AF12*'I Personale'!$E12</f>
        <v>0</v>
      </c>
      <c r="AB12">
        <f>+'I Personale'!AG12*'I Personale'!$E12</f>
        <v>0</v>
      </c>
      <c r="AC12">
        <f>+'I Personale'!AH12*'I Personale'!$E12</f>
        <v>0</v>
      </c>
      <c r="AD12">
        <f>+'I Personale'!AI12*'I Personale'!$E12</f>
        <v>0</v>
      </c>
      <c r="AE12">
        <f>+'I Personale'!AJ12*'I Personale'!$E12</f>
        <v>0</v>
      </c>
      <c r="AF12">
        <f>+'I Personale'!AK12*'I Personale'!$E12</f>
        <v>0</v>
      </c>
      <c r="AG12">
        <f>+'I Personale'!AL12*'I Personale'!$E12</f>
        <v>0</v>
      </c>
      <c r="AH12">
        <f>+'I Personale'!AM12*'I Personale'!$E12</f>
        <v>0</v>
      </c>
      <c r="AI12">
        <f>+'I Personale'!AN12*'I Personale'!$E12</f>
        <v>0</v>
      </c>
      <c r="AJ12">
        <f>+'I Personale'!AO12*'I Personale'!$E12</f>
        <v>0</v>
      </c>
      <c r="AK12">
        <f>+'I Personale'!AP12*'I Personale'!$E12</f>
        <v>0</v>
      </c>
      <c r="AL12">
        <f>+'I Personale'!AQ12*'I Personale'!$E12</f>
        <v>0</v>
      </c>
      <c r="AM12">
        <f>+'I Personale'!AR12*'I Personale'!$E12</f>
        <v>0</v>
      </c>
      <c r="AN12">
        <f>+'I Personale'!AS12*'I Personale'!$E12</f>
        <v>0</v>
      </c>
      <c r="AO12">
        <f>+'I Personale'!AT12*'I Personale'!$E12</f>
        <v>0</v>
      </c>
      <c r="AP12">
        <f>+'I Personale'!AU12*'I Personale'!$E12</f>
        <v>0</v>
      </c>
      <c r="AQ12">
        <f>+'I Personale'!AV12*'I Personale'!$E12</f>
        <v>0</v>
      </c>
      <c r="AR12">
        <f>+'I Personale'!AW12*'I Personale'!$E12</f>
        <v>0</v>
      </c>
      <c r="AS12">
        <f>+'I Personale'!AX12*'I Personale'!$E12</f>
        <v>0</v>
      </c>
      <c r="AT12">
        <f>+'I Personale'!AY12*'I Personale'!$E12</f>
        <v>0</v>
      </c>
      <c r="AU12">
        <f>+'I Personale'!AZ12*'I Personale'!$E12</f>
        <v>0</v>
      </c>
      <c r="AV12">
        <f>+'I Personale'!BA12*'I Personale'!$E12</f>
        <v>0</v>
      </c>
      <c r="AW12">
        <f>+'I Personale'!BB12*'I Personale'!$E12</f>
        <v>0</v>
      </c>
      <c r="AX12">
        <f>+'I Personale'!BC12*'I Personale'!$E12</f>
        <v>0</v>
      </c>
      <c r="AY12">
        <f>+'I Personale'!BD12*'I Personale'!$E12</f>
        <v>0</v>
      </c>
      <c r="AZ12">
        <f>+'I Personale'!BE12*'I Personale'!$E12</f>
        <v>0</v>
      </c>
      <c r="BA12">
        <f>+'I Personale'!BF12*'I Personale'!$E12</f>
        <v>0</v>
      </c>
      <c r="BB12">
        <f>+'I Personale'!BG12*'I Personale'!$E12</f>
        <v>0</v>
      </c>
      <c r="BC12">
        <f>+'I Personale'!BH12*'I Personale'!$E12</f>
        <v>0</v>
      </c>
      <c r="BD12">
        <f>+'I Personale'!BI12*'I Personale'!$E12</f>
        <v>0</v>
      </c>
      <c r="BE12">
        <f>+'I Personale'!BJ12*'I Personale'!$E12</f>
        <v>0</v>
      </c>
      <c r="BF12">
        <f>+'I Personale'!BK12*'I Personale'!$E12</f>
        <v>0</v>
      </c>
      <c r="BG12">
        <f>+'I Personale'!BL12*'I Personale'!$E12</f>
        <v>0</v>
      </c>
      <c r="BH12">
        <f>+'I Personale'!BM12*'I Personale'!$E12</f>
        <v>0</v>
      </c>
      <c r="BI12">
        <f>+'I Personale'!BN12*'I Personale'!$E12</f>
        <v>0</v>
      </c>
      <c r="BJ12">
        <f>+'I Personale'!BO12*'I Personale'!$E12</f>
        <v>0</v>
      </c>
    </row>
    <row r="13" spans="2:62" x14ac:dyDescent="0.25">
      <c r="B13" s="20" t="s">
        <v>457</v>
      </c>
      <c r="C13" s="20">
        <f>SUM(C3:C12)</f>
        <v>2173.913043478261</v>
      </c>
      <c r="D13" s="20">
        <f t="shared" ref="D13:BJ13" si="0">SUM(D3:D12)</f>
        <v>2173.913043478261</v>
      </c>
      <c r="E13" s="20">
        <f t="shared" si="0"/>
        <v>2173.913043478261</v>
      </c>
      <c r="F13" s="20">
        <f t="shared" si="0"/>
        <v>2173.913043478261</v>
      </c>
      <c r="G13" s="20">
        <f t="shared" si="0"/>
        <v>2173.913043478261</v>
      </c>
      <c r="H13" s="20">
        <f t="shared" si="0"/>
        <v>2173.913043478261</v>
      </c>
      <c r="I13" s="20">
        <f t="shared" si="0"/>
        <v>2173.913043478261</v>
      </c>
      <c r="J13" s="20">
        <f t="shared" si="0"/>
        <v>2173.913043478261</v>
      </c>
      <c r="K13" s="20">
        <f t="shared" si="0"/>
        <v>2173.913043478261</v>
      </c>
      <c r="L13" s="20">
        <f t="shared" si="0"/>
        <v>2173.913043478261</v>
      </c>
      <c r="M13" s="20">
        <f t="shared" si="0"/>
        <v>2173.913043478261</v>
      </c>
      <c r="N13" s="20">
        <f t="shared" si="0"/>
        <v>2173.913043478261</v>
      </c>
      <c r="O13" s="20">
        <f t="shared" si="0"/>
        <v>2173.913043478261</v>
      </c>
      <c r="P13" s="20">
        <f t="shared" si="0"/>
        <v>2173.913043478261</v>
      </c>
      <c r="Q13" s="20">
        <f t="shared" si="0"/>
        <v>2173.913043478261</v>
      </c>
      <c r="R13" s="20">
        <f t="shared" si="0"/>
        <v>2173.913043478261</v>
      </c>
      <c r="S13" s="20">
        <f t="shared" si="0"/>
        <v>2173.913043478261</v>
      </c>
      <c r="T13" s="20">
        <f t="shared" si="0"/>
        <v>2173.913043478261</v>
      </c>
      <c r="U13" s="20">
        <f t="shared" si="0"/>
        <v>2173.913043478261</v>
      </c>
      <c r="V13" s="20">
        <f t="shared" si="0"/>
        <v>2173.913043478261</v>
      </c>
      <c r="W13" s="20">
        <f t="shared" si="0"/>
        <v>2173.913043478261</v>
      </c>
      <c r="X13" s="20">
        <f t="shared" si="0"/>
        <v>2173.913043478261</v>
      </c>
      <c r="Y13" s="20">
        <f t="shared" si="0"/>
        <v>2173.913043478261</v>
      </c>
      <c r="Z13" s="20">
        <f t="shared" si="0"/>
        <v>2173.913043478261</v>
      </c>
      <c r="AA13" s="20">
        <f t="shared" si="0"/>
        <v>2173.913043478261</v>
      </c>
      <c r="AB13" s="20">
        <f t="shared" si="0"/>
        <v>2173.913043478261</v>
      </c>
      <c r="AC13" s="20">
        <f t="shared" si="0"/>
        <v>2173.913043478261</v>
      </c>
      <c r="AD13" s="20">
        <f t="shared" si="0"/>
        <v>2173.913043478261</v>
      </c>
      <c r="AE13" s="20">
        <f t="shared" si="0"/>
        <v>2173.913043478261</v>
      </c>
      <c r="AF13" s="20">
        <f t="shared" si="0"/>
        <v>2173.913043478261</v>
      </c>
      <c r="AG13" s="20">
        <f t="shared" si="0"/>
        <v>2173.913043478261</v>
      </c>
      <c r="AH13" s="20">
        <f t="shared" si="0"/>
        <v>2173.913043478261</v>
      </c>
      <c r="AI13" s="20">
        <f t="shared" si="0"/>
        <v>2173.913043478261</v>
      </c>
      <c r="AJ13" s="20">
        <f t="shared" si="0"/>
        <v>2173.913043478261</v>
      </c>
      <c r="AK13" s="20">
        <f t="shared" si="0"/>
        <v>2173.913043478261</v>
      </c>
      <c r="AL13" s="20">
        <f t="shared" si="0"/>
        <v>2173.913043478261</v>
      </c>
      <c r="AM13" s="20">
        <f t="shared" si="0"/>
        <v>2173.913043478261</v>
      </c>
      <c r="AN13" s="20">
        <f t="shared" si="0"/>
        <v>2173.913043478261</v>
      </c>
      <c r="AO13" s="20">
        <f t="shared" si="0"/>
        <v>2173.913043478261</v>
      </c>
      <c r="AP13" s="20">
        <f t="shared" si="0"/>
        <v>2173.913043478261</v>
      </c>
      <c r="AQ13" s="20">
        <f t="shared" si="0"/>
        <v>2173.913043478261</v>
      </c>
      <c r="AR13" s="20">
        <f t="shared" si="0"/>
        <v>2173.913043478261</v>
      </c>
      <c r="AS13" s="20">
        <f t="shared" si="0"/>
        <v>2173.913043478261</v>
      </c>
      <c r="AT13" s="20">
        <f t="shared" si="0"/>
        <v>2173.913043478261</v>
      </c>
      <c r="AU13" s="20">
        <f t="shared" si="0"/>
        <v>2173.913043478261</v>
      </c>
      <c r="AV13" s="20">
        <f t="shared" si="0"/>
        <v>2173.913043478261</v>
      </c>
      <c r="AW13" s="20">
        <f t="shared" si="0"/>
        <v>2173.913043478261</v>
      </c>
      <c r="AX13" s="20">
        <f t="shared" si="0"/>
        <v>2173.913043478261</v>
      </c>
      <c r="AY13" s="20">
        <f t="shared" si="0"/>
        <v>2173.913043478261</v>
      </c>
      <c r="AZ13" s="20">
        <f t="shared" si="0"/>
        <v>2173.913043478261</v>
      </c>
      <c r="BA13" s="20">
        <f t="shared" si="0"/>
        <v>2173.913043478261</v>
      </c>
      <c r="BB13" s="20">
        <f t="shared" si="0"/>
        <v>2173.913043478261</v>
      </c>
      <c r="BC13" s="20">
        <f t="shared" si="0"/>
        <v>2173.913043478261</v>
      </c>
      <c r="BD13" s="20">
        <f t="shared" si="0"/>
        <v>2173.913043478261</v>
      </c>
      <c r="BE13" s="20">
        <f t="shared" si="0"/>
        <v>2173.913043478261</v>
      </c>
      <c r="BF13" s="20">
        <f t="shared" si="0"/>
        <v>2173.913043478261</v>
      </c>
      <c r="BG13" s="20">
        <f t="shared" si="0"/>
        <v>2173.913043478261</v>
      </c>
      <c r="BH13" s="20">
        <f t="shared" si="0"/>
        <v>2173.913043478261</v>
      </c>
      <c r="BI13" s="20">
        <f t="shared" si="0"/>
        <v>2173.913043478261</v>
      </c>
      <c r="BJ13" s="20">
        <f t="shared" si="0"/>
        <v>2173.913043478261</v>
      </c>
    </row>
    <row r="15" spans="2:62" x14ac:dyDescent="0.25">
      <c r="C15" s="31">
        <f>+C2</f>
        <v>41640</v>
      </c>
      <c r="D15" s="31">
        <f t="shared" ref="D15:BJ15" si="1">+D2</f>
        <v>41698</v>
      </c>
      <c r="E15" s="31">
        <f t="shared" si="1"/>
        <v>41729</v>
      </c>
      <c r="F15" s="31">
        <f t="shared" si="1"/>
        <v>41759</v>
      </c>
      <c r="G15" s="31">
        <f t="shared" si="1"/>
        <v>41790</v>
      </c>
      <c r="H15" s="31">
        <f t="shared" si="1"/>
        <v>41820</v>
      </c>
      <c r="I15" s="31">
        <f t="shared" si="1"/>
        <v>41851</v>
      </c>
      <c r="J15" s="31">
        <f t="shared" si="1"/>
        <v>41882</v>
      </c>
      <c r="K15" s="31">
        <f t="shared" si="1"/>
        <v>41912</v>
      </c>
      <c r="L15" s="31">
        <f t="shared" si="1"/>
        <v>41943</v>
      </c>
      <c r="M15" s="31">
        <f t="shared" si="1"/>
        <v>41973</v>
      </c>
      <c r="N15" s="31">
        <f t="shared" si="1"/>
        <v>42004</v>
      </c>
      <c r="O15" s="31">
        <f t="shared" si="1"/>
        <v>42035</v>
      </c>
      <c r="P15" s="31">
        <f t="shared" si="1"/>
        <v>42063</v>
      </c>
      <c r="Q15" s="31">
        <f t="shared" si="1"/>
        <v>42094</v>
      </c>
      <c r="R15" s="31">
        <f t="shared" si="1"/>
        <v>42124</v>
      </c>
      <c r="S15" s="31">
        <f t="shared" si="1"/>
        <v>42155</v>
      </c>
      <c r="T15" s="31">
        <f t="shared" si="1"/>
        <v>42185</v>
      </c>
      <c r="U15" s="31">
        <f t="shared" si="1"/>
        <v>42216</v>
      </c>
      <c r="V15" s="31">
        <f t="shared" si="1"/>
        <v>42247</v>
      </c>
      <c r="W15" s="31">
        <f t="shared" si="1"/>
        <v>42277</v>
      </c>
      <c r="X15" s="31">
        <f t="shared" si="1"/>
        <v>42308</v>
      </c>
      <c r="Y15" s="31">
        <f t="shared" si="1"/>
        <v>42338</v>
      </c>
      <c r="Z15" s="31">
        <f t="shared" si="1"/>
        <v>42369</v>
      </c>
      <c r="AA15" s="31">
        <f t="shared" si="1"/>
        <v>42400</v>
      </c>
      <c r="AB15" s="31">
        <f t="shared" si="1"/>
        <v>42429</v>
      </c>
      <c r="AC15" s="31">
        <f t="shared" si="1"/>
        <v>42460</v>
      </c>
      <c r="AD15" s="31">
        <f t="shared" si="1"/>
        <v>42490</v>
      </c>
      <c r="AE15" s="31">
        <f t="shared" si="1"/>
        <v>42521</v>
      </c>
      <c r="AF15" s="31">
        <f t="shared" si="1"/>
        <v>42551</v>
      </c>
      <c r="AG15" s="31">
        <f t="shared" si="1"/>
        <v>42582</v>
      </c>
      <c r="AH15" s="31">
        <f t="shared" si="1"/>
        <v>42613</v>
      </c>
      <c r="AI15" s="31">
        <f t="shared" si="1"/>
        <v>42643</v>
      </c>
      <c r="AJ15" s="31">
        <f t="shared" si="1"/>
        <v>42674</v>
      </c>
      <c r="AK15" s="31">
        <f t="shared" si="1"/>
        <v>42704</v>
      </c>
      <c r="AL15" s="31">
        <f t="shared" si="1"/>
        <v>42735</v>
      </c>
      <c r="AM15" s="31">
        <f t="shared" si="1"/>
        <v>42766</v>
      </c>
      <c r="AN15" s="31">
        <f t="shared" si="1"/>
        <v>42794</v>
      </c>
      <c r="AO15" s="31">
        <f t="shared" si="1"/>
        <v>42825</v>
      </c>
      <c r="AP15" s="31">
        <f t="shared" si="1"/>
        <v>42855</v>
      </c>
      <c r="AQ15" s="31">
        <f t="shared" si="1"/>
        <v>42886</v>
      </c>
      <c r="AR15" s="31">
        <f t="shared" si="1"/>
        <v>42916</v>
      </c>
      <c r="AS15" s="31">
        <f t="shared" si="1"/>
        <v>42947</v>
      </c>
      <c r="AT15" s="31">
        <f t="shared" si="1"/>
        <v>42978</v>
      </c>
      <c r="AU15" s="31">
        <f t="shared" si="1"/>
        <v>43008</v>
      </c>
      <c r="AV15" s="31">
        <f t="shared" si="1"/>
        <v>43039</v>
      </c>
      <c r="AW15" s="31">
        <f t="shared" si="1"/>
        <v>43069</v>
      </c>
      <c r="AX15" s="31">
        <f t="shared" si="1"/>
        <v>43100</v>
      </c>
      <c r="AY15" s="31">
        <f t="shared" si="1"/>
        <v>43131</v>
      </c>
      <c r="AZ15" s="31">
        <f t="shared" si="1"/>
        <v>43159</v>
      </c>
      <c r="BA15" s="31">
        <f t="shared" si="1"/>
        <v>43190</v>
      </c>
      <c r="BB15" s="31">
        <f t="shared" si="1"/>
        <v>43220</v>
      </c>
      <c r="BC15" s="31">
        <f t="shared" si="1"/>
        <v>43251</v>
      </c>
      <c r="BD15" s="31">
        <f t="shared" si="1"/>
        <v>43281</v>
      </c>
      <c r="BE15" s="31">
        <f t="shared" si="1"/>
        <v>43312</v>
      </c>
      <c r="BF15" s="31">
        <f t="shared" si="1"/>
        <v>43343</v>
      </c>
      <c r="BG15" s="31">
        <f t="shared" si="1"/>
        <v>43373</v>
      </c>
      <c r="BH15" s="31">
        <f t="shared" si="1"/>
        <v>43404</v>
      </c>
      <c r="BI15" s="31">
        <f t="shared" si="1"/>
        <v>43434</v>
      </c>
      <c r="BJ15" s="31">
        <f t="shared" si="1"/>
        <v>43465</v>
      </c>
    </row>
    <row r="16" spans="2:62" x14ac:dyDescent="0.25">
      <c r="B16" t="str">
        <f>+B3</f>
        <v>Figura Professionale 1</v>
      </c>
      <c r="C16">
        <f>+C3</f>
        <v>2173.913043478261</v>
      </c>
      <c r="D16">
        <f t="shared" ref="D16:BJ16" si="2">+D3</f>
        <v>2173.913043478261</v>
      </c>
      <c r="E16">
        <f t="shared" si="2"/>
        <v>2173.913043478261</v>
      </c>
      <c r="F16">
        <f t="shared" si="2"/>
        <v>2173.913043478261</v>
      </c>
      <c r="G16">
        <f t="shared" si="2"/>
        <v>2173.913043478261</v>
      </c>
      <c r="H16">
        <f t="shared" si="2"/>
        <v>2173.913043478261</v>
      </c>
      <c r="I16">
        <f t="shared" si="2"/>
        <v>2173.913043478261</v>
      </c>
      <c r="J16">
        <f t="shared" si="2"/>
        <v>2173.913043478261</v>
      </c>
      <c r="K16">
        <f t="shared" si="2"/>
        <v>2173.913043478261</v>
      </c>
      <c r="L16">
        <f t="shared" si="2"/>
        <v>2173.913043478261</v>
      </c>
      <c r="M16">
        <f t="shared" si="2"/>
        <v>2173.913043478261</v>
      </c>
      <c r="N16">
        <f t="shared" si="2"/>
        <v>2173.913043478261</v>
      </c>
      <c r="O16">
        <f t="shared" si="2"/>
        <v>2173.913043478261</v>
      </c>
      <c r="P16">
        <f t="shared" si="2"/>
        <v>2173.913043478261</v>
      </c>
      <c r="Q16">
        <f t="shared" si="2"/>
        <v>2173.913043478261</v>
      </c>
      <c r="R16">
        <f t="shared" si="2"/>
        <v>2173.913043478261</v>
      </c>
      <c r="S16">
        <f t="shared" si="2"/>
        <v>2173.913043478261</v>
      </c>
      <c r="T16">
        <f t="shared" si="2"/>
        <v>2173.913043478261</v>
      </c>
      <c r="U16">
        <f t="shared" si="2"/>
        <v>2173.913043478261</v>
      </c>
      <c r="V16">
        <f t="shared" si="2"/>
        <v>2173.913043478261</v>
      </c>
      <c r="W16">
        <f t="shared" si="2"/>
        <v>2173.913043478261</v>
      </c>
      <c r="X16">
        <f t="shared" si="2"/>
        <v>2173.913043478261</v>
      </c>
      <c r="Y16">
        <f t="shared" si="2"/>
        <v>2173.913043478261</v>
      </c>
      <c r="Z16">
        <f t="shared" si="2"/>
        <v>2173.913043478261</v>
      </c>
      <c r="AA16">
        <f t="shared" si="2"/>
        <v>2173.913043478261</v>
      </c>
      <c r="AB16">
        <f t="shared" si="2"/>
        <v>2173.913043478261</v>
      </c>
      <c r="AC16">
        <f t="shared" si="2"/>
        <v>2173.913043478261</v>
      </c>
      <c r="AD16">
        <f t="shared" si="2"/>
        <v>2173.913043478261</v>
      </c>
      <c r="AE16">
        <f t="shared" si="2"/>
        <v>2173.913043478261</v>
      </c>
      <c r="AF16">
        <f t="shared" si="2"/>
        <v>2173.913043478261</v>
      </c>
      <c r="AG16">
        <f t="shared" si="2"/>
        <v>2173.913043478261</v>
      </c>
      <c r="AH16">
        <f t="shared" si="2"/>
        <v>2173.913043478261</v>
      </c>
      <c r="AI16">
        <f t="shared" si="2"/>
        <v>2173.913043478261</v>
      </c>
      <c r="AJ16">
        <f t="shared" si="2"/>
        <v>2173.913043478261</v>
      </c>
      <c r="AK16">
        <f t="shared" si="2"/>
        <v>2173.913043478261</v>
      </c>
      <c r="AL16">
        <f t="shared" si="2"/>
        <v>2173.913043478261</v>
      </c>
      <c r="AM16">
        <f t="shared" si="2"/>
        <v>2173.913043478261</v>
      </c>
      <c r="AN16">
        <f t="shared" si="2"/>
        <v>2173.913043478261</v>
      </c>
      <c r="AO16">
        <f t="shared" si="2"/>
        <v>2173.913043478261</v>
      </c>
      <c r="AP16">
        <f t="shared" si="2"/>
        <v>2173.913043478261</v>
      </c>
      <c r="AQ16">
        <f t="shared" si="2"/>
        <v>2173.913043478261</v>
      </c>
      <c r="AR16">
        <f t="shared" si="2"/>
        <v>2173.913043478261</v>
      </c>
      <c r="AS16">
        <f t="shared" si="2"/>
        <v>2173.913043478261</v>
      </c>
      <c r="AT16">
        <f t="shared" si="2"/>
        <v>2173.913043478261</v>
      </c>
      <c r="AU16">
        <f t="shared" si="2"/>
        <v>2173.913043478261</v>
      </c>
      <c r="AV16">
        <f t="shared" si="2"/>
        <v>2173.913043478261</v>
      </c>
      <c r="AW16">
        <f t="shared" si="2"/>
        <v>2173.913043478261</v>
      </c>
      <c r="AX16">
        <f t="shared" si="2"/>
        <v>2173.913043478261</v>
      </c>
      <c r="AY16">
        <f t="shared" si="2"/>
        <v>2173.913043478261</v>
      </c>
      <c r="AZ16">
        <f t="shared" si="2"/>
        <v>2173.913043478261</v>
      </c>
      <c r="BA16">
        <f t="shared" si="2"/>
        <v>2173.913043478261</v>
      </c>
      <c r="BB16">
        <f t="shared" si="2"/>
        <v>2173.913043478261</v>
      </c>
      <c r="BC16">
        <f t="shared" si="2"/>
        <v>2173.913043478261</v>
      </c>
      <c r="BD16">
        <f t="shared" si="2"/>
        <v>2173.913043478261</v>
      </c>
      <c r="BE16">
        <f t="shared" si="2"/>
        <v>2173.913043478261</v>
      </c>
      <c r="BF16">
        <f t="shared" si="2"/>
        <v>2173.913043478261</v>
      </c>
      <c r="BG16">
        <f t="shared" si="2"/>
        <v>2173.913043478261</v>
      </c>
      <c r="BH16">
        <f t="shared" si="2"/>
        <v>2173.913043478261</v>
      </c>
      <c r="BI16">
        <f t="shared" si="2"/>
        <v>2173.913043478261</v>
      </c>
      <c r="BJ16">
        <f t="shared" si="2"/>
        <v>2173.913043478261</v>
      </c>
    </row>
    <row r="17" spans="2:62" x14ac:dyDescent="0.25">
      <c r="B17" t="str">
        <f t="shared" ref="B17:C25" si="3">+B4</f>
        <v>Figura Professionale 2</v>
      </c>
      <c r="C17">
        <f t="shared" si="3"/>
        <v>0</v>
      </c>
      <c r="D17">
        <f t="shared" ref="D17:BJ17" si="4">+D4</f>
        <v>0</v>
      </c>
      <c r="E17">
        <f t="shared" si="4"/>
        <v>0</v>
      </c>
      <c r="F17">
        <f t="shared" si="4"/>
        <v>0</v>
      </c>
      <c r="G17">
        <f t="shared" si="4"/>
        <v>0</v>
      </c>
      <c r="H17">
        <f t="shared" si="4"/>
        <v>0</v>
      </c>
      <c r="I17">
        <f t="shared" si="4"/>
        <v>0</v>
      </c>
      <c r="J17">
        <f t="shared" si="4"/>
        <v>0</v>
      </c>
      <c r="K17">
        <f t="shared" si="4"/>
        <v>0</v>
      </c>
      <c r="L17">
        <f t="shared" si="4"/>
        <v>0</v>
      </c>
      <c r="M17">
        <f t="shared" si="4"/>
        <v>0</v>
      </c>
      <c r="N17">
        <f t="shared" si="4"/>
        <v>0</v>
      </c>
      <c r="O17">
        <f t="shared" si="4"/>
        <v>0</v>
      </c>
      <c r="P17">
        <f t="shared" si="4"/>
        <v>0</v>
      </c>
      <c r="Q17">
        <f t="shared" si="4"/>
        <v>0</v>
      </c>
      <c r="R17">
        <f t="shared" si="4"/>
        <v>0</v>
      </c>
      <c r="S17">
        <f t="shared" si="4"/>
        <v>0</v>
      </c>
      <c r="T17">
        <f t="shared" si="4"/>
        <v>0</v>
      </c>
      <c r="U17">
        <f t="shared" si="4"/>
        <v>0</v>
      </c>
      <c r="V17">
        <f t="shared" si="4"/>
        <v>0</v>
      </c>
      <c r="W17">
        <f t="shared" si="4"/>
        <v>0</v>
      </c>
      <c r="X17">
        <f t="shared" si="4"/>
        <v>0</v>
      </c>
      <c r="Y17">
        <f t="shared" si="4"/>
        <v>0</v>
      </c>
      <c r="Z17">
        <f t="shared" si="4"/>
        <v>0</v>
      </c>
      <c r="AA17">
        <f t="shared" si="4"/>
        <v>0</v>
      </c>
      <c r="AB17">
        <f t="shared" si="4"/>
        <v>0</v>
      </c>
      <c r="AC17">
        <f t="shared" si="4"/>
        <v>0</v>
      </c>
      <c r="AD17">
        <f t="shared" si="4"/>
        <v>0</v>
      </c>
      <c r="AE17">
        <f t="shared" si="4"/>
        <v>0</v>
      </c>
      <c r="AF17">
        <f t="shared" si="4"/>
        <v>0</v>
      </c>
      <c r="AG17">
        <f t="shared" si="4"/>
        <v>0</v>
      </c>
      <c r="AH17">
        <f t="shared" si="4"/>
        <v>0</v>
      </c>
      <c r="AI17">
        <f t="shared" si="4"/>
        <v>0</v>
      </c>
      <c r="AJ17">
        <f t="shared" si="4"/>
        <v>0</v>
      </c>
      <c r="AK17">
        <f t="shared" si="4"/>
        <v>0</v>
      </c>
      <c r="AL17">
        <f t="shared" si="4"/>
        <v>0</v>
      </c>
      <c r="AM17">
        <f t="shared" si="4"/>
        <v>0</v>
      </c>
      <c r="AN17">
        <f t="shared" si="4"/>
        <v>0</v>
      </c>
      <c r="AO17">
        <f t="shared" si="4"/>
        <v>0</v>
      </c>
      <c r="AP17">
        <f t="shared" si="4"/>
        <v>0</v>
      </c>
      <c r="AQ17">
        <f t="shared" si="4"/>
        <v>0</v>
      </c>
      <c r="AR17">
        <f t="shared" si="4"/>
        <v>0</v>
      </c>
      <c r="AS17">
        <f t="shared" si="4"/>
        <v>0</v>
      </c>
      <c r="AT17">
        <f t="shared" si="4"/>
        <v>0</v>
      </c>
      <c r="AU17">
        <f t="shared" si="4"/>
        <v>0</v>
      </c>
      <c r="AV17">
        <f t="shared" si="4"/>
        <v>0</v>
      </c>
      <c r="AW17">
        <f t="shared" si="4"/>
        <v>0</v>
      </c>
      <c r="AX17">
        <f t="shared" si="4"/>
        <v>0</v>
      </c>
      <c r="AY17">
        <f t="shared" si="4"/>
        <v>0</v>
      </c>
      <c r="AZ17">
        <f t="shared" si="4"/>
        <v>0</v>
      </c>
      <c r="BA17">
        <f t="shared" si="4"/>
        <v>0</v>
      </c>
      <c r="BB17">
        <f t="shared" si="4"/>
        <v>0</v>
      </c>
      <c r="BC17">
        <f t="shared" si="4"/>
        <v>0</v>
      </c>
      <c r="BD17">
        <f t="shared" si="4"/>
        <v>0</v>
      </c>
      <c r="BE17">
        <f t="shared" si="4"/>
        <v>0</v>
      </c>
      <c r="BF17">
        <f t="shared" si="4"/>
        <v>0</v>
      </c>
      <c r="BG17">
        <f t="shared" si="4"/>
        <v>0</v>
      </c>
      <c r="BH17">
        <f t="shared" si="4"/>
        <v>0</v>
      </c>
      <c r="BI17">
        <f t="shared" si="4"/>
        <v>0</v>
      </c>
      <c r="BJ17">
        <f t="shared" si="4"/>
        <v>0</v>
      </c>
    </row>
    <row r="18" spans="2:62" x14ac:dyDescent="0.25">
      <c r="B18" t="str">
        <f t="shared" si="3"/>
        <v>Figura Professionale 3</v>
      </c>
      <c r="C18">
        <f t="shared" si="3"/>
        <v>0</v>
      </c>
      <c r="D18">
        <f t="shared" ref="D18:BJ18" si="5">+D5</f>
        <v>0</v>
      </c>
      <c r="E18">
        <f t="shared" si="5"/>
        <v>0</v>
      </c>
      <c r="F18">
        <f t="shared" si="5"/>
        <v>0</v>
      </c>
      <c r="G18">
        <f t="shared" si="5"/>
        <v>0</v>
      </c>
      <c r="H18">
        <f t="shared" si="5"/>
        <v>0</v>
      </c>
      <c r="I18">
        <f t="shared" si="5"/>
        <v>0</v>
      </c>
      <c r="J18">
        <f t="shared" si="5"/>
        <v>0</v>
      </c>
      <c r="K18">
        <f t="shared" si="5"/>
        <v>0</v>
      </c>
      <c r="L18">
        <f t="shared" si="5"/>
        <v>0</v>
      </c>
      <c r="M18">
        <f t="shared" si="5"/>
        <v>0</v>
      </c>
      <c r="N18">
        <f t="shared" si="5"/>
        <v>0</v>
      </c>
      <c r="O18">
        <f t="shared" si="5"/>
        <v>0</v>
      </c>
      <c r="P18">
        <f t="shared" si="5"/>
        <v>0</v>
      </c>
      <c r="Q18">
        <f t="shared" si="5"/>
        <v>0</v>
      </c>
      <c r="R18">
        <f t="shared" si="5"/>
        <v>0</v>
      </c>
      <c r="S18">
        <f t="shared" si="5"/>
        <v>0</v>
      </c>
      <c r="T18">
        <f t="shared" si="5"/>
        <v>0</v>
      </c>
      <c r="U18">
        <f t="shared" si="5"/>
        <v>0</v>
      </c>
      <c r="V18">
        <f t="shared" si="5"/>
        <v>0</v>
      </c>
      <c r="W18">
        <f t="shared" si="5"/>
        <v>0</v>
      </c>
      <c r="X18">
        <f t="shared" si="5"/>
        <v>0</v>
      </c>
      <c r="Y18">
        <f t="shared" si="5"/>
        <v>0</v>
      </c>
      <c r="Z18">
        <f t="shared" si="5"/>
        <v>0</v>
      </c>
      <c r="AA18">
        <f t="shared" si="5"/>
        <v>0</v>
      </c>
      <c r="AB18">
        <f t="shared" si="5"/>
        <v>0</v>
      </c>
      <c r="AC18">
        <f t="shared" si="5"/>
        <v>0</v>
      </c>
      <c r="AD18">
        <f t="shared" si="5"/>
        <v>0</v>
      </c>
      <c r="AE18">
        <f t="shared" si="5"/>
        <v>0</v>
      </c>
      <c r="AF18">
        <f t="shared" si="5"/>
        <v>0</v>
      </c>
      <c r="AG18">
        <f t="shared" si="5"/>
        <v>0</v>
      </c>
      <c r="AH18">
        <f t="shared" si="5"/>
        <v>0</v>
      </c>
      <c r="AI18">
        <f t="shared" si="5"/>
        <v>0</v>
      </c>
      <c r="AJ18">
        <f t="shared" si="5"/>
        <v>0</v>
      </c>
      <c r="AK18">
        <f t="shared" si="5"/>
        <v>0</v>
      </c>
      <c r="AL18">
        <f t="shared" si="5"/>
        <v>0</v>
      </c>
      <c r="AM18">
        <f t="shared" si="5"/>
        <v>0</v>
      </c>
      <c r="AN18">
        <f t="shared" si="5"/>
        <v>0</v>
      </c>
      <c r="AO18">
        <f t="shared" si="5"/>
        <v>0</v>
      </c>
      <c r="AP18">
        <f t="shared" si="5"/>
        <v>0</v>
      </c>
      <c r="AQ18">
        <f t="shared" si="5"/>
        <v>0</v>
      </c>
      <c r="AR18">
        <f t="shared" si="5"/>
        <v>0</v>
      </c>
      <c r="AS18">
        <f t="shared" si="5"/>
        <v>0</v>
      </c>
      <c r="AT18">
        <f t="shared" si="5"/>
        <v>0</v>
      </c>
      <c r="AU18">
        <f t="shared" si="5"/>
        <v>0</v>
      </c>
      <c r="AV18">
        <f t="shared" si="5"/>
        <v>0</v>
      </c>
      <c r="AW18">
        <f t="shared" si="5"/>
        <v>0</v>
      </c>
      <c r="AX18">
        <f t="shared" si="5"/>
        <v>0</v>
      </c>
      <c r="AY18">
        <f t="shared" si="5"/>
        <v>0</v>
      </c>
      <c r="AZ18">
        <f t="shared" si="5"/>
        <v>0</v>
      </c>
      <c r="BA18">
        <f t="shared" si="5"/>
        <v>0</v>
      </c>
      <c r="BB18">
        <f t="shared" si="5"/>
        <v>0</v>
      </c>
      <c r="BC18">
        <f t="shared" si="5"/>
        <v>0</v>
      </c>
      <c r="BD18">
        <f t="shared" si="5"/>
        <v>0</v>
      </c>
      <c r="BE18">
        <f t="shared" si="5"/>
        <v>0</v>
      </c>
      <c r="BF18">
        <f t="shared" si="5"/>
        <v>0</v>
      </c>
      <c r="BG18">
        <f t="shared" si="5"/>
        <v>0</v>
      </c>
      <c r="BH18">
        <f t="shared" si="5"/>
        <v>0</v>
      </c>
      <c r="BI18">
        <f t="shared" si="5"/>
        <v>0</v>
      </c>
      <c r="BJ18">
        <f t="shared" si="5"/>
        <v>0</v>
      </c>
    </row>
    <row r="19" spans="2:62" x14ac:dyDescent="0.25">
      <c r="B19" t="str">
        <f t="shared" si="3"/>
        <v>Figura Professionale 4</v>
      </c>
      <c r="C19">
        <f t="shared" si="3"/>
        <v>0</v>
      </c>
      <c r="D19">
        <f t="shared" ref="D19:BJ19" si="6">+D6</f>
        <v>0</v>
      </c>
      <c r="E19">
        <f t="shared" si="6"/>
        <v>0</v>
      </c>
      <c r="F19">
        <f t="shared" si="6"/>
        <v>0</v>
      </c>
      <c r="G19">
        <f t="shared" si="6"/>
        <v>0</v>
      </c>
      <c r="H19">
        <f t="shared" si="6"/>
        <v>0</v>
      </c>
      <c r="I19">
        <f t="shared" si="6"/>
        <v>0</v>
      </c>
      <c r="J19">
        <f t="shared" si="6"/>
        <v>0</v>
      </c>
      <c r="K19">
        <f t="shared" si="6"/>
        <v>0</v>
      </c>
      <c r="L19">
        <f t="shared" si="6"/>
        <v>0</v>
      </c>
      <c r="M19">
        <f t="shared" si="6"/>
        <v>0</v>
      </c>
      <c r="N19">
        <f t="shared" si="6"/>
        <v>0</v>
      </c>
      <c r="O19">
        <f t="shared" si="6"/>
        <v>0</v>
      </c>
      <c r="P19">
        <f t="shared" si="6"/>
        <v>0</v>
      </c>
      <c r="Q19">
        <f t="shared" si="6"/>
        <v>0</v>
      </c>
      <c r="R19">
        <f t="shared" si="6"/>
        <v>0</v>
      </c>
      <c r="S19">
        <f t="shared" si="6"/>
        <v>0</v>
      </c>
      <c r="T19">
        <f t="shared" si="6"/>
        <v>0</v>
      </c>
      <c r="U19">
        <f t="shared" si="6"/>
        <v>0</v>
      </c>
      <c r="V19">
        <f t="shared" si="6"/>
        <v>0</v>
      </c>
      <c r="W19">
        <f t="shared" si="6"/>
        <v>0</v>
      </c>
      <c r="X19">
        <f t="shared" si="6"/>
        <v>0</v>
      </c>
      <c r="Y19">
        <f t="shared" si="6"/>
        <v>0</v>
      </c>
      <c r="Z19">
        <f t="shared" si="6"/>
        <v>0</v>
      </c>
      <c r="AA19">
        <f t="shared" si="6"/>
        <v>0</v>
      </c>
      <c r="AB19">
        <f t="shared" si="6"/>
        <v>0</v>
      </c>
      <c r="AC19">
        <f t="shared" si="6"/>
        <v>0</v>
      </c>
      <c r="AD19">
        <f t="shared" si="6"/>
        <v>0</v>
      </c>
      <c r="AE19">
        <f t="shared" si="6"/>
        <v>0</v>
      </c>
      <c r="AF19">
        <f t="shared" si="6"/>
        <v>0</v>
      </c>
      <c r="AG19">
        <f t="shared" si="6"/>
        <v>0</v>
      </c>
      <c r="AH19">
        <f t="shared" si="6"/>
        <v>0</v>
      </c>
      <c r="AI19">
        <f t="shared" si="6"/>
        <v>0</v>
      </c>
      <c r="AJ19">
        <f t="shared" si="6"/>
        <v>0</v>
      </c>
      <c r="AK19">
        <f t="shared" si="6"/>
        <v>0</v>
      </c>
      <c r="AL19">
        <f t="shared" si="6"/>
        <v>0</v>
      </c>
      <c r="AM19">
        <f t="shared" si="6"/>
        <v>0</v>
      </c>
      <c r="AN19">
        <f t="shared" si="6"/>
        <v>0</v>
      </c>
      <c r="AO19">
        <f t="shared" si="6"/>
        <v>0</v>
      </c>
      <c r="AP19">
        <f t="shared" si="6"/>
        <v>0</v>
      </c>
      <c r="AQ19">
        <f t="shared" si="6"/>
        <v>0</v>
      </c>
      <c r="AR19">
        <f t="shared" si="6"/>
        <v>0</v>
      </c>
      <c r="AS19">
        <f t="shared" si="6"/>
        <v>0</v>
      </c>
      <c r="AT19">
        <f t="shared" si="6"/>
        <v>0</v>
      </c>
      <c r="AU19">
        <f t="shared" si="6"/>
        <v>0</v>
      </c>
      <c r="AV19">
        <f t="shared" si="6"/>
        <v>0</v>
      </c>
      <c r="AW19">
        <f t="shared" si="6"/>
        <v>0</v>
      </c>
      <c r="AX19">
        <f t="shared" si="6"/>
        <v>0</v>
      </c>
      <c r="AY19">
        <f t="shared" si="6"/>
        <v>0</v>
      </c>
      <c r="AZ19">
        <f t="shared" si="6"/>
        <v>0</v>
      </c>
      <c r="BA19">
        <f t="shared" si="6"/>
        <v>0</v>
      </c>
      <c r="BB19">
        <f t="shared" si="6"/>
        <v>0</v>
      </c>
      <c r="BC19">
        <f t="shared" si="6"/>
        <v>0</v>
      </c>
      <c r="BD19">
        <f t="shared" si="6"/>
        <v>0</v>
      </c>
      <c r="BE19">
        <f t="shared" si="6"/>
        <v>0</v>
      </c>
      <c r="BF19">
        <f t="shared" si="6"/>
        <v>0</v>
      </c>
      <c r="BG19">
        <f t="shared" si="6"/>
        <v>0</v>
      </c>
      <c r="BH19">
        <f t="shared" si="6"/>
        <v>0</v>
      </c>
      <c r="BI19">
        <f t="shared" si="6"/>
        <v>0</v>
      </c>
      <c r="BJ19">
        <f t="shared" si="6"/>
        <v>0</v>
      </c>
    </row>
    <row r="20" spans="2:62" x14ac:dyDescent="0.25">
      <c r="B20" t="str">
        <f t="shared" si="3"/>
        <v>Figura Professionale 5</v>
      </c>
      <c r="C20">
        <f t="shared" si="3"/>
        <v>0</v>
      </c>
      <c r="D20">
        <f t="shared" ref="D20:BJ20" si="7">+D7</f>
        <v>0</v>
      </c>
      <c r="E20">
        <f t="shared" si="7"/>
        <v>0</v>
      </c>
      <c r="F20">
        <f t="shared" si="7"/>
        <v>0</v>
      </c>
      <c r="G20">
        <f t="shared" si="7"/>
        <v>0</v>
      </c>
      <c r="H20">
        <f t="shared" si="7"/>
        <v>0</v>
      </c>
      <c r="I20">
        <f t="shared" si="7"/>
        <v>0</v>
      </c>
      <c r="J20">
        <f t="shared" si="7"/>
        <v>0</v>
      </c>
      <c r="K20">
        <f t="shared" si="7"/>
        <v>0</v>
      </c>
      <c r="L20">
        <f t="shared" si="7"/>
        <v>0</v>
      </c>
      <c r="M20">
        <f t="shared" si="7"/>
        <v>0</v>
      </c>
      <c r="N20">
        <f t="shared" si="7"/>
        <v>0</v>
      </c>
      <c r="O20">
        <f t="shared" si="7"/>
        <v>0</v>
      </c>
      <c r="P20">
        <f t="shared" si="7"/>
        <v>0</v>
      </c>
      <c r="Q20">
        <f t="shared" si="7"/>
        <v>0</v>
      </c>
      <c r="R20">
        <f t="shared" si="7"/>
        <v>0</v>
      </c>
      <c r="S20">
        <f t="shared" si="7"/>
        <v>0</v>
      </c>
      <c r="T20">
        <f t="shared" si="7"/>
        <v>0</v>
      </c>
      <c r="U20">
        <f t="shared" si="7"/>
        <v>0</v>
      </c>
      <c r="V20">
        <f t="shared" si="7"/>
        <v>0</v>
      </c>
      <c r="W20">
        <f t="shared" si="7"/>
        <v>0</v>
      </c>
      <c r="X20">
        <f t="shared" si="7"/>
        <v>0</v>
      </c>
      <c r="Y20">
        <f t="shared" si="7"/>
        <v>0</v>
      </c>
      <c r="Z20">
        <f t="shared" si="7"/>
        <v>0</v>
      </c>
      <c r="AA20">
        <f t="shared" si="7"/>
        <v>0</v>
      </c>
      <c r="AB20">
        <f t="shared" si="7"/>
        <v>0</v>
      </c>
      <c r="AC20">
        <f t="shared" si="7"/>
        <v>0</v>
      </c>
      <c r="AD20">
        <f t="shared" si="7"/>
        <v>0</v>
      </c>
      <c r="AE20">
        <f t="shared" si="7"/>
        <v>0</v>
      </c>
      <c r="AF20">
        <f t="shared" si="7"/>
        <v>0</v>
      </c>
      <c r="AG20">
        <f t="shared" si="7"/>
        <v>0</v>
      </c>
      <c r="AH20">
        <f t="shared" si="7"/>
        <v>0</v>
      </c>
      <c r="AI20">
        <f t="shared" si="7"/>
        <v>0</v>
      </c>
      <c r="AJ20">
        <f t="shared" si="7"/>
        <v>0</v>
      </c>
      <c r="AK20">
        <f t="shared" si="7"/>
        <v>0</v>
      </c>
      <c r="AL20">
        <f t="shared" si="7"/>
        <v>0</v>
      </c>
      <c r="AM20">
        <f t="shared" si="7"/>
        <v>0</v>
      </c>
      <c r="AN20">
        <f t="shared" si="7"/>
        <v>0</v>
      </c>
      <c r="AO20">
        <f t="shared" si="7"/>
        <v>0</v>
      </c>
      <c r="AP20">
        <f t="shared" si="7"/>
        <v>0</v>
      </c>
      <c r="AQ20">
        <f t="shared" si="7"/>
        <v>0</v>
      </c>
      <c r="AR20">
        <f t="shared" si="7"/>
        <v>0</v>
      </c>
      <c r="AS20">
        <f t="shared" si="7"/>
        <v>0</v>
      </c>
      <c r="AT20">
        <f t="shared" si="7"/>
        <v>0</v>
      </c>
      <c r="AU20">
        <f t="shared" si="7"/>
        <v>0</v>
      </c>
      <c r="AV20">
        <f t="shared" si="7"/>
        <v>0</v>
      </c>
      <c r="AW20">
        <f t="shared" si="7"/>
        <v>0</v>
      </c>
      <c r="AX20">
        <f t="shared" si="7"/>
        <v>0</v>
      </c>
      <c r="AY20">
        <f t="shared" si="7"/>
        <v>0</v>
      </c>
      <c r="AZ20">
        <f t="shared" si="7"/>
        <v>0</v>
      </c>
      <c r="BA20">
        <f t="shared" si="7"/>
        <v>0</v>
      </c>
      <c r="BB20">
        <f t="shared" si="7"/>
        <v>0</v>
      </c>
      <c r="BC20">
        <f t="shared" si="7"/>
        <v>0</v>
      </c>
      <c r="BD20">
        <f t="shared" si="7"/>
        <v>0</v>
      </c>
      <c r="BE20">
        <f t="shared" si="7"/>
        <v>0</v>
      </c>
      <c r="BF20">
        <f t="shared" si="7"/>
        <v>0</v>
      </c>
      <c r="BG20">
        <f t="shared" si="7"/>
        <v>0</v>
      </c>
      <c r="BH20">
        <f t="shared" si="7"/>
        <v>0</v>
      </c>
      <c r="BI20">
        <f t="shared" si="7"/>
        <v>0</v>
      </c>
      <c r="BJ20">
        <f t="shared" si="7"/>
        <v>0</v>
      </c>
    </row>
    <row r="21" spans="2:62" x14ac:dyDescent="0.25">
      <c r="B21" t="str">
        <f t="shared" si="3"/>
        <v>Figura Professionale 6</v>
      </c>
      <c r="C21">
        <f t="shared" si="3"/>
        <v>0</v>
      </c>
      <c r="D21">
        <f t="shared" ref="D21:BJ21" si="8">+D8</f>
        <v>0</v>
      </c>
      <c r="E21">
        <f t="shared" si="8"/>
        <v>0</v>
      </c>
      <c r="F21">
        <f t="shared" si="8"/>
        <v>0</v>
      </c>
      <c r="G21">
        <f t="shared" si="8"/>
        <v>0</v>
      </c>
      <c r="H21">
        <f t="shared" si="8"/>
        <v>0</v>
      </c>
      <c r="I21">
        <f t="shared" si="8"/>
        <v>0</v>
      </c>
      <c r="J21">
        <f t="shared" si="8"/>
        <v>0</v>
      </c>
      <c r="K21">
        <f t="shared" si="8"/>
        <v>0</v>
      </c>
      <c r="L21">
        <f t="shared" si="8"/>
        <v>0</v>
      </c>
      <c r="M21">
        <f t="shared" si="8"/>
        <v>0</v>
      </c>
      <c r="N21">
        <f t="shared" si="8"/>
        <v>0</v>
      </c>
      <c r="O21">
        <f t="shared" si="8"/>
        <v>0</v>
      </c>
      <c r="P21">
        <f t="shared" si="8"/>
        <v>0</v>
      </c>
      <c r="Q21">
        <f t="shared" si="8"/>
        <v>0</v>
      </c>
      <c r="R21">
        <f t="shared" si="8"/>
        <v>0</v>
      </c>
      <c r="S21">
        <f t="shared" si="8"/>
        <v>0</v>
      </c>
      <c r="T21">
        <f t="shared" si="8"/>
        <v>0</v>
      </c>
      <c r="U21">
        <f t="shared" si="8"/>
        <v>0</v>
      </c>
      <c r="V21">
        <f t="shared" si="8"/>
        <v>0</v>
      </c>
      <c r="W21">
        <f t="shared" si="8"/>
        <v>0</v>
      </c>
      <c r="X21">
        <f t="shared" si="8"/>
        <v>0</v>
      </c>
      <c r="Y21">
        <f t="shared" si="8"/>
        <v>0</v>
      </c>
      <c r="Z21">
        <f t="shared" si="8"/>
        <v>0</v>
      </c>
      <c r="AA21">
        <f t="shared" si="8"/>
        <v>0</v>
      </c>
      <c r="AB21">
        <f t="shared" si="8"/>
        <v>0</v>
      </c>
      <c r="AC21">
        <f t="shared" si="8"/>
        <v>0</v>
      </c>
      <c r="AD21">
        <f t="shared" si="8"/>
        <v>0</v>
      </c>
      <c r="AE21">
        <f t="shared" si="8"/>
        <v>0</v>
      </c>
      <c r="AF21">
        <f t="shared" si="8"/>
        <v>0</v>
      </c>
      <c r="AG21">
        <f t="shared" si="8"/>
        <v>0</v>
      </c>
      <c r="AH21">
        <f t="shared" si="8"/>
        <v>0</v>
      </c>
      <c r="AI21">
        <f t="shared" si="8"/>
        <v>0</v>
      </c>
      <c r="AJ21">
        <f t="shared" si="8"/>
        <v>0</v>
      </c>
      <c r="AK21">
        <f t="shared" si="8"/>
        <v>0</v>
      </c>
      <c r="AL21">
        <f t="shared" si="8"/>
        <v>0</v>
      </c>
      <c r="AM21">
        <f t="shared" si="8"/>
        <v>0</v>
      </c>
      <c r="AN21">
        <f t="shared" si="8"/>
        <v>0</v>
      </c>
      <c r="AO21">
        <f t="shared" si="8"/>
        <v>0</v>
      </c>
      <c r="AP21">
        <f t="shared" si="8"/>
        <v>0</v>
      </c>
      <c r="AQ21">
        <f t="shared" si="8"/>
        <v>0</v>
      </c>
      <c r="AR21">
        <f t="shared" si="8"/>
        <v>0</v>
      </c>
      <c r="AS21">
        <f t="shared" si="8"/>
        <v>0</v>
      </c>
      <c r="AT21">
        <f t="shared" si="8"/>
        <v>0</v>
      </c>
      <c r="AU21">
        <f t="shared" si="8"/>
        <v>0</v>
      </c>
      <c r="AV21">
        <f t="shared" si="8"/>
        <v>0</v>
      </c>
      <c r="AW21">
        <f t="shared" si="8"/>
        <v>0</v>
      </c>
      <c r="AX21">
        <f t="shared" si="8"/>
        <v>0</v>
      </c>
      <c r="AY21">
        <f t="shared" si="8"/>
        <v>0</v>
      </c>
      <c r="AZ21">
        <f t="shared" si="8"/>
        <v>0</v>
      </c>
      <c r="BA21">
        <f t="shared" si="8"/>
        <v>0</v>
      </c>
      <c r="BB21">
        <f t="shared" si="8"/>
        <v>0</v>
      </c>
      <c r="BC21">
        <f t="shared" si="8"/>
        <v>0</v>
      </c>
      <c r="BD21">
        <f t="shared" si="8"/>
        <v>0</v>
      </c>
      <c r="BE21">
        <f t="shared" si="8"/>
        <v>0</v>
      </c>
      <c r="BF21">
        <f t="shared" si="8"/>
        <v>0</v>
      </c>
      <c r="BG21">
        <f t="shared" si="8"/>
        <v>0</v>
      </c>
      <c r="BH21">
        <f t="shared" si="8"/>
        <v>0</v>
      </c>
      <c r="BI21">
        <f t="shared" si="8"/>
        <v>0</v>
      </c>
      <c r="BJ21">
        <f t="shared" si="8"/>
        <v>0</v>
      </c>
    </row>
    <row r="22" spans="2:62" x14ac:dyDescent="0.25">
      <c r="B22" t="str">
        <f t="shared" si="3"/>
        <v>Figura Professionale 7</v>
      </c>
      <c r="C22">
        <f t="shared" si="3"/>
        <v>0</v>
      </c>
      <c r="D22">
        <f t="shared" ref="D22:BJ22" si="9">+D9</f>
        <v>0</v>
      </c>
      <c r="E22">
        <f t="shared" si="9"/>
        <v>0</v>
      </c>
      <c r="F22">
        <f t="shared" si="9"/>
        <v>0</v>
      </c>
      <c r="G22">
        <f t="shared" si="9"/>
        <v>0</v>
      </c>
      <c r="H22">
        <f t="shared" si="9"/>
        <v>0</v>
      </c>
      <c r="I22">
        <f t="shared" si="9"/>
        <v>0</v>
      </c>
      <c r="J22">
        <f t="shared" si="9"/>
        <v>0</v>
      </c>
      <c r="K22">
        <f t="shared" si="9"/>
        <v>0</v>
      </c>
      <c r="L22">
        <f t="shared" si="9"/>
        <v>0</v>
      </c>
      <c r="M22">
        <f t="shared" si="9"/>
        <v>0</v>
      </c>
      <c r="N22">
        <f t="shared" si="9"/>
        <v>0</v>
      </c>
      <c r="O22">
        <f t="shared" si="9"/>
        <v>0</v>
      </c>
      <c r="P22">
        <f t="shared" si="9"/>
        <v>0</v>
      </c>
      <c r="Q22">
        <f t="shared" si="9"/>
        <v>0</v>
      </c>
      <c r="R22">
        <f t="shared" si="9"/>
        <v>0</v>
      </c>
      <c r="S22">
        <f t="shared" si="9"/>
        <v>0</v>
      </c>
      <c r="T22">
        <f t="shared" si="9"/>
        <v>0</v>
      </c>
      <c r="U22">
        <f t="shared" si="9"/>
        <v>0</v>
      </c>
      <c r="V22">
        <f t="shared" si="9"/>
        <v>0</v>
      </c>
      <c r="W22">
        <f t="shared" si="9"/>
        <v>0</v>
      </c>
      <c r="X22">
        <f t="shared" si="9"/>
        <v>0</v>
      </c>
      <c r="Y22">
        <f t="shared" si="9"/>
        <v>0</v>
      </c>
      <c r="Z22">
        <f t="shared" si="9"/>
        <v>0</v>
      </c>
      <c r="AA22">
        <f t="shared" si="9"/>
        <v>0</v>
      </c>
      <c r="AB22">
        <f t="shared" si="9"/>
        <v>0</v>
      </c>
      <c r="AC22">
        <f t="shared" si="9"/>
        <v>0</v>
      </c>
      <c r="AD22">
        <f t="shared" si="9"/>
        <v>0</v>
      </c>
      <c r="AE22">
        <f t="shared" si="9"/>
        <v>0</v>
      </c>
      <c r="AF22">
        <f t="shared" si="9"/>
        <v>0</v>
      </c>
      <c r="AG22">
        <f t="shared" si="9"/>
        <v>0</v>
      </c>
      <c r="AH22">
        <f t="shared" si="9"/>
        <v>0</v>
      </c>
      <c r="AI22">
        <f t="shared" si="9"/>
        <v>0</v>
      </c>
      <c r="AJ22">
        <f t="shared" si="9"/>
        <v>0</v>
      </c>
      <c r="AK22">
        <f t="shared" si="9"/>
        <v>0</v>
      </c>
      <c r="AL22">
        <f t="shared" si="9"/>
        <v>0</v>
      </c>
      <c r="AM22">
        <f t="shared" si="9"/>
        <v>0</v>
      </c>
      <c r="AN22">
        <f t="shared" si="9"/>
        <v>0</v>
      </c>
      <c r="AO22">
        <f t="shared" si="9"/>
        <v>0</v>
      </c>
      <c r="AP22">
        <f t="shared" si="9"/>
        <v>0</v>
      </c>
      <c r="AQ22">
        <f t="shared" si="9"/>
        <v>0</v>
      </c>
      <c r="AR22">
        <f t="shared" si="9"/>
        <v>0</v>
      </c>
      <c r="AS22">
        <f t="shared" si="9"/>
        <v>0</v>
      </c>
      <c r="AT22">
        <f t="shared" si="9"/>
        <v>0</v>
      </c>
      <c r="AU22">
        <f t="shared" si="9"/>
        <v>0</v>
      </c>
      <c r="AV22">
        <f t="shared" si="9"/>
        <v>0</v>
      </c>
      <c r="AW22">
        <f t="shared" si="9"/>
        <v>0</v>
      </c>
      <c r="AX22">
        <f t="shared" si="9"/>
        <v>0</v>
      </c>
      <c r="AY22">
        <f t="shared" si="9"/>
        <v>0</v>
      </c>
      <c r="AZ22">
        <f t="shared" si="9"/>
        <v>0</v>
      </c>
      <c r="BA22">
        <f t="shared" si="9"/>
        <v>0</v>
      </c>
      <c r="BB22">
        <f t="shared" si="9"/>
        <v>0</v>
      </c>
      <c r="BC22">
        <f t="shared" si="9"/>
        <v>0</v>
      </c>
      <c r="BD22">
        <f t="shared" si="9"/>
        <v>0</v>
      </c>
      <c r="BE22">
        <f t="shared" si="9"/>
        <v>0</v>
      </c>
      <c r="BF22">
        <f t="shared" si="9"/>
        <v>0</v>
      </c>
      <c r="BG22">
        <f t="shared" si="9"/>
        <v>0</v>
      </c>
      <c r="BH22">
        <f t="shared" si="9"/>
        <v>0</v>
      </c>
      <c r="BI22">
        <f t="shared" si="9"/>
        <v>0</v>
      </c>
      <c r="BJ22">
        <f t="shared" si="9"/>
        <v>0</v>
      </c>
    </row>
    <row r="23" spans="2:62" x14ac:dyDescent="0.25">
      <c r="B23" t="str">
        <f t="shared" si="3"/>
        <v>Figura Professionale 8</v>
      </c>
      <c r="C23">
        <f t="shared" si="3"/>
        <v>0</v>
      </c>
      <c r="D23">
        <f t="shared" ref="D23:BJ25" si="10">+D10</f>
        <v>0</v>
      </c>
      <c r="E23">
        <f t="shared" si="10"/>
        <v>0</v>
      </c>
      <c r="F23">
        <f t="shared" si="10"/>
        <v>0</v>
      </c>
      <c r="G23">
        <f t="shared" si="10"/>
        <v>0</v>
      </c>
      <c r="H23">
        <f t="shared" si="10"/>
        <v>0</v>
      </c>
      <c r="I23">
        <f t="shared" si="10"/>
        <v>0</v>
      </c>
      <c r="J23">
        <f t="shared" si="10"/>
        <v>0</v>
      </c>
      <c r="K23">
        <f t="shared" si="10"/>
        <v>0</v>
      </c>
      <c r="L23">
        <f t="shared" si="10"/>
        <v>0</v>
      </c>
      <c r="M23">
        <f t="shared" si="10"/>
        <v>0</v>
      </c>
      <c r="N23">
        <f t="shared" si="10"/>
        <v>0</v>
      </c>
      <c r="O23">
        <f t="shared" si="10"/>
        <v>0</v>
      </c>
      <c r="P23">
        <f t="shared" si="10"/>
        <v>0</v>
      </c>
      <c r="Q23">
        <f t="shared" si="10"/>
        <v>0</v>
      </c>
      <c r="R23">
        <f t="shared" si="10"/>
        <v>0</v>
      </c>
      <c r="S23">
        <f t="shared" si="10"/>
        <v>0</v>
      </c>
      <c r="T23">
        <f t="shared" si="10"/>
        <v>0</v>
      </c>
      <c r="U23">
        <f t="shared" si="10"/>
        <v>0</v>
      </c>
      <c r="V23">
        <f t="shared" si="10"/>
        <v>0</v>
      </c>
      <c r="W23">
        <f t="shared" si="10"/>
        <v>0</v>
      </c>
      <c r="X23">
        <f t="shared" si="10"/>
        <v>0</v>
      </c>
      <c r="Y23">
        <f t="shared" si="10"/>
        <v>0</v>
      </c>
      <c r="Z23">
        <f t="shared" si="10"/>
        <v>0</v>
      </c>
      <c r="AA23">
        <f t="shared" si="10"/>
        <v>0</v>
      </c>
      <c r="AB23">
        <f t="shared" si="10"/>
        <v>0</v>
      </c>
      <c r="AC23">
        <f t="shared" si="10"/>
        <v>0</v>
      </c>
      <c r="AD23">
        <f t="shared" si="10"/>
        <v>0</v>
      </c>
      <c r="AE23">
        <f t="shared" si="10"/>
        <v>0</v>
      </c>
      <c r="AF23">
        <f t="shared" si="10"/>
        <v>0</v>
      </c>
      <c r="AG23">
        <f t="shared" si="10"/>
        <v>0</v>
      </c>
      <c r="AH23">
        <f t="shared" si="10"/>
        <v>0</v>
      </c>
      <c r="AI23">
        <f t="shared" si="10"/>
        <v>0</v>
      </c>
      <c r="AJ23">
        <f t="shared" si="10"/>
        <v>0</v>
      </c>
      <c r="AK23">
        <f t="shared" si="10"/>
        <v>0</v>
      </c>
      <c r="AL23">
        <f t="shared" si="10"/>
        <v>0</v>
      </c>
      <c r="AM23">
        <f t="shared" si="10"/>
        <v>0</v>
      </c>
      <c r="AN23">
        <f t="shared" si="10"/>
        <v>0</v>
      </c>
      <c r="AO23">
        <f t="shared" si="10"/>
        <v>0</v>
      </c>
      <c r="AP23">
        <f t="shared" si="10"/>
        <v>0</v>
      </c>
      <c r="AQ23">
        <f t="shared" si="10"/>
        <v>0</v>
      </c>
      <c r="AR23">
        <f t="shared" si="10"/>
        <v>0</v>
      </c>
      <c r="AS23">
        <f t="shared" si="10"/>
        <v>0</v>
      </c>
      <c r="AT23">
        <f t="shared" si="10"/>
        <v>0</v>
      </c>
      <c r="AU23">
        <f t="shared" si="10"/>
        <v>0</v>
      </c>
      <c r="AV23">
        <f t="shared" si="10"/>
        <v>0</v>
      </c>
      <c r="AW23">
        <f t="shared" si="10"/>
        <v>0</v>
      </c>
      <c r="AX23">
        <f t="shared" si="10"/>
        <v>0</v>
      </c>
      <c r="AY23">
        <f t="shared" si="10"/>
        <v>0</v>
      </c>
      <c r="AZ23">
        <f t="shared" si="10"/>
        <v>0</v>
      </c>
      <c r="BA23">
        <f t="shared" si="10"/>
        <v>0</v>
      </c>
      <c r="BB23">
        <f t="shared" si="10"/>
        <v>0</v>
      </c>
      <c r="BC23">
        <f t="shared" si="10"/>
        <v>0</v>
      </c>
      <c r="BD23">
        <f t="shared" si="10"/>
        <v>0</v>
      </c>
      <c r="BE23">
        <f t="shared" si="10"/>
        <v>0</v>
      </c>
      <c r="BF23">
        <f t="shared" si="10"/>
        <v>0</v>
      </c>
      <c r="BG23">
        <f t="shared" si="10"/>
        <v>0</v>
      </c>
      <c r="BH23">
        <f t="shared" si="10"/>
        <v>0</v>
      </c>
      <c r="BI23">
        <f t="shared" si="10"/>
        <v>0</v>
      </c>
      <c r="BJ23">
        <f t="shared" si="10"/>
        <v>0</v>
      </c>
    </row>
    <row r="24" spans="2:62" x14ac:dyDescent="0.25">
      <c r="B24" t="str">
        <f>+B11</f>
        <v>Figura Professionale 9</v>
      </c>
      <c r="C24">
        <f t="shared" ref="C24:R25" si="11">+C11</f>
        <v>0</v>
      </c>
      <c r="D24">
        <f t="shared" si="11"/>
        <v>0</v>
      </c>
      <c r="E24">
        <f t="shared" si="11"/>
        <v>0</v>
      </c>
      <c r="F24">
        <f t="shared" si="11"/>
        <v>0</v>
      </c>
      <c r="G24">
        <f t="shared" si="11"/>
        <v>0</v>
      </c>
      <c r="H24">
        <f t="shared" si="11"/>
        <v>0</v>
      </c>
      <c r="I24">
        <f t="shared" si="11"/>
        <v>0</v>
      </c>
      <c r="J24">
        <f t="shared" si="11"/>
        <v>0</v>
      </c>
      <c r="K24">
        <f t="shared" si="11"/>
        <v>0</v>
      </c>
      <c r="L24">
        <f t="shared" si="11"/>
        <v>0</v>
      </c>
      <c r="M24">
        <f t="shared" si="11"/>
        <v>0</v>
      </c>
      <c r="N24">
        <f t="shared" si="11"/>
        <v>0</v>
      </c>
      <c r="O24">
        <f t="shared" si="11"/>
        <v>0</v>
      </c>
      <c r="P24">
        <f t="shared" si="11"/>
        <v>0</v>
      </c>
      <c r="Q24">
        <f t="shared" si="11"/>
        <v>0</v>
      </c>
      <c r="R24">
        <f t="shared" si="11"/>
        <v>0</v>
      </c>
      <c r="S24">
        <f t="shared" si="10"/>
        <v>0</v>
      </c>
      <c r="T24">
        <f t="shared" si="10"/>
        <v>0</v>
      </c>
      <c r="U24">
        <f t="shared" si="10"/>
        <v>0</v>
      </c>
      <c r="V24">
        <f t="shared" si="10"/>
        <v>0</v>
      </c>
      <c r="W24">
        <f t="shared" si="10"/>
        <v>0</v>
      </c>
      <c r="X24">
        <f t="shared" si="10"/>
        <v>0</v>
      </c>
      <c r="Y24">
        <f t="shared" si="10"/>
        <v>0</v>
      </c>
      <c r="Z24">
        <f t="shared" si="10"/>
        <v>0</v>
      </c>
      <c r="AA24">
        <f t="shared" si="10"/>
        <v>0</v>
      </c>
      <c r="AB24">
        <f t="shared" si="10"/>
        <v>0</v>
      </c>
      <c r="AC24">
        <f t="shared" si="10"/>
        <v>0</v>
      </c>
      <c r="AD24">
        <f t="shared" si="10"/>
        <v>0</v>
      </c>
      <c r="AE24">
        <f t="shared" si="10"/>
        <v>0</v>
      </c>
      <c r="AF24">
        <f t="shared" si="10"/>
        <v>0</v>
      </c>
      <c r="AG24">
        <f t="shared" si="10"/>
        <v>0</v>
      </c>
      <c r="AH24">
        <f t="shared" si="10"/>
        <v>0</v>
      </c>
      <c r="AI24">
        <f t="shared" si="10"/>
        <v>0</v>
      </c>
      <c r="AJ24">
        <f t="shared" si="10"/>
        <v>0</v>
      </c>
      <c r="AK24">
        <f t="shared" si="10"/>
        <v>0</v>
      </c>
      <c r="AL24">
        <f t="shared" si="10"/>
        <v>0</v>
      </c>
      <c r="AM24">
        <f t="shared" si="10"/>
        <v>0</v>
      </c>
      <c r="AN24">
        <f t="shared" si="10"/>
        <v>0</v>
      </c>
      <c r="AO24">
        <f t="shared" si="10"/>
        <v>0</v>
      </c>
      <c r="AP24">
        <f t="shared" si="10"/>
        <v>0</v>
      </c>
      <c r="AQ24">
        <f t="shared" si="10"/>
        <v>0</v>
      </c>
      <c r="AR24">
        <f t="shared" si="10"/>
        <v>0</v>
      </c>
      <c r="AS24">
        <f t="shared" si="10"/>
        <v>0</v>
      </c>
      <c r="AT24">
        <f t="shared" si="10"/>
        <v>0</v>
      </c>
      <c r="AU24">
        <f t="shared" si="10"/>
        <v>0</v>
      </c>
      <c r="AV24">
        <f t="shared" si="10"/>
        <v>0</v>
      </c>
      <c r="AW24">
        <f t="shared" si="10"/>
        <v>0</v>
      </c>
      <c r="AX24">
        <f t="shared" si="10"/>
        <v>0</v>
      </c>
      <c r="AY24">
        <f t="shared" si="10"/>
        <v>0</v>
      </c>
      <c r="AZ24">
        <f t="shared" si="10"/>
        <v>0</v>
      </c>
      <c r="BA24">
        <f t="shared" si="10"/>
        <v>0</v>
      </c>
      <c r="BB24">
        <f t="shared" si="10"/>
        <v>0</v>
      </c>
      <c r="BC24">
        <f t="shared" si="10"/>
        <v>0</v>
      </c>
      <c r="BD24">
        <f t="shared" si="10"/>
        <v>0</v>
      </c>
      <c r="BE24">
        <f t="shared" si="10"/>
        <v>0</v>
      </c>
      <c r="BF24">
        <f t="shared" si="10"/>
        <v>0</v>
      </c>
      <c r="BG24">
        <f t="shared" si="10"/>
        <v>0</v>
      </c>
      <c r="BH24">
        <f t="shared" si="10"/>
        <v>0</v>
      </c>
      <c r="BI24">
        <f t="shared" si="10"/>
        <v>0</v>
      </c>
      <c r="BJ24">
        <f t="shared" si="10"/>
        <v>0</v>
      </c>
    </row>
    <row r="25" spans="2:62" x14ac:dyDescent="0.25">
      <c r="B25" t="str">
        <f t="shared" si="3"/>
        <v>Figura Professionale 10</v>
      </c>
      <c r="C25">
        <f t="shared" si="11"/>
        <v>0</v>
      </c>
      <c r="D25">
        <f t="shared" si="10"/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  <c r="Q25">
        <f t="shared" si="10"/>
        <v>0</v>
      </c>
      <c r="R25">
        <f t="shared" si="10"/>
        <v>0</v>
      </c>
      <c r="S25">
        <f t="shared" si="10"/>
        <v>0</v>
      </c>
      <c r="T25">
        <f t="shared" si="10"/>
        <v>0</v>
      </c>
      <c r="U25">
        <f t="shared" si="10"/>
        <v>0</v>
      </c>
      <c r="V25">
        <f t="shared" si="10"/>
        <v>0</v>
      </c>
      <c r="W25">
        <f t="shared" si="10"/>
        <v>0</v>
      </c>
      <c r="X25">
        <f t="shared" si="10"/>
        <v>0</v>
      </c>
      <c r="Y25">
        <f t="shared" si="10"/>
        <v>0</v>
      </c>
      <c r="Z25">
        <f t="shared" si="10"/>
        <v>0</v>
      </c>
      <c r="AA25">
        <f t="shared" si="10"/>
        <v>0</v>
      </c>
      <c r="AB25">
        <f t="shared" si="10"/>
        <v>0</v>
      </c>
      <c r="AC25">
        <f t="shared" si="10"/>
        <v>0</v>
      </c>
      <c r="AD25">
        <f t="shared" si="10"/>
        <v>0</v>
      </c>
      <c r="AE25">
        <f t="shared" si="10"/>
        <v>0</v>
      </c>
      <c r="AF25">
        <f t="shared" si="10"/>
        <v>0</v>
      </c>
      <c r="AG25">
        <f t="shared" si="10"/>
        <v>0</v>
      </c>
      <c r="AH25">
        <f t="shared" si="10"/>
        <v>0</v>
      </c>
      <c r="AI25">
        <f t="shared" si="10"/>
        <v>0</v>
      </c>
      <c r="AJ25">
        <f t="shared" si="10"/>
        <v>0</v>
      </c>
      <c r="AK25">
        <f t="shared" si="10"/>
        <v>0</v>
      </c>
      <c r="AL25">
        <f t="shared" si="10"/>
        <v>0</v>
      </c>
      <c r="AM25">
        <f t="shared" si="10"/>
        <v>0</v>
      </c>
      <c r="AN25">
        <f t="shared" si="10"/>
        <v>0</v>
      </c>
      <c r="AO25">
        <f t="shared" si="10"/>
        <v>0</v>
      </c>
      <c r="AP25">
        <f t="shared" si="10"/>
        <v>0</v>
      </c>
      <c r="AQ25">
        <f t="shared" si="10"/>
        <v>0</v>
      </c>
      <c r="AR25">
        <f t="shared" si="10"/>
        <v>0</v>
      </c>
      <c r="AS25">
        <f t="shared" si="10"/>
        <v>0</v>
      </c>
      <c r="AT25">
        <f t="shared" si="10"/>
        <v>0</v>
      </c>
      <c r="AU25">
        <f t="shared" si="10"/>
        <v>0</v>
      </c>
      <c r="AV25">
        <f t="shared" si="10"/>
        <v>0</v>
      </c>
      <c r="AW25">
        <f t="shared" si="10"/>
        <v>0</v>
      </c>
      <c r="AX25">
        <f t="shared" si="10"/>
        <v>0</v>
      </c>
      <c r="AY25">
        <f t="shared" si="10"/>
        <v>0</v>
      </c>
      <c r="AZ25">
        <f t="shared" si="10"/>
        <v>0</v>
      </c>
      <c r="BA25">
        <f t="shared" si="10"/>
        <v>0</v>
      </c>
      <c r="BB25">
        <f t="shared" si="10"/>
        <v>0</v>
      </c>
      <c r="BC25">
        <f t="shared" si="10"/>
        <v>0</v>
      </c>
      <c r="BD25">
        <f t="shared" si="10"/>
        <v>0</v>
      </c>
      <c r="BE25">
        <f t="shared" si="10"/>
        <v>0</v>
      </c>
      <c r="BF25">
        <f t="shared" si="10"/>
        <v>0</v>
      </c>
      <c r="BG25">
        <f t="shared" si="10"/>
        <v>0</v>
      </c>
      <c r="BH25">
        <f t="shared" si="10"/>
        <v>0</v>
      </c>
      <c r="BI25">
        <f t="shared" si="10"/>
        <v>0</v>
      </c>
      <c r="BJ25">
        <f t="shared" si="10"/>
        <v>0</v>
      </c>
    </row>
    <row r="26" spans="2:62" x14ac:dyDescent="0.25">
      <c r="B26" s="20" t="s">
        <v>458</v>
      </c>
      <c r="C26" s="20">
        <f>SUM(C16:C25)</f>
        <v>2173.913043478261</v>
      </c>
      <c r="D26" s="20">
        <f t="shared" ref="D26:BJ26" si="12">SUM(D16:D25)</f>
        <v>2173.913043478261</v>
      </c>
      <c r="E26" s="20">
        <f t="shared" si="12"/>
        <v>2173.913043478261</v>
      </c>
      <c r="F26" s="20">
        <f t="shared" si="12"/>
        <v>2173.913043478261</v>
      </c>
      <c r="G26" s="20">
        <f t="shared" si="12"/>
        <v>2173.913043478261</v>
      </c>
      <c r="H26" s="20">
        <f t="shared" si="12"/>
        <v>2173.913043478261</v>
      </c>
      <c r="I26" s="20">
        <f t="shared" si="12"/>
        <v>2173.913043478261</v>
      </c>
      <c r="J26" s="20">
        <f t="shared" si="12"/>
        <v>2173.913043478261</v>
      </c>
      <c r="K26" s="20">
        <f t="shared" si="12"/>
        <v>2173.913043478261</v>
      </c>
      <c r="L26" s="20">
        <f t="shared" si="12"/>
        <v>2173.913043478261</v>
      </c>
      <c r="M26" s="20">
        <f t="shared" si="12"/>
        <v>2173.913043478261</v>
      </c>
      <c r="N26" s="20">
        <f t="shared" si="12"/>
        <v>2173.913043478261</v>
      </c>
      <c r="O26" s="20">
        <f t="shared" si="12"/>
        <v>2173.913043478261</v>
      </c>
      <c r="P26" s="20">
        <f t="shared" si="12"/>
        <v>2173.913043478261</v>
      </c>
      <c r="Q26" s="20">
        <f t="shared" si="12"/>
        <v>2173.913043478261</v>
      </c>
      <c r="R26" s="20">
        <f t="shared" si="12"/>
        <v>2173.913043478261</v>
      </c>
      <c r="S26" s="20">
        <f t="shared" si="12"/>
        <v>2173.913043478261</v>
      </c>
      <c r="T26" s="20">
        <f t="shared" si="12"/>
        <v>2173.913043478261</v>
      </c>
      <c r="U26" s="20">
        <f t="shared" si="12"/>
        <v>2173.913043478261</v>
      </c>
      <c r="V26" s="20">
        <f t="shared" si="12"/>
        <v>2173.913043478261</v>
      </c>
      <c r="W26" s="20">
        <f t="shared" si="12"/>
        <v>2173.913043478261</v>
      </c>
      <c r="X26" s="20">
        <f t="shared" si="12"/>
        <v>2173.913043478261</v>
      </c>
      <c r="Y26" s="20">
        <f t="shared" si="12"/>
        <v>2173.913043478261</v>
      </c>
      <c r="Z26" s="20">
        <f t="shared" si="12"/>
        <v>2173.913043478261</v>
      </c>
      <c r="AA26" s="20">
        <f t="shared" si="12"/>
        <v>2173.913043478261</v>
      </c>
      <c r="AB26" s="20">
        <f t="shared" si="12"/>
        <v>2173.913043478261</v>
      </c>
      <c r="AC26" s="20">
        <f t="shared" si="12"/>
        <v>2173.913043478261</v>
      </c>
      <c r="AD26" s="20">
        <f t="shared" si="12"/>
        <v>2173.913043478261</v>
      </c>
      <c r="AE26" s="20">
        <f t="shared" si="12"/>
        <v>2173.913043478261</v>
      </c>
      <c r="AF26" s="20">
        <f t="shared" si="12"/>
        <v>2173.913043478261</v>
      </c>
      <c r="AG26" s="20">
        <f t="shared" si="12"/>
        <v>2173.913043478261</v>
      </c>
      <c r="AH26" s="20">
        <f t="shared" si="12"/>
        <v>2173.913043478261</v>
      </c>
      <c r="AI26" s="20">
        <f t="shared" si="12"/>
        <v>2173.913043478261</v>
      </c>
      <c r="AJ26" s="20">
        <f t="shared" si="12"/>
        <v>2173.913043478261</v>
      </c>
      <c r="AK26" s="20">
        <f t="shared" si="12"/>
        <v>2173.913043478261</v>
      </c>
      <c r="AL26" s="20">
        <f t="shared" si="12"/>
        <v>2173.913043478261</v>
      </c>
      <c r="AM26" s="20">
        <f t="shared" si="12"/>
        <v>2173.913043478261</v>
      </c>
      <c r="AN26" s="20">
        <f t="shared" si="12"/>
        <v>2173.913043478261</v>
      </c>
      <c r="AO26" s="20">
        <f t="shared" si="12"/>
        <v>2173.913043478261</v>
      </c>
      <c r="AP26" s="20">
        <f t="shared" si="12"/>
        <v>2173.913043478261</v>
      </c>
      <c r="AQ26" s="20">
        <f t="shared" si="12"/>
        <v>2173.913043478261</v>
      </c>
      <c r="AR26" s="20">
        <f t="shared" si="12"/>
        <v>2173.913043478261</v>
      </c>
      <c r="AS26" s="20">
        <f t="shared" si="12"/>
        <v>2173.913043478261</v>
      </c>
      <c r="AT26" s="20">
        <f t="shared" si="12"/>
        <v>2173.913043478261</v>
      </c>
      <c r="AU26" s="20">
        <f t="shared" si="12"/>
        <v>2173.913043478261</v>
      </c>
      <c r="AV26" s="20">
        <f t="shared" si="12"/>
        <v>2173.913043478261</v>
      </c>
      <c r="AW26" s="20">
        <f t="shared" si="12"/>
        <v>2173.913043478261</v>
      </c>
      <c r="AX26" s="20">
        <f t="shared" si="12"/>
        <v>2173.913043478261</v>
      </c>
      <c r="AY26" s="20">
        <f t="shared" si="12"/>
        <v>2173.913043478261</v>
      </c>
      <c r="AZ26" s="20">
        <f t="shared" si="12"/>
        <v>2173.913043478261</v>
      </c>
      <c r="BA26" s="20">
        <f t="shared" si="12"/>
        <v>2173.913043478261</v>
      </c>
      <c r="BB26" s="20">
        <f t="shared" si="12"/>
        <v>2173.913043478261</v>
      </c>
      <c r="BC26" s="20">
        <f t="shared" si="12"/>
        <v>2173.913043478261</v>
      </c>
      <c r="BD26" s="20">
        <f t="shared" si="12"/>
        <v>2173.913043478261</v>
      </c>
      <c r="BE26" s="20">
        <f t="shared" si="12"/>
        <v>2173.913043478261</v>
      </c>
      <c r="BF26" s="20">
        <f t="shared" si="12"/>
        <v>2173.913043478261</v>
      </c>
      <c r="BG26" s="20">
        <f t="shared" si="12"/>
        <v>2173.913043478261</v>
      </c>
      <c r="BH26" s="20">
        <f t="shared" si="12"/>
        <v>2173.913043478261</v>
      </c>
      <c r="BI26" s="20">
        <f t="shared" si="12"/>
        <v>2173.913043478261</v>
      </c>
      <c r="BJ26" s="20">
        <f t="shared" si="12"/>
        <v>2173.913043478261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BK161"/>
  <sheetViews>
    <sheetView showGridLines="0" topLeftCell="A138" workbookViewId="0">
      <selection activeCell="D141" sqref="D141:BK161"/>
    </sheetView>
  </sheetViews>
  <sheetFormatPr defaultRowHeight="15" x14ac:dyDescent="0.25"/>
  <cols>
    <col min="2" max="2" width="22.42578125" bestFit="1" customWidth="1"/>
    <col min="3" max="3" width="17.28515625" bestFit="1" customWidth="1"/>
    <col min="4" max="5" width="12.140625" bestFit="1" customWidth="1"/>
    <col min="6" max="6" width="12.28515625" bestFit="1" customWidth="1"/>
    <col min="7" max="7" width="14.42578125" bestFit="1" customWidth="1"/>
    <col min="8" max="39" width="10.5703125" bestFit="1" customWidth="1"/>
  </cols>
  <sheetData>
    <row r="1" spans="2:63" x14ac:dyDescent="0.25">
      <c r="C1" s="27" t="s">
        <v>104</v>
      </c>
      <c r="D1" t="s">
        <v>105</v>
      </c>
      <c r="E1" s="28" t="s">
        <v>106</v>
      </c>
      <c r="F1" s="29" t="s">
        <v>107</v>
      </c>
      <c r="G1" s="30" t="s">
        <v>108</v>
      </c>
    </row>
    <row r="3" spans="2:63" x14ac:dyDescent="0.25">
      <c r="B3" s="22" t="s">
        <v>122</v>
      </c>
      <c r="C3" s="22"/>
      <c r="D3" s="31">
        <f>+I_Acquisto!D3</f>
        <v>41640</v>
      </c>
      <c r="E3" s="31">
        <f>+I_Acquisto!E3</f>
        <v>41698</v>
      </c>
      <c r="F3" s="31">
        <f>+I_Acquisto!F3</f>
        <v>41729</v>
      </c>
      <c r="G3" s="31">
        <f>+I_Acquisto!G3</f>
        <v>41759</v>
      </c>
      <c r="H3" s="31">
        <f>+I_Acquisto!H3</f>
        <v>41790</v>
      </c>
      <c r="I3" s="31">
        <f>+I_Acquisto!I3</f>
        <v>41820</v>
      </c>
      <c r="J3" s="31">
        <f>+I_Acquisto!J3</f>
        <v>41851</v>
      </c>
      <c r="K3" s="31">
        <f>+I_Acquisto!K3</f>
        <v>41882</v>
      </c>
      <c r="L3" s="31">
        <f>+I_Acquisto!L3</f>
        <v>41912</v>
      </c>
      <c r="M3" s="31">
        <f>+I_Acquisto!M3</f>
        <v>41943</v>
      </c>
      <c r="N3" s="31">
        <f>+I_Acquisto!N3</f>
        <v>41973</v>
      </c>
      <c r="O3" s="31">
        <f>+I_Acquisto!O3</f>
        <v>42004</v>
      </c>
      <c r="P3" s="31">
        <f>+I_Acquisto!P3</f>
        <v>42035</v>
      </c>
      <c r="Q3" s="31">
        <f>+I_Acquisto!Q3</f>
        <v>42063</v>
      </c>
      <c r="R3" s="31">
        <f>+I_Acquisto!R3</f>
        <v>42094</v>
      </c>
      <c r="S3" s="31">
        <f>+I_Acquisto!S3</f>
        <v>42124</v>
      </c>
      <c r="T3" s="31">
        <f>+I_Acquisto!T3</f>
        <v>42155</v>
      </c>
      <c r="U3" s="31">
        <f>+I_Acquisto!U3</f>
        <v>42185</v>
      </c>
      <c r="V3" s="31">
        <f>+I_Acquisto!V3</f>
        <v>42216</v>
      </c>
      <c r="W3" s="31">
        <f>+I_Acquisto!W3</f>
        <v>42247</v>
      </c>
      <c r="X3" s="31">
        <f>+I_Acquisto!X3</f>
        <v>42277</v>
      </c>
      <c r="Y3" s="31">
        <f>+I_Acquisto!Y3</f>
        <v>42308</v>
      </c>
      <c r="Z3" s="31">
        <f>+I_Acquisto!Z3</f>
        <v>42338</v>
      </c>
      <c r="AA3" s="31">
        <f>+I_Acquisto!AA3</f>
        <v>42369</v>
      </c>
      <c r="AB3" s="31">
        <f>+I_Acquisto!AB3</f>
        <v>42400</v>
      </c>
      <c r="AC3" s="31">
        <f>+I_Acquisto!AC3</f>
        <v>42429</v>
      </c>
      <c r="AD3" s="31">
        <f>+I_Acquisto!AD3</f>
        <v>42460</v>
      </c>
      <c r="AE3" s="31">
        <f>+I_Acquisto!AE3</f>
        <v>42490</v>
      </c>
      <c r="AF3" s="31">
        <f>+I_Acquisto!AF3</f>
        <v>42521</v>
      </c>
      <c r="AG3" s="31">
        <f>+I_Acquisto!AG3</f>
        <v>42551</v>
      </c>
      <c r="AH3" s="31">
        <f>+I_Acquisto!AH3</f>
        <v>42582</v>
      </c>
      <c r="AI3" s="31">
        <f>+I_Acquisto!AI3</f>
        <v>42613</v>
      </c>
      <c r="AJ3" s="31">
        <f>+I_Acquisto!AJ3</f>
        <v>42643</v>
      </c>
      <c r="AK3" s="31">
        <f>+I_Acquisto!AK3</f>
        <v>42674</v>
      </c>
      <c r="AL3" s="31">
        <f>+I_Acquisto!AL3</f>
        <v>42704</v>
      </c>
      <c r="AM3" s="31">
        <f>+I_Acquisto!AM3</f>
        <v>42735</v>
      </c>
      <c r="AN3" s="31">
        <f>+I_Acquisto!AN3</f>
        <v>42766</v>
      </c>
      <c r="AO3" s="31">
        <f>+I_Acquisto!AO3</f>
        <v>42794</v>
      </c>
      <c r="AP3" s="31">
        <f>+I_Acquisto!AP3</f>
        <v>42825</v>
      </c>
      <c r="AQ3" s="31">
        <f>+I_Acquisto!AQ3</f>
        <v>42855</v>
      </c>
      <c r="AR3" s="31">
        <f>+I_Acquisto!AR3</f>
        <v>42886</v>
      </c>
      <c r="AS3" s="31">
        <f>+I_Acquisto!AS3</f>
        <v>42916</v>
      </c>
      <c r="AT3" s="31">
        <f>+I_Acquisto!AT3</f>
        <v>42947</v>
      </c>
      <c r="AU3" s="31">
        <f>+I_Acquisto!AU3</f>
        <v>42978</v>
      </c>
      <c r="AV3" s="31">
        <f>+I_Acquisto!AV3</f>
        <v>43008</v>
      </c>
      <c r="AW3" s="31">
        <f>+I_Acquisto!AW3</f>
        <v>43039</v>
      </c>
      <c r="AX3" s="31">
        <f>+I_Acquisto!AX3</f>
        <v>43069</v>
      </c>
      <c r="AY3" s="31">
        <f>+I_Acquisto!AY3</f>
        <v>43100</v>
      </c>
      <c r="AZ3" s="31">
        <f>+I_Acquisto!AZ3</f>
        <v>43131</v>
      </c>
      <c r="BA3" s="31">
        <f>+I_Acquisto!BA3</f>
        <v>43159</v>
      </c>
      <c r="BB3" s="31">
        <f>+I_Acquisto!BB3</f>
        <v>43190</v>
      </c>
      <c r="BC3" s="31">
        <f>+I_Acquisto!BC3</f>
        <v>43220</v>
      </c>
      <c r="BD3" s="31">
        <f>+I_Acquisto!BD3</f>
        <v>43251</v>
      </c>
      <c r="BE3" s="31">
        <f>+I_Acquisto!BE3</f>
        <v>43281</v>
      </c>
      <c r="BF3" s="31">
        <f>+I_Acquisto!BF3</f>
        <v>43312</v>
      </c>
      <c r="BG3" s="31">
        <f>+I_Acquisto!BG3</f>
        <v>43343</v>
      </c>
      <c r="BH3" s="31">
        <f>+I_Acquisto!BH3</f>
        <v>43373</v>
      </c>
      <c r="BI3" s="31">
        <f>+I_Acquisto!BI3</f>
        <v>43404</v>
      </c>
      <c r="BJ3" s="31">
        <f>+I_Acquisto!BJ3</f>
        <v>43434</v>
      </c>
      <c r="BK3" s="31">
        <f>+I_Acquisto!BK3</f>
        <v>43465</v>
      </c>
    </row>
    <row r="4" spans="2:63" x14ac:dyDescent="0.25">
      <c r="B4" t="str">
        <f>+'I_Dist Base'!B4</f>
        <v>Materia Prima 1</v>
      </c>
      <c r="D4" s="157">
        <f>+I_Acquisto!D4</f>
        <v>0</v>
      </c>
      <c r="E4" s="157">
        <f>+I_Acquisto!E4</f>
        <v>0</v>
      </c>
      <c r="F4" s="157">
        <f>+I_Acquisto!F4</f>
        <v>0</v>
      </c>
      <c r="G4" s="157">
        <f>+I_Acquisto!G4</f>
        <v>0</v>
      </c>
      <c r="H4" s="157">
        <f>+I_Acquisto!H4</f>
        <v>0</v>
      </c>
      <c r="I4" s="157">
        <f>+I_Acquisto!I4</f>
        <v>0</v>
      </c>
      <c r="J4" s="157">
        <f>+I_Acquisto!J4</f>
        <v>0</v>
      </c>
      <c r="K4" s="157">
        <f>+I_Acquisto!K4</f>
        <v>0</v>
      </c>
      <c r="L4" s="157">
        <f>+I_Acquisto!L4</f>
        <v>0</v>
      </c>
      <c r="M4" s="157">
        <f>+I_Acquisto!M4</f>
        <v>0</v>
      </c>
      <c r="N4" s="157">
        <f>+I_Acquisto!N4</f>
        <v>0</v>
      </c>
      <c r="O4" s="157">
        <f>+I_Acquisto!O4</f>
        <v>0</v>
      </c>
      <c r="P4" s="157">
        <f>+I_Acquisto!P4</f>
        <v>0</v>
      </c>
      <c r="Q4" s="157">
        <f>+I_Acquisto!Q4</f>
        <v>0</v>
      </c>
      <c r="R4" s="157">
        <f>+I_Acquisto!R4</f>
        <v>0</v>
      </c>
      <c r="S4" s="157">
        <f>+I_Acquisto!S4</f>
        <v>0</v>
      </c>
      <c r="T4" s="157">
        <f>+I_Acquisto!T4</f>
        <v>0</v>
      </c>
      <c r="U4" s="157">
        <f>+I_Acquisto!U4</f>
        <v>0</v>
      </c>
      <c r="V4" s="157">
        <f>+I_Acquisto!V4</f>
        <v>0</v>
      </c>
      <c r="W4" s="157">
        <f>+I_Acquisto!W4</f>
        <v>0</v>
      </c>
      <c r="X4" s="157">
        <f>+I_Acquisto!X4</f>
        <v>0</v>
      </c>
      <c r="Y4" s="157">
        <f>+I_Acquisto!Y4</f>
        <v>0</v>
      </c>
      <c r="Z4" s="157">
        <f>+I_Acquisto!Z4</f>
        <v>0</v>
      </c>
      <c r="AA4" s="157">
        <f>+I_Acquisto!AA4</f>
        <v>0</v>
      </c>
      <c r="AB4" s="157">
        <f>+I_Acquisto!AB4</f>
        <v>0</v>
      </c>
      <c r="AC4" s="157">
        <f>+I_Acquisto!AC4</f>
        <v>0</v>
      </c>
      <c r="AD4" s="157">
        <f>+I_Acquisto!AD4</f>
        <v>0</v>
      </c>
      <c r="AE4" s="157">
        <f>+I_Acquisto!AE4</f>
        <v>0</v>
      </c>
      <c r="AF4" s="157">
        <f>+I_Acquisto!AF4</f>
        <v>0</v>
      </c>
      <c r="AG4" s="157">
        <f>+I_Acquisto!AG4</f>
        <v>0</v>
      </c>
      <c r="AH4" s="157">
        <f>+I_Acquisto!AH4</f>
        <v>0</v>
      </c>
      <c r="AI4" s="157">
        <f>+I_Acquisto!AI4</f>
        <v>0</v>
      </c>
      <c r="AJ4" s="157">
        <f>+I_Acquisto!AJ4</f>
        <v>0</v>
      </c>
      <c r="AK4" s="157">
        <f>+I_Acquisto!AK4</f>
        <v>0</v>
      </c>
      <c r="AL4" s="157">
        <f>+I_Acquisto!AL4</f>
        <v>0</v>
      </c>
      <c r="AM4" s="157">
        <f>+I_Acquisto!AM4</f>
        <v>0</v>
      </c>
      <c r="AN4" s="157">
        <f>+I_Acquisto!AN4</f>
        <v>0</v>
      </c>
      <c r="AO4" s="157">
        <f>+I_Acquisto!AO4</f>
        <v>0</v>
      </c>
      <c r="AP4" s="157">
        <f>+I_Acquisto!AP4</f>
        <v>0</v>
      </c>
      <c r="AQ4" s="157">
        <f>+I_Acquisto!AQ4</f>
        <v>0</v>
      </c>
      <c r="AR4" s="157">
        <f>+I_Acquisto!AR4</f>
        <v>0</v>
      </c>
      <c r="AS4" s="157">
        <f>+I_Acquisto!AS4</f>
        <v>0</v>
      </c>
      <c r="AT4" s="157">
        <f>+I_Acquisto!AT4</f>
        <v>0</v>
      </c>
      <c r="AU4" s="157">
        <f>+I_Acquisto!AU4</f>
        <v>0</v>
      </c>
      <c r="AV4" s="157">
        <f>+I_Acquisto!AV4</f>
        <v>0</v>
      </c>
      <c r="AW4" s="157">
        <f>+I_Acquisto!AW4</f>
        <v>0</v>
      </c>
      <c r="AX4" s="157">
        <f>+I_Acquisto!AX4</f>
        <v>0</v>
      </c>
      <c r="AY4" s="157">
        <f>+I_Acquisto!AY4</f>
        <v>0</v>
      </c>
      <c r="AZ4" s="157">
        <f>+I_Acquisto!AZ4</f>
        <v>0</v>
      </c>
      <c r="BA4" s="157">
        <f>+I_Acquisto!BA4</f>
        <v>0</v>
      </c>
      <c r="BB4" s="157">
        <f>+I_Acquisto!BB4</f>
        <v>0</v>
      </c>
      <c r="BC4" s="157">
        <f>+I_Acquisto!BC4</f>
        <v>0</v>
      </c>
      <c r="BD4" s="157">
        <f>+I_Acquisto!BD4</f>
        <v>0</v>
      </c>
      <c r="BE4" s="157">
        <f>+I_Acquisto!BE4</f>
        <v>0</v>
      </c>
      <c r="BF4" s="157">
        <f>+I_Acquisto!BF4</f>
        <v>0</v>
      </c>
      <c r="BG4" s="157">
        <f>+I_Acquisto!BG4</f>
        <v>0</v>
      </c>
      <c r="BH4" s="157">
        <f>+I_Acquisto!BH4</f>
        <v>0</v>
      </c>
      <c r="BI4" s="157">
        <f>+I_Acquisto!BI4</f>
        <v>0</v>
      </c>
      <c r="BJ4" s="157">
        <f>+I_Acquisto!BJ4</f>
        <v>0</v>
      </c>
      <c r="BK4" s="157">
        <f>+I_Acquisto!BK4</f>
        <v>0</v>
      </c>
    </row>
    <row r="5" spans="2:63" x14ac:dyDescent="0.25">
      <c r="B5" t="str">
        <f>+'I_Dist Base'!B5</f>
        <v>Materia Prima 2</v>
      </c>
      <c r="D5" s="157">
        <f>+I_Acquisto!D5</f>
        <v>0</v>
      </c>
      <c r="E5" s="157">
        <f>+I_Acquisto!E5</f>
        <v>0</v>
      </c>
      <c r="F5" s="157">
        <f>+I_Acquisto!F5</f>
        <v>0</v>
      </c>
      <c r="G5" s="157">
        <f>+I_Acquisto!G5</f>
        <v>0</v>
      </c>
      <c r="H5" s="157">
        <f>+I_Acquisto!H5</f>
        <v>0</v>
      </c>
      <c r="I5" s="157">
        <f>+I_Acquisto!I5</f>
        <v>0</v>
      </c>
      <c r="J5" s="157">
        <f>+I_Acquisto!J5</f>
        <v>0</v>
      </c>
      <c r="K5" s="157">
        <f>+I_Acquisto!K5</f>
        <v>0</v>
      </c>
      <c r="L5" s="157">
        <f>+I_Acquisto!L5</f>
        <v>0</v>
      </c>
      <c r="M5" s="157">
        <f>+I_Acquisto!M5</f>
        <v>0</v>
      </c>
      <c r="N5" s="157">
        <f>+I_Acquisto!N5</f>
        <v>0</v>
      </c>
      <c r="O5" s="157">
        <f>+I_Acquisto!O5</f>
        <v>0</v>
      </c>
      <c r="P5" s="157">
        <f>+I_Acquisto!P5</f>
        <v>0</v>
      </c>
      <c r="Q5" s="157">
        <f>+I_Acquisto!Q5</f>
        <v>0</v>
      </c>
      <c r="R5" s="157">
        <f>+I_Acquisto!R5</f>
        <v>0</v>
      </c>
      <c r="S5" s="157">
        <f>+I_Acquisto!S5</f>
        <v>0</v>
      </c>
      <c r="T5" s="157">
        <f>+I_Acquisto!T5</f>
        <v>0</v>
      </c>
      <c r="U5" s="157">
        <f>+I_Acquisto!U5</f>
        <v>0</v>
      </c>
      <c r="V5" s="157">
        <f>+I_Acquisto!V5</f>
        <v>0</v>
      </c>
      <c r="W5" s="157">
        <f>+I_Acquisto!W5</f>
        <v>0</v>
      </c>
      <c r="X5" s="157">
        <f>+I_Acquisto!X5</f>
        <v>0</v>
      </c>
      <c r="Y5" s="157">
        <f>+I_Acquisto!Y5</f>
        <v>0</v>
      </c>
      <c r="Z5" s="157">
        <f>+I_Acquisto!Z5</f>
        <v>0</v>
      </c>
      <c r="AA5" s="157">
        <f>+I_Acquisto!AA5</f>
        <v>0</v>
      </c>
      <c r="AB5" s="157">
        <f>+I_Acquisto!AB5</f>
        <v>0</v>
      </c>
      <c r="AC5" s="157">
        <f>+I_Acquisto!AC5</f>
        <v>0</v>
      </c>
      <c r="AD5" s="157">
        <f>+I_Acquisto!AD5</f>
        <v>0</v>
      </c>
      <c r="AE5" s="157">
        <f>+I_Acquisto!AE5</f>
        <v>0</v>
      </c>
      <c r="AF5" s="157">
        <f>+I_Acquisto!AF5</f>
        <v>0</v>
      </c>
      <c r="AG5" s="157">
        <f>+I_Acquisto!AG5</f>
        <v>0</v>
      </c>
      <c r="AH5" s="157">
        <f>+I_Acquisto!AH5</f>
        <v>0</v>
      </c>
      <c r="AI5" s="157">
        <f>+I_Acquisto!AI5</f>
        <v>0</v>
      </c>
      <c r="AJ5" s="157">
        <f>+I_Acquisto!AJ5</f>
        <v>0</v>
      </c>
      <c r="AK5" s="157">
        <f>+I_Acquisto!AK5</f>
        <v>0</v>
      </c>
      <c r="AL5" s="157">
        <f>+I_Acquisto!AL5</f>
        <v>0</v>
      </c>
      <c r="AM5" s="157">
        <f>+I_Acquisto!AM5</f>
        <v>0</v>
      </c>
      <c r="AN5" s="157">
        <f>+I_Acquisto!AN5</f>
        <v>0</v>
      </c>
      <c r="AO5" s="157">
        <f>+I_Acquisto!AO5</f>
        <v>0</v>
      </c>
      <c r="AP5" s="157">
        <f>+I_Acquisto!AP5</f>
        <v>0</v>
      </c>
      <c r="AQ5" s="157">
        <f>+I_Acquisto!AQ5</f>
        <v>0</v>
      </c>
      <c r="AR5" s="157">
        <f>+I_Acquisto!AR5</f>
        <v>0</v>
      </c>
      <c r="AS5" s="157">
        <f>+I_Acquisto!AS5</f>
        <v>0</v>
      </c>
      <c r="AT5" s="157">
        <f>+I_Acquisto!AT5</f>
        <v>0</v>
      </c>
      <c r="AU5" s="157">
        <f>+I_Acquisto!AU5</f>
        <v>0</v>
      </c>
      <c r="AV5" s="157">
        <f>+I_Acquisto!AV5</f>
        <v>0</v>
      </c>
      <c r="AW5" s="157">
        <f>+I_Acquisto!AW5</f>
        <v>0</v>
      </c>
      <c r="AX5" s="157">
        <f>+I_Acquisto!AX5</f>
        <v>0</v>
      </c>
      <c r="AY5" s="157">
        <f>+I_Acquisto!AY5</f>
        <v>0</v>
      </c>
      <c r="AZ5" s="157">
        <f>+I_Acquisto!AZ5</f>
        <v>0</v>
      </c>
      <c r="BA5" s="157">
        <f>+I_Acquisto!BA5</f>
        <v>0</v>
      </c>
      <c r="BB5" s="157">
        <f>+I_Acquisto!BB5</f>
        <v>0</v>
      </c>
      <c r="BC5" s="157">
        <f>+I_Acquisto!BC5</f>
        <v>0</v>
      </c>
      <c r="BD5" s="157">
        <f>+I_Acquisto!BD5</f>
        <v>0</v>
      </c>
      <c r="BE5" s="157">
        <f>+I_Acquisto!BE5</f>
        <v>0</v>
      </c>
      <c r="BF5" s="157">
        <f>+I_Acquisto!BF5</f>
        <v>0</v>
      </c>
      <c r="BG5" s="157">
        <f>+I_Acquisto!BG5</f>
        <v>0</v>
      </c>
      <c r="BH5" s="157">
        <f>+I_Acquisto!BH5</f>
        <v>0</v>
      </c>
      <c r="BI5" s="157">
        <f>+I_Acquisto!BI5</f>
        <v>0</v>
      </c>
      <c r="BJ5" s="157">
        <f>+I_Acquisto!BJ5</f>
        <v>0</v>
      </c>
      <c r="BK5" s="157">
        <f>+I_Acquisto!BK5</f>
        <v>0</v>
      </c>
    </row>
    <row r="6" spans="2:63" x14ac:dyDescent="0.25">
      <c r="B6" t="str">
        <f>+'I_Dist Base'!B6</f>
        <v>Materia Prima 3</v>
      </c>
      <c r="D6" s="157">
        <f>+I_Acquisto!D6</f>
        <v>0</v>
      </c>
      <c r="E6" s="157">
        <f>+I_Acquisto!E6</f>
        <v>0</v>
      </c>
      <c r="F6" s="157">
        <f>+I_Acquisto!F6</f>
        <v>0</v>
      </c>
      <c r="G6" s="157">
        <f>+I_Acquisto!G6</f>
        <v>0</v>
      </c>
      <c r="H6" s="157">
        <f>+I_Acquisto!H6</f>
        <v>0</v>
      </c>
      <c r="I6" s="157">
        <f>+I_Acquisto!I6</f>
        <v>0</v>
      </c>
      <c r="J6" s="157">
        <f>+I_Acquisto!J6</f>
        <v>0</v>
      </c>
      <c r="K6" s="157">
        <f>+I_Acquisto!K6</f>
        <v>0</v>
      </c>
      <c r="L6" s="157">
        <f>+I_Acquisto!L6</f>
        <v>0</v>
      </c>
      <c r="M6" s="157">
        <f>+I_Acquisto!M6</f>
        <v>0</v>
      </c>
      <c r="N6" s="157">
        <f>+I_Acquisto!N6</f>
        <v>0</v>
      </c>
      <c r="O6" s="157">
        <f>+I_Acquisto!O6</f>
        <v>0</v>
      </c>
      <c r="P6" s="157">
        <f>+I_Acquisto!P6</f>
        <v>0</v>
      </c>
      <c r="Q6" s="157">
        <f>+I_Acquisto!Q6</f>
        <v>0</v>
      </c>
      <c r="R6" s="157">
        <f>+I_Acquisto!R6</f>
        <v>0</v>
      </c>
      <c r="S6" s="157">
        <f>+I_Acquisto!S6</f>
        <v>0</v>
      </c>
      <c r="T6" s="157">
        <f>+I_Acquisto!T6</f>
        <v>0</v>
      </c>
      <c r="U6" s="157">
        <f>+I_Acquisto!U6</f>
        <v>0</v>
      </c>
      <c r="V6" s="157">
        <f>+I_Acquisto!V6</f>
        <v>0</v>
      </c>
      <c r="W6" s="157">
        <f>+I_Acquisto!W6</f>
        <v>0</v>
      </c>
      <c r="X6" s="157">
        <f>+I_Acquisto!X6</f>
        <v>0</v>
      </c>
      <c r="Y6" s="157">
        <f>+I_Acquisto!Y6</f>
        <v>0</v>
      </c>
      <c r="Z6" s="157">
        <f>+I_Acquisto!Z6</f>
        <v>0</v>
      </c>
      <c r="AA6" s="157">
        <f>+I_Acquisto!AA6</f>
        <v>0</v>
      </c>
      <c r="AB6" s="157">
        <f>+I_Acquisto!AB6</f>
        <v>0</v>
      </c>
      <c r="AC6" s="157">
        <f>+I_Acquisto!AC6</f>
        <v>0</v>
      </c>
      <c r="AD6" s="157">
        <f>+I_Acquisto!AD6</f>
        <v>0</v>
      </c>
      <c r="AE6" s="157">
        <f>+I_Acquisto!AE6</f>
        <v>0</v>
      </c>
      <c r="AF6" s="157">
        <f>+I_Acquisto!AF6</f>
        <v>0</v>
      </c>
      <c r="AG6" s="157">
        <f>+I_Acquisto!AG6</f>
        <v>0</v>
      </c>
      <c r="AH6" s="157">
        <f>+I_Acquisto!AH6</f>
        <v>0</v>
      </c>
      <c r="AI6" s="157">
        <f>+I_Acquisto!AI6</f>
        <v>0</v>
      </c>
      <c r="AJ6" s="157">
        <f>+I_Acquisto!AJ6</f>
        <v>0</v>
      </c>
      <c r="AK6" s="157">
        <f>+I_Acquisto!AK6</f>
        <v>0</v>
      </c>
      <c r="AL6" s="157">
        <f>+I_Acquisto!AL6</f>
        <v>0</v>
      </c>
      <c r="AM6" s="157">
        <f>+I_Acquisto!AM6</f>
        <v>0</v>
      </c>
      <c r="AN6" s="157">
        <f>+I_Acquisto!AN6</f>
        <v>0</v>
      </c>
      <c r="AO6" s="157">
        <f>+I_Acquisto!AO6</f>
        <v>0</v>
      </c>
      <c r="AP6" s="157">
        <f>+I_Acquisto!AP6</f>
        <v>0</v>
      </c>
      <c r="AQ6" s="157">
        <f>+I_Acquisto!AQ6</f>
        <v>0</v>
      </c>
      <c r="AR6" s="157">
        <f>+I_Acquisto!AR6</f>
        <v>0</v>
      </c>
      <c r="AS6" s="157">
        <f>+I_Acquisto!AS6</f>
        <v>0</v>
      </c>
      <c r="AT6" s="157">
        <f>+I_Acquisto!AT6</f>
        <v>0</v>
      </c>
      <c r="AU6" s="157">
        <f>+I_Acquisto!AU6</f>
        <v>0</v>
      </c>
      <c r="AV6" s="157">
        <f>+I_Acquisto!AV6</f>
        <v>0</v>
      </c>
      <c r="AW6" s="157">
        <f>+I_Acquisto!AW6</f>
        <v>0</v>
      </c>
      <c r="AX6" s="157">
        <f>+I_Acquisto!AX6</f>
        <v>0</v>
      </c>
      <c r="AY6" s="157">
        <f>+I_Acquisto!AY6</f>
        <v>0</v>
      </c>
      <c r="AZ6" s="157">
        <f>+I_Acquisto!AZ6</f>
        <v>0</v>
      </c>
      <c r="BA6" s="157">
        <f>+I_Acquisto!BA6</f>
        <v>0</v>
      </c>
      <c r="BB6" s="157">
        <f>+I_Acquisto!BB6</f>
        <v>0</v>
      </c>
      <c r="BC6" s="157">
        <f>+I_Acquisto!BC6</f>
        <v>0</v>
      </c>
      <c r="BD6" s="157">
        <f>+I_Acquisto!BD6</f>
        <v>0</v>
      </c>
      <c r="BE6" s="157">
        <f>+I_Acquisto!BE6</f>
        <v>0</v>
      </c>
      <c r="BF6" s="157">
        <f>+I_Acquisto!BF6</f>
        <v>0</v>
      </c>
      <c r="BG6" s="157">
        <f>+I_Acquisto!BG6</f>
        <v>0</v>
      </c>
      <c r="BH6" s="157">
        <f>+I_Acquisto!BH6</f>
        <v>0</v>
      </c>
      <c r="BI6" s="157">
        <f>+I_Acquisto!BI6</f>
        <v>0</v>
      </c>
      <c r="BJ6" s="157">
        <f>+I_Acquisto!BJ6</f>
        <v>0</v>
      </c>
      <c r="BK6" s="157">
        <f>+I_Acquisto!BK6</f>
        <v>0</v>
      </c>
    </row>
    <row r="7" spans="2:63" x14ac:dyDescent="0.25">
      <c r="B7" t="str">
        <f>+'I_Dist Base'!B7</f>
        <v>Materia Prima 4</v>
      </c>
      <c r="D7" s="157">
        <f>+I_Acquisto!D7</f>
        <v>0</v>
      </c>
      <c r="E7" s="157">
        <f>+I_Acquisto!E7</f>
        <v>0</v>
      </c>
      <c r="F7" s="157">
        <f>+I_Acquisto!F7</f>
        <v>0</v>
      </c>
      <c r="G7" s="157">
        <f>+I_Acquisto!G7</f>
        <v>0</v>
      </c>
      <c r="H7" s="157">
        <f>+I_Acquisto!H7</f>
        <v>0</v>
      </c>
      <c r="I7" s="157">
        <f>+I_Acquisto!I7</f>
        <v>0</v>
      </c>
      <c r="J7" s="157">
        <f>+I_Acquisto!J7</f>
        <v>0</v>
      </c>
      <c r="K7" s="157">
        <f>+I_Acquisto!K7</f>
        <v>0</v>
      </c>
      <c r="L7" s="157">
        <f>+I_Acquisto!L7</f>
        <v>0</v>
      </c>
      <c r="M7" s="157">
        <f>+I_Acquisto!M7</f>
        <v>0</v>
      </c>
      <c r="N7" s="157">
        <f>+I_Acquisto!N7</f>
        <v>0</v>
      </c>
      <c r="O7" s="157">
        <f>+I_Acquisto!O7</f>
        <v>0</v>
      </c>
      <c r="P7" s="157">
        <f>+I_Acquisto!P7</f>
        <v>0</v>
      </c>
      <c r="Q7" s="157">
        <f>+I_Acquisto!Q7</f>
        <v>0</v>
      </c>
      <c r="R7" s="157">
        <f>+I_Acquisto!R7</f>
        <v>0</v>
      </c>
      <c r="S7" s="157">
        <f>+I_Acquisto!S7</f>
        <v>0</v>
      </c>
      <c r="T7" s="157">
        <f>+I_Acquisto!T7</f>
        <v>0</v>
      </c>
      <c r="U7" s="157">
        <f>+I_Acquisto!U7</f>
        <v>0</v>
      </c>
      <c r="V7" s="157">
        <f>+I_Acquisto!V7</f>
        <v>0</v>
      </c>
      <c r="W7" s="157">
        <f>+I_Acquisto!W7</f>
        <v>0</v>
      </c>
      <c r="X7" s="157">
        <f>+I_Acquisto!X7</f>
        <v>0</v>
      </c>
      <c r="Y7" s="157">
        <f>+I_Acquisto!Y7</f>
        <v>0</v>
      </c>
      <c r="Z7" s="157">
        <f>+I_Acquisto!Z7</f>
        <v>0</v>
      </c>
      <c r="AA7" s="157">
        <f>+I_Acquisto!AA7</f>
        <v>0</v>
      </c>
      <c r="AB7" s="157">
        <f>+I_Acquisto!AB7</f>
        <v>0</v>
      </c>
      <c r="AC7" s="157">
        <f>+I_Acquisto!AC7</f>
        <v>0</v>
      </c>
      <c r="AD7" s="157">
        <f>+I_Acquisto!AD7</f>
        <v>0</v>
      </c>
      <c r="AE7" s="157">
        <f>+I_Acquisto!AE7</f>
        <v>0</v>
      </c>
      <c r="AF7" s="157">
        <f>+I_Acquisto!AF7</f>
        <v>0</v>
      </c>
      <c r="AG7" s="157">
        <f>+I_Acquisto!AG7</f>
        <v>0</v>
      </c>
      <c r="AH7" s="157">
        <f>+I_Acquisto!AH7</f>
        <v>0</v>
      </c>
      <c r="AI7" s="157">
        <f>+I_Acquisto!AI7</f>
        <v>0</v>
      </c>
      <c r="AJ7" s="157">
        <f>+I_Acquisto!AJ7</f>
        <v>0</v>
      </c>
      <c r="AK7" s="157">
        <f>+I_Acquisto!AK7</f>
        <v>0</v>
      </c>
      <c r="AL7" s="157">
        <f>+I_Acquisto!AL7</f>
        <v>0</v>
      </c>
      <c r="AM7" s="157">
        <f>+I_Acquisto!AM7</f>
        <v>0</v>
      </c>
      <c r="AN7" s="157">
        <f>+I_Acquisto!AN7</f>
        <v>0</v>
      </c>
      <c r="AO7" s="157">
        <f>+I_Acquisto!AO7</f>
        <v>0</v>
      </c>
      <c r="AP7" s="157">
        <f>+I_Acquisto!AP7</f>
        <v>0</v>
      </c>
      <c r="AQ7" s="157">
        <f>+I_Acquisto!AQ7</f>
        <v>0</v>
      </c>
      <c r="AR7" s="157">
        <f>+I_Acquisto!AR7</f>
        <v>0</v>
      </c>
      <c r="AS7" s="157">
        <f>+I_Acquisto!AS7</f>
        <v>0</v>
      </c>
      <c r="AT7" s="157">
        <f>+I_Acquisto!AT7</f>
        <v>0</v>
      </c>
      <c r="AU7" s="157">
        <f>+I_Acquisto!AU7</f>
        <v>0</v>
      </c>
      <c r="AV7" s="157">
        <f>+I_Acquisto!AV7</f>
        <v>0</v>
      </c>
      <c r="AW7" s="157">
        <f>+I_Acquisto!AW7</f>
        <v>0</v>
      </c>
      <c r="AX7" s="157">
        <f>+I_Acquisto!AX7</f>
        <v>0</v>
      </c>
      <c r="AY7" s="157">
        <f>+I_Acquisto!AY7</f>
        <v>0</v>
      </c>
      <c r="AZ7" s="157">
        <f>+I_Acquisto!AZ7</f>
        <v>0</v>
      </c>
      <c r="BA7" s="157">
        <f>+I_Acquisto!BA7</f>
        <v>0</v>
      </c>
      <c r="BB7" s="157">
        <f>+I_Acquisto!BB7</f>
        <v>0</v>
      </c>
      <c r="BC7" s="157">
        <f>+I_Acquisto!BC7</f>
        <v>0</v>
      </c>
      <c r="BD7" s="157">
        <f>+I_Acquisto!BD7</f>
        <v>0</v>
      </c>
      <c r="BE7" s="157">
        <f>+I_Acquisto!BE7</f>
        <v>0</v>
      </c>
      <c r="BF7" s="157">
        <f>+I_Acquisto!BF7</f>
        <v>0</v>
      </c>
      <c r="BG7" s="157">
        <f>+I_Acquisto!BG7</f>
        <v>0</v>
      </c>
      <c r="BH7" s="157">
        <f>+I_Acquisto!BH7</f>
        <v>0</v>
      </c>
      <c r="BI7" s="157">
        <f>+I_Acquisto!BI7</f>
        <v>0</v>
      </c>
      <c r="BJ7" s="157">
        <f>+I_Acquisto!BJ7</f>
        <v>0</v>
      </c>
      <c r="BK7" s="157">
        <f>+I_Acquisto!BK7</f>
        <v>0</v>
      </c>
    </row>
    <row r="8" spans="2:63" x14ac:dyDescent="0.25">
      <c r="B8" t="str">
        <f>+'I_Dist Base'!B8</f>
        <v>Materia Prima 5</v>
      </c>
      <c r="D8" s="157">
        <f>+I_Acquisto!D8</f>
        <v>0</v>
      </c>
      <c r="E8" s="157">
        <f>+I_Acquisto!E8</f>
        <v>0</v>
      </c>
      <c r="F8" s="157">
        <f>+I_Acquisto!F8</f>
        <v>0</v>
      </c>
      <c r="G8" s="157">
        <f>+I_Acquisto!G8</f>
        <v>0</v>
      </c>
      <c r="H8" s="157">
        <f>+I_Acquisto!H8</f>
        <v>0</v>
      </c>
      <c r="I8" s="157">
        <f>+I_Acquisto!I8</f>
        <v>0</v>
      </c>
      <c r="J8" s="157">
        <f>+I_Acquisto!J8</f>
        <v>0</v>
      </c>
      <c r="K8" s="157">
        <f>+I_Acquisto!K8</f>
        <v>0</v>
      </c>
      <c r="L8" s="157">
        <f>+I_Acquisto!L8</f>
        <v>0</v>
      </c>
      <c r="M8" s="157">
        <f>+I_Acquisto!M8</f>
        <v>0</v>
      </c>
      <c r="N8" s="157">
        <f>+I_Acquisto!N8</f>
        <v>0</v>
      </c>
      <c r="O8" s="157">
        <f>+I_Acquisto!O8</f>
        <v>0</v>
      </c>
      <c r="P8" s="157">
        <f>+I_Acquisto!P8</f>
        <v>0</v>
      </c>
      <c r="Q8" s="157">
        <f>+I_Acquisto!Q8</f>
        <v>0</v>
      </c>
      <c r="R8" s="157">
        <f>+I_Acquisto!R8</f>
        <v>0</v>
      </c>
      <c r="S8" s="157">
        <f>+I_Acquisto!S8</f>
        <v>0</v>
      </c>
      <c r="T8" s="157">
        <f>+I_Acquisto!T8</f>
        <v>0</v>
      </c>
      <c r="U8" s="157">
        <f>+I_Acquisto!U8</f>
        <v>0</v>
      </c>
      <c r="V8" s="157">
        <f>+I_Acquisto!V8</f>
        <v>0</v>
      </c>
      <c r="W8" s="157">
        <f>+I_Acquisto!W8</f>
        <v>0</v>
      </c>
      <c r="X8" s="157">
        <f>+I_Acquisto!X8</f>
        <v>0</v>
      </c>
      <c r="Y8" s="157">
        <f>+I_Acquisto!Y8</f>
        <v>0</v>
      </c>
      <c r="Z8" s="157">
        <f>+I_Acquisto!Z8</f>
        <v>0</v>
      </c>
      <c r="AA8" s="157">
        <f>+I_Acquisto!AA8</f>
        <v>0</v>
      </c>
      <c r="AB8" s="157">
        <f>+I_Acquisto!AB8</f>
        <v>0</v>
      </c>
      <c r="AC8" s="157">
        <f>+I_Acquisto!AC8</f>
        <v>0</v>
      </c>
      <c r="AD8" s="157">
        <f>+I_Acquisto!AD8</f>
        <v>0</v>
      </c>
      <c r="AE8" s="157">
        <f>+I_Acquisto!AE8</f>
        <v>0</v>
      </c>
      <c r="AF8" s="157">
        <f>+I_Acquisto!AF8</f>
        <v>0</v>
      </c>
      <c r="AG8" s="157">
        <f>+I_Acquisto!AG8</f>
        <v>0</v>
      </c>
      <c r="AH8" s="157">
        <f>+I_Acquisto!AH8</f>
        <v>0</v>
      </c>
      <c r="AI8" s="157">
        <f>+I_Acquisto!AI8</f>
        <v>0</v>
      </c>
      <c r="AJ8" s="157">
        <f>+I_Acquisto!AJ8</f>
        <v>0</v>
      </c>
      <c r="AK8" s="157">
        <f>+I_Acquisto!AK8</f>
        <v>0</v>
      </c>
      <c r="AL8" s="157">
        <f>+I_Acquisto!AL8</f>
        <v>0</v>
      </c>
      <c r="AM8" s="157">
        <f>+I_Acquisto!AM8</f>
        <v>0</v>
      </c>
      <c r="AN8" s="157">
        <f>+I_Acquisto!AN8</f>
        <v>0</v>
      </c>
      <c r="AO8" s="157">
        <f>+I_Acquisto!AO8</f>
        <v>0</v>
      </c>
      <c r="AP8" s="157">
        <f>+I_Acquisto!AP8</f>
        <v>0</v>
      </c>
      <c r="AQ8" s="157">
        <f>+I_Acquisto!AQ8</f>
        <v>0</v>
      </c>
      <c r="AR8" s="157">
        <f>+I_Acquisto!AR8</f>
        <v>0</v>
      </c>
      <c r="AS8" s="157">
        <f>+I_Acquisto!AS8</f>
        <v>0</v>
      </c>
      <c r="AT8" s="157">
        <f>+I_Acquisto!AT8</f>
        <v>0</v>
      </c>
      <c r="AU8" s="157">
        <f>+I_Acquisto!AU8</f>
        <v>0</v>
      </c>
      <c r="AV8" s="157">
        <f>+I_Acquisto!AV8</f>
        <v>0</v>
      </c>
      <c r="AW8" s="157">
        <f>+I_Acquisto!AW8</f>
        <v>0</v>
      </c>
      <c r="AX8" s="157">
        <f>+I_Acquisto!AX8</f>
        <v>0</v>
      </c>
      <c r="AY8" s="157">
        <f>+I_Acquisto!AY8</f>
        <v>0</v>
      </c>
      <c r="AZ8" s="157">
        <f>+I_Acquisto!AZ8</f>
        <v>0</v>
      </c>
      <c r="BA8" s="157">
        <f>+I_Acquisto!BA8</f>
        <v>0</v>
      </c>
      <c r="BB8" s="157">
        <f>+I_Acquisto!BB8</f>
        <v>0</v>
      </c>
      <c r="BC8" s="157">
        <f>+I_Acquisto!BC8</f>
        <v>0</v>
      </c>
      <c r="BD8" s="157">
        <f>+I_Acquisto!BD8</f>
        <v>0</v>
      </c>
      <c r="BE8" s="157">
        <f>+I_Acquisto!BE8</f>
        <v>0</v>
      </c>
      <c r="BF8" s="157">
        <f>+I_Acquisto!BF8</f>
        <v>0</v>
      </c>
      <c r="BG8" s="157">
        <f>+I_Acquisto!BG8</f>
        <v>0</v>
      </c>
      <c r="BH8" s="157">
        <f>+I_Acquisto!BH8</f>
        <v>0</v>
      </c>
      <c r="BI8" s="157">
        <f>+I_Acquisto!BI8</f>
        <v>0</v>
      </c>
      <c r="BJ8" s="157">
        <f>+I_Acquisto!BJ8</f>
        <v>0</v>
      </c>
      <c r="BK8" s="157">
        <f>+I_Acquisto!BK8</f>
        <v>0</v>
      </c>
    </row>
    <row r="9" spans="2:63" x14ac:dyDescent="0.25">
      <c r="B9" t="str">
        <f>+'I_Dist Base'!B9</f>
        <v>Materia Prima 6</v>
      </c>
      <c r="D9" s="157">
        <f>+I_Acquisto!D9</f>
        <v>0</v>
      </c>
      <c r="E9" s="157">
        <f>+I_Acquisto!E9</f>
        <v>0</v>
      </c>
      <c r="F9" s="157">
        <f>+I_Acquisto!F9</f>
        <v>0</v>
      </c>
      <c r="G9" s="157">
        <f>+I_Acquisto!G9</f>
        <v>0</v>
      </c>
      <c r="H9" s="157">
        <f>+I_Acquisto!H9</f>
        <v>0</v>
      </c>
      <c r="I9" s="157">
        <f>+I_Acquisto!I9</f>
        <v>0</v>
      </c>
      <c r="J9" s="157">
        <f>+I_Acquisto!J9</f>
        <v>0</v>
      </c>
      <c r="K9" s="157">
        <f>+I_Acquisto!K9</f>
        <v>0</v>
      </c>
      <c r="L9" s="157">
        <f>+I_Acquisto!L9</f>
        <v>0</v>
      </c>
      <c r="M9" s="157">
        <f>+I_Acquisto!M9</f>
        <v>0</v>
      </c>
      <c r="N9" s="157">
        <f>+I_Acquisto!N9</f>
        <v>0</v>
      </c>
      <c r="O9" s="157">
        <f>+I_Acquisto!O9</f>
        <v>0</v>
      </c>
      <c r="P9" s="157">
        <f>+I_Acquisto!P9</f>
        <v>0</v>
      </c>
      <c r="Q9" s="157">
        <f>+I_Acquisto!Q9</f>
        <v>0</v>
      </c>
      <c r="R9" s="157">
        <f>+I_Acquisto!R9</f>
        <v>0</v>
      </c>
      <c r="S9" s="157">
        <f>+I_Acquisto!S9</f>
        <v>0</v>
      </c>
      <c r="T9" s="157">
        <f>+I_Acquisto!T9</f>
        <v>0</v>
      </c>
      <c r="U9" s="157">
        <f>+I_Acquisto!U9</f>
        <v>0</v>
      </c>
      <c r="V9" s="157">
        <f>+I_Acquisto!V9</f>
        <v>0</v>
      </c>
      <c r="W9" s="157">
        <f>+I_Acquisto!W9</f>
        <v>0</v>
      </c>
      <c r="X9" s="157">
        <f>+I_Acquisto!X9</f>
        <v>0</v>
      </c>
      <c r="Y9" s="157">
        <f>+I_Acquisto!Y9</f>
        <v>0</v>
      </c>
      <c r="Z9" s="157">
        <f>+I_Acquisto!Z9</f>
        <v>0</v>
      </c>
      <c r="AA9" s="157">
        <f>+I_Acquisto!AA9</f>
        <v>0</v>
      </c>
      <c r="AB9" s="157">
        <f>+I_Acquisto!AB9</f>
        <v>0</v>
      </c>
      <c r="AC9" s="157">
        <f>+I_Acquisto!AC9</f>
        <v>0</v>
      </c>
      <c r="AD9" s="157">
        <f>+I_Acquisto!AD9</f>
        <v>0</v>
      </c>
      <c r="AE9" s="157">
        <f>+I_Acquisto!AE9</f>
        <v>0</v>
      </c>
      <c r="AF9" s="157">
        <f>+I_Acquisto!AF9</f>
        <v>0</v>
      </c>
      <c r="AG9" s="157">
        <f>+I_Acquisto!AG9</f>
        <v>0</v>
      </c>
      <c r="AH9" s="157">
        <f>+I_Acquisto!AH9</f>
        <v>0</v>
      </c>
      <c r="AI9" s="157">
        <f>+I_Acquisto!AI9</f>
        <v>0</v>
      </c>
      <c r="AJ9" s="157">
        <f>+I_Acquisto!AJ9</f>
        <v>0</v>
      </c>
      <c r="AK9" s="157">
        <f>+I_Acquisto!AK9</f>
        <v>0</v>
      </c>
      <c r="AL9" s="157">
        <f>+I_Acquisto!AL9</f>
        <v>0</v>
      </c>
      <c r="AM9" s="157">
        <f>+I_Acquisto!AM9</f>
        <v>0</v>
      </c>
      <c r="AN9" s="157">
        <f>+I_Acquisto!AN9</f>
        <v>0</v>
      </c>
      <c r="AO9" s="157">
        <f>+I_Acquisto!AO9</f>
        <v>0</v>
      </c>
      <c r="AP9" s="157">
        <f>+I_Acquisto!AP9</f>
        <v>0</v>
      </c>
      <c r="AQ9" s="157">
        <f>+I_Acquisto!AQ9</f>
        <v>0</v>
      </c>
      <c r="AR9" s="157">
        <f>+I_Acquisto!AR9</f>
        <v>0</v>
      </c>
      <c r="AS9" s="157">
        <f>+I_Acquisto!AS9</f>
        <v>0</v>
      </c>
      <c r="AT9" s="157">
        <f>+I_Acquisto!AT9</f>
        <v>0</v>
      </c>
      <c r="AU9" s="157">
        <f>+I_Acquisto!AU9</f>
        <v>0</v>
      </c>
      <c r="AV9" s="157">
        <f>+I_Acquisto!AV9</f>
        <v>0</v>
      </c>
      <c r="AW9" s="157">
        <f>+I_Acquisto!AW9</f>
        <v>0</v>
      </c>
      <c r="AX9" s="157">
        <f>+I_Acquisto!AX9</f>
        <v>0</v>
      </c>
      <c r="AY9" s="157">
        <f>+I_Acquisto!AY9</f>
        <v>0</v>
      </c>
      <c r="AZ9" s="157">
        <f>+I_Acquisto!AZ9</f>
        <v>0</v>
      </c>
      <c r="BA9" s="157">
        <f>+I_Acquisto!BA9</f>
        <v>0</v>
      </c>
      <c r="BB9" s="157">
        <f>+I_Acquisto!BB9</f>
        <v>0</v>
      </c>
      <c r="BC9" s="157">
        <f>+I_Acquisto!BC9</f>
        <v>0</v>
      </c>
      <c r="BD9" s="157">
        <f>+I_Acquisto!BD9</f>
        <v>0</v>
      </c>
      <c r="BE9" s="157">
        <f>+I_Acquisto!BE9</f>
        <v>0</v>
      </c>
      <c r="BF9" s="157">
        <f>+I_Acquisto!BF9</f>
        <v>0</v>
      </c>
      <c r="BG9" s="157">
        <f>+I_Acquisto!BG9</f>
        <v>0</v>
      </c>
      <c r="BH9" s="157">
        <f>+I_Acquisto!BH9</f>
        <v>0</v>
      </c>
      <c r="BI9" s="157">
        <f>+I_Acquisto!BI9</f>
        <v>0</v>
      </c>
      <c r="BJ9" s="157">
        <f>+I_Acquisto!BJ9</f>
        <v>0</v>
      </c>
      <c r="BK9" s="157">
        <f>+I_Acquisto!BK9</f>
        <v>0</v>
      </c>
    </row>
    <row r="10" spans="2:63" x14ac:dyDescent="0.25">
      <c r="B10" t="str">
        <f>+'I_Dist Base'!B10</f>
        <v>Materia Prima 7</v>
      </c>
      <c r="D10" s="157">
        <f>+I_Acquisto!D10</f>
        <v>0</v>
      </c>
      <c r="E10" s="157">
        <f>+I_Acquisto!E10</f>
        <v>0</v>
      </c>
      <c r="F10" s="157">
        <f>+I_Acquisto!F10</f>
        <v>0</v>
      </c>
      <c r="G10" s="157">
        <f>+I_Acquisto!G10</f>
        <v>0</v>
      </c>
      <c r="H10" s="157">
        <f>+I_Acquisto!H10</f>
        <v>0</v>
      </c>
      <c r="I10" s="157">
        <f>+I_Acquisto!I10</f>
        <v>0</v>
      </c>
      <c r="J10" s="157">
        <f>+I_Acquisto!J10</f>
        <v>0</v>
      </c>
      <c r="K10" s="157">
        <f>+I_Acquisto!K10</f>
        <v>0</v>
      </c>
      <c r="L10" s="157">
        <f>+I_Acquisto!L10</f>
        <v>0</v>
      </c>
      <c r="M10" s="157">
        <f>+I_Acquisto!M10</f>
        <v>0</v>
      </c>
      <c r="N10" s="157">
        <f>+I_Acquisto!N10</f>
        <v>0</v>
      </c>
      <c r="O10" s="157">
        <f>+I_Acquisto!O10</f>
        <v>0</v>
      </c>
      <c r="P10" s="157">
        <f>+I_Acquisto!P10</f>
        <v>0</v>
      </c>
      <c r="Q10" s="157">
        <f>+I_Acquisto!Q10</f>
        <v>0</v>
      </c>
      <c r="R10" s="157">
        <f>+I_Acquisto!R10</f>
        <v>0</v>
      </c>
      <c r="S10" s="157">
        <f>+I_Acquisto!S10</f>
        <v>0</v>
      </c>
      <c r="T10" s="157">
        <f>+I_Acquisto!T10</f>
        <v>0</v>
      </c>
      <c r="U10" s="157">
        <f>+I_Acquisto!U10</f>
        <v>0</v>
      </c>
      <c r="V10" s="157">
        <f>+I_Acquisto!V10</f>
        <v>0</v>
      </c>
      <c r="W10" s="157">
        <f>+I_Acquisto!W10</f>
        <v>0</v>
      </c>
      <c r="X10" s="157">
        <f>+I_Acquisto!X10</f>
        <v>0</v>
      </c>
      <c r="Y10" s="157">
        <f>+I_Acquisto!Y10</f>
        <v>0</v>
      </c>
      <c r="Z10" s="157">
        <f>+I_Acquisto!Z10</f>
        <v>0</v>
      </c>
      <c r="AA10" s="157">
        <f>+I_Acquisto!AA10</f>
        <v>0</v>
      </c>
      <c r="AB10" s="157">
        <f>+I_Acquisto!AB10</f>
        <v>0</v>
      </c>
      <c r="AC10" s="157">
        <f>+I_Acquisto!AC10</f>
        <v>0</v>
      </c>
      <c r="AD10" s="157">
        <f>+I_Acquisto!AD10</f>
        <v>0</v>
      </c>
      <c r="AE10" s="157">
        <f>+I_Acquisto!AE10</f>
        <v>0</v>
      </c>
      <c r="AF10" s="157">
        <f>+I_Acquisto!AF10</f>
        <v>0</v>
      </c>
      <c r="AG10" s="157">
        <f>+I_Acquisto!AG10</f>
        <v>0</v>
      </c>
      <c r="AH10" s="157">
        <f>+I_Acquisto!AH10</f>
        <v>0</v>
      </c>
      <c r="AI10" s="157">
        <f>+I_Acquisto!AI10</f>
        <v>0</v>
      </c>
      <c r="AJ10" s="157">
        <f>+I_Acquisto!AJ10</f>
        <v>0</v>
      </c>
      <c r="AK10" s="157">
        <f>+I_Acquisto!AK10</f>
        <v>0</v>
      </c>
      <c r="AL10" s="157">
        <f>+I_Acquisto!AL10</f>
        <v>0</v>
      </c>
      <c r="AM10" s="157">
        <f>+I_Acquisto!AM10</f>
        <v>0</v>
      </c>
      <c r="AN10" s="157">
        <f>+I_Acquisto!AN10</f>
        <v>0</v>
      </c>
      <c r="AO10" s="157">
        <f>+I_Acquisto!AO10</f>
        <v>0</v>
      </c>
      <c r="AP10" s="157">
        <f>+I_Acquisto!AP10</f>
        <v>0</v>
      </c>
      <c r="AQ10" s="157">
        <f>+I_Acquisto!AQ10</f>
        <v>0</v>
      </c>
      <c r="AR10" s="157">
        <f>+I_Acquisto!AR10</f>
        <v>0</v>
      </c>
      <c r="AS10" s="157">
        <f>+I_Acquisto!AS10</f>
        <v>0</v>
      </c>
      <c r="AT10" s="157">
        <f>+I_Acquisto!AT10</f>
        <v>0</v>
      </c>
      <c r="AU10" s="157">
        <f>+I_Acquisto!AU10</f>
        <v>0</v>
      </c>
      <c r="AV10" s="157">
        <f>+I_Acquisto!AV10</f>
        <v>0</v>
      </c>
      <c r="AW10" s="157">
        <f>+I_Acquisto!AW10</f>
        <v>0</v>
      </c>
      <c r="AX10" s="157">
        <f>+I_Acquisto!AX10</f>
        <v>0</v>
      </c>
      <c r="AY10" s="157">
        <f>+I_Acquisto!AY10</f>
        <v>0</v>
      </c>
      <c r="AZ10" s="157">
        <f>+I_Acquisto!AZ10</f>
        <v>0</v>
      </c>
      <c r="BA10" s="157">
        <f>+I_Acquisto!BA10</f>
        <v>0</v>
      </c>
      <c r="BB10" s="157">
        <f>+I_Acquisto!BB10</f>
        <v>0</v>
      </c>
      <c r="BC10" s="157">
        <f>+I_Acquisto!BC10</f>
        <v>0</v>
      </c>
      <c r="BD10" s="157">
        <f>+I_Acquisto!BD10</f>
        <v>0</v>
      </c>
      <c r="BE10" s="157">
        <f>+I_Acquisto!BE10</f>
        <v>0</v>
      </c>
      <c r="BF10" s="157">
        <f>+I_Acquisto!BF10</f>
        <v>0</v>
      </c>
      <c r="BG10" s="157">
        <f>+I_Acquisto!BG10</f>
        <v>0</v>
      </c>
      <c r="BH10" s="157">
        <f>+I_Acquisto!BH10</f>
        <v>0</v>
      </c>
      <c r="BI10" s="157">
        <f>+I_Acquisto!BI10</f>
        <v>0</v>
      </c>
      <c r="BJ10" s="157">
        <f>+I_Acquisto!BJ10</f>
        <v>0</v>
      </c>
      <c r="BK10" s="157">
        <f>+I_Acquisto!BK10</f>
        <v>0</v>
      </c>
    </row>
    <row r="11" spans="2:63" x14ac:dyDescent="0.25">
      <c r="B11" t="str">
        <f>+'I_Dist Base'!B11</f>
        <v>Materia Prima 8</v>
      </c>
      <c r="D11" s="157">
        <f>+I_Acquisto!D11</f>
        <v>0</v>
      </c>
      <c r="E11" s="157">
        <f>+I_Acquisto!E11</f>
        <v>0</v>
      </c>
      <c r="F11" s="157">
        <f>+I_Acquisto!F11</f>
        <v>0</v>
      </c>
      <c r="G11" s="157">
        <f>+I_Acquisto!G11</f>
        <v>0</v>
      </c>
      <c r="H11" s="157">
        <f>+I_Acquisto!H11</f>
        <v>0</v>
      </c>
      <c r="I11" s="157">
        <f>+I_Acquisto!I11</f>
        <v>0</v>
      </c>
      <c r="J11" s="157">
        <f>+I_Acquisto!J11</f>
        <v>0</v>
      </c>
      <c r="K11" s="157">
        <f>+I_Acquisto!K11</f>
        <v>0</v>
      </c>
      <c r="L11" s="157">
        <f>+I_Acquisto!L11</f>
        <v>0</v>
      </c>
      <c r="M11" s="157">
        <f>+I_Acquisto!M11</f>
        <v>0</v>
      </c>
      <c r="N11" s="157">
        <f>+I_Acquisto!N11</f>
        <v>0</v>
      </c>
      <c r="O11" s="157">
        <f>+I_Acquisto!O11</f>
        <v>0</v>
      </c>
      <c r="P11" s="157">
        <f>+I_Acquisto!P11</f>
        <v>0</v>
      </c>
      <c r="Q11" s="157">
        <f>+I_Acquisto!Q11</f>
        <v>0</v>
      </c>
      <c r="R11" s="157">
        <f>+I_Acquisto!R11</f>
        <v>0</v>
      </c>
      <c r="S11" s="157">
        <f>+I_Acquisto!S11</f>
        <v>0</v>
      </c>
      <c r="T11" s="157">
        <f>+I_Acquisto!T11</f>
        <v>0</v>
      </c>
      <c r="U11" s="157">
        <f>+I_Acquisto!U11</f>
        <v>0</v>
      </c>
      <c r="V11" s="157">
        <f>+I_Acquisto!V11</f>
        <v>0</v>
      </c>
      <c r="W11" s="157">
        <f>+I_Acquisto!W11</f>
        <v>0</v>
      </c>
      <c r="X11" s="157">
        <f>+I_Acquisto!X11</f>
        <v>0</v>
      </c>
      <c r="Y11" s="157">
        <f>+I_Acquisto!Y11</f>
        <v>0</v>
      </c>
      <c r="Z11" s="157">
        <f>+I_Acquisto!Z11</f>
        <v>0</v>
      </c>
      <c r="AA11" s="157">
        <f>+I_Acquisto!AA11</f>
        <v>0</v>
      </c>
      <c r="AB11" s="157">
        <f>+I_Acquisto!AB11</f>
        <v>0</v>
      </c>
      <c r="AC11" s="157">
        <f>+I_Acquisto!AC11</f>
        <v>0</v>
      </c>
      <c r="AD11" s="157">
        <f>+I_Acquisto!AD11</f>
        <v>0</v>
      </c>
      <c r="AE11" s="157">
        <f>+I_Acquisto!AE11</f>
        <v>0</v>
      </c>
      <c r="AF11" s="157">
        <f>+I_Acquisto!AF11</f>
        <v>0</v>
      </c>
      <c r="AG11" s="157">
        <f>+I_Acquisto!AG11</f>
        <v>0</v>
      </c>
      <c r="AH11" s="157">
        <f>+I_Acquisto!AH11</f>
        <v>0</v>
      </c>
      <c r="AI11" s="157">
        <f>+I_Acquisto!AI11</f>
        <v>0</v>
      </c>
      <c r="AJ11" s="157">
        <f>+I_Acquisto!AJ11</f>
        <v>0</v>
      </c>
      <c r="AK11" s="157">
        <f>+I_Acquisto!AK11</f>
        <v>0</v>
      </c>
      <c r="AL11" s="157">
        <f>+I_Acquisto!AL11</f>
        <v>0</v>
      </c>
      <c r="AM11" s="157">
        <f>+I_Acquisto!AM11</f>
        <v>0</v>
      </c>
      <c r="AN11" s="157">
        <f>+I_Acquisto!AN11</f>
        <v>0</v>
      </c>
      <c r="AO11" s="157">
        <f>+I_Acquisto!AO11</f>
        <v>0</v>
      </c>
      <c r="AP11" s="157">
        <f>+I_Acquisto!AP11</f>
        <v>0</v>
      </c>
      <c r="AQ11" s="157">
        <f>+I_Acquisto!AQ11</f>
        <v>0</v>
      </c>
      <c r="AR11" s="157">
        <f>+I_Acquisto!AR11</f>
        <v>0</v>
      </c>
      <c r="AS11" s="157">
        <f>+I_Acquisto!AS11</f>
        <v>0</v>
      </c>
      <c r="AT11" s="157">
        <f>+I_Acquisto!AT11</f>
        <v>0</v>
      </c>
      <c r="AU11" s="157">
        <f>+I_Acquisto!AU11</f>
        <v>0</v>
      </c>
      <c r="AV11" s="157">
        <f>+I_Acquisto!AV11</f>
        <v>0</v>
      </c>
      <c r="AW11" s="157">
        <f>+I_Acquisto!AW11</f>
        <v>0</v>
      </c>
      <c r="AX11" s="157">
        <f>+I_Acquisto!AX11</f>
        <v>0</v>
      </c>
      <c r="AY11" s="157">
        <f>+I_Acquisto!AY11</f>
        <v>0</v>
      </c>
      <c r="AZ11" s="157">
        <f>+I_Acquisto!AZ11</f>
        <v>0</v>
      </c>
      <c r="BA11" s="157">
        <f>+I_Acquisto!BA11</f>
        <v>0</v>
      </c>
      <c r="BB11" s="157">
        <f>+I_Acquisto!BB11</f>
        <v>0</v>
      </c>
      <c r="BC11" s="157">
        <f>+I_Acquisto!BC11</f>
        <v>0</v>
      </c>
      <c r="BD11" s="157">
        <f>+I_Acquisto!BD11</f>
        <v>0</v>
      </c>
      <c r="BE11" s="157">
        <f>+I_Acquisto!BE11</f>
        <v>0</v>
      </c>
      <c r="BF11" s="157">
        <f>+I_Acquisto!BF11</f>
        <v>0</v>
      </c>
      <c r="BG11" s="157">
        <f>+I_Acquisto!BG11</f>
        <v>0</v>
      </c>
      <c r="BH11" s="157">
        <f>+I_Acquisto!BH11</f>
        <v>0</v>
      </c>
      <c r="BI11" s="157">
        <f>+I_Acquisto!BI11</f>
        <v>0</v>
      </c>
      <c r="BJ11" s="157">
        <f>+I_Acquisto!BJ11</f>
        <v>0</v>
      </c>
      <c r="BK11" s="157">
        <f>+I_Acquisto!BK11</f>
        <v>0</v>
      </c>
    </row>
    <row r="12" spans="2:63" x14ac:dyDescent="0.25">
      <c r="B12" t="str">
        <f>+'I_Dist Base'!B12</f>
        <v>Materia Prima 9</v>
      </c>
      <c r="D12" s="157">
        <f>+I_Acquisto!D12</f>
        <v>0</v>
      </c>
      <c r="E12" s="157">
        <f>+I_Acquisto!E12</f>
        <v>0</v>
      </c>
      <c r="F12" s="157">
        <f>+I_Acquisto!F12</f>
        <v>0</v>
      </c>
      <c r="G12" s="157">
        <f>+I_Acquisto!G12</f>
        <v>0</v>
      </c>
      <c r="H12" s="157">
        <f>+I_Acquisto!H12</f>
        <v>0</v>
      </c>
      <c r="I12" s="157">
        <f>+I_Acquisto!I12</f>
        <v>0</v>
      </c>
      <c r="J12" s="157">
        <f>+I_Acquisto!J12</f>
        <v>0</v>
      </c>
      <c r="K12" s="157">
        <f>+I_Acquisto!K12</f>
        <v>0</v>
      </c>
      <c r="L12" s="157">
        <f>+I_Acquisto!L12</f>
        <v>0</v>
      </c>
      <c r="M12" s="157">
        <f>+I_Acquisto!M12</f>
        <v>0</v>
      </c>
      <c r="N12" s="157">
        <f>+I_Acquisto!N12</f>
        <v>0</v>
      </c>
      <c r="O12" s="157">
        <f>+I_Acquisto!O12</f>
        <v>0</v>
      </c>
      <c r="P12" s="157">
        <f>+I_Acquisto!P12</f>
        <v>0</v>
      </c>
      <c r="Q12" s="157">
        <f>+I_Acquisto!Q12</f>
        <v>0</v>
      </c>
      <c r="R12" s="157">
        <f>+I_Acquisto!R12</f>
        <v>0</v>
      </c>
      <c r="S12" s="157">
        <f>+I_Acquisto!S12</f>
        <v>0</v>
      </c>
      <c r="T12" s="157">
        <f>+I_Acquisto!T12</f>
        <v>0</v>
      </c>
      <c r="U12" s="157">
        <f>+I_Acquisto!U12</f>
        <v>0</v>
      </c>
      <c r="V12" s="157">
        <f>+I_Acquisto!V12</f>
        <v>0</v>
      </c>
      <c r="W12" s="157">
        <f>+I_Acquisto!W12</f>
        <v>0</v>
      </c>
      <c r="X12" s="157">
        <f>+I_Acquisto!X12</f>
        <v>0</v>
      </c>
      <c r="Y12" s="157">
        <f>+I_Acquisto!Y12</f>
        <v>0</v>
      </c>
      <c r="Z12" s="157">
        <f>+I_Acquisto!Z12</f>
        <v>0</v>
      </c>
      <c r="AA12" s="157">
        <f>+I_Acquisto!AA12</f>
        <v>0</v>
      </c>
      <c r="AB12" s="157">
        <f>+I_Acquisto!AB12</f>
        <v>0</v>
      </c>
      <c r="AC12" s="157">
        <f>+I_Acquisto!AC12</f>
        <v>0</v>
      </c>
      <c r="AD12" s="157">
        <f>+I_Acquisto!AD12</f>
        <v>0</v>
      </c>
      <c r="AE12" s="157">
        <f>+I_Acquisto!AE12</f>
        <v>0</v>
      </c>
      <c r="AF12" s="157">
        <f>+I_Acquisto!AF12</f>
        <v>0</v>
      </c>
      <c r="AG12" s="157">
        <f>+I_Acquisto!AG12</f>
        <v>0</v>
      </c>
      <c r="AH12" s="157">
        <f>+I_Acquisto!AH12</f>
        <v>0</v>
      </c>
      <c r="AI12" s="157">
        <f>+I_Acquisto!AI12</f>
        <v>0</v>
      </c>
      <c r="AJ12" s="157">
        <f>+I_Acquisto!AJ12</f>
        <v>0</v>
      </c>
      <c r="AK12" s="157">
        <f>+I_Acquisto!AK12</f>
        <v>0</v>
      </c>
      <c r="AL12" s="157">
        <f>+I_Acquisto!AL12</f>
        <v>0</v>
      </c>
      <c r="AM12" s="157">
        <f>+I_Acquisto!AM12</f>
        <v>0</v>
      </c>
      <c r="AN12" s="157">
        <f>+I_Acquisto!AN12</f>
        <v>0</v>
      </c>
      <c r="AO12" s="157">
        <f>+I_Acquisto!AO12</f>
        <v>0</v>
      </c>
      <c r="AP12" s="157">
        <f>+I_Acquisto!AP12</f>
        <v>0</v>
      </c>
      <c r="AQ12" s="157">
        <f>+I_Acquisto!AQ12</f>
        <v>0</v>
      </c>
      <c r="AR12" s="157">
        <f>+I_Acquisto!AR12</f>
        <v>0</v>
      </c>
      <c r="AS12" s="157">
        <f>+I_Acquisto!AS12</f>
        <v>0</v>
      </c>
      <c r="AT12" s="157">
        <f>+I_Acquisto!AT12</f>
        <v>0</v>
      </c>
      <c r="AU12" s="157">
        <f>+I_Acquisto!AU12</f>
        <v>0</v>
      </c>
      <c r="AV12" s="157">
        <f>+I_Acquisto!AV12</f>
        <v>0</v>
      </c>
      <c r="AW12" s="157">
        <f>+I_Acquisto!AW12</f>
        <v>0</v>
      </c>
      <c r="AX12" s="157">
        <f>+I_Acquisto!AX12</f>
        <v>0</v>
      </c>
      <c r="AY12" s="157">
        <f>+I_Acquisto!AY12</f>
        <v>0</v>
      </c>
      <c r="AZ12" s="157">
        <f>+I_Acquisto!AZ12</f>
        <v>0</v>
      </c>
      <c r="BA12" s="157">
        <f>+I_Acquisto!BA12</f>
        <v>0</v>
      </c>
      <c r="BB12" s="157">
        <f>+I_Acquisto!BB12</f>
        <v>0</v>
      </c>
      <c r="BC12" s="157">
        <f>+I_Acquisto!BC12</f>
        <v>0</v>
      </c>
      <c r="BD12" s="157">
        <f>+I_Acquisto!BD12</f>
        <v>0</v>
      </c>
      <c r="BE12" s="157">
        <f>+I_Acquisto!BE12</f>
        <v>0</v>
      </c>
      <c r="BF12" s="157">
        <f>+I_Acquisto!BF12</f>
        <v>0</v>
      </c>
      <c r="BG12" s="157">
        <f>+I_Acquisto!BG12</f>
        <v>0</v>
      </c>
      <c r="BH12" s="157">
        <f>+I_Acquisto!BH12</f>
        <v>0</v>
      </c>
      <c r="BI12" s="157">
        <f>+I_Acquisto!BI12</f>
        <v>0</v>
      </c>
      <c r="BJ12" s="157">
        <f>+I_Acquisto!BJ12</f>
        <v>0</v>
      </c>
      <c r="BK12" s="157">
        <f>+I_Acquisto!BK12</f>
        <v>0</v>
      </c>
    </row>
    <row r="13" spans="2:63" x14ac:dyDescent="0.25">
      <c r="B13" t="str">
        <f>+'I_Dist Base'!B13</f>
        <v>Materia Prima 10</v>
      </c>
      <c r="D13" s="157">
        <f>+I_Acquisto!D13</f>
        <v>0</v>
      </c>
      <c r="E13" s="157">
        <f>+I_Acquisto!E13</f>
        <v>0</v>
      </c>
      <c r="F13" s="157">
        <f>+I_Acquisto!F13</f>
        <v>0</v>
      </c>
      <c r="G13" s="157">
        <f>+I_Acquisto!G13</f>
        <v>0</v>
      </c>
      <c r="H13" s="157">
        <f>+I_Acquisto!H13</f>
        <v>0</v>
      </c>
      <c r="I13" s="157">
        <f>+I_Acquisto!I13</f>
        <v>0</v>
      </c>
      <c r="J13" s="157">
        <f>+I_Acquisto!J13</f>
        <v>0</v>
      </c>
      <c r="K13" s="157">
        <f>+I_Acquisto!K13</f>
        <v>0</v>
      </c>
      <c r="L13" s="157">
        <f>+I_Acquisto!L13</f>
        <v>0</v>
      </c>
      <c r="M13" s="157">
        <f>+I_Acquisto!M13</f>
        <v>0</v>
      </c>
      <c r="N13" s="157">
        <f>+I_Acquisto!N13</f>
        <v>0</v>
      </c>
      <c r="O13" s="157">
        <f>+I_Acquisto!O13</f>
        <v>0</v>
      </c>
      <c r="P13" s="157">
        <f>+I_Acquisto!P13</f>
        <v>0</v>
      </c>
      <c r="Q13" s="157">
        <f>+I_Acquisto!Q13</f>
        <v>0</v>
      </c>
      <c r="R13" s="157">
        <f>+I_Acquisto!R13</f>
        <v>0</v>
      </c>
      <c r="S13" s="157">
        <f>+I_Acquisto!S13</f>
        <v>0</v>
      </c>
      <c r="T13" s="157">
        <f>+I_Acquisto!T13</f>
        <v>0</v>
      </c>
      <c r="U13" s="157">
        <f>+I_Acquisto!U13</f>
        <v>0</v>
      </c>
      <c r="V13" s="157">
        <f>+I_Acquisto!V13</f>
        <v>0</v>
      </c>
      <c r="W13" s="157">
        <f>+I_Acquisto!W13</f>
        <v>0</v>
      </c>
      <c r="X13" s="157">
        <f>+I_Acquisto!X13</f>
        <v>0</v>
      </c>
      <c r="Y13" s="157">
        <f>+I_Acquisto!Y13</f>
        <v>0</v>
      </c>
      <c r="Z13" s="157">
        <f>+I_Acquisto!Z13</f>
        <v>0</v>
      </c>
      <c r="AA13" s="157">
        <f>+I_Acquisto!AA13</f>
        <v>0</v>
      </c>
      <c r="AB13" s="157">
        <f>+I_Acquisto!AB13</f>
        <v>0</v>
      </c>
      <c r="AC13" s="157">
        <f>+I_Acquisto!AC13</f>
        <v>0</v>
      </c>
      <c r="AD13" s="157">
        <f>+I_Acquisto!AD13</f>
        <v>0</v>
      </c>
      <c r="AE13" s="157">
        <f>+I_Acquisto!AE13</f>
        <v>0</v>
      </c>
      <c r="AF13" s="157">
        <f>+I_Acquisto!AF13</f>
        <v>0</v>
      </c>
      <c r="AG13" s="157">
        <f>+I_Acquisto!AG13</f>
        <v>0</v>
      </c>
      <c r="AH13" s="157">
        <f>+I_Acquisto!AH13</f>
        <v>0</v>
      </c>
      <c r="AI13" s="157">
        <f>+I_Acquisto!AI13</f>
        <v>0</v>
      </c>
      <c r="AJ13" s="157">
        <f>+I_Acquisto!AJ13</f>
        <v>0</v>
      </c>
      <c r="AK13" s="157">
        <f>+I_Acquisto!AK13</f>
        <v>0</v>
      </c>
      <c r="AL13" s="157">
        <f>+I_Acquisto!AL13</f>
        <v>0</v>
      </c>
      <c r="AM13" s="157">
        <f>+I_Acquisto!AM13</f>
        <v>0</v>
      </c>
      <c r="AN13" s="157">
        <f>+I_Acquisto!AN13</f>
        <v>0</v>
      </c>
      <c r="AO13" s="157">
        <f>+I_Acquisto!AO13</f>
        <v>0</v>
      </c>
      <c r="AP13" s="157">
        <f>+I_Acquisto!AP13</f>
        <v>0</v>
      </c>
      <c r="AQ13" s="157">
        <f>+I_Acquisto!AQ13</f>
        <v>0</v>
      </c>
      <c r="AR13" s="157">
        <f>+I_Acquisto!AR13</f>
        <v>0</v>
      </c>
      <c r="AS13" s="157">
        <f>+I_Acquisto!AS13</f>
        <v>0</v>
      </c>
      <c r="AT13" s="157">
        <f>+I_Acquisto!AT13</f>
        <v>0</v>
      </c>
      <c r="AU13" s="157">
        <f>+I_Acquisto!AU13</f>
        <v>0</v>
      </c>
      <c r="AV13" s="157">
        <f>+I_Acquisto!AV13</f>
        <v>0</v>
      </c>
      <c r="AW13" s="157">
        <f>+I_Acquisto!AW13</f>
        <v>0</v>
      </c>
      <c r="AX13" s="157">
        <f>+I_Acquisto!AX13</f>
        <v>0</v>
      </c>
      <c r="AY13" s="157">
        <f>+I_Acquisto!AY13</f>
        <v>0</v>
      </c>
      <c r="AZ13" s="157">
        <f>+I_Acquisto!AZ13</f>
        <v>0</v>
      </c>
      <c r="BA13" s="157">
        <f>+I_Acquisto!BA13</f>
        <v>0</v>
      </c>
      <c r="BB13" s="157">
        <f>+I_Acquisto!BB13</f>
        <v>0</v>
      </c>
      <c r="BC13" s="157">
        <f>+I_Acquisto!BC13</f>
        <v>0</v>
      </c>
      <c r="BD13" s="157">
        <f>+I_Acquisto!BD13</f>
        <v>0</v>
      </c>
      <c r="BE13" s="157">
        <f>+I_Acquisto!BE13</f>
        <v>0</v>
      </c>
      <c r="BF13" s="157">
        <f>+I_Acquisto!BF13</f>
        <v>0</v>
      </c>
      <c r="BG13" s="157">
        <f>+I_Acquisto!BG13</f>
        <v>0</v>
      </c>
      <c r="BH13" s="157">
        <f>+I_Acquisto!BH13</f>
        <v>0</v>
      </c>
      <c r="BI13" s="157">
        <f>+I_Acquisto!BI13</f>
        <v>0</v>
      </c>
      <c r="BJ13" s="157">
        <f>+I_Acquisto!BJ13</f>
        <v>0</v>
      </c>
      <c r="BK13" s="157">
        <f>+I_Acquisto!BK13</f>
        <v>0</v>
      </c>
    </row>
    <row r="14" spans="2:63" x14ac:dyDescent="0.25">
      <c r="B14" t="str">
        <f>+'I_Dist Base'!B14</f>
        <v>Materia Prima 11</v>
      </c>
      <c r="D14" s="157">
        <f>+I_Acquisto!D14</f>
        <v>0</v>
      </c>
      <c r="E14" s="157">
        <f>+I_Acquisto!E14</f>
        <v>0</v>
      </c>
      <c r="F14" s="157">
        <f>+I_Acquisto!F14</f>
        <v>0</v>
      </c>
      <c r="G14" s="157">
        <f>+I_Acquisto!G14</f>
        <v>0</v>
      </c>
      <c r="H14" s="157">
        <f>+I_Acquisto!H14</f>
        <v>0</v>
      </c>
      <c r="I14" s="157">
        <f>+I_Acquisto!I14</f>
        <v>0</v>
      </c>
      <c r="J14" s="157">
        <f>+I_Acquisto!J14</f>
        <v>0</v>
      </c>
      <c r="K14" s="157">
        <f>+I_Acquisto!K14</f>
        <v>0</v>
      </c>
      <c r="L14" s="157">
        <f>+I_Acquisto!L14</f>
        <v>0</v>
      </c>
      <c r="M14" s="157">
        <f>+I_Acquisto!M14</f>
        <v>0</v>
      </c>
      <c r="N14" s="157">
        <f>+I_Acquisto!N14</f>
        <v>0</v>
      </c>
      <c r="O14" s="157">
        <f>+I_Acquisto!O14</f>
        <v>0</v>
      </c>
      <c r="P14" s="157">
        <f>+I_Acquisto!P14</f>
        <v>0</v>
      </c>
      <c r="Q14" s="157">
        <f>+I_Acquisto!Q14</f>
        <v>0</v>
      </c>
      <c r="R14" s="157">
        <f>+I_Acquisto!R14</f>
        <v>0</v>
      </c>
      <c r="S14" s="157">
        <f>+I_Acquisto!S14</f>
        <v>0</v>
      </c>
      <c r="T14" s="157">
        <f>+I_Acquisto!T14</f>
        <v>0</v>
      </c>
      <c r="U14" s="157">
        <f>+I_Acquisto!U14</f>
        <v>0</v>
      </c>
      <c r="V14" s="157">
        <f>+I_Acquisto!V14</f>
        <v>0</v>
      </c>
      <c r="W14" s="157">
        <f>+I_Acquisto!W14</f>
        <v>0</v>
      </c>
      <c r="X14" s="157">
        <f>+I_Acquisto!X14</f>
        <v>0</v>
      </c>
      <c r="Y14" s="157">
        <f>+I_Acquisto!Y14</f>
        <v>0</v>
      </c>
      <c r="Z14" s="157">
        <f>+I_Acquisto!Z14</f>
        <v>0</v>
      </c>
      <c r="AA14" s="157">
        <f>+I_Acquisto!AA14</f>
        <v>0</v>
      </c>
      <c r="AB14" s="157">
        <f>+I_Acquisto!AB14</f>
        <v>0</v>
      </c>
      <c r="AC14" s="157">
        <f>+I_Acquisto!AC14</f>
        <v>0</v>
      </c>
      <c r="AD14" s="157">
        <f>+I_Acquisto!AD14</f>
        <v>0</v>
      </c>
      <c r="AE14" s="157">
        <f>+I_Acquisto!AE14</f>
        <v>0</v>
      </c>
      <c r="AF14" s="157">
        <f>+I_Acquisto!AF14</f>
        <v>0</v>
      </c>
      <c r="AG14" s="157">
        <f>+I_Acquisto!AG14</f>
        <v>0</v>
      </c>
      <c r="AH14" s="157">
        <f>+I_Acquisto!AH14</f>
        <v>0</v>
      </c>
      <c r="AI14" s="157">
        <f>+I_Acquisto!AI14</f>
        <v>0</v>
      </c>
      <c r="AJ14" s="157">
        <f>+I_Acquisto!AJ14</f>
        <v>0</v>
      </c>
      <c r="AK14" s="157">
        <f>+I_Acquisto!AK14</f>
        <v>0</v>
      </c>
      <c r="AL14" s="157">
        <f>+I_Acquisto!AL14</f>
        <v>0</v>
      </c>
      <c r="AM14" s="157">
        <f>+I_Acquisto!AM14</f>
        <v>0</v>
      </c>
      <c r="AN14" s="157">
        <f>+I_Acquisto!AN14</f>
        <v>0</v>
      </c>
      <c r="AO14" s="157">
        <f>+I_Acquisto!AO14</f>
        <v>0</v>
      </c>
      <c r="AP14" s="157">
        <f>+I_Acquisto!AP14</f>
        <v>0</v>
      </c>
      <c r="AQ14" s="157">
        <f>+I_Acquisto!AQ14</f>
        <v>0</v>
      </c>
      <c r="AR14" s="157">
        <f>+I_Acquisto!AR14</f>
        <v>0</v>
      </c>
      <c r="AS14" s="157">
        <f>+I_Acquisto!AS14</f>
        <v>0</v>
      </c>
      <c r="AT14" s="157">
        <f>+I_Acquisto!AT14</f>
        <v>0</v>
      </c>
      <c r="AU14" s="157">
        <f>+I_Acquisto!AU14</f>
        <v>0</v>
      </c>
      <c r="AV14" s="157">
        <f>+I_Acquisto!AV14</f>
        <v>0</v>
      </c>
      <c r="AW14" s="157">
        <f>+I_Acquisto!AW14</f>
        <v>0</v>
      </c>
      <c r="AX14" s="157">
        <f>+I_Acquisto!AX14</f>
        <v>0</v>
      </c>
      <c r="AY14" s="157">
        <f>+I_Acquisto!AY14</f>
        <v>0</v>
      </c>
      <c r="AZ14" s="157">
        <f>+I_Acquisto!AZ14</f>
        <v>0</v>
      </c>
      <c r="BA14" s="157">
        <f>+I_Acquisto!BA14</f>
        <v>0</v>
      </c>
      <c r="BB14" s="157">
        <f>+I_Acquisto!BB14</f>
        <v>0</v>
      </c>
      <c r="BC14" s="157">
        <f>+I_Acquisto!BC14</f>
        <v>0</v>
      </c>
      <c r="BD14" s="157">
        <f>+I_Acquisto!BD14</f>
        <v>0</v>
      </c>
      <c r="BE14" s="157">
        <f>+I_Acquisto!BE14</f>
        <v>0</v>
      </c>
      <c r="BF14" s="157">
        <f>+I_Acquisto!BF14</f>
        <v>0</v>
      </c>
      <c r="BG14" s="157">
        <f>+I_Acquisto!BG14</f>
        <v>0</v>
      </c>
      <c r="BH14" s="157">
        <f>+I_Acquisto!BH14</f>
        <v>0</v>
      </c>
      <c r="BI14" s="157">
        <f>+I_Acquisto!BI14</f>
        <v>0</v>
      </c>
      <c r="BJ14" s="157">
        <f>+I_Acquisto!BJ14</f>
        <v>0</v>
      </c>
      <c r="BK14" s="157">
        <f>+I_Acquisto!BK14</f>
        <v>0</v>
      </c>
    </row>
    <row r="15" spans="2:63" x14ac:dyDescent="0.25">
      <c r="B15" t="str">
        <f>+'I_Dist Base'!B15</f>
        <v>Materia Prima 12</v>
      </c>
      <c r="D15" s="157">
        <f>+I_Acquisto!D15</f>
        <v>0</v>
      </c>
      <c r="E15" s="157">
        <f>+I_Acquisto!E15</f>
        <v>0</v>
      </c>
      <c r="F15" s="157">
        <f>+I_Acquisto!F15</f>
        <v>0</v>
      </c>
      <c r="G15" s="157">
        <f>+I_Acquisto!G15</f>
        <v>0</v>
      </c>
      <c r="H15" s="157">
        <f>+I_Acquisto!H15</f>
        <v>0</v>
      </c>
      <c r="I15" s="157">
        <f>+I_Acquisto!I15</f>
        <v>0</v>
      </c>
      <c r="J15" s="157">
        <f>+I_Acquisto!J15</f>
        <v>0</v>
      </c>
      <c r="K15" s="157">
        <f>+I_Acquisto!K15</f>
        <v>0</v>
      </c>
      <c r="L15" s="157">
        <f>+I_Acquisto!L15</f>
        <v>0</v>
      </c>
      <c r="M15" s="157">
        <f>+I_Acquisto!M15</f>
        <v>0</v>
      </c>
      <c r="N15" s="157">
        <f>+I_Acquisto!N15</f>
        <v>0</v>
      </c>
      <c r="O15" s="157">
        <f>+I_Acquisto!O15</f>
        <v>0</v>
      </c>
      <c r="P15" s="157">
        <f>+I_Acquisto!P15</f>
        <v>0</v>
      </c>
      <c r="Q15" s="157">
        <f>+I_Acquisto!Q15</f>
        <v>0</v>
      </c>
      <c r="R15" s="157">
        <f>+I_Acquisto!R15</f>
        <v>0</v>
      </c>
      <c r="S15" s="157">
        <f>+I_Acquisto!S15</f>
        <v>0</v>
      </c>
      <c r="T15" s="157">
        <f>+I_Acquisto!T15</f>
        <v>0</v>
      </c>
      <c r="U15" s="157">
        <f>+I_Acquisto!U15</f>
        <v>0</v>
      </c>
      <c r="V15" s="157">
        <f>+I_Acquisto!V15</f>
        <v>0</v>
      </c>
      <c r="W15" s="157">
        <f>+I_Acquisto!W15</f>
        <v>0</v>
      </c>
      <c r="X15" s="157">
        <f>+I_Acquisto!X15</f>
        <v>0</v>
      </c>
      <c r="Y15" s="157">
        <f>+I_Acquisto!Y15</f>
        <v>0</v>
      </c>
      <c r="Z15" s="157">
        <f>+I_Acquisto!Z15</f>
        <v>0</v>
      </c>
      <c r="AA15" s="157">
        <f>+I_Acquisto!AA15</f>
        <v>0</v>
      </c>
      <c r="AB15" s="157">
        <f>+I_Acquisto!AB15</f>
        <v>0</v>
      </c>
      <c r="AC15" s="157">
        <f>+I_Acquisto!AC15</f>
        <v>0</v>
      </c>
      <c r="AD15" s="157">
        <f>+I_Acquisto!AD15</f>
        <v>0</v>
      </c>
      <c r="AE15" s="157">
        <f>+I_Acquisto!AE15</f>
        <v>0</v>
      </c>
      <c r="AF15" s="157">
        <f>+I_Acquisto!AF15</f>
        <v>0</v>
      </c>
      <c r="AG15" s="157">
        <f>+I_Acquisto!AG15</f>
        <v>0</v>
      </c>
      <c r="AH15" s="157">
        <f>+I_Acquisto!AH15</f>
        <v>0</v>
      </c>
      <c r="AI15" s="157">
        <f>+I_Acquisto!AI15</f>
        <v>0</v>
      </c>
      <c r="AJ15" s="157">
        <f>+I_Acquisto!AJ15</f>
        <v>0</v>
      </c>
      <c r="AK15" s="157">
        <f>+I_Acquisto!AK15</f>
        <v>0</v>
      </c>
      <c r="AL15" s="157">
        <f>+I_Acquisto!AL15</f>
        <v>0</v>
      </c>
      <c r="AM15" s="157">
        <f>+I_Acquisto!AM15</f>
        <v>0</v>
      </c>
      <c r="AN15" s="157">
        <f>+I_Acquisto!AN15</f>
        <v>0</v>
      </c>
      <c r="AO15" s="157">
        <f>+I_Acquisto!AO15</f>
        <v>0</v>
      </c>
      <c r="AP15" s="157">
        <f>+I_Acquisto!AP15</f>
        <v>0</v>
      </c>
      <c r="AQ15" s="157">
        <f>+I_Acquisto!AQ15</f>
        <v>0</v>
      </c>
      <c r="AR15" s="157">
        <f>+I_Acquisto!AR15</f>
        <v>0</v>
      </c>
      <c r="AS15" s="157">
        <f>+I_Acquisto!AS15</f>
        <v>0</v>
      </c>
      <c r="AT15" s="157">
        <f>+I_Acquisto!AT15</f>
        <v>0</v>
      </c>
      <c r="AU15" s="157">
        <f>+I_Acquisto!AU15</f>
        <v>0</v>
      </c>
      <c r="AV15" s="157">
        <f>+I_Acquisto!AV15</f>
        <v>0</v>
      </c>
      <c r="AW15" s="157">
        <f>+I_Acquisto!AW15</f>
        <v>0</v>
      </c>
      <c r="AX15" s="157">
        <f>+I_Acquisto!AX15</f>
        <v>0</v>
      </c>
      <c r="AY15" s="157">
        <f>+I_Acquisto!AY15</f>
        <v>0</v>
      </c>
      <c r="AZ15" s="157">
        <f>+I_Acquisto!AZ15</f>
        <v>0</v>
      </c>
      <c r="BA15" s="157">
        <f>+I_Acquisto!BA15</f>
        <v>0</v>
      </c>
      <c r="BB15" s="157">
        <f>+I_Acquisto!BB15</f>
        <v>0</v>
      </c>
      <c r="BC15" s="157">
        <f>+I_Acquisto!BC15</f>
        <v>0</v>
      </c>
      <c r="BD15" s="157">
        <f>+I_Acquisto!BD15</f>
        <v>0</v>
      </c>
      <c r="BE15" s="157">
        <f>+I_Acquisto!BE15</f>
        <v>0</v>
      </c>
      <c r="BF15" s="157">
        <f>+I_Acquisto!BF15</f>
        <v>0</v>
      </c>
      <c r="BG15" s="157">
        <f>+I_Acquisto!BG15</f>
        <v>0</v>
      </c>
      <c r="BH15" s="157">
        <f>+I_Acquisto!BH15</f>
        <v>0</v>
      </c>
      <c r="BI15" s="157">
        <f>+I_Acquisto!BI15</f>
        <v>0</v>
      </c>
      <c r="BJ15" s="157">
        <f>+I_Acquisto!BJ15</f>
        <v>0</v>
      </c>
      <c r="BK15" s="157">
        <f>+I_Acquisto!BK15</f>
        <v>0</v>
      </c>
    </row>
    <row r="16" spans="2:63" x14ac:dyDescent="0.25">
      <c r="B16" t="str">
        <f>+'I_Dist Base'!B16</f>
        <v>Materia Prima 13</v>
      </c>
      <c r="D16" s="157">
        <f>+I_Acquisto!D16</f>
        <v>0</v>
      </c>
      <c r="E16" s="157">
        <f>+I_Acquisto!E16</f>
        <v>0</v>
      </c>
      <c r="F16" s="157">
        <f>+I_Acquisto!F16</f>
        <v>0</v>
      </c>
      <c r="G16" s="157">
        <f>+I_Acquisto!G16</f>
        <v>0</v>
      </c>
      <c r="H16" s="157">
        <f>+I_Acquisto!H16</f>
        <v>0</v>
      </c>
      <c r="I16" s="157">
        <f>+I_Acquisto!I16</f>
        <v>0</v>
      </c>
      <c r="J16" s="157">
        <f>+I_Acquisto!J16</f>
        <v>0</v>
      </c>
      <c r="K16" s="157">
        <f>+I_Acquisto!K16</f>
        <v>0</v>
      </c>
      <c r="L16" s="157">
        <f>+I_Acquisto!L16</f>
        <v>0</v>
      </c>
      <c r="M16" s="157">
        <f>+I_Acquisto!M16</f>
        <v>0</v>
      </c>
      <c r="N16" s="157">
        <f>+I_Acquisto!N16</f>
        <v>0</v>
      </c>
      <c r="O16" s="157">
        <f>+I_Acquisto!O16</f>
        <v>0</v>
      </c>
      <c r="P16" s="157">
        <f>+I_Acquisto!P16</f>
        <v>0</v>
      </c>
      <c r="Q16" s="157">
        <f>+I_Acquisto!Q16</f>
        <v>0</v>
      </c>
      <c r="R16" s="157">
        <f>+I_Acquisto!R16</f>
        <v>0</v>
      </c>
      <c r="S16" s="157">
        <f>+I_Acquisto!S16</f>
        <v>0</v>
      </c>
      <c r="T16" s="157">
        <f>+I_Acquisto!T16</f>
        <v>0</v>
      </c>
      <c r="U16" s="157">
        <f>+I_Acquisto!U16</f>
        <v>0</v>
      </c>
      <c r="V16" s="157">
        <f>+I_Acquisto!V16</f>
        <v>0</v>
      </c>
      <c r="W16" s="157">
        <f>+I_Acquisto!W16</f>
        <v>0</v>
      </c>
      <c r="X16" s="157">
        <f>+I_Acquisto!X16</f>
        <v>0</v>
      </c>
      <c r="Y16" s="157">
        <f>+I_Acquisto!Y16</f>
        <v>0</v>
      </c>
      <c r="Z16" s="157">
        <f>+I_Acquisto!Z16</f>
        <v>0</v>
      </c>
      <c r="AA16" s="157">
        <f>+I_Acquisto!AA16</f>
        <v>0</v>
      </c>
      <c r="AB16" s="157">
        <f>+I_Acquisto!AB16</f>
        <v>0</v>
      </c>
      <c r="AC16" s="157">
        <f>+I_Acquisto!AC16</f>
        <v>0</v>
      </c>
      <c r="AD16" s="157">
        <f>+I_Acquisto!AD16</f>
        <v>0</v>
      </c>
      <c r="AE16" s="157">
        <f>+I_Acquisto!AE16</f>
        <v>0</v>
      </c>
      <c r="AF16" s="157">
        <f>+I_Acquisto!AF16</f>
        <v>0</v>
      </c>
      <c r="AG16" s="157">
        <f>+I_Acquisto!AG16</f>
        <v>0</v>
      </c>
      <c r="AH16" s="157">
        <f>+I_Acquisto!AH16</f>
        <v>0</v>
      </c>
      <c r="AI16" s="157">
        <f>+I_Acquisto!AI16</f>
        <v>0</v>
      </c>
      <c r="AJ16" s="157">
        <f>+I_Acquisto!AJ16</f>
        <v>0</v>
      </c>
      <c r="AK16" s="157">
        <f>+I_Acquisto!AK16</f>
        <v>0</v>
      </c>
      <c r="AL16" s="157">
        <f>+I_Acquisto!AL16</f>
        <v>0</v>
      </c>
      <c r="AM16" s="157">
        <f>+I_Acquisto!AM16</f>
        <v>0</v>
      </c>
      <c r="AN16" s="157">
        <f>+I_Acquisto!AN16</f>
        <v>0</v>
      </c>
      <c r="AO16" s="157">
        <f>+I_Acquisto!AO16</f>
        <v>0</v>
      </c>
      <c r="AP16" s="157">
        <f>+I_Acquisto!AP16</f>
        <v>0</v>
      </c>
      <c r="AQ16" s="157">
        <f>+I_Acquisto!AQ16</f>
        <v>0</v>
      </c>
      <c r="AR16" s="157">
        <f>+I_Acquisto!AR16</f>
        <v>0</v>
      </c>
      <c r="AS16" s="157">
        <f>+I_Acquisto!AS16</f>
        <v>0</v>
      </c>
      <c r="AT16" s="157">
        <f>+I_Acquisto!AT16</f>
        <v>0</v>
      </c>
      <c r="AU16" s="157">
        <f>+I_Acquisto!AU16</f>
        <v>0</v>
      </c>
      <c r="AV16" s="157">
        <f>+I_Acquisto!AV16</f>
        <v>0</v>
      </c>
      <c r="AW16" s="157">
        <f>+I_Acquisto!AW16</f>
        <v>0</v>
      </c>
      <c r="AX16" s="157">
        <f>+I_Acquisto!AX16</f>
        <v>0</v>
      </c>
      <c r="AY16" s="157">
        <f>+I_Acquisto!AY16</f>
        <v>0</v>
      </c>
      <c r="AZ16" s="157">
        <f>+I_Acquisto!AZ16</f>
        <v>0</v>
      </c>
      <c r="BA16" s="157">
        <f>+I_Acquisto!BA16</f>
        <v>0</v>
      </c>
      <c r="BB16" s="157">
        <f>+I_Acquisto!BB16</f>
        <v>0</v>
      </c>
      <c r="BC16" s="157">
        <f>+I_Acquisto!BC16</f>
        <v>0</v>
      </c>
      <c r="BD16" s="157">
        <f>+I_Acquisto!BD16</f>
        <v>0</v>
      </c>
      <c r="BE16" s="157">
        <f>+I_Acquisto!BE16</f>
        <v>0</v>
      </c>
      <c r="BF16" s="157">
        <f>+I_Acquisto!BF16</f>
        <v>0</v>
      </c>
      <c r="BG16" s="157">
        <f>+I_Acquisto!BG16</f>
        <v>0</v>
      </c>
      <c r="BH16" s="157">
        <f>+I_Acquisto!BH16</f>
        <v>0</v>
      </c>
      <c r="BI16" s="157">
        <f>+I_Acquisto!BI16</f>
        <v>0</v>
      </c>
      <c r="BJ16" s="157">
        <f>+I_Acquisto!BJ16</f>
        <v>0</v>
      </c>
      <c r="BK16" s="157">
        <f>+I_Acquisto!BK16</f>
        <v>0</v>
      </c>
    </row>
    <row r="17" spans="2:63" x14ac:dyDescent="0.25">
      <c r="B17" t="str">
        <f>+'I_Dist Base'!B17</f>
        <v>Materia Prima 14</v>
      </c>
      <c r="D17" s="157">
        <f>+I_Acquisto!D17</f>
        <v>0</v>
      </c>
      <c r="E17" s="157">
        <f>+I_Acquisto!E17</f>
        <v>0</v>
      </c>
      <c r="F17" s="157">
        <f>+I_Acquisto!F17</f>
        <v>0</v>
      </c>
      <c r="G17" s="157">
        <f>+I_Acquisto!G17</f>
        <v>0</v>
      </c>
      <c r="H17" s="157">
        <f>+I_Acquisto!H17</f>
        <v>0</v>
      </c>
      <c r="I17" s="157">
        <f>+I_Acquisto!I17</f>
        <v>0</v>
      </c>
      <c r="J17" s="157">
        <f>+I_Acquisto!J17</f>
        <v>0</v>
      </c>
      <c r="K17" s="157">
        <f>+I_Acquisto!K17</f>
        <v>0</v>
      </c>
      <c r="L17" s="157">
        <f>+I_Acquisto!L17</f>
        <v>0</v>
      </c>
      <c r="M17" s="157">
        <f>+I_Acquisto!M17</f>
        <v>0</v>
      </c>
      <c r="N17" s="157">
        <f>+I_Acquisto!N17</f>
        <v>0</v>
      </c>
      <c r="O17" s="157">
        <f>+I_Acquisto!O17</f>
        <v>0</v>
      </c>
      <c r="P17" s="157">
        <f>+I_Acquisto!P17</f>
        <v>0</v>
      </c>
      <c r="Q17" s="157">
        <f>+I_Acquisto!Q17</f>
        <v>0</v>
      </c>
      <c r="R17" s="157">
        <f>+I_Acquisto!R17</f>
        <v>0</v>
      </c>
      <c r="S17" s="157">
        <f>+I_Acquisto!S17</f>
        <v>0</v>
      </c>
      <c r="T17" s="157">
        <f>+I_Acquisto!T17</f>
        <v>0</v>
      </c>
      <c r="U17" s="157">
        <f>+I_Acquisto!U17</f>
        <v>0</v>
      </c>
      <c r="V17" s="157">
        <f>+I_Acquisto!V17</f>
        <v>0</v>
      </c>
      <c r="W17" s="157">
        <f>+I_Acquisto!W17</f>
        <v>0</v>
      </c>
      <c r="X17" s="157">
        <f>+I_Acquisto!X17</f>
        <v>0</v>
      </c>
      <c r="Y17" s="157">
        <f>+I_Acquisto!Y17</f>
        <v>0</v>
      </c>
      <c r="Z17" s="157">
        <f>+I_Acquisto!Z17</f>
        <v>0</v>
      </c>
      <c r="AA17" s="157">
        <f>+I_Acquisto!AA17</f>
        <v>0</v>
      </c>
      <c r="AB17" s="157">
        <f>+I_Acquisto!AB17</f>
        <v>0</v>
      </c>
      <c r="AC17" s="157">
        <f>+I_Acquisto!AC17</f>
        <v>0</v>
      </c>
      <c r="AD17" s="157">
        <f>+I_Acquisto!AD17</f>
        <v>0</v>
      </c>
      <c r="AE17" s="157">
        <f>+I_Acquisto!AE17</f>
        <v>0</v>
      </c>
      <c r="AF17" s="157">
        <f>+I_Acquisto!AF17</f>
        <v>0</v>
      </c>
      <c r="AG17" s="157">
        <f>+I_Acquisto!AG17</f>
        <v>0</v>
      </c>
      <c r="AH17" s="157">
        <f>+I_Acquisto!AH17</f>
        <v>0</v>
      </c>
      <c r="AI17" s="157">
        <f>+I_Acquisto!AI17</f>
        <v>0</v>
      </c>
      <c r="AJ17" s="157">
        <f>+I_Acquisto!AJ17</f>
        <v>0</v>
      </c>
      <c r="AK17" s="157">
        <f>+I_Acquisto!AK17</f>
        <v>0</v>
      </c>
      <c r="AL17" s="157">
        <f>+I_Acquisto!AL17</f>
        <v>0</v>
      </c>
      <c r="AM17" s="157">
        <f>+I_Acquisto!AM17</f>
        <v>0</v>
      </c>
      <c r="AN17" s="157">
        <f>+I_Acquisto!AN17</f>
        <v>0</v>
      </c>
      <c r="AO17" s="157">
        <f>+I_Acquisto!AO17</f>
        <v>0</v>
      </c>
      <c r="AP17" s="157">
        <f>+I_Acquisto!AP17</f>
        <v>0</v>
      </c>
      <c r="AQ17" s="157">
        <f>+I_Acquisto!AQ17</f>
        <v>0</v>
      </c>
      <c r="AR17" s="157">
        <f>+I_Acquisto!AR17</f>
        <v>0</v>
      </c>
      <c r="AS17" s="157">
        <f>+I_Acquisto!AS17</f>
        <v>0</v>
      </c>
      <c r="AT17" s="157">
        <f>+I_Acquisto!AT17</f>
        <v>0</v>
      </c>
      <c r="AU17" s="157">
        <f>+I_Acquisto!AU17</f>
        <v>0</v>
      </c>
      <c r="AV17" s="157">
        <f>+I_Acquisto!AV17</f>
        <v>0</v>
      </c>
      <c r="AW17" s="157">
        <f>+I_Acquisto!AW17</f>
        <v>0</v>
      </c>
      <c r="AX17" s="157">
        <f>+I_Acquisto!AX17</f>
        <v>0</v>
      </c>
      <c r="AY17" s="157">
        <f>+I_Acquisto!AY17</f>
        <v>0</v>
      </c>
      <c r="AZ17" s="157">
        <f>+I_Acquisto!AZ17</f>
        <v>0</v>
      </c>
      <c r="BA17" s="157">
        <f>+I_Acquisto!BA17</f>
        <v>0</v>
      </c>
      <c r="BB17" s="157">
        <f>+I_Acquisto!BB17</f>
        <v>0</v>
      </c>
      <c r="BC17" s="157">
        <f>+I_Acquisto!BC17</f>
        <v>0</v>
      </c>
      <c r="BD17" s="157">
        <f>+I_Acquisto!BD17</f>
        <v>0</v>
      </c>
      <c r="BE17" s="157">
        <f>+I_Acquisto!BE17</f>
        <v>0</v>
      </c>
      <c r="BF17" s="157">
        <f>+I_Acquisto!BF17</f>
        <v>0</v>
      </c>
      <c r="BG17" s="157">
        <f>+I_Acquisto!BG17</f>
        <v>0</v>
      </c>
      <c r="BH17" s="157">
        <f>+I_Acquisto!BH17</f>
        <v>0</v>
      </c>
      <c r="BI17" s="157">
        <f>+I_Acquisto!BI17</f>
        <v>0</v>
      </c>
      <c r="BJ17" s="157">
        <f>+I_Acquisto!BJ17</f>
        <v>0</v>
      </c>
      <c r="BK17" s="157">
        <f>+I_Acquisto!BK17</f>
        <v>0</v>
      </c>
    </row>
    <row r="18" spans="2:63" x14ac:dyDescent="0.25">
      <c r="B18" t="str">
        <f>+'I_Dist Base'!B18</f>
        <v>Materia Prima 15</v>
      </c>
      <c r="D18" s="157">
        <f>+I_Acquisto!D18</f>
        <v>0</v>
      </c>
      <c r="E18" s="157">
        <f>+I_Acquisto!E18</f>
        <v>0</v>
      </c>
      <c r="F18" s="157">
        <f>+I_Acquisto!F18</f>
        <v>0</v>
      </c>
      <c r="G18" s="157">
        <f>+I_Acquisto!G18</f>
        <v>0</v>
      </c>
      <c r="H18" s="157">
        <f>+I_Acquisto!H18</f>
        <v>0</v>
      </c>
      <c r="I18" s="157">
        <f>+I_Acquisto!I18</f>
        <v>0</v>
      </c>
      <c r="J18" s="157">
        <f>+I_Acquisto!J18</f>
        <v>0</v>
      </c>
      <c r="K18" s="157">
        <f>+I_Acquisto!K18</f>
        <v>0</v>
      </c>
      <c r="L18" s="157">
        <f>+I_Acquisto!L18</f>
        <v>0</v>
      </c>
      <c r="M18" s="157">
        <f>+I_Acquisto!M18</f>
        <v>0</v>
      </c>
      <c r="N18" s="157">
        <f>+I_Acquisto!N18</f>
        <v>0</v>
      </c>
      <c r="O18" s="157">
        <f>+I_Acquisto!O18</f>
        <v>0</v>
      </c>
      <c r="P18" s="157">
        <f>+I_Acquisto!P18</f>
        <v>0</v>
      </c>
      <c r="Q18" s="157">
        <f>+I_Acquisto!Q18</f>
        <v>0</v>
      </c>
      <c r="R18" s="157">
        <f>+I_Acquisto!R18</f>
        <v>0</v>
      </c>
      <c r="S18" s="157">
        <f>+I_Acquisto!S18</f>
        <v>0</v>
      </c>
      <c r="T18" s="157">
        <f>+I_Acquisto!T18</f>
        <v>0</v>
      </c>
      <c r="U18" s="157">
        <f>+I_Acquisto!U18</f>
        <v>0</v>
      </c>
      <c r="V18" s="157">
        <f>+I_Acquisto!V18</f>
        <v>0</v>
      </c>
      <c r="W18" s="157">
        <f>+I_Acquisto!W18</f>
        <v>0</v>
      </c>
      <c r="X18" s="157">
        <f>+I_Acquisto!X18</f>
        <v>0</v>
      </c>
      <c r="Y18" s="157">
        <f>+I_Acquisto!Y18</f>
        <v>0</v>
      </c>
      <c r="Z18" s="157">
        <f>+I_Acquisto!Z18</f>
        <v>0</v>
      </c>
      <c r="AA18" s="157">
        <f>+I_Acquisto!AA18</f>
        <v>0</v>
      </c>
      <c r="AB18" s="157">
        <f>+I_Acquisto!AB18</f>
        <v>0</v>
      </c>
      <c r="AC18" s="157">
        <f>+I_Acquisto!AC18</f>
        <v>0</v>
      </c>
      <c r="AD18" s="157">
        <f>+I_Acquisto!AD18</f>
        <v>0</v>
      </c>
      <c r="AE18" s="157">
        <f>+I_Acquisto!AE18</f>
        <v>0</v>
      </c>
      <c r="AF18" s="157">
        <f>+I_Acquisto!AF18</f>
        <v>0</v>
      </c>
      <c r="AG18" s="157">
        <f>+I_Acquisto!AG18</f>
        <v>0</v>
      </c>
      <c r="AH18" s="157">
        <f>+I_Acquisto!AH18</f>
        <v>0</v>
      </c>
      <c r="AI18" s="157">
        <f>+I_Acquisto!AI18</f>
        <v>0</v>
      </c>
      <c r="AJ18" s="157">
        <f>+I_Acquisto!AJ18</f>
        <v>0</v>
      </c>
      <c r="AK18" s="157">
        <f>+I_Acquisto!AK18</f>
        <v>0</v>
      </c>
      <c r="AL18" s="157">
        <f>+I_Acquisto!AL18</f>
        <v>0</v>
      </c>
      <c r="AM18" s="157">
        <f>+I_Acquisto!AM18</f>
        <v>0</v>
      </c>
      <c r="AN18" s="157">
        <f>+I_Acquisto!AN18</f>
        <v>0</v>
      </c>
      <c r="AO18" s="157">
        <f>+I_Acquisto!AO18</f>
        <v>0</v>
      </c>
      <c r="AP18" s="157">
        <f>+I_Acquisto!AP18</f>
        <v>0</v>
      </c>
      <c r="AQ18" s="157">
        <f>+I_Acquisto!AQ18</f>
        <v>0</v>
      </c>
      <c r="AR18" s="157">
        <f>+I_Acquisto!AR18</f>
        <v>0</v>
      </c>
      <c r="AS18" s="157">
        <f>+I_Acquisto!AS18</f>
        <v>0</v>
      </c>
      <c r="AT18" s="157">
        <f>+I_Acquisto!AT18</f>
        <v>0</v>
      </c>
      <c r="AU18" s="157">
        <f>+I_Acquisto!AU18</f>
        <v>0</v>
      </c>
      <c r="AV18" s="157">
        <f>+I_Acquisto!AV18</f>
        <v>0</v>
      </c>
      <c r="AW18" s="157">
        <f>+I_Acquisto!AW18</f>
        <v>0</v>
      </c>
      <c r="AX18" s="157">
        <f>+I_Acquisto!AX18</f>
        <v>0</v>
      </c>
      <c r="AY18" s="157">
        <f>+I_Acquisto!AY18</f>
        <v>0</v>
      </c>
      <c r="AZ18" s="157">
        <f>+I_Acquisto!AZ18</f>
        <v>0</v>
      </c>
      <c r="BA18" s="157">
        <f>+I_Acquisto!BA18</f>
        <v>0</v>
      </c>
      <c r="BB18" s="157">
        <f>+I_Acquisto!BB18</f>
        <v>0</v>
      </c>
      <c r="BC18" s="157">
        <f>+I_Acquisto!BC18</f>
        <v>0</v>
      </c>
      <c r="BD18" s="157">
        <f>+I_Acquisto!BD18</f>
        <v>0</v>
      </c>
      <c r="BE18" s="157">
        <f>+I_Acquisto!BE18</f>
        <v>0</v>
      </c>
      <c r="BF18" s="157">
        <f>+I_Acquisto!BF18</f>
        <v>0</v>
      </c>
      <c r="BG18" s="157">
        <f>+I_Acquisto!BG18</f>
        <v>0</v>
      </c>
      <c r="BH18" s="157">
        <f>+I_Acquisto!BH18</f>
        <v>0</v>
      </c>
      <c r="BI18" s="157">
        <f>+I_Acquisto!BI18</f>
        <v>0</v>
      </c>
      <c r="BJ18" s="157">
        <f>+I_Acquisto!BJ18</f>
        <v>0</v>
      </c>
      <c r="BK18" s="157">
        <f>+I_Acquisto!BK18</f>
        <v>0</v>
      </c>
    </row>
    <row r="19" spans="2:63" x14ac:dyDescent="0.25">
      <c r="B19" t="str">
        <f>+'I_Dist Base'!B19</f>
        <v>Materia Prima 16</v>
      </c>
      <c r="D19" s="157">
        <f>+I_Acquisto!D19</f>
        <v>0</v>
      </c>
      <c r="E19" s="157">
        <f>+I_Acquisto!E19</f>
        <v>0</v>
      </c>
      <c r="F19" s="157">
        <f>+I_Acquisto!F19</f>
        <v>0</v>
      </c>
      <c r="G19" s="157">
        <f>+I_Acquisto!G19</f>
        <v>0</v>
      </c>
      <c r="H19" s="157">
        <f>+I_Acquisto!H19</f>
        <v>0</v>
      </c>
      <c r="I19" s="157">
        <f>+I_Acquisto!I19</f>
        <v>0</v>
      </c>
      <c r="J19" s="157">
        <f>+I_Acquisto!J19</f>
        <v>0</v>
      </c>
      <c r="K19" s="157">
        <f>+I_Acquisto!K19</f>
        <v>0</v>
      </c>
      <c r="L19" s="157">
        <f>+I_Acquisto!L19</f>
        <v>0</v>
      </c>
      <c r="M19" s="157">
        <f>+I_Acquisto!M19</f>
        <v>0</v>
      </c>
      <c r="N19" s="157">
        <f>+I_Acquisto!N19</f>
        <v>0</v>
      </c>
      <c r="O19" s="157">
        <f>+I_Acquisto!O19</f>
        <v>0</v>
      </c>
      <c r="P19" s="157">
        <f>+I_Acquisto!P19</f>
        <v>0</v>
      </c>
      <c r="Q19" s="157">
        <f>+I_Acquisto!Q19</f>
        <v>0</v>
      </c>
      <c r="R19" s="157">
        <f>+I_Acquisto!R19</f>
        <v>0</v>
      </c>
      <c r="S19" s="157">
        <f>+I_Acquisto!S19</f>
        <v>0</v>
      </c>
      <c r="T19" s="157">
        <f>+I_Acquisto!T19</f>
        <v>0</v>
      </c>
      <c r="U19" s="157">
        <f>+I_Acquisto!U19</f>
        <v>0</v>
      </c>
      <c r="V19" s="157">
        <f>+I_Acquisto!V19</f>
        <v>0</v>
      </c>
      <c r="W19" s="157">
        <f>+I_Acquisto!W19</f>
        <v>0</v>
      </c>
      <c r="X19" s="157">
        <f>+I_Acquisto!X19</f>
        <v>0</v>
      </c>
      <c r="Y19" s="157">
        <f>+I_Acquisto!Y19</f>
        <v>0</v>
      </c>
      <c r="Z19" s="157">
        <f>+I_Acquisto!Z19</f>
        <v>0</v>
      </c>
      <c r="AA19" s="157">
        <f>+I_Acquisto!AA19</f>
        <v>0</v>
      </c>
      <c r="AB19" s="157">
        <f>+I_Acquisto!AB19</f>
        <v>0</v>
      </c>
      <c r="AC19" s="157">
        <f>+I_Acquisto!AC19</f>
        <v>0</v>
      </c>
      <c r="AD19" s="157">
        <f>+I_Acquisto!AD19</f>
        <v>0</v>
      </c>
      <c r="AE19" s="157">
        <f>+I_Acquisto!AE19</f>
        <v>0</v>
      </c>
      <c r="AF19" s="157">
        <f>+I_Acquisto!AF19</f>
        <v>0</v>
      </c>
      <c r="AG19" s="157">
        <f>+I_Acquisto!AG19</f>
        <v>0</v>
      </c>
      <c r="AH19" s="157">
        <f>+I_Acquisto!AH19</f>
        <v>0</v>
      </c>
      <c r="AI19" s="157">
        <f>+I_Acquisto!AI19</f>
        <v>0</v>
      </c>
      <c r="AJ19" s="157">
        <f>+I_Acquisto!AJ19</f>
        <v>0</v>
      </c>
      <c r="AK19" s="157">
        <f>+I_Acquisto!AK19</f>
        <v>0</v>
      </c>
      <c r="AL19" s="157">
        <f>+I_Acquisto!AL19</f>
        <v>0</v>
      </c>
      <c r="AM19" s="157">
        <f>+I_Acquisto!AM19</f>
        <v>0</v>
      </c>
      <c r="AN19" s="157">
        <f>+I_Acquisto!AN19</f>
        <v>0</v>
      </c>
      <c r="AO19" s="157">
        <f>+I_Acquisto!AO19</f>
        <v>0</v>
      </c>
      <c r="AP19" s="157">
        <f>+I_Acquisto!AP19</f>
        <v>0</v>
      </c>
      <c r="AQ19" s="157">
        <f>+I_Acquisto!AQ19</f>
        <v>0</v>
      </c>
      <c r="AR19" s="157">
        <f>+I_Acquisto!AR19</f>
        <v>0</v>
      </c>
      <c r="AS19" s="157">
        <f>+I_Acquisto!AS19</f>
        <v>0</v>
      </c>
      <c r="AT19" s="157">
        <f>+I_Acquisto!AT19</f>
        <v>0</v>
      </c>
      <c r="AU19" s="157">
        <f>+I_Acquisto!AU19</f>
        <v>0</v>
      </c>
      <c r="AV19" s="157">
        <f>+I_Acquisto!AV19</f>
        <v>0</v>
      </c>
      <c r="AW19" s="157">
        <f>+I_Acquisto!AW19</f>
        <v>0</v>
      </c>
      <c r="AX19" s="157">
        <f>+I_Acquisto!AX19</f>
        <v>0</v>
      </c>
      <c r="AY19" s="157">
        <f>+I_Acquisto!AY19</f>
        <v>0</v>
      </c>
      <c r="AZ19" s="157">
        <f>+I_Acquisto!AZ19</f>
        <v>0</v>
      </c>
      <c r="BA19" s="157">
        <f>+I_Acquisto!BA19</f>
        <v>0</v>
      </c>
      <c r="BB19" s="157">
        <f>+I_Acquisto!BB19</f>
        <v>0</v>
      </c>
      <c r="BC19" s="157">
        <f>+I_Acquisto!BC19</f>
        <v>0</v>
      </c>
      <c r="BD19" s="157">
        <f>+I_Acquisto!BD19</f>
        <v>0</v>
      </c>
      <c r="BE19" s="157">
        <f>+I_Acquisto!BE19</f>
        <v>0</v>
      </c>
      <c r="BF19" s="157">
        <f>+I_Acquisto!BF19</f>
        <v>0</v>
      </c>
      <c r="BG19" s="157">
        <f>+I_Acquisto!BG19</f>
        <v>0</v>
      </c>
      <c r="BH19" s="157">
        <f>+I_Acquisto!BH19</f>
        <v>0</v>
      </c>
      <c r="BI19" s="157">
        <f>+I_Acquisto!BI19</f>
        <v>0</v>
      </c>
      <c r="BJ19" s="157">
        <f>+I_Acquisto!BJ19</f>
        <v>0</v>
      </c>
      <c r="BK19" s="157">
        <f>+I_Acquisto!BK19</f>
        <v>0</v>
      </c>
    </row>
    <row r="20" spans="2:63" x14ac:dyDescent="0.25">
      <c r="B20" t="str">
        <f>+'I_Dist Base'!B20</f>
        <v>Materia Prima 17</v>
      </c>
      <c r="D20" s="157">
        <f>+I_Acquisto!D20</f>
        <v>0</v>
      </c>
      <c r="E20" s="157">
        <f>+I_Acquisto!E20</f>
        <v>0</v>
      </c>
      <c r="F20" s="157">
        <f>+I_Acquisto!F20</f>
        <v>0</v>
      </c>
      <c r="G20" s="157">
        <f>+I_Acquisto!G20</f>
        <v>0</v>
      </c>
      <c r="H20" s="157">
        <f>+I_Acquisto!H20</f>
        <v>0</v>
      </c>
      <c r="I20" s="157">
        <f>+I_Acquisto!I20</f>
        <v>0</v>
      </c>
      <c r="J20" s="157">
        <f>+I_Acquisto!J20</f>
        <v>0</v>
      </c>
      <c r="K20" s="157">
        <f>+I_Acquisto!K20</f>
        <v>0</v>
      </c>
      <c r="L20" s="157">
        <f>+I_Acquisto!L20</f>
        <v>0</v>
      </c>
      <c r="M20" s="157">
        <f>+I_Acquisto!M20</f>
        <v>0</v>
      </c>
      <c r="N20" s="157">
        <f>+I_Acquisto!N20</f>
        <v>0</v>
      </c>
      <c r="O20" s="157">
        <f>+I_Acquisto!O20</f>
        <v>0</v>
      </c>
      <c r="P20" s="157">
        <f>+I_Acquisto!P20</f>
        <v>0</v>
      </c>
      <c r="Q20" s="157">
        <f>+I_Acquisto!Q20</f>
        <v>0</v>
      </c>
      <c r="R20" s="157">
        <f>+I_Acquisto!R20</f>
        <v>0</v>
      </c>
      <c r="S20" s="157">
        <f>+I_Acquisto!S20</f>
        <v>0</v>
      </c>
      <c r="T20" s="157">
        <f>+I_Acquisto!T20</f>
        <v>0</v>
      </c>
      <c r="U20" s="157">
        <f>+I_Acquisto!U20</f>
        <v>0</v>
      </c>
      <c r="V20" s="157">
        <f>+I_Acquisto!V20</f>
        <v>0</v>
      </c>
      <c r="W20" s="157">
        <f>+I_Acquisto!W20</f>
        <v>0</v>
      </c>
      <c r="X20" s="157">
        <f>+I_Acquisto!X20</f>
        <v>0</v>
      </c>
      <c r="Y20" s="157">
        <f>+I_Acquisto!Y20</f>
        <v>0</v>
      </c>
      <c r="Z20" s="157">
        <f>+I_Acquisto!Z20</f>
        <v>0</v>
      </c>
      <c r="AA20" s="157">
        <f>+I_Acquisto!AA20</f>
        <v>0</v>
      </c>
      <c r="AB20" s="157">
        <f>+I_Acquisto!AB20</f>
        <v>0</v>
      </c>
      <c r="AC20" s="157">
        <f>+I_Acquisto!AC20</f>
        <v>0</v>
      </c>
      <c r="AD20" s="157">
        <f>+I_Acquisto!AD20</f>
        <v>0</v>
      </c>
      <c r="AE20" s="157">
        <f>+I_Acquisto!AE20</f>
        <v>0</v>
      </c>
      <c r="AF20" s="157">
        <f>+I_Acquisto!AF20</f>
        <v>0</v>
      </c>
      <c r="AG20" s="157">
        <f>+I_Acquisto!AG20</f>
        <v>0</v>
      </c>
      <c r="AH20" s="157">
        <f>+I_Acquisto!AH20</f>
        <v>0</v>
      </c>
      <c r="AI20" s="157">
        <f>+I_Acquisto!AI20</f>
        <v>0</v>
      </c>
      <c r="AJ20" s="157">
        <f>+I_Acquisto!AJ20</f>
        <v>0</v>
      </c>
      <c r="AK20" s="157">
        <f>+I_Acquisto!AK20</f>
        <v>0</v>
      </c>
      <c r="AL20" s="157">
        <f>+I_Acquisto!AL20</f>
        <v>0</v>
      </c>
      <c r="AM20" s="157">
        <f>+I_Acquisto!AM20</f>
        <v>0</v>
      </c>
      <c r="AN20" s="157">
        <f>+I_Acquisto!AN20</f>
        <v>0</v>
      </c>
      <c r="AO20" s="157">
        <f>+I_Acquisto!AO20</f>
        <v>0</v>
      </c>
      <c r="AP20" s="157">
        <f>+I_Acquisto!AP20</f>
        <v>0</v>
      </c>
      <c r="AQ20" s="157">
        <f>+I_Acquisto!AQ20</f>
        <v>0</v>
      </c>
      <c r="AR20" s="157">
        <f>+I_Acquisto!AR20</f>
        <v>0</v>
      </c>
      <c r="AS20" s="157">
        <f>+I_Acquisto!AS20</f>
        <v>0</v>
      </c>
      <c r="AT20" s="157">
        <f>+I_Acquisto!AT20</f>
        <v>0</v>
      </c>
      <c r="AU20" s="157">
        <f>+I_Acquisto!AU20</f>
        <v>0</v>
      </c>
      <c r="AV20" s="157">
        <f>+I_Acquisto!AV20</f>
        <v>0</v>
      </c>
      <c r="AW20" s="157">
        <f>+I_Acquisto!AW20</f>
        <v>0</v>
      </c>
      <c r="AX20" s="157">
        <f>+I_Acquisto!AX20</f>
        <v>0</v>
      </c>
      <c r="AY20" s="157">
        <f>+I_Acquisto!AY20</f>
        <v>0</v>
      </c>
      <c r="AZ20" s="157">
        <f>+I_Acquisto!AZ20</f>
        <v>0</v>
      </c>
      <c r="BA20" s="157">
        <f>+I_Acquisto!BA20</f>
        <v>0</v>
      </c>
      <c r="BB20" s="157">
        <f>+I_Acquisto!BB20</f>
        <v>0</v>
      </c>
      <c r="BC20" s="157">
        <f>+I_Acquisto!BC20</f>
        <v>0</v>
      </c>
      <c r="BD20" s="157">
        <f>+I_Acquisto!BD20</f>
        <v>0</v>
      </c>
      <c r="BE20" s="157">
        <f>+I_Acquisto!BE20</f>
        <v>0</v>
      </c>
      <c r="BF20" s="157">
        <f>+I_Acquisto!BF20</f>
        <v>0</v>
      </c>
      <c r="BG20" s="157">
        <f>+I_Acquisto!BG20</f>
        <v>0</v>
      </c>
      <c r="BH20" s="157">
        <f>+I_Acquisto!BH20</f>
        <v>0</v>
      </c>
      <c r="BI20" s="157">
        <f>+I_Acquisto!BI20</f>
        <v>0</v>
      </c>
      <c r="BJ20" s="157">
        <f>+I_Acquisto!BJ20</f>
        <v>0</v>
      </c>
      <c r="BK20" s="157">
        <f>+I_Acquisto!BK20</f>
        <v>0</v>
      </c>
    </row>
    <row r="21" spans="2:63" x14ac:dyDescent="0.25">
      <c r="B21" t="str">
        <f>+'I_Dist Base'!B21</f>
        <v>Materia Prima 18</v>
      </c>
      <c r="D21" s="157">
        <f>+I_Acquisto!D21</f>
        <v>0</v>
      </c>
      <c r="E21" s="157">
        <f>+I_Acquisto!E21</f>
        <v>0</v>
      </c>
      <c r="F21" s="157">
        <f>+I_Acquisto!F21</f>
        <v>0</v>
      </c>
      <c r="G21" s="157">
        <f>+I_Acquisto!G21</f>
        <v>0</v>
      </c>
      <c r="H21" s="157">
        <f>+I_Acquisto!H21</f>
        <v>0</v>
      </c>
      <c r="I21" s="157">
        <f>+I_Acquisto!I21</f>
        <v>0</v>
      </c>
      <c r="J21" s="157">
        <f>+I_Acquisto!J21</f>
        <v>0</v>
      </c>
      <c r="K21" s="157">
        <f>+I_Acquisto!K21</f>
        <v>0</v>
      </c>
      <c r="L21" s="157">
        <f>+I_Acquisto!L21</f>
        <v>0</v>
      </c>
      <c r="M21" s="157">
        <f>+I_Acquisto!M21</f>
        <v>0</v>
      </c>
      <c r="N21" s="157">
        <f>+I_Acquisto!N21</f>
        <v>0</v>
      </c>
      <c r="O21" s="157">
        <f>+I_Acquisto!O21</f>
        <v>0</v>
      </c>
      <c r="P21" s="157">
        <f>+I_Acquisto!P21</f>
        <v>0</v>
      </c>
      <c r="Q21" s="157">
        <f>+I_Acquisto!Q21</f>
        <v>0</v>
      </c>
      <c r="R21" s="157">
        <f>+I_Acquisto!R21</f>
        <v>0</v>
      </c>
      <c r="S21" s="157">
        <f>+I_Acquisto!S21</f>
        <v>0</v>
      </c>
      <c r="T21" s="157">
        <f>+I_Acquisto!T21</f>
        <v>0</v>
      </c>
      <c r="U21" s="157">
        <f>+I_Acquisto!U21</f>
        <v>0</v>
      </c>
      <c r="V21" s="157">
        <f>+I_Acquisto!V21</f>
        <v>0</v>
      </c>
      <c r="W21" s="157">
        <f>+I_Acquisto!W21</f>
        <v>0</v>
      </c>
      <c r="X21" s="157">
        <f>+I_Acquisto!X21</f>
        <v>0</v>
      </c>
      <c r="Y21" s="157">
        <f>+I_Acquisto!Y21</f>
        <v>0</v>
      </c>
      <c r="Z21" s="157">
        <f>+I_Acquisto!Z21</f>
        <v>0</v>
      </c>
      <c r="AA21" s="157">
        <f>+I_Acquisto!AA21</f>
        <v>0</v>
      </c>
      <c r="AB21" s="157">
        <f>+I_Acquisto!AB21</f>
        <v>0</v>
      </c>
      <c r="AC21" s="157">
        <f>+I_Acquisto!AC21</f>
        <v>0</v>
      </c>
      <c r="AD21" s="157">
        <f>+I_Acquisto!AD21</f>
        <v>0</v>
      </c>
      <c r="AE21" s="157">
        <f>+I_Acquisto!AE21</f>
        <v>0</v>
      </c>
      <c r="AF21" s="157">
        <f>+I_Acquisto!AF21</f>
        <v>0</v>
      </c>
      <c r="AG21" s="157">
        <f>+I_Acquisto!AG21</f>
        <v>0</v>
      </c>
      <c r="AH21" s="157">
        <f>+I_Acquisto!AH21</f>
        <v>0</v>
      </c>
      <c r="AI21" s="157">
        <f>+I_Acquisto!AI21</f>
        <v>0</v>
      </c>
      <c r="AJ21" s="157">
        <f>+I_Acquisto!AJ21</f>
        <v>0</v>
      </c>
      <c r="AK21" s="157">
        <f>+I_Acquisto!AK21</f>
        <v>0</v>
      </c>
      <c r="AL21" s="157">
        <f>+I_Acquisto!AL21</f>
        <v>0</v>
      </c>
      <c r="AM21" s="157">
        <f>+I_Acquisto!AM21</f>
        <v>0</v>
      </c>
      <c r="AN21" s="157">
        <f>+I_Acquisto!AN21</f>
        <v>0</v>
      </c>
      <c r="AO21" s="157">
        <f>+I_Acquisto!AO21</f>
        <v>0</v>
      </c>
      <c r="AP21" s="157">
        <f>+I_Acquisto!AP21</f>
        <v>0</v>
      </c>
      <c r="AQ21" s="157">
        <f>+I_Acquisto!AQ21</f>
        <v>0</v>
      </c>
      <c r="AR21" s="157">
        <f>+I_Acquisto!AR21</f>
        <v>0</v>
      </c>
      <c r="AS21" s="157">
        <f>+I_Acquisto!AS21</f>
        <v>0</v>
      </c>
      <c r="AT21" s="157">
        <f>+I_Acquisto!AT21</f>
        <v>0</v>
      </c>
      <c r="AU21" s="157">
        <f>+I_Acquisto!AU21</f>
        <v>0</v>
      </c>
      <c r="AV21" s="157">
        <f>+I_Acquisto!AV21</f>
        <v>0</v>
      </c>
      <c r="AW21" s="157">
        <f>+I_Acquisto!AW21</f>
        <v>0</v>
      </c>
      <c r="AX21" s="157">
        <f>+I_Acquisto!AX21</f>
        <v>0</v>
      </c>
      <c r="AY21" s="157">
        <f>+I_Acquisto!AY21</f>
        <v>0</v>
      </c>
      <c r="AZ21" s="157">
        <f>+I_Acquisto!AZ21</f>
        <v>0</v>
      </c>
      <c r="BA21" s="157">
        <f>+I_Acquisto!BA21</f>
        <v>0</v>
      </c>
      <c r="BB21" s="157">
        <f>+I_Acquisto!BB21</f>
        <v>0</v>
      </c>
      <c r="BC21" s="157">
        <f>+I_Acquisto!BC21</f>
        <v>0</v>
      </c>
      <c r="BD21" s="157">
        <f>+I_Acquisto!BD21</f>
        <v>0</v>
      </c>
      <c r="BE21" s="157">
        <f>+I_Acquisto!BE21</f>
        <v>0</v>
      </c>
      <c r="BF21" s="157">
        <f>+I_Acquisto!BF21</f>
        <v>0</v>
      </c>
      <c r="BG21" s="157">
        <f>+I_Acquisto!BG21</f>
        <v>0</v>
      </c>
      <c r="BH21" s="157">
        <f>+I_Acquisto!BH21</f>
        <v>0</v>
      </c>
      <c r="BI21" s="157">
        <f>+I_Acquisto!BI21</f>
        <v>0</v>
      </c>
      <c r="BJ21" s="157">
        <f>+I_Acquisto!BJ21</f>
        <v>0</v>
      </c>
      <c r="BK21" s="157">
        <f>+I_Acquisto!BK21</f>
        <v>0</v>
      </c>
    </row>
    <row r="22" spans="2:63" x14ac:dyDescent="0.25">
      <c r="B22" t="str">
        <f>+'I_Dist Base'!B22</f>
        <v>Materia Prima 19</v>
      </c>
      <c r="D22" s="157">
        <f>+I_Acquisto!D22</f>
        <v>0</v>
      </c>
      <c r="E22" s="157">
        <f>+I_Acquisto!E22</f>
        <v>0</v>
      </c>
      <c r="F22" s="157">
        <f>+I_Acquisto!F22</f>
        <v>0</v>
      </c>
      <c r="G22" s="157">
        <f>+I_Acquisto!G22</f>
        <v>0</v>
      </c>
      <c r="H22" s="157">
        <f>+I_Acquisto!H22</f>
        <v>0</v>
      </c>
      <c r="I22" s="157">
        <f>+I_Acquisto!I22</f>
        <v>0</v>
      </c>
      <c r="J22" s="157">
        <f>+I_Acquisto!J22</f>
        <v>0</v>
      </c>
      <c r="K22" s="157">
        <f>+I_Acquisto!K22</f>
        <v>0</v>
      </c>
      <c r="L22" s="157">
        <f>+I_Acquisto!L22</f>
        <v>0</v>
      </c>
      <c r="M22" s="157">
        <f>+I_Acquisto!M22</f>
        <v>0</v>
      </c>
      <c r="N22" s="157">
        <f>+I_Acquisto!N22</f>
        <v>0</v>
      </c>
      <c r="O22" s="157">
        <f>+I_Acquisto!O22</f>
        <v>0</v>
      </c>
      <c r="P22" s="157">
        <f>+I_Acquisto!P22</f>
        <v>0</v>
      </c>
      <c r="Q22" s="157">
        <f>+I_Acquisto!Q22</f>
        <v>0</v>
      </c>
      <c r="R22" s="157">
        <f>+I_Acquisto!R22</f>
        <v>0</v>
      </c>
      <c r="S22" s="157">
        <f>+I_Acquisto!S22</f>
        <v>0</v>
      </c>
      <c r="T22" s="157">
        <f>+I_Acquisto!T22</f>
        <v>0</v>
      </c>
      <c r="U22" s="157">
        <f>+I_Acquisto!U22</f>
        <v>0</v>
      </c>
      <c r="V22" s="157">
        <f>+I_Acquisto!V22</f>
        <v>0</v>
      </c>
      <c r="W22" s="157">
        <f>+I_Acquisto!W22</f>
        <v>0</v>
      </c>
      <c r="X22" s="157">
        <f>+I_Acquisto!X22</f>
        <v>0</v>
      </c>
      <c r="Y22" s="157">
        <f>+I_Acquisto!Y22</f>
        <v>0</v>
      </c>
      <c r="Z22" s="157">
        <f>+I_Acquisto!Z22</f>
        <v>0</v>
      </c>
      <c r="AA22" s="157">
        <f>+I_Acquisto!AA22</f>
        <v>0</v>
      </c>
      <c r="AB22" s="157">
        <f>+I_Acquisto!AB22</f>
        <v>0</v>
      </c>
      <c r="AC22" s="157">
        <f>+I_Acquisto!AC22</f>
        <v>0</v>
      </c>
      <c r="AD22" s="157">
        <f>+I_Acquisto!AD22</f>
        <v>0</v>
      </c>
      <c r="AE22" s="157">
        <f>+I_Acquisto!AE22</f>
        <v>0</v>
      </c>
      <c r="AF22" s="157">
        <f>+I_Acquisto!AF22</f>
        <v>0</v>
      </c>
      <c r="AG22" s="157">
        <f>+I_Acquisto!AG22</f>
        <v>0</v>
      </c>
      <c r="AH22" s="157">
        <f>+I_Acquisto!AH22</f>
        <v>0</v>
      </c>
      <c r="AI22" s="157">
        <f>+I_Acquisto!AI22</f>
        <v>0</v>
      </c>
      <c r="AJ22" s="157">
        <f>+I_Acquisto!AJ22</f>
        <v>0</v>
      </c>
      <c r="AK22" s="157">
        <f>+I_Acquisto!AK22</f>
        <v>0</v>
      </c>
      <c r="AL22" s="157">
        <f>+I_Acquisto!AL22</f>
        <v>0</v>
      </c>
      <c r="AM22" s="157">
        <f>+I_Acquisto!AM22</f>
        <v>0</v>
      </c>
      <c r="AN22" s="157">
        <f>+I_Acquisto!AN22</f>
        <v>0</v>
      </c>
      <c r="AO22" s="157">
        <f>+I_Acquisto!AO22</f>
        <v>0</v>
      </c>
      <c r="AP22" s="157">
        <f>+I_Acquisto!AP22</f>
        <v>0</v>
      </c>
      <c r="AQ22" s="157">
        <f>+I_Acquisto!AQ22</f>
        <v>0</v>
      </c>
      <c r="AR22" s="157">
        <f>+I_Acquisto!AR22</f>
        <v>0</v>
      </c>
      <c r="AS22" s="157">
        <f>+I_Acquisto!AS22</f>
        <v>0</v>
      </c>
      <c r="AT22" s="157">
        <f>+I_Acquisto!AT22</f>
        <v>0</v>
      </c>
      <c r="AU22" s="157">
        <f>+I_Acquisto!AU22</f>
        <v>0</v>
      </c>
      <c r="AV22" s="157">
        <f>+I_Acquisto!AV22</f>
        <v>0</v>
      </c>
      <c r="AW22" s="157">
        <f>+I_Acquisto!AW22</f>
        <v>0</v>
      </c>
      <c r="AX22" s="157">
        <f>+I_Acquisto!AX22</f>
        <v>0</v>
      </c>
      <c r="AY22" s="157">
        <f>+I_Acquisto!AY22</f>
        <v>0</v>
      </c>
      <c r="AZ22" s="157">
        <f>+I_Acquisto!AZ22</f>
        <v>0</v>
      </c>
      <c r="BA22" s="157">
        <f>+I_Acquisto!BA22</f>
        <v>0</v>
      </c>
      <c r="BB22" s="157">
        <f>+I_Acquisto!BB22</f>
        <v>0</v>
      </c>
      <c r="BC22" s="157">
        <f>+I_Acquisto!BC22</f>
        <v>0</v>
      </c>
      <c r="BD22" s="157">
        <f>+I_Acquisto!BD22</f>
        <v>0</v>
      </c>
      <c r="BE22" s="157">
        <f>+I_Acquisto!BE22</f>
        <v>0</v>
      </c>
      <c r="BF22" s="157">
        <f>+I_Acquisto!BF22</f>
        <v>0</v>
      </c>
      <c r="BG22" s="157">
        <f>+I_Acquisto!BG22</f>
        <v>0</v>
      </c>
      <c r="BH22" s="157">
        <f>+I_Acquisto!BH22</f>
        <v>0</v>
      </c>
      <c r="BI22" s="157">
        <f>+I_Acquisto!BI22</f>
        <v>0</v>
      </c>
      <c r="BJ22" s="157">
        <f>+I_Acquisto!BJ22</f>
        <v>0</v>
      </c>
      <c r="BK22" s="157">
        <f>+I_Acquisto!BK22</f>
        <v>0</v>
      </c>
    </row>
    <row r="23" spans="2:63" x14ac:dyDescent="0.25">
      <c r="B23" t="str">
        <f>+'I_Dist Base'!B23</f>
        <v>Materia Prima 20</v>
      </c>
      <c r="D23" s="157">
        <f>+I_Acquisto!D23</f>
        <v>0</v>
      </c>
      <c r="E23" s="157">
        <f>+I_Acquisto!E23</f>
        <v>0</v>
      </c>
      <c r="F23" s="157">
        <f>+I_Acquisto!F23</f>
        <v>0</v>
      </c>
      <c r="G23" s="157">
        <f>+I_Acquisto!G23</f>
        <v>0</v>
      </c>
      <c r="H23" s="157">
        <f>+I_Acquisto!H23</f>
        <v>0</v>
      </c>
      <c r="I23" s="157">
        <f>+I_Acquisto!I23</f>
        <v>0</v>
      </c>
      <c r="J23" s="157">
        <f>+I_Acquisto!J23</f>
        <v>0</v>
      </c>
      <c r="K23" s="157">
        <f>+I_Acquisto!K23</f>
        <v>0</v>
      </c>
      <c r="L23" s="157">
        <f>+I_Acquisto!L23</f>
        <v>0</v>
      </c>
      <c r="M23" s="157">
        <f>+I_Acquisto!M23</f>
        <v>0</v>
      </c>
      <c r="N23" s="157">
        <f>+I_Acquisto!N23</f>
        <v>0</v>
      </c>
      <c r="O23" s="157">
        <f>+I_Acquisto!O23</f>
        <v>0</v>
      </c>
      <c r="P23" s="157">
        <f>+I_Acquisto!P23</f>
        <v>0</v>
      </c>
      <c r="Q23" s="157">
        <f>+I_Acquisto!Q23</f>
        <v>0</v>
      </c>
      <c r="R23" s="157">
        <f>+I_Acquisto!R23</f>
        <v>0</v>
      </c>
      <c r="S23" s="157">
        <f>+I_Acquisto!S23</f>
        <v>0</v>
      </c>
      <c r="T23" s="157">
        <f>+I_Acquisto!T23</f>
        <v>0</v>
      </c>
      <c r="U23" s="157">
        <f>+I_Acquisto!U23</f>
        <v>0</v>
      </c>
      <c r="V23" s="157">
        <f>+I_Acquisto!V23</f>
        <v>0</v>
      </c>
      <c r="W23" s="157">
        <f>+I_Acquisto!W23</f>
        <v>0</v>
      </c>
      <c r="X23" s="157">
        <f>+I_Acquisto!X23</f>
        <v>0</v>
      </c>
      <c r="Y23" s="157">
        <f>+I_Acquisto!Y23</f>
        <v>0</v>
      </c>
      <c r="Z23" s="157">
        <f>+I_Acquisto!Z23</f>
        <v>0</v>
      </c>
      <c r="AA23" s="157">
        <f>+I_Acquisto!AA23</f>
        <v>0</v>
      </c>
      <c r="AB23" s="157">
        <f>+I_Acquisto!AB23</f>
        <v>0</v>
      </c>
      <c r="AC23" s="157">
        <f>+I_Acquisto!AC23</f>
        <v>0</v>
      </c>
      <c r="AD23" s="157">
        <f>+I_Acquisto!AD23</f>
        <v>0</v>
      </c>
      <c r="AE23" s="157">
        <f>+I_Acquisto!AE23</f>
        <v>0</v>
      </c>
      <c r="AF23" s="157">
        <f>+I_Acquisto!AF23</f>
        <v>0</v>
      </c>
      <c r="AG23" s="157">
        <f>+I_Acquisto!AG23</f>
        <v>0</v>
      </c>
      <c r="AH23" s="157">
        <f>+I_Acquisto!AH23</f>
        <v>0</v>
      </c>
      <c r="AI23" s="157">
        <f>+I_Acquisto!AI23</f>
        <v>0</v>
      </c>
      <c r="AJ23" s="157">
        <f>+I_Acquisto!AJ23</f>
        <v>0</v>
      </c>
      <c r="AK23" s="157">
        <f>+I_Acquisto!AK23</f>
        <v>0</v>
      </c>
      <c r="AL23" s="157">
        <f>+I_Acquisto!AL23</f>
        <v>0</v>
      </c>
      <c r="AM23" s="157">
        <f>+I_Acquisto!AM23</f>
        <v>0</v>
      </c>
      <c r="AN23" s="157">
        <f>+I_Acquisto!AN23</f>
        <v>0</v>
      </c>
      <c r="AO23" s="157">
        <f>+I_Acquisto!AO23</f>
        <v>0</v>
      </c>
      <c r="AP23" s="157">
        <f>+I_Acquisto!AP23</f>
        <v>0</v>
      </c>
      <c r="AQ23" s="157">
        <f>+I_Acquisto!AQ23</f>
        <v>0</v>
      </c>
      <c r="AR23" s="157">
        <f>+I_Acquisto!AR23</f>
        <v>0</v>
      </c>
      <c r="AS23" s="157">
        <f>+I_Acquisto!AS23</f>
        <v>0</v>
      </c>
      <c r="AT23" s="157">
        <f>+I_Acquisto!AT23</f>
        <v>0</v>
      </c>
      <c r="AU23" s="157">
        <f>+I_Acquisto!AU23</f>
        <v>0</v>
      </c>
      <c r="AV23" s="157">
        <f>+I_Acquisto!AV23</f>
        <v>0</v>
      </c>
      <c r="AW23" s="157">
        <f>+I_Acquisto!AW23</f>
        <v>0</v>
      </c>
      <c r="AX23" s="157">
        <f>+I_Acquisto!AX23</f>
        <v>0</v>
      </c>
      <c r="AY23" s="157">
        <f>+I_Acquisto!AY23</f>
        <v>0</v>
      </c>
      <c r="AZ23" s="157">
        <f>+I_Acquisto!AZ23</f>
        <v>0</v>
      </c>
      <c r="BA23" s="157">
        <f>+I_Acquisto!BA23</f>
        <v>0</v>
      </c>
      <c r="BB23" s="157">
        <f>+I_Acquisto!BB23</f>
        <v>0</v>
      </c>
      <c r="BC23" s="157">
        <f>+I_Acquisto!BC23</f>
        <v>0</v>
      </c>
      <c r="BD23" s="157">
        <f>+I_Acquisto!BD23</f>
        <v>0</v>
      </c>
      <c r="BE23" s="157">
        <f>+I_Acquisto!BE23</f>
        <v>0</v>
      </c>
      <c r="BF23" s="157">
        <f>+I_Acquisto!BF23</f>
        <v>0</v>
      </c>
      <c r="BG23" s="157">
        <f>+I_Acquisto!BG23</f>
        <v>0</v>
      </c>
      <c r="BH23" s="157">
        <f>+I_Acquisto!BH23</f>
        <v>0</v>
      </c>
      <c r="BI23" s="157">
        <f>+I_Acquisto!BI23</f>
        <v>0</v>
      </c>
      <c r="BJ23" s="157">
        <f>+I_Acquisto!BJ23</f>
        <v>0</v>
      </c>
      <c r="BK23" s="157">
        <f>+I_Acquisto!BK23</f>
        <v>0</v>
      </c>
    </row>
    <row r="25" spans="2:63" x14ac:dyDescent="0.25">
      <c r="B25" s="22" t="s">
        <v>439</v>
      </c>
      <c r="D25" s="31">
        <f>+D3</f>
        <v>41640</v>
      </c>
      <c r="E25" s="31">
        <f t="shared" ref="E25:BK25" si="0">+E3</f>
        <v>41698</v>
      </c>
      <c r="F25" s="31">
        <f t="shared" si="0"/>
        <v>41729</v>
      </c>
      <c r="G25" s="31">
        <f t="shared" si="0"/>
        <v>41759</v>
      </c>
      <c r="H25" s="31">
        <f t="shared" si="0"/>
        <v>41790</v>
      </c>
      <c r="I25" s="31">
        <f t="shared" si="0"/>
        <v>41820</v>
      </c>
      <c r="J25" s="31">
        <f t="shared" si="0"/>
        <v>41851</v>
      </c>
      <c r="K25" s="31">
        <f t="shared" si="0"/>
        <v>41882</v>
      </c>
      <c r="L25" s="31">
        <f t="shared" si="0"/>
        <v>41912</v>
      </c>
      <c r="M25" s="31">
        <f t="shared" si="0"/>
        <v>41943</v>
      </c>
      <c r="N25" s="31">
        <f t="shared" si="0"/>
        <v>41973</v>
      </c>
      <c r="O25" s="31">
        <f t="shared" si="0"/>
        <v>42004</v>
      </c>
      <c r="P25" s="31">
        <f t="shared" si="0"/>
        <v>42035</v>
      </c>
      <c r="Q25" s="31">
        <f t="shared" si="0"/>
        <v>42063</v>
      </c>
      <c r="R25" s="31">
        <f t="shared" si="0"/>
        <v>42094</v>
      </c>
      <c r="S25" s="31">
        <f t="shared" si="0"/>
        <v>42124</v>
      </c>
      <c r="T25" s="31">
        <f t="shared" si="0"/>
        <v>42155</v>
      </c>
      <c r="U25" s="31">
        <f t="shared" si="0"/>
        <v>42185</v>
      </c>
      <c r="V25" s="31">
        <f t="shared" si="0"/>
        <v>42216</v>
      </c>
      <c r="W25" s="31">
        <f t="shared" si="0"/>
        <v>42247</v>
      </c>
      <c r="X25" s="31">
        <f t="shared" si="0"/>
        <v>42277</v>
      </c>
      <c r="Y25" s="31">
        <f t="shared" si="0"/>
        <v>42308</v>
      </c>
      <c r="Z25" s="31">
        <f t="shared" si="0"/>
        <v>42338</v>
      </c>
      <c r="AA25" s="31">
        <f t="shared" si="0"/>
        <v>42369</v>
      </c>
      <c r="AB25" s="31">
        <f t="shared" si="0"/>
        <v>42400</v>
      </c>
      <c r="AC25" s="31">
        <f t="shared" si="0"/>
        <v>42429</v>
      </c>
      <c r="AD25" s="31">
        <f t="shared" si="0"/>
        <v>42460</v>
      </c>
      <c r="AE25" s="31">
        <f t="shared" si="0"/>
        <v>42490</v>
      </c>
      <c r="AF25" s="31">
        <f t="shared" si="0"/>
        <v>42521</v>
      </c>
      <c r="AG25" s="31">
        <f t="shared" si="0"/>
        <v>42551</v>
      </c>
      <c r="AH25" s="31">
        <f t="shared" si="0"/>
        <v>42582</v>
      </c>
      <c r="AI25" s="31">
        <f t="shared" si="0"/>
        <v>42613</v>
      </c>
      <c r="AJ25" s="31">
        <f t="shared" si="0"/>
        <v>42643</v>
      </c>
      <c r="AK25" s="31">
        <f t="shared" si="0"/>
        <v>42674</v>
      </c>
      <c r="AL25" s="31">
        <f t="shared" si="0"/>
        <v>42704</v>
      </c>
      <c r="AM25" s="31">
        <f t="shared" si="0"/>
        <v>42735</v>
      </c>
      <c r="AN25" s="31">
        <f t="shared" si="0"/>
        <v>42766</v>
      </c>
      <c r="AO25" s="31">
        <f t="shared" si="0"/>
        <v>42794</v>
      </c>
      <c r="AP25" s="31">
        <f t="shared" si="0"/>
        <v>42825</v>
      </c>
      <c r="AQ25" s="31">
        <f t="shared" si="0"/>
        <v>42855</v>
      </c>
      <c r="AR25" s="31">
        <f t="shared" si="0"/>
        <v>42886</v>
      </c>
      <c r="AS25" s="31">
        <f t="shared" si="0"/>
        <v>42916</v>
      </c>
      <c r="AT25" s="31">
        <f t="shared" si="0"/>
        <v>42947</v>
      </c>
      <c r="AU25" s="31">
        <f t="shared" si="0"/>
        <v>42978</v>
      </c>
      <c r="AV25" s="31">
        <f t="shared" si="0"/>
        <v>43008</v>
      </c>
      <c r="AW25" s="31">
        <f t="shared" si="0"/>
        <v>43039</v>
      </c>
      <c r="AX25" s="31">
        <f t="shared" si="0"/>
        <v>43069</v>
      </c>
      <c r="AY25" s="31">
        <f t="shared" si="0"/>
        <v>43100</v>
      </c>
      <c r="AZ25" s="31">
        <f t="shared" si="0"/>
        <v>43131</v>
      </c>
      <c r="BA25" s="31">
        <f t="shared" si="0"/>
        <v>43159</v>
      </c>
      <c r="BB25" s="31">
        <f t="shared" si="0"/>
        <v>43190</v>
      </c>
      <c r="BC25" s="31">
        <f t="shared" si="0"/>
        <v>43220</v>
      </c>
      <c r="BD25" s="31">
        <f t="shared" si="0"/>
        <v>43251</v>
      </c>
      <c r="BE25" s="31">
        <f t="shared" si="0"/>
        <v>43281</v>
      </c>
      <c r="BF25" s="31">
        <f t="shared" si="0"/>
        <v>43312</v>
      </c>
      <c r="BG25" s="31">
        <f t="shared" si="0"/>
        <v>43343</v>
      </c>
      <c r="BH25" s="31">
        <f t="shared" si="0"/>
        <v>43373</v>
      </c>
      <c r="BI25" s="31">
        <f t="shared" si="0"/>
        <v>43404</v>
      </c>
      <c r="BJ25" s="31">
        <f t="shared" si="0"/>
        <v>43434</v>
      </c>
      <c r="BK25" s="31">
        <f t="shared" si="0"/>
        <v>43465</v>
      </c>
    </row>
    <row r="26" spans="2:63" x14ac:dyDescent="0.25">
      <c r="B26" t="str">
        <f>+B4</f>
        <v>Materia Prima 1</v>
      </c>
      <c r="D26" s="113">
        <f>+M_Vendite!D26</f>
        <v>100</v>
      </c>
      <c r="E26" s="113">
        <f>+M_Vendite!E26</f>
        <v>100</v>
      </c>
      <c r="F26" s="113">
        <f>+M_Vendite!F26</f>
        <v>100</v>
      </c>
      <c r="G26" s="113">
        <f>+M_Vendite!G26</f>
        <v>100</v>
      </c>
      <c r="H26" s="113">
        <f>+M_Vendite!H26</f>
        <v>100</v>
      </c>
      <c r="I26" s="113">
        <f>+M_Vendite!I26</f>
        <v>100</v>
      </c>
      <c r="J26" s="113">
        <f>+M_Vendite!J26</f>
        <v>100</v>
      </c>
      <c r="K26" s="113">
        <f>+M_Vendite!K26</f>
        <v>100</v>
      </c>
      <c r="L26" s="113">
        <f>+M_Vendite!L26</f>
        <v>100</v>
      </c>
      <c r="M26" s="113">
        <f>+M_Vendite!M26</f>
        <v>100</v>
      </c>
      <c r="N26" s="113">
        <f>+M_Vendite!N26</f>
        <v>100</v>
      </c>
      <c r="O26" s="113">
        <f>+M_Vendite!O26</f>
        <v>100</v>
      </c>
      <c r="P26" s="113">
        <f>+M_Vendite!P26</f>
        <v>100</v>
      </c>
      <c r="Q26" s="113">
        <f>+M_Vendite!Q26</f>
        <v>100</v>
      </c>
      <c r="R26" s="113">
        <f>+M_Vendite!R26</f>
        <v>100</v>
      </c>
      <c r="S26" s="113">
        <f>+M_Vendite!S26</f>
        <v>100</v>
      </c>
      <c r="T26" s="113">
        <f>+M_Vendite!T26</f>
        <v>100</v>
      </c>
      <c r="U26" s="113">
        <f>+M_Vendite!U26</f>
        <v>100</v>
      </c>
      <c r="V26" s="113">
        <f>+M_Vendite!V26</f>
        <v>100</v>
      </c>
      <c r="W26" s="113">
        <f>+M_Vendite!W26</f>
        <v>100</v>
      </c>
      <c r="X26" s="113">
        <f>+M_Vendite!X26</f>
        <v>100</v>
      </c>
      <c r="Y26" s="113">
        <f>+M_Vendite!Y26</f>
        <v>100</v>
      </c>
      <c r="Z26" s="113">
        <f>+M_Vendite!Z26</f>
        <v>100</v>
      </c>
      <c r="AA26" s="113">
        <f>+M_Vendite!AA26</f>
        <v>100</v>
      </c>
      <c r="AB26" s="113">
        <f>+M_Vendite!AB26</f>
        <v>100</v>
      </c>
      <c r="AC26" s="113">
        <f>+M_Vendite!AC26</f>
        <v>100</v>
      </c>
      <c r="AD26" s="113">
        <f>+M_Vendite!AD26</f>
        <v>100</v>
      </c>
      <c r="AE26" s="113">
        <f>+M_Vendite!AE26</f>
        <v>100</v>
      </c>
      <c r="AF26" s="113">
        <f>+M_Vendite!AF26</f>
        <v>100</v>
      </c>
      <c r="AG26" s="113">
        <f>+M_Vendite!AG26</f>
        <v>100</v>
      </c>
      <c r="AH26" s="113">
        <f>+M_Vendite!AH26</f>
        <v>100</v>
      </c>
      <c r="AI26" s="113">
        <f>+M_Vendite!AI26</f>
        <v>100</v>
      </c>
      <c r="AJ26" s="113">
        <f>+M_Vendite!AJ26</f>
        <v>100</v>
      </c>
      <c r="AK26" s="113">
        <f>+M_Vendite!AK26</f>
        <v>100</v>
      </c>
      <c r="AL26" s="113">
        <f>+M_Vendite!AL26</f>
        <v>100</v>
      </c>
      <c r="AM26" s="113">
        <f>+M_Vendite!AM26</f>
        <v>100</v>
      </c>
      <c r="AN26" s="113">
        <f>+M_Vendite!AN26</f>
        <v>100</v>
      </c>
      <c r="AO26" s="113">
        <f>+M_Vendite!AO26</f>
        <v>100</v>
      </c>
      <c r="AP26" s="113">
        <f>+M_Vendite!AP26</f>
        <v>100</v>
      </c>
      <c r="AQ26" s="113">
        <f>+M_Vendite!AQ26</f>
        <v>100</v>
      </c>
      <c r="AR26" s="113">
        <f>+M_Vendite!AR26</f>
        <v>100</v>
      </c>
      <c r="AS26" s="113">
        <f>+M_Vendite!AS26</f>
        <v>100</v>
      </c>
      <c r="AT26" s="113">
        <f>+M_Vendite!AT26</f>
        <v>100</v>
      </c>
      <c r="AU26" s="113">
        <f>+M_Vendite!AU26</f>
        <v>100</v>
      </c>
      <c r="AV26" s="113">
        <f>+M_Vendite!AV26</f>
        <v>100</v>
      </c>
      <c r="AW26" s="113">
        <f>+M_Vendite!AW26</f>
        <v>100</v>
      </c>
      <c r="AX26" s="113">
        <f>+M_Vendite!AX26</f>
        <v>100</v>
      </c>
      <c r="AY26" s="113">
        <f>+M_Vendite!AY26</f>
        <v>100</v>
      </c>
      <c r="AZ26" s="113">
        <f>+M_Vendite!AZ26</f>
        <v>100</v>
      </c>
      <c r="BA26" s="113">
        <f>+M_Vendite!BA26</f>
        <v>100</v>
      </c>
      <c r="BB26" s="113">
        <f>+M_Vendite!BB26</f>
        <v>100</v>
      </c>
      <c r="BC26" s="113">
        <f>+M_Vendite!BC26</f>
        <v>100</v>
      </c>
      <c r="BD26" s="113">
        <f>+M_Vendite!BD26</f>
        <v>100</v>
      </c>
      <c r="BE26" s="113">
        <f>+M_Vendite!BE26</f>
        <v>100</v>
      </c>
      <c r="BF26" s="113">
        <f>+M_Vendite!BF26</f>
        <v>100</v>
      </c>
      <c r="BG26" s="113">
        <f>+M_Vendite!BG26</f>
        <v>100</v>
      </c>
      <c r="BH26" s="113">
        <f>+M_Vendite!BH26</f>
        <v>100</v>
      </c>
      <c r="BI26" s="113">
        <f>+M_Vendite!BI26</f>
        <v>100</v>
      </c>
      <c r="BJ26" s="113">
        <f>+M_Vendite!BJ26</f>
        <v>100</v>
      </c>
      <c r="BK26" s="113">
        <f>+M_Vendite!BK26</f>
        <v>100</v>
      </c>
    </row>
    <row r="27" spans="2:63" x14ac:dyDescent="0.25">
      <c r="B27" t="str">
        <f t="shared" ref="B27:B45" si="1">+B5</f>
        <v>Materia Prima 2</v>
      </c>
      <c r="D27" s="113">
        <f>+M_Vendite!D27</f>
        <v>100</v>
      </c>
      <c r="E27" s="113">
        <f>+M_Vendite!E27</f>
        <v>100</v>
      </c>
      <c r="F27" s="113">
        <f>+M_Vendite!F27</f>
        <v>100</v>
      </c>
      <c r="G27" s="113">
        <f>+M_Vendite!G27</f>
        <v>100</v>
      </c>
      <c r="H27" s="113">
        <f>+M_Vendite!H27</f>
        <v>100</v>
      </c>
      <c r="I27" s="113">
        <f>+M_Vendite!I27</f>
        <v>100</v>
      </c>
      <c r="J27" s="113">
        <f>+M_Vendite!J27</f>
        <v>100</v>
      </c>
      <c r="K27" s="113">
        <f>+M_Vendite!K27</f>
        <v>100</v>
      </c>
      <c r="L27" s="113">
        <f>+M_Vendite!L27</f>
        <v>100</v>
      </c>
      <c r="M27" s="113">
        <f>+M_Vendite!M27</f>
        <v>100</v>
      </c>
      <c r="N27" s="113">
        <f>+M_Vendite!N27</f>
        <v>100</v>
      </c>
      <c r="O27" s="113">
        <f>+M_Vendite!O27</f>
        <v>100</v>
      </c>
      <c r="P27" s="113">
        <f>+M_Vendite!P27</f>
        <v>100</v>
      </c>
      <c r="Q27" s="113">
        <f>+M_Vendite!Q27</f>
        <v>100</v>
      </c>
      <c r="R27" s="113">
        <f>+M_Vendite!R27</f>
        <v>100</v>
      </c>
      <c r="S27" s="113">
        <f>+M_Vendite!S27</f>
        <v>100</v>
      </c>
      <c r="T27" s="113">
        <f>+M_Vendite!T27</f>
        <v>100</v>
      </c>
      <c r="U27" s="113">
        <f>+M_Vendite!U27</f>
        <v>100</v>
      </c>
      <c r="V27" s="113">
        <f>+M_Vendite!V27</f>
        <v>100</v>
      </c>
      <c r="W27" s="113">
        <f>+M_Vendite!W27</f>
        <v>100</v>
      </c>
      <c r="X27" s="113">
        <f>+M_Vendite!X27</f>
        <v>100</v>
      </c>
      <c r="Y27" s="113">
        <f>+M_Vendite!Y27</f>
        <v>100</v>
      </c>
      <c r="Z27" s="113">
        <f>+M_Vendite!Z27</f>
        <v>100</v>
      </c>
      <c r="AA27" s="113">
        <f>+M_Vendite!AA27</f>
        <v>100</v>
      </c>
      <c r="AB27" s="113">
        <f>+M_Vendite!AB27</f>
        <v>100</v>
      </c>
      <c r="AC27" s="113">
        <f>+M_Vendite!AC27</f>
        <v>100</v>
      </c>
      <c r="AD27" s="113">
        <f>+M_Vendite!AD27</f>
        <v>100</v>
      </c>
      <c r="AE27" s="113">
        <f>+M_Vendite!AE27</f>
        <v>100</v>
      </c>
      <c r="AF27" s="113">
        <f>+M_Vendite!AF27</f>
        <v>100</v>
      </c>
      <c r="AG27" s="113">
        <f>+M_Vendite!AG27</f>
        <v>100</v>
      </c>
      <c r="AH27" s="113">
        <f>+M_Vendite!AH27</f>
        <v>100</v>
      </c>
      <c r="AI27" s="113">
        <f>+M_Vendite!AI27</f>
        <v>100</v>
      </c>
      <c r="AJ27" s="113">
        <f>+M_Vendite!AJ27</f>
        <v>100</v>
      </c>
      <c r="AK27" s="113">
        <f>+M_Vendite!AK27</f>
        <v>100</v>
      </c>
      <c r="AL27" s="113">
        <f>+M_Vendite!AL27</f>
        <v>100</v>
      </c>
      <c r="AM27" s="113">
        <f>+M_Vendite!AM27</f>
        <v>100</v>
      </c>
      <c r="AN27" s="113">
        <f>+M_Vendite!AN27</f>
        <v>100</v>
      </c>
      <c r="AO27" s="113">
        <f>+M_Vendite!AO27</f>
        <v>100</v>
      </c>
      <c r="AP27" s="113">
        <f>+M_Vendite!AP27</f>
        <v>100</v>
      </c>
      <c r="AQ27" s="113">
        <f>+M_Vendite!AQ27</f>
        <v>100</v>
      </c>
      <c r="AR27" s="113">
        <f>+M_Vendite!AR27</f>
        <v>100</v>
      </c>
      <c r="AS27" s="113">
        <f>+M_Vendite!AS27</f>
        <v>100</v>
      </c>
      <c r="AT27" s="113">
        <f>+M_Vendite!AT27</f>
        <v>100</v>
      </c>
      <c r="AU27" s="113">
        <f>+M_Vendite!AU27</f>
        <v>100</v>
      </c>
      <c r="AV27" s="113">
        <f>+M_Vendite!AV27</f>
        <v>100</v>
      </c>
      <c r="AW27" s="113">
        <f>+M_Vendite!AW27</f>
        <v>100</v>
      </c>
      <c r="AX27" s="113">
        <f>+M_Vendite!AX27</f>
        <v>100</v>
      </c>
      <c r="AY27" s="113">
        <f>+M_Vendite!AY27</f>
        <v>100</v>
      </c>
      <c r="AZ27" s="113">
        <f>+M_Vendite!AZ27</f>
        <v>100</v>
      </c>
      <c r="BA27" s="113">
        <f>+M_Vendite!BA27</f>
        <v>100</v>
      </c>
      <c r="BB27" s="113">
        <f>+M_Vendite!BB27</f>
        <v>100</v>
      </c>
      <c r="BC27" s="113">
        <f>+M_Vendite!BC27</f>
        <v>100</v>
      </c>
      <c r="BD27" s="113">
        <f>+M_Vendite!BD27</f>
        <v>100</v>
      </c>
      <c r="BE27" s="113">
        <f>+M_Vendite!BE27</f>
        <v>100</v>
      </c>
      <c r="BF27" s="113">
        <f>+M_Vendite!BF27</f>
        <v>100</v>
      </c>
      <c r="BG27" s="113">
        <f>+M_Vendite!BG27</f>
        <v>100</v>
      </c>
      <c r="BH27" s="113">
        <f>+M_Vendite!BH27</f>
        <v>100</v>
      </c>
      <c r="BI27" s="113">
        <f>+M_Vendite!BI27</f>
        <v>100</v>
      </c>
      <c r="BJ27" s="113">
        <f>+M_Vendite!BJ27</f>
        <v>100</v>
      </c>
      <c r="BK27" s="113">
        <f>+M_Vendite!BK27</f>
        <v>100</v>
      </c>
    </row>
    <row r="28" spans="2:63" x14ac:dyDescent="0.25">
      <c r="B28" t="str">
        <f t="shared" si="1"/>
        <v>Materia Prima 3</v>
      </c>
      <c r="D28" s="113">
        <f>+M_Vendite!D28</f>
        <v>100</v>
      </c>
      <c r="E28" s="113">
        <f>+M_Vendite!E28</f>
        <v>100</v>
      </c>
      <c r="F28" s="113">
        <f>+M_Vendite!F28</f>
        <v>100</v>
      </c>
      <c r="G28" s="113">
        <f>+M_Vendite!G28</f>
        <v>100</v>
      </c>
      <c r="H28" s="113">
        <f>+M_Vendite!H28</f>
        <v>100</v>
      </c>
      <c r="I28" s="113">
        <f>+M_Vendite!I28</f>
        <v>100</v>
      </c>
      <c r="J28" s="113">
        <f>+M_Vendite!J28</f>
        <v>100</v>
      </c>
      <c r="K28" s="113">
        <f>+M_Vendite!K28</f>
        <v>100</v>
      </c>
      <c r="L28" s="113">
        <f>+M_Vendite!L28</f>
        <v>100</v>
      </c>
      <c r="M28" s="113">
        <f>+M_Vendite!M28</f>
        <v>100</v>
      </c>
      <c r="N28" s="113">
        <f>+M_Vendite!N28</f>
        <v>100</v>
      </c>
      <c r="O28" s="113">
        <f>+M_Vendite!O28</f>
        <v>100</v>
      </c>
      <c r="P28" s="113">
        <f>+M_Vendite!P28</f>
        <v>100</v>
      </c>
      <c r="Q28" s="113">
        <f>+M_Vendite!Q28</f>
        <v>100</v>
      </c>
      <c r="R28" s="113">
        <f>+M_Vendite!R28</f>
        <v>100</v>
      </c>
      <c r="S28" s="113">
        <f>+M_Vendite!S28</f>
        <v>100</v>
      </c>
      <c r="T28" s="113">
        <f>+M_Vendite!T28</f>
        <v>100</v>
      </c>
      <c r="U28" s="113">
        <f>+M_Vendite!U28</f>
        <v>100</v>
      </c>
      <c r="V28" s="113">
        <f>+M_Vendite!V28</f>
        <v>100</v>
      </c>
      <c r="W28" s="113">
        <f>+M_Vendite!W28</f>
        <v>100</v>
      </c>
      <c r="X28" s="113">
        <f>+M_Vendite!X28</f>
        <v>100</v>
      </c>
      <c r="Y28" s="113">
        <f>+M_Vendite!Y28</f>
        <v>100</v>
      </c>
      <c r="Z28" s="113">
        <f>+M_Vendite!Z28</f>
        <v>100</v>
      </c>
      <c r="AA28" s="113">
        <f>+M_Vendite!AA28</f>
        <v>100</v>
      </c>
      <c r="AB28" s="113">
        <f>+M_Vendite!AB28</f>
        <v>100</v>
      </c>
      <c r="AC28" s="113">
        <f>+M_Vendite!AC28</f>
        <v>100</v>
      </c>
      <c r="AD28" s="113">
        <f>+M_Vendite!AD28</f>
        <v>100</v>
      </c>
      <c r="AE28" s="113">
        <f>+M_Vendite!AE28</f>
        <v>100</v>
      </c>
      <c r="AF28" s="113">
        <f>+M_Vendite!AF28</f>
        <v>100</v>
      </c>
      <c r="AG28" s="113">
        <f>+M_Vendite!AG28</f>
        <v>100</v>
      </c>
      <c r="AH28" s="113">
        <f>+M_Vendite!AH28</f>
        <v>100</v>
      </c>
      <c r="AI28" s="113">
        <f>+M_Vendite!AI28</f>
        <v>100</v>
      </c>
      <c r="AJ28" s="113">
        <f>+M_Vendite!AJ28</f>
        <v>100</v>
      </c>
      <c r="AK28" s="113">
        <f>+M_Vendite!AK28</f>
        <v>100</v>
      </c>
      <c r="AL28" s="113">
        <f>+M_Vendite!AL28</f>
        <v>100</v>
      </c>
      <c r="AM28" s="113">
        <f>+M_Vendite!AM28</f>
        <v>100</v>
      </c>
      <c r="AN28" s="113">
        <f>+M_Vendite!AN28</f>
        <v>100</v>
      </c>
      <c r="AO28" s="113">
        <f>+M_Vendite!AO28</f>
        <v>100</v>
      </c>
      <c r="AP28" s="113">
        <f>+M_Vendite!AP28</f>
        <v>100</v>
      </c>
      <c r="AQ28" s="113">
        <f>+M_Vendite!AQ28</f>
        <v>100</v>
      </c>
      <c r="AR28" s="113">
        <f>+M_Vendite!AR28</f>
        <v>100</v>
      </c>
      <c r="AS28" s="113">
        <f>+M_Vendite!AS28</f>
        <v>100</v>
      </c>
      <c r="AT28" s="113">
        <f>+M_Vendite!AT28</f>
        <v>100</v>
      </c>
      <c r="AU28" s="113">
        <f>+M_Vendite!AU28</f>
        <v>100</v>
      </c>
      <c r="AV28" s="113">
        <f>+M_Vendite!AV28</f>
        <v>100</v>
      </c>
      <c r="AW28" s="113">
        <f>+M_Vendite!AW28</f>
        <v>100</v>
      </c>
      <c r="AX28" s="113">
        <f>+M_Vendite!AX28</f>
        <v>100</v>
      </c>
      <c r="AY28" s="113">
        <f>+M_Vendite!AY28</f>
        <v>100</v>
      </c>
      <c r="AZ28" s="113">
        <f>+M_Vendite!AZ28</f>
        <v>100</v>
      </c>
      <c r="BA28" s="113">
        <f>+M_Vendite!BA28</f>
        <v>100</v>
      </c>
      <c r="BB28" s="113">
        <f>+M_Vendite!BB28</f>
        <v>100</v>
      </c>
      <c r="BC28" s="113">
        <f>+M_Vendite!BC28</f>
        <v>100</v>
      </c>
      <c r="BD28" s="113">
        <f>+M_Vendite!BD28</f>
        <v>100</v>
      </c>
      <c r="BE28" s="113">
        <f>+M_Vendite!BE28</f>
        <v>100</v>
      </c>
      <c r="BF28" s="113">
        <f>+M_Vendite!BF28</f>
        <v>100</v>
      </c>
      <c r="BG28" s="113">
        <f>+M_Vendite!BG28</f>
        <v>100</v>
      </c>
      <c r="BH28" s="113">
        <f>+M_Vendite!BH28</f>
        <v>100</v>
      </c>
      <c r="BI28" s="113">
        <f>+M_Vendite!BI28</f>
        <v>100</v>
      </c>
      <c r="BJ28" s="113">
        <f>+M_Vendite!BJ28</f>
        <v>100</v>
      </c>
      <c r="BK28" s="113">
        <f>+M_Vendite!BK28</f>
        <v>100</v>
      </c>
    </row>
    <row r="29" spans="2:63" x14ac:dyDescent="0.25">
      <c r="B29" t="str">
        <f t="shared" si="1"/>
        <v>Materia Prima 4</v>
      </c>
      <c r="D29" s="113">
        <f>+M_Vendite!D29</f>
        <v>100</v>
      </c>
      <c r="E29" s="113">
        <f>+M_Vendite!E29</f>
        <v>100</v>
      </c>
      <c r="F29" s="113">
        <f>+M_Vendite!F29</f>
        <v>100</v>
      </c>
      <c r="G29" s="113">
        <f>+M_Vendite!G29</f>
        <v>100</v>
      </c>
      <c r="H29" s="113">
        <f>+M_Vendite!H29</f>
        <v>100</v>
      </c>
      <c r="I29" s="113">
        <f>+M_Vendite!I29</f>
        <v>100</v>
      </c>
      <c r="J29" s="113">
        <f>+M_Vendite!J29</f>
        <v>100</v>
      </c>
      <c r="K29" s="113">
        <f>+M_Vendite!K29</f>
        <v>100</v>
      </c>
      <c r="L29" s="113">
        <f>+M_Vendite!L29</f>
        <v>100</v>
      </c>
      <c r="M29" s="113">
        <f>+M_Vendite!M29</f>
        <v>100</v>
      </c>
      <c r="N29" s="113">
        <f>+M_Vendite!N29</f>
        <v>100</v>
      </c>
      <c r="O29" s="113">
        <f>+M_Vendite!O29</f>
        <v>100</v>
      </c>
      <c r="P29" s="113">
        <f>+M_Vendite!P29</f>
        <v>100</v>
      </c>
      <c r="Q29" s="113">
        <f>+M_Vendite!Q29</f>
        <v>100</v>
      </c>
      <c r="R29" s="113">
        <f>+M_Vendite!R29</f>
        <v>100</v>
      </c>
      <c r="S29" s="113">
        <f>+M_Vendite!S29</f>
        <v>100</v>
      </c>
      <c r="T29" s="113">
        <f>+M_Vendite!T29</f>
        <v>100</v>
      </c>
      <c r="U29" s="113">
        <f>+M_Vendite!U29</f>
        <v>100</v>
      </c>
      <c r="V29" s="113">
        <f>+M_Vendite!V29</f>
        <v>100</v>
      </c>
      <c r="W29" s="113">
        <f>+M_Vendite!W29</f>
        <v>100</v>
      </c>
      <c r="X29" s="113">
        <f>+M_Vendite!X29</f>
        <v>100</v>
      </c>
      <c r="Y29" s="113">
        <f>+M_Vendite!Y29</f>
        <v>100</v>
      </c>
      <c r="Z29" s="113">
        <f>+M_Vendite!Z29</f>
        <v>100</v>
      </c>
      <c r="AA29" s="113">
        <f>+M_Vendite!AA29</f>
        <v>100</v>
      </c>
      <c r="AB29" s="113">
        <f>+M_Vendite!AB29</f>
        <v>100</v>
      </c>
      <c r="AC29" s="113">
        <f>+M_Vendite!AC29</f>
        <v>100</v>
      </c>
      <c r="AD29" s="113">
        <f>+M_Vendite!AD29</f>
        <v>100</v>
      </c>
      <c r="AE29" s="113">
        <f>+M_Vendite!AE29</f>
        <v>100</v>
      </c>
      <c r="AF29" s="113">
        <f>+M_Vendite!AF29</f>
        <v>100</v>
      </c>
      <c r="AG29" s="113">
        <f>+M_Vendite!AG29</f>
        <v>100</v>
      </c>
      <c r="AH29" s="113">
        <f>+M_Vendite!AH29</f>
        <v>100</v>
      </c>
      <c r="AI29" s="113">
        <f>+M_Vendite!AI29</f>
        <v>100</v>
      </c>
      <c r="AJ29" s="113">
        <f>+M_Vendite!AJ29</f>
        <v>100</v>
      </c>
      <c r="AK29" s="113">
        <f>+M_Vendite!AK29</f>
        <v>100</v>
      </c>
      <c r="AL29" s="113">
        <f>+M_Vendite!AL29</f>
        <v>100</v>
      </c>
      <c r="AM29" s="113">
        <f>+M_Vendite!AM29</f>
        <v>100</v>
      </c>
      <c r="AN29" s="113">
        <f>+M_Vendite!AN29</f>
        <v>100</v>
      </c>
      <c r="AO29" s="113">
        <f>+M_Vendite!AO29</f>
        <v>100</v>
      </c>
      <c r="AP29" s="113">
        <f>+M_Vendite!AP29</f>
        <v>100</v>
      </c>
      <c r="AQ29" s="113">
        <f>+M_Vendite!AQ29</f>
        <v>100</v>
      </c>
      <c r="AR29" s="113">
        <f>+M_Vendite!AR29</f>
        <v>100</v>
      </c>
      <c r="AS29" s="113">
        <f>+M_Vendite!AS29</f>
        <v>100</v>
      </c>
      <c r="AT29" s="113">
        <f>+M_Vendite!AT29</f>
        <v>100</v>
      </c>
      <c r="AU29" s="113">
        <f>+M_Vendite!AU29</f>
        <v>100</v>
      </c>
      <c r="AV29" s="113">
        <f>+M_Vendite!AV29</f>
        <v>100</v>
      </c>
      <c r="AW29" s="113">
        <f>+M_Vendite!AW29</f>
        <v>100</v>
      </c>
      <c r="AX29" s="113">
        <f>+M_Vendite!AX29</f>
        <v>100</v>
      </c>
      <c r="AY29" s="113">
        <f>+M_Vendite!AY29</f>
        <v>100</v>
      </c>
      <c r="AZ29" s="113">
        <f>+M_Vendite!AZ29</f>
        <v>100</v>
      </c>
      <c r="BA29" s="113">
        <f>+M_Vendite!BA29</f>
        <v>100</v>
      </c>
      <c r="BB29" s="113">
        <f>+M_Vendite!BB29</f>
        <v>100</v>
      </c>
      <c r="BC29" s="113">
        <f>+M_Vendite!BC29</f>
        <v>100</v>
      </c>
      <c r="BD29" s="113">
        <f>+M_Vendite!BD29</f>
        <v>100</v>
      </c>
      <c r="BE29" s="113">
        <f>+M_Vendite!BE29</f>
        <v>100</v>
      </c>
      <c r="BF29" s="113">
        <f>+M_Vendite!BF29</f>
        <v>100</v>
      </c>
      <c r="BG29" s="113">
        <f>+M_Vendite!BG29</f>
        <v>100</v>
      </c>
      <c r="BH29" s="113">
        <f>+M_Vendite!BH29</f>
        <v>100</v>
      </c>
      <c r="BI29" s="113">
        <f>+M_Vendite!BI29</f>
        <v>100</v>
      </c>
      <c r="BJ29" s="113">
        <f>+M_Vendite!BJ29</f>
        <v>100</v>
      </c>
      <c r="BK29" s="113">
        <f>+M_Vendite!BK29</f>
        <v>100</v>
      </c>
    </row>
    <row r="30" spans="2:63" x14ac:dyDescent="0.25">
      <c r="B30" t="str">
        <f t="shared" si="1"/>
        <v>Materia Prima 5</v>
      </c>
      <c r="D30" s="113">
        <f>+M_Vendite!D30</f>
        <v>100</v>
      </c>
      <c r="E30" s="113">
        <f>+M_Vendite!E30</f>
        <v>100</v>
      </c>
      <c r="F30" s="113">
        <f>+M_Vendite!F30</f>
        <v>100</v>
      </c>
      <c r="G30" s="113">
        <f>+M_Vendite!G30</f>
        <v>100</v>
      </c>
      <c r="H30" s="113">
        <f>+M_Vendite!H30</f>
        <v>100</v>
      </c>
      <c r="I30" s="113">
        <f>+M_Vendite!I30</f>
        <v>100</v>
      </c>
      <c r="J30" s="113">
        <f>+M_Vendite!J30</f>
        <v>100</v>
      </c>
      <c r="K30" s="113">
        <f>+M_Vendite!K30</f>
        <v>100</v>
      </c>
      <c r="L30" s="113">
        <f>+M_Vendite!L30</f>
        <v>100</v>
      </c>
      <c r="M30" s="113">
        <f>+M_Vendite!M30</f>
        <v>100</v>
      </c>
      <c r="N30" s="113">
        <f>+M_Vendite!N30</f>
        <v>100</v>
      </c>
      <c r="O30" s="113">
        <f>+M_Vendite!O30</f>
        <v>100</v>
      </c>
      <c r="P30" s="113">
        <f>+M_Vendite!P30</f>
        <v>100</v>
      </c>
      <c r="Q30" s="113">
        <f>+M_Vendite!Q30</f>
        <v>100</v>
      </c>
      <c r="R30" s="113">
        <f>+M_Vendite!R30</f>
        <v>100</v>
      </c>
      <c r="S30" s="113">
        <f>+M_Vendite!S30</f>
        <v>100</v>
      </c>
      <c r="T30" s="113">
        <f>+M_Vendite!T30</f>
        <v>100</v>
      </c>
      <c r="U30" s="113">
        <f>+M_Vendite!U30</f>
        <v>100</v>
      </c>
      <c r="V30" s="113">
        <f>+M_Vendite!V30</f>
        <v>100</v>
      </c>
      <c r="W30" s="113">
        <f>+M_Vendite!W30</f>
        <v>100</v>
      </c>
      <c r="X30" s="113">
        <f>+M_Vendite!X30</f>
        <v>100</v>
      </c>
      <c r="Y30" s="113">
        <f>+M_Vendite!Y30</f>
        <v>100</v>
      </c>
      <c r="Z30" s="113">
        <f>+M_Vendite!Z30</f>
        <v>100</v>
      </c>
      <c r="AA30" s="113">
        <f>+M_Vendite!AA30</f>
        <v>100</v>
      </c>
      <c r="AB30" s="113">
        <f>+M_Vendite!AB30</f>
        <v>100</v>
      </c>
      <c r="AC30" s="113">
        <f>+M_Vendite!AC30</f>
        <v>100</v>
      </c>
      <c r="AD30" s="113">
        <f>+M_Vendite!AD30</f>
        <v>100</v>
      </c>
      <c r="AE30" s="113">
        <f>+M_Vendite!AE30</f>
        <v>100</v>
      </c>
      <c r="AF30" s="113">
        <f>+M_Vendite!AF30</f>
        <v>100</v>
      </c>
      <c r="AG30" s="113">
        <f>+M_Vendite!AG30</f>
        <v>100</v>
      </c>
      <c r="AH30" s="113">
        <f>+M_Vendite!AH30</f>
        <v>100</v>
      </c>
      <c r="AI30" s="113">
        <f>+M_Vendite!AI30</f>
        <v>100</v>
      </c>
      <c r="AJ30" s="113">
        <f>+M_Vendite!AJ30</f>
        <v>100</v>
      </c>
      <c r="AK30" s="113">
        <f>+M_Vendite!AK30</f>
        <v>100</v>
      </c>
      <c r="AL30" s="113">
        <f>+M_Vendite!AL30</f>
        <v>100</v>
      </c>
      <c r="AM30" s="113">
        <f>+M_Vendite!AM30</f>
        <v>100</v>
      </c>
      <c r="AN30" s="113">
        <f>+M_Vendite!AN30</f>
        <v>100</v>
      </c>
      <c r="AO30" s="113">
        <f>+M_Vendite!AO30</f>
        <v>100</v>
      </c>
      <c r="AP30" s="113">
        <f>+M_Vendite!AP30</f>
        <v>100</v>
      </c>
      <c r="AQ30" s="113">
        <f>+M_Vendite!AQ30</f>
        <v>100</v>
      </c>
      <c r="AR30" s="113">
        <f>+M_Vendite!AR30</f>
        <v>100</v>
      </c>
      <c r="AS30" s="113">
        <f>+M_Vendite!AS30</f>
        <v>100</v>
      </c>
      <c r="AT30" s="113">
        <f>+M_Vendite!AT30</f>
        <v>100</v>
      </c>
      <c r="AU30" s="113">
        <f>+M_Vendite!AU30</f>
        <v>100</v>
      </c>
      <c r="AV30" s="113">
        <f>+M_Vendite!AV30</f>
        <v>100</v>
      </c>
      <c r="AW30" s="113">
        <f>+M_Vendite!AW30</f>
        <v>100</v>
      </c>
      <c r="AX30" s="113">
        <f>+M_Vendite!AX30</f>
        <v>100</v>
      </c>
      <c r="AY30" s="113">
        <f>+M_Vendite!AY30</f>
        <v>100</v>
      </c>
      <c r="AZ30" s="113">
        <f>+M_Vendite!AZ30</f>
        <v>100</v>
      </c>
      <c r="BA30" s="113">
        <f>+M_Vendite!BA30</f>
        <v>100</v>
      </c>
      <c r="BB30" s="113">
        <f>+M_Vendite!BB30</f>
        <v>100</v>
      </c>
      <c r="BC30" s="113">
        <f>+M_Vendite!BC30</f>
        <v>100</v>
      </c>
      <c r="BD30" s="113">
        <f>+M_Vendite!BD30</f>
        <v>100</v>
      </c>
      <c r="BE30" s="113">
        <f>+M_Vendite!BE30</f>
        <v>100</v>
      </c>
      <c r="BF30" s="113">
        <f>+M_Vendite!BF30</f>
        <v>100</v>
      </c>
      <c r="BG30" s="113">
        <f>+M_Vendite!BG30</f>
        <v>100</v>
      </c>
      <c r="BH30" s="113">
        <f>+M_Vendite!BH30</f>
        <v>100</v>
      </c>
      <c r="BI30" s="113">
        <f>+M_Vendite!BI30</f>
        <v>100</v>
      </c>
      <c r="BJ30" s="113">
        <f>+M_Vendite!BJ30</f>
        <v>100</v>
      </c>
      <c r="BK30" s="113">
        <f>+M_Vendite!BK30</f>
        <v>100</v>
      </c>
    </row>
    <row r="31" spans="2:63" x14ac:dyDescent="0.25">
      <c r="B31" t="str">
        <f t="shared" si="1"/>
        <v>Materia Prima 6</v>
      </c>
      <c r="D31" s="113">
        <f>+M_Vendite!D31</f>
        <v>100</v>
      </c>
      <c r="E31" s="113">
        <f>+M_Vendite!E31</f>
        <v>100</v>
      </c>
      <c r="F31" s="113">
        <f>+M_Vendite!F31</f>
        <v>100</v>
      </c>
      <c r="G31" s="113">
        <f>+M_Vendite!G31</f>
        <v>100</v>
      </c>
      <c r="H31" s="113">
        <f>+M_Vendite!H31</f>
        <v>100</v>
      </c>
      <c r="I31" s="113">
        <f>+M_Vendite!I31</f>
        <v>100</v>
      </c>
      <c r="J31" s="113">
        <f>+M_Vendite!J31</f>
        <v>100</v>
      </c>
      <c r="K31" s="113">
        <f>+M_Vendite!K31</f>
        <v>100</v>
      </c>
      <c r="L31" s="113">
        <f>+M_Vendite!L31</f>
        <v>100</v>
      </c>
      <c r="M31" s="113">
        <f>+M_Vendite!M31</f>
        <v>100</v>
      </c>
      <c r="N31" s="113">
        <f>+M_Vendite!N31</f>
        <v>100</v>
      </c>
      <c r="O31" s="113">
        <f>+M_Vendite!O31</f>
        <v>100</v>
      </c>
      <c r="P31" s="113">
        <f>+M_Vendite!P31</f>
        <v>100</v>
      </c>
      <c r="Q31" s="113">
        <f>+M_Vendite!Q31</f>
        <v>100</v>
      </c>
      <c r="R31" s="113">
        <f>+M_Vendite!R31</f>
        <v>100</v>
      </c>
      <c r="S31" s="113">
        <f>+M_Vendite!S31</f>
        <v>100</v>
      </c>
      <c r="T31" s="113">
        <f>+M_Vendite!T31</f>
        <v>100</v>
      </c>
      <c r="U31" s="113">
        <f>+M_Vendite!U31</f>
        <v>100</v>
      </c>
      <c r="V31" s="113">
        <f>+M_Vendite!V31</f>
        <v>100</v>
      </c>
      <c r="W31" s="113">
        <f>+M_Vendite!W31</f>
        <v>100</v>
      </c>
      <c r="X31" s="113">
        <f>+M_Vendite!X31</f>
        <v>100</v>
      </c>
      <c r="Y31" s="113">
        <f>+M_Vendite!Y31</f>
        <v>100</v>
      </c>
      <c r="Z31" s="113">
        <f>+M_Vendite!Z31</f>
        <v>100</v>
      </c>
      <c r="AA31" s="113">
        <f>+M_Vendite!AA31</f>
        <v>100</v>
      </c>
      <c r="AB31" s="113">
        <f>+M_Vendite!AB31</f>
        <v>100</v>
      </c>
      <c r="AC31" s="113">
        <f>+M_Vendite!AC31</f>
        <v>100</v>
      </c>
      <c r="AD31" s="113">
        <f>+M_Vendite!AD31</f>
        <v>100</v>
      </c>
      <c r="AE31" s="113">
        <f>+M_Vendite!AE31</f>
        <v>100</v>
      </c>
      <c r="AF31" s="113">
        <f>+M_Vendite!AF31</f>
        <v>100</v>
      </c>
      <c r="AG31" s="113">
        <f>+M_Vendite!AG31</f>
        <v>100</v>
      </c>
      <c r="AH31" s="113">
        <f>+M_Vendite!AH31</f>
        <v>100</v>
      </c>
      <c r="AI31" s="113">
        <f>+M_Vendite!AI31</f>
        <v>100</v>
      </c>
      <c r="AJ31" s="113">
        <f>+M_Vendite!AJ31</f>
        <v>100</v>
      </c>
      <c r="AK31" s="113">
        <f>+M_Vendite!AK31</f>
        <v>100</v>
      </c>
      <c r="AL31" s="113">
        <f>+M_Vendite!AL31</f>
        <v>100</v>
      </c>
      <c r="AM31" s="113">
        <f>+M_Vendite!AM31</f>
        <v>100</v>
      </c>
      <c r="AN31" s="113">
        <f>+M_Vendite!AN31</f>
        <v>100</v>
      </c>
      <c r="AO31" s="113">
        <f>+M_Vendite!AO31</f>
        <v>100</v>
      </c>
      <c r="AP31" s="113">
        <f>+M_Vendite!AP31</f>
        <v>100</v>
      </c>
      <c r="AQ31" s="113">
        <f>+M_Vendite!AQ31</f>
        <v>100</v>
      </c>
      <c r="AR31" s="113">
        <f>+M_Vendite!AR31</f>
        <v>100</v>
      </c>
      <c r="AS31" s="113">
        <f>+M_Vendite!AS31</f>
        <v>100</v>
      </c>
      <c r="AT31" s="113">
        <f>+M_Vendite!AT31</f>
        <v>100</v>
      </c>
      <c r="AU31" s="113">
        <f>+M_Vendite!AU31</f>
        <v>100</v>
      </c>
      <c r="AV31" s="113">
        <f>+M_Vendite!AV31</f>
        <v>100</v>
      </c>
      <c r="AW31" s="113">
        <f>+M_Vendite!AW31</f>
        <v>100</v>
      </c>
      <c r="AX31" s="113">
        <f>+M_Vendite!AX31</f>
        <v>100</v>
      </c>
      <c r="AY31" s="113">
        <f>+M_Vendite!AY31</f>
        <v>100</v>
      </c>
      <c r="AZ31" s="113">
        <f>+M_Vendite!AZ31</f>
        <v>100</v>
      </c>
      <c r="BA31" s="113">
        <f>+M_Vendite!BA31</f>
        <v>100</v>
      </c>
      <c r="BB31" s="113">
        <f>+M_Vendite!BB31</f>
        <v>100</v>
      </c>
      <c r="BC31" s="113">
        <f>+M_Vendite!BC31</f>
        <v>100</v>
      </c>
      <c r="BD31" s="113">
        <f>+M_Vendite!BD31</f>
        <v>100</v>
      </c>
      <c r="BE31" s="113">
        <f>+M_Vendite!BE31</f>
        <v>100</v>
      </c>
      <c r="BF31" s="113">
        <f>+M_Vendite!BF31</f>
        <v>100</v>
      </c>
      <c r="BG31" s="113">
        <f>+M_Vendite!BG31</f>
        <v>100</v>
      </c>
      <c r="BH31" s="113">
        <f>+M_Vendite!BH31</f>
        <v>100</v>
      </c>
      <c r="BI31" s="113">
        <f>+M_Vendite!BI31</f>
        <v>100</v>
      </c>
      <c r="BJ31" s="113">
        <f>+M_Vendite!BJ31</f>
        <v>100</v>
      </c>
      <c r="BK31" s="113">
        <f>+M_Vendite!BK31</f>
        <v>100</v>
      </c>
    </row>
    <row r="32" spans="2:63" x14ac:dyDescent="0.25">
      <c r="B32" t="str">
        <f t="shared" si="1"/>
        <v>Materia Prima 7</v>
      </c>
      <c r="D32" s="113">
        <f>+M_Vendite!D32</f>
        <v>0</v>
      </c>
      <c r="E32" s="113">
        <f>+M_Vendite!E32</f>
        <v>0</v>
      </c>
      <c r="F32" s="113">
        <f>+M_Vendite!F32</f>
        <v>0</v>
      </c>
      <c r="G32" s="113">
        <f>+M_Vendite!G32</f>
        <v>0</v>
      </c>
      <c r="H32" s="113">
        <f>+M_Vendite!H32</f>
        <v>0</v>
      </c>
      <c r="I32" s="113">
        <f>+M_Vendite!I32</f>
        <v>0</v>
      </c>
      <c r="J32" s="113">
        <f>+M_Vendite!J32</f>
        <v>0</v>
      </c>
      <c r="K32" s="113">
        <f>+M_Vendite!K32</f>
        <v>0</v>
      </c>
      <c r="L32" s="113">
        <f>+M_Vendite!L32</f>
        <v>0</v>
      </c>
      <c r="M32" s="113">
        <f>+M_Vendite!M32</f>
        <v>0</v>
      </c>
      <c r="N32" s="113">
        <f>+M_Vendite!N32</f>
        <v>0</v>
      </c>
      <c r="O32" s="113">
        <f>+M_Vendite!O32</f>
        <v>0</v>
      </c>
      <c r="P32" s="113">
        <f>+M_Vendite!P32</f>
        <v>0</v>
      </c>
      <c r="Q32" s="113">
        <f>+M_Vendite!Q32</f>
        <v>0</v>
      </c>
      <c r="R32" s="113">
        <f>+M_Vendite!R32</f>
        <v>0</v>
      </c>
      <c r="S32" s="113">
        <f>+M_Vendite!S32</f>
        <v>0</v>
      </c>
      <c r="T32" s="113">
        <f>+M_Vendite!T32</f>
        <v>0</v>
      </c>
      <c r="U32" s="113">
        <f>+M_Vendite!U32</f>
        <v>0</v>
      </c>
      <c r="V32" s="113">
        <f>+M_Vendite!V32</f>
        <v>0</v>
      </c>
      <c r="W32" s="113">
        <f>+M_Vendite!W32</f>
        <v>0</v>
      </c>
      <c r="X32" s="113">
        <f>+M_Vendite!X32</f>
        <v>0</v>
      </c>
      <c r="Y32" s="113">
        <f>+M_Vendite!Y32</f>
        <v>0</v>
      </c>
      <c r="Z32" s="113">
        <f>+M_Vendite!Z32</f>
        <v>0</v>
      </c>
      <c r="AA32" s="113">
        <f>+M_Vendite!AA32</f>
        <v>0</v>
      </c>
      <c r="AB32" s="113">
        <f>+M_Vendite!AB32</f>
        <v>0</v>
      </c>
      <c r="AC32" s="113">
        <f>+M_Vendite!AC32</f>
        <v>0</v>
      </c>
      <c r="AD32" s="113">
        <f>+M_Vendite!AD32</f>
        <v>0</v>
      </c>
      <c r="AE32" s="113">
        <f>+M_Vendite!AE32</f>
        <v>0</v>
      </c>
      <c r="AF32" s="113">
        <f>+M_Vendite!AF32</f>
        <v>0</v>
      </c>
      <c r="AG32" s="113">
        <f>+M_Vendite!AG32</f>
        <v>0</v>
      </c>
      <c r="AH32" s="113">
        <f>+M_Vendite!AH32</f>
        <v>0</v>
      </c>
      <c r="AI32" s="113">
        <f>+M_Vendite!AI32</f>
        <v>0</v>
      </c>
      <c r="AJ32" s="113">
        <f>+M_Vendite!AJ32</f>
        <v>0</v>
      </c>
      <c r="AK32" s="113">
        <f>+M_Vendite!AK32</f>
        <v>0</v>
      </c>
      <c r="AL32" s="113">
        <f>+M_Vendite!AL32</f>
        <v>0</v>
      </c>
      <c r="AM32" s="113">
        <f>+M_Vendite!AM32</f>
        <v>0</v>
      </c>
      <c r="AN32" s="113">
        <f>+M_Vendite!AN32</f>
        <v>0</v>
      </c>
      <c r="AO32" s="113">
        <f>+M_Vendite!AO32</f>
        <v>0</v>
      </c>
      <c r="AP32" s="113">
        <f>+M_Vendite!AP32</f>
        <v>0</v>
      </c>
      <c r="AQ32" s="113">
        <f>+M_Vendite!AQ32</f>
        <v>0</v>
      </c>
      <c r="AR32" s="113">
        <f>+M_Vendite!AR32</f>
        <v>0</v>
      </c>
      <c r="AS32" s="113">
        <f>+M_Vendite!AS32</f>
        <v>0</v>
      </c>
      <c r="AT32" s="113">
        <f>+M_Vendite!AT32</f>
        <v>0</v>
      </c>
      <c r="AU32" s="113">
        <f>+M_Vendite!AU32</f>
        <v>0</v>
      </c>
      <c r="AV32" s="113">
        <f>+M_Vendite!AV32</f>
        <v>0</v>
      </c>
      <c r="AW32" s="113">
        <f>+M_Vendite!AW32</f>
        <v>0</v>
      </c>
      <c r="AX32" s="113">
        <f>+M_Vendite!AX32</f>
        <v>0</v>
      </c>
      <c r="AY32" s="113">
        <f>+M_Vendite!AY32</f>
        <v>0</v>
      </c>
      <c r="AZ32" s="113">
        <f>+M_Vendite!AZ32</f>
        <v>0</v>
      </c>
      <c r="BA32" s="113">
        <f>+M_Vendite!BA32</f>
        <v>0</v>
      </c>
      <c r="BB32" s="113">
        <f>+M_Vendite!BB32</f>
        <v>0</v>
      </c>
      <c r="BC32" s="113">
        <f>+M_Vendite!BC32</f>
        <v>0</v>
      </c>
      <c r="BD32" s="113">
        <f>+M_Vendite!BD32</f>
        <v>0</v>
      </c>
      <c r="BE32" s="113">
        <f>+M_Vendite!BE32</f>
        <v>0</v>
      </c>
      <c r="BF32" s="113">
        <f>+M_Vendite!BF32</f>
        <v>0</v>
      </c>
      <c r="BG32" s="113">
        <f>+M_Vendite!BG32</f>
        <v>0</v>
      </c>
      <c r="BH32" s="113">
        <f>+M_Vendite!BH32</f>
        <v>0</v>
      </c>
      <c r="BI32" s="113">
        <f>+M_Vendite!BI32</f>
        <v>0</v>
      </c>
      <c r="BJ32" s="113">
        <f>+M_Vendite!BJ32</f>
        <v>0</v>
      </c>
      <c r="BK32" s="113">
        <f>+M_Vendite!BK32</f>
        <v>0</v>
      </c>
    </row>
    <row r="33" spans="2:63" x14ac:dyDescent="0.25">
      <c r="B33" t="str">
        <f t="shared" si="1"/>
        <v>Materia Prima 8</v>
      </c>
      <c r="D33" s="113">
        <f>+M_Vendite!D33</f>
        <v>0</v>
      </c>
      <c r="E33" s="113">
        <f>+M_Vendite!E33</f>
        <v>0</v>
      </c>
      <c r="F33" s="113">
        <f>+M_Vendite!F33</f>
        <v>0</v>
      </c>
      <c r="G33" s="113">
        <f>+M_Vendite!G33</f>
        <v>0</v>
      </c>
      <c r="H33" s="113">
        <f>+M_Vendite!H33</f>
        <v>0</v>
      </c>
      <c r="I33" s="113">
        <f>+M_Vendite!I33</f>
        <v>0</v>
      </c>
      <c r="J33" s="113">
        <f>+M_Vendite!J33</f>
        <v>0</v>
      </c>
      <c r="K33" s="113">
        <f>+M_Vendite!K33</f>
        <v>0</v>
      </c>
      <c r="L33" s="113">
        <f>+M_Vendite!L33</f>
        <v>0</v>
      </c>
      <c r="M33" s="113">
        <f>+M_Vendite!M33</f>
        <v>0</v>
      </c>
      <c r="N33" s="113">
        <f>+M_Vendite!N33</f>
        <v>0</v>
      </c>
      <c r="O33" s="113">
        <f>+M_Vendite!O33</f>
        <v>0</v>
      </c>
      <c r="P33" s="113">
        <f>+M_Vendite!P33</f>
        <v>0</v>
      </c>
      <c r="Q33" s="113">
        <f>+M_Vendite!Q33</f>
        <v>0</v>
      </c>
      <c r="R33" s="113">
        <f>+M_Vendite!R33</f>
        <v>0</v>
      </c>
      <c r="S33" s="113">
        <f>+M_Vendite!S33</f>
        <v>0</v>
      </c>
      <c r="T33" s="113">
        <f>+M_Vendite!T33</f>
        <v>0</v>
      </c>
      <c r="U33" s="113">
        <f>+M_Vendite!U33</f>
        <v>0</v>
      </c>
      <c r="V33" s="113">
        <f>+M_Vendite!V33</f>
        <v>0</v>
      </c>
      <c r="W33" s="113">
        <f>+M_Vendite!W33</f>
        <v>0</v>
      </c>
      <c r="X33" s="113">
        <f>+M_Vendite!X33</f>
        <v>0</v>
      </c>
      <c r="Y33" s="113">
        <f>+M_Vendite!Y33</f>
        <v>0</v>
      </c>
      <c r="Z33" s="113">
        <f>+M_Vendite!Z33</f>
        <v>0</v>
      </c>
      <c r="AA33" s="113">
        <f>+M_Vendite!AA33</f>
        <v>0</v>
      </c>
      <c r="AB33" s="113">
        <f>+M_Vendite!AB33</f>
        <v>0</v>
      </c>
      <c r="AC33" s="113">
        <f>+M_Vendite!AC33</f>
        <v>0</v>
      </c>
      <c r="AD33" s="113">
        <f>+M_Vendite!AD33</f>
        <v>0</v>
      </c>
      <c r="AE33" s="113">
        <f>+M_Vendite!AE33</f>
        <v>0</v>
      </c>
      <c r="AF33" s="113">
        <f>+M_Vendite!AF33</f>
        <v>0</v>
      </c>
      <c r="AG33" s="113">
        <f>+M_Vendite!AG33</f>
        <v>0</v>
      </c>
      <c r="AH33" s="113">
        <f>+M_Vendite!AH33</f>
        <v>0</v>
      </c>
      <c r="AI33" s="113">
        <f>+M_Vendite!AI33</f>
        <v>0</v>
      </c>
      <c r="AJ33" s="113">
        <f>+M_Vendite!AJ33</f>
        <v>0</v>
      </c>
      <c r="AK33" s="113">
        <f>+M_Vendite!AK33</f>
        <v>0</v>
      </c>
      <c r="AL33" s="113">
        <f>+M_Vendite!AL33</f>
        <v>0</v>
      </c>
      <c r="AM33" s="113">
        <f>+M_Vendite!AM33</f>
        <v>0</v>
      </c>
      <c r="AN33" s="113">
        <f>+M_Vendite!AN33</f>
        <v>0</v>
      </c>
      <c r="AO33" s="113">
        <f>+M_Vendite!AO33</f>
        <v>0</v>
      </c>
      <c r="AP33" s="113">
        <f>+M_Vendite!AP33</f>
        <v>0</v>
      </c>
      <c r="AQ33" s="113">
        <f>+M_Vendite!AQ33</f>
        <v>0</v>
      </c>
      <c r="AR33" s="113">
        <f>+M_Vendite!AR33</f>
        <v>0</v>
      </c>
      <c r="AS33" s="113">
        <f>+M_Vendite!AS33</f>
        <v>0</v>
      </c>
      <c r="AT33" s="113">
        <f>+M_Vendite!AT33</f>
        <v>0</v>
      </c>
      <c r="AU33" s="113">
        <f>+M_Vendite!AU33</f>
        <v>0</v>
      </c>
      <c r="AV33" s="113">
        <f>+M_Vendite!AV33</f>
        <v>0</v>
      </c>
      <c r="AW33" s="113">
        <f>+M_Vendite!AW33</f>
        <v>0</v>
      </c>
      <c r="AX33" s="113">
        <f>+M_Vendite!AX33</f>
        <v>0</v>
      </c>
      <c r="AY33" s="113">
        <f>+M_Vendite!AY33</f>
        <v>0</v>
      </c>
      <c r="AZ33" s="113">
        <f>+M_Vendite!AZ33</f>
        <v>0</v>
      </c>
      <c r="BA33" s="113">
        <f>+M_Vendite!BA33</f>
        <v>0</v>
      </c>
      <c r="BB33" s="113">
        <f>+M_Vendite!BB33</f>
        <v>0</v>
      </c>
      <c r="BC33" s="113">
        <f>+M_Vendite!BC33</f>
        <v>0</v>
      </c>
      <c r="BD33" s="113">
        <f>+M_Vendite!BD33</f>
        <v>0</v>
      </c>
      <c r="BE33" s="113">
        <f>+M_Vendite!BE33</f>
        <v>0</v>
      </c>
      <c r="BF33" s="113">
        <f>+M_Vendite!BF33</f>
        <v>0</v>
      </c>
      <c r="BG33" s="113">
        <f>+M_Vendite!BG33</f>
        <v>0</v>
      </c>
      <c r="BH33" s="113">
        <f>+M_Vendite!BH33</f>
        <v>0</v>
      </c>
      <c r="BI33" s="113">
        <f>+M_Vendite!BI33</f>
        <v>0</v>
      </c>
      <c r="BJ33" s="113">
        <f>+M_Vendite!BJ33</f>
        <v>0</v>
      </c>
      <c r="BK33" s="113">
        <f>+M_Vendite!BK33</f>
        <v>0</v>
      </c>
    </row>
    <row r="34" spans="2:63" x14ac:dyDescent="0.25">
      <c r="B34" t="str">
        <f t="shared" si="1"/>
        <v>Materia Prima 9</v>
      </c>
      <c r="D34" s="113">
        <f>+M_Vendite!D34</f>
        <v>0</v>
      </c>
      <c r="E34" s="113">
        <f>+M_Vendite!E34</f>
        <v>0</v>
      </c>
      <c r="F34" s="113">
        <f>+M_Vendite!F34</f>
        <v>0</v>
      </c>
      <c r="G34" s="113">
        <f>+M_Vendite!G34</f>
        <v>0</v>
      </c>
      <c r="H34" s="113">
        <f>+M_Vendite!H34</f>
        <v>0</v>
      </c>
      <c r="I34" s="113">
        <f>+M_Vendite!I34</f>
        <v>0</v>
      </c>
      <c r="J34" s="113">
        <f>+M_Vendite!J34</f>
        <v>0</v>
      </c>
      <c r="K34" s="113">
        <f>+M_Vendite!K34</f>
        <v>0</v>
      </c>
      <c r="L34" s="113">
        <f>+M_Vendite!L34</f>
        <v>0</v>
      </c>
      <c r="M34" s="113">
        <f>+M_Vendite!M34</f>
        <v>0</v>
      </c>
      <c r="N34" s="113">
        <f>+M_Vendite!N34</f>
        <v>0</v>
      </c>
      <c r="O34" s="113">
        <f>+M_Vendite!O34</f>
        <v>0</v>
      </c>
      <c r="P34" s="113">
        <f>+M_Vendite!P34</f>
        <v>0</v>
      </c>
      <c r="Q34" s="113">
        <f>+M_Vendite!Q34</f>
        <v>0</v>
      </c>
      <c r="R34" s="113">
        <f>+M_Vendite!R34</f>
        <v>0</v>
      </c>
      <c r="S34" s="113">
        <f>+M_Vendite!S34</f>
        <v>0</v>
      </c>
      <c r="T34" s="113">
        <f>+M_Vendite!T34</f>
        <v>0</v>
      </c>
      <c r="U34" s="113">
        <f>+M_Vendite!U34</f>
        <v>0</v>
      </c>
      <c r="V34" s="113">
        <f>+M_Vendite!V34</f>
        <v>0</v>
      </c>
      <c r="W34" s="113">
        <f>+M_Vendite!W34</f>
        <v>0</v>
      </c>
      <c r="X34" s="113">
        <f>+M_Vendite!X34</f>
        <v>0</v>
      </c>
      <c r="Y34" s="113">
        <f>+M_Vendite!Y34</f>
        <v>0</v>
      </c>
      <c r="Z34" s="113">
        <f>+M_Vendite!Z34</f>
        <v>0</v>
      </c>
      <c r="AA34" s="113">
        <f>+M_Vendite!AA34</f>
        <v>0</v>
      </c>
      <c r="AB34" s="113">
        <f>+M_Vendite!AB34</f>
        <v>0</v>
      </c>
      <c r="AC34" s="113">
        <f>+M_Vendite!AC34</f>
        <v>0</v>
      </c>
      <c r="AD34" s="113">
        <f>+M_Vendite!AD34</f>
        <v>0</v>
      </c>
      <c r="AE34" s="113">
        <f>+M_Vendite!AE34</f>
        <v>0</v>
      </c>
      <c r="AF34" s="113">
        <f>+M_Vendite!AF34</f>
        <v>0</v>
      </c>
      <c r="AG34" s="113">
        <f>+M_Vendite!AG34</f>
        <v>0</v>
      </c>
      <c r="AH34" s="113">
        <f>+M_Vendite!AH34</f>
        <v>0</v>
      </c>
      <c r="AI34" s="113">
        <f>+M_Vendite!AI34</f>
        <v>0</v>
      </c>
      <c r="AJ34" s="113">
        <f>+M_Vendite!AJ34</f>
        <v>0</v>
      </c>
      <c r="AK34" s="113">
        <f>+M_Vendite!AK34</f>
        <v>0</v>
      </c>
      <c r="AL34" s="113">
        <f>+M_Vendite!AL34</f>
        <v>0</v>
      </c>
      <c r="AM34" s="113">
        <f>+M_Vendite!AM34</f>
        <v>0</v>
      </c>
      <c r="AN34" s="113">
        <f>+M_Vendite!AN34</f>
        <v>0</v>
      </c>
      <c r="AO34" s="113">
        <f>+M_Vendite!AO34</f>
        <v>0</v>
      </c>
      <c r="AP34" s="113">
        <f>+M_Vendite!AP34</f>
        <v>0</v>
      </c>
      <c r="AQ34" s="113">
        <f>+M_Vendite!AQ34</f>
        <v>0</v>
      </c>
      <c r="AR34" s="113">
        <f>+M_Vendite!AR34</f>
        <v>0</v>
      </c>
      <c r="AS34" s="113">
        <f>+M_Vendite!AS34</f>
        <v>0</v>
      </c>
      <c r="AT34" s="113">
        <f>+M_Vendite!AT34</f>
        <v>0</v>
      </c>
      <c r="AU34" s="113">
        <f>+M_Vendite!AU34</f>
        <v>0</v>
      </c>
      <c r="AV34" s="113">
        <f>+M_Vendite!AV34</f>
        <v>0</v>
      </c>
      <c r="AW34" s="113">
        <f>+M_Vendite!AW34</f>
        <v>0</v>
      </c>
      <c r="AX34" s="113">
        <f>+M_Vendite!AX34</f>
        <v>0</v>
      </c>
      <c r="AY34" s="113">
        <f>+M_Vendite!AY34</f>
        <v>0</v>
      </c>
      <c r="AZ34" s="113">
        <f>+M_Vendite!AZ34</f>
        <v>0</v>
      </c>
      <c r="BA34" s="113">
        <f>+M_Vendite!BA34</f>
        <v>0</v>
      </c>
      <c r="BB34" s="113">
        <f>+M_Vendite!BB34</f>
        <v>0</v>
      </c>
      <c r="BC34" s="113">
        <f>+M_Vendite!BC34</f>
        <v>0</v>
      </c>
      <c r="BD34" s="113">
        <f>+M_Vendite!BD34</f>
        <v>0</v>
      </c>
      <c r="BE34" s="113">
        <f>+M_Vendite!BE34</f>
        <v>0</v>
      </c>
      <c r="BF34" s="113">
        <f>+M_Vendite!BF34</f>
        <v>0</v>
      </c>
      <c r="BG34" s="113">
        <f>+M_Vendite!BG34</f>
        <v>0</v>
      </c>
      <c r="BH34" s="113">
        <f>+M_Vendite!BH34</f>
        <v>0</v>
      </c>
      <c r="BI34" s="113">
        <f>+M_Vendite!BI34</f>
        <v>0</v>
      </c>
      <c r="BJ34" s="113">
        <f>+M_Vendite!BJ34</f>
        <v>0</v>
      </c>
      <c r="BK34" s="113">
        <f>+M_Vendite!BK34</f>
        <v>0</v>
      </c>
    </row>
    <row r="35" spans="2:63" x14ac:dyDescent="0.25">
      <c r="B35" t="str">
        <f t="shared" si="1"/>
        <v>Materia Prima 10</v>
      </c>
      <c r="D35" s="113">
        <f>+M_Vendite!D35</f>
        <v>0</v>
      </c>
      <c r="E35" s="113">
        <f>+M_Vendite!E35</f>
        <v>0</v>
      </c>
      <c r="F35" s="113">
        <f>+M_Vendite!F35</f>
        <v>0</v>
      </c>
      <c r="G35" s="113">
        <f>+M_Vendite!G35</f>
        <v>0</v>
      </c>
      <c r="H35" s="113">
        <f>+M_Vendite!H35</f>
        <v>0</v>
      </c>
      <c r="I35" s="113">
        <f>+M_Vendite!I35</f>
        <v>0</v>
      </c>
      <c r="J35" s="113">
        <f>+M_Vendite!J35</f>
        <v>0</v>
      </c>
      <c r="K35" s="113">
        <f>+M_Vendite!K35</f>
        <v>0</v>
      </c>
      <c r="L35" s="113">
        <f>+M_Vendite!L35</f>
        <v>0</v>
      </c>
      <c r="M35" s="113">
        <f>+M_Vendite!M35</f>
        <v>0</v>
      </c>
      <c r="N35" s="113">
        <f>+M_Vendite!N35</f>
        <v>0</v>
      </c>
      <c r="O35" s="113">
        <f>+M_Vendite!O35</f>
        <v>0</v>
      </c>
      <c r="P35" s="113">
        <f>+M_Vendite!P35</f>
        <v>0</v>
      </c>
      <c r="Q35" s="113">
        <f>+M_Vendite!Q35</f>
        <v>0</v>
      </c>
      <c r="R35" s="113">
        <f>+M_Vendite!R35</f>
        <v>0</v>
      </c>
      <c r="S35" s="113">
        <f>+M_Vendite!S35</f>
        <v>0</v>
      </c>
      <c r="T35" s="113">
        <f>+M_Vendite!T35</f>
        <v>0</v>
      </c>
      <c r="U35" s="113">
        <f>+M_Vendite!U35</f>
        <v>0</v>
      </c>
      <c r="V35" s="113">
        <f>+M_Vendite!V35</f>
        <v>0</v>
      </c>
      <c r="W35" s="113">
        <f>+M_Vendite!W35</f>
        <v>0</v>
      </c>
      <c r="X35" s="113">
        <f>+M_Vendite!X35</f>
        <v>0</v>
      </c>
      <c r="Y35" s="113">
        <f>+M_Vendite!Y35</f>
        <v>0</v>
      </c>
      <c r="Z35" s="113">
        <f>+M_Vendite!Z35</f>
        <v>0</v>
      </c>
      <c r="AA35" s="113">
        <f>+M_Vendite!AA35</f>
        <v>0</v>
      </c>
      <c r="AB35" s="113">
        <f>+M_Vendite!AB35</f>
        <v>0</v>
      </c>
      <c r="AC35" s="113">
        <f>+M_Vendite!AC35</f>
        <v>0</v>
      </c>
      <c r="AD35" s="113">
        <f>+M_Vendite!AD35</f>
        <v>0</v>
      </c>
      <c r="AE35" s="113">
        <f>+M_Vendite!AE35</f>
        <v>0</v>
      </c>
      <c r="AF35" s="113">
        <f>+M_Vendite!AF35</f>
        <v>0</v>
      </c>
      <c r="AG35" s="113">
        <f>+M_Vendite!AG35</f>
        <v>0</v>
      </c>
      <c r="AH35" s="113">
        <f>+M_Vendite!AH35</f>
        <v>0</v>
      </c>
      <c r="AI35" s="113">
        <f>+M_Vendite!AI35</f>
        <v>0</v>
      </c>
      <c r="AJ35" s="113">
        <f>+M_Vendite!AJ35</f>
        <v>0</v>
      </c>
      <c r="AK35" s="113">
        <f>+M_Vendite!AK35</f>
        <v>0</v>
      </c>
      <c r="AL35" s="113">
        <f>+M_Vendite!AL35</f>
        <v>0</v>
      </c>
      <c r="AM35" s="113">
        <f>+M_Vendite!AM35</f>
        <v>0</v>
      </c>
      <c r="AN35" s="113">
        <f>+M_Vendite!AN35</f>
        <v>0</v>
      </c>
      <c r="AO35" s="113">
        <f>+M_Vendite!AO35</f>
        <v>0</v>
      </c>
      <c r="AP35" s="113">
        <f>+M_Vendite!AP35</f>
        <v>0</v>
      </c>
      <c r="AQ35" s="113">
        <f>+M_Vendite!AQ35</f>
        <v>0</v>
      </c>
      <c r="AR35" s="113">
        <f>+M_Vendite!AR35</f>
        <v>0</v>
      </c>
      <c r="AS35" s="113">
        <f>+M_Vendite!AS35</f>
        <v>0</v>
      </c>
      <c r="AT35" s="113">
        <f>+M_Vendite!AT35</f>
        <v>0</v>
      </c>
      <c r="AU35" s="113">
        <f>+M_Vendite!AU35</f>
        <v>0</v>
      </c>
      <c r="AV35" s="113">
        <f>+M_Vendite!AV35</f>
        <v>0</v>
      </c>
      <c r="AW35" s="113">
        <f>+M_Vendite!AW35</f>
        <v>0</v>
      </c>
      <c r="AX35" s="113">
        <f>+M_Vendite!AX35</f>
        <v>0</v>
      </c>
      <c r="AY35" s="113">
        <f>+M_Vendite!AY35</f>
        <v>0</v>
      </c>
      <c r="AZ35" s="113">
        <f>+M_Vendite!AZ35</f>
        <v>0</v>
      </c>
      <c r="BA35" s="113">
        <f>+M_Vendite!BA35</f>
        <v>0</v>
      </c>
      <c r="BB35" s="113">
        <f>+M_Vendite!BB35</f>
        <v>0</v>
      </c>
      <c r="BC35" s="113">
        <f>+M_Vendite!BC35</f>
        <v>0</v>
      </c>
      <c r="BD35" s="113">
        <f>+M_Vendite!BD35</f>
        <v>0</v>
      </c>
      <c r="BE35" s="113">
        <f>+M_Vendite!BE35</f>
        <v>0</v>
      </c>
      <c r="BF35" s="113">
        <f>+M_Vendite!BF35</f>
        <v>0</v>
      </c>
      <c r="BG35" s="113">
        <f>+M_Vendite!BG35</f>
        <v>0</v>
      </c>
      <c r="BH35" s="113">
        <f>+M_Vendite!BH35</f>
        <v>0</v>
      </c>
      <c r="BI35" s="113">
        <f>+M_Vendite!BI35</f>
        <v>0</v>
      </c>
      <c r="BJ35" s="113">
        <f>+M_Vendite!BJ35</f>
        <v>0</v>
      </c>
      <c r="BK35" s="113">
        <f>+M_Vendite!BK35</f>
        <v>0</v>
      </c>
    </row>
    <row r="36" spans="2:63" x14ac:dyDescent="0.25">
      <c r="B36" t="str">
        <f t="shared" si="1"/>
        <v>Materia Prima 11</v>
      </c>
      <c r="D36" s="113">
        <f>+M_Vendite!D36</f>
        <v>0</v>
      </c>
      <c r="E36" s="113">
        <f>+M_Vendite!E36</f>
        <v>0</v>
      </c>
      <c r="F36" s="113">
        <f>+M_Vendite!F36</f>
        <v>0</v>
      </c>
      <c r="G36" s="113">
        <f>+M_Vendite!G36</f>
        <v>0</v>
      </c>
      <c r="H36" s="113">
        <f>+M_Vendite!H36</f>
        <v>0</v>
      </c>
      <c r="I36" s="113">
        <f>+M_Vendite!I36</f>
        <v>0</v>
      </c>
      <c r="J36" s="113">
        <f>+M_Vendite!J36</f>
        <v>0</v>
      </c>
      <c r="K36" s="113">
        <f>+M_Vendite!K36</f>
        <v>0</v>
      </c>
      <c r="L36" s="113">
        <f>+M_Vendite!L36</f>
        <v>0</v>
      </c>
      <c r="M36" s="113">
        <f>+M_Vendite!M36</f>
        <v>0</v>
      </c>
      <c r="N36" s="113">
        <f>+M_Vendite!N36</f>
        <v>0</v>
      </c>
      <c r="O36" s="113">
        <f>+M_Vendite!O36</f>
        <v>0</v>
      </c>
      <c r="P36" s="113">
        <f>+M_Vendite!P36</f>
        <v>0</v>
      </c>
      <c r="Q36" s="113">
        <f>+M_Vendite!Q36</f>
        <v>0</v>
      </c>
      <c r="R36" s="113">
        <f>+M_Vendite!R36</f>
        <v>0</v>
      </c>
      <c r="S36" s="113">
        <f>+M_Vendite!S36</f>
        <v>0</v>
      </c>
      <c r="T36" s="113">
        <f>+M_Vendite!T36</f>
        <v>0</v>
      </c>
      <c r="U36" s="113">
        <f>+M_Vendite!U36</f>
        <v>0</v>
      </c>
      <c r="V36" s="113">
        <f>+M_Vendite!V36</f>
        <v>0</v>
      </c>
      <c r="W36" s="113">
        <f>+M_Vendite!W36</f>
        <v>0</v>
      </c>
      <c r="X36" s="113">
        <f>+M_Vendite!X36</f>
        <v>0</v>
      </c>
      <c r="Y36" s="113">
        <f>+M_Vendite!Y36</f>
        <v>0</v>
      </c>
      <c r="Z36" s="113">
        <f>+M_Vendite!Z36</f>
        <v>0</v>
      </c>
      <c r="AA36" s="113">
        <f>+M_Vendite!AA36</f>
        <v>0</v>
      </c>
      <c r="AB36" s="113">
        <f>+M_Vendite!AB36</f>
        <v>0</v>
      </c>
      <c r="AC36" s="113">
        <f>+M_Vendite!AC36</f>
        <v>0</v>
      </c>
      <c r="AD36" s="113">
        <f>+M_Vendite!AD36</f>
        <v>0</v>
      </c>
      <c r="AE36" s="113">
        <f>+M_Vendite!AE36</f>
        <v>0</v>
      </c>
      <c r="AF36" s="113">
        <f>+M_Vendite!AF36</f>
        <v>0</v>
      </c>
      <c r="AG36" s="113">
        <f>+M_Vendite!AG36</f>
        <v>0</v>
      </c>
      <c r="AH36" s="113">
        <f>+M_Vendite!AH36</f>
        <v>0</v>
      </c>
      <c r="AI36" s="113">
        <f>+M_Vendite!AI36</f>
        <v>0</v>
      </c>
      <c r="AJ36" s="113">
        <f>+M_Vendite!AJ36</f>
        <v>0</v>
      </c>
      <c r="AK36" s="113">
        <f>+M_Vendite!AK36</f>
        <v>0</v>
      </c>
      <c r="AL36" s="113">
        <f>+M_Vendite!AL36</f>
        <v>0</v>
      </c>
      <c r="AM36" s="113">
        <f>+M_Vendite!AM36</f>
        <v>0</v>
      </c>
      <c r="AN36" s="113">
        <f>+M_Vendite!AN36</f>
        <v>0</v>
      </c>
      <c r="AO36" s="113">
        <f>+M_Vendite!AO36</f>
        <v>0</v>
      </c>
      <c r="AP36" s="113">
        <f>+M_Vendite!AP36</f>
        <v>0</v>
      </c>
      <c r="AQ36" s="113">
        <f>+M_Vendite!AQ36</f>
        <v>0</v>
      </c>
      <c r="AR36" s="113">
        <f>+M_Vendite!AR36</f>
        <v>0</v>
      </c>
      <c r="AS36" s="113">
        <f>+M_Vendite!AS36</f>
        <v>0</v>
      </c>
      <c r="AT36" s="113">
        <f>+M_Vendite!AT36</f>
        <v>0</v>
      </c>
      <c r="AU36" s="113">
        <f>+M_Vendite!AU36</f>
        <v>0</v>
      </c>
      <c r="AV36" s="113">
        <f>+M_Vendite!AV36</f>
        <v>0</v>
      </c>
      <c r="AW36" s="113">
        <f>+M_Vendite!AW36</f>
        <v>0</v>
      </c>
      <c r="AX36" s="113">
        <f>+M_Vendite!AX36</f>
        <v>0</v>
      </c>
      <c r="AY36" s="113">
        <f>+M_Vendite!AY36</f>
        <v>0</v>
      </c>
      <c r="AZ36" s="113">
        <f>+M_Vendite!AZ36</f>
        <v>0</v>
      </c>
      <c r="BA36" s="113">
        <f>+M_Vendite!BA36</f>
        <v>0</v>
      </c>
      <c r="BB36" s="113">
        <f>+M_Vendite!BB36</f>
        <v>0</v>
      </c>
      <c r="BC36" s="113">
        <f>+M_Vendite!BC36</f>
        <v>0</v>
      </c>
      <c r="BD36" s="113">
        <f>+M_Vendite!BD36</f>
        <v>0</v>
      </c>
      <c r="BE36" s="113">
        <f>+M_Vendite!BE36</f>
        <v>0</v>
      </c>
      <c r="BF36" s="113">
        <f>+M_Vendite!BF36</f>
        <v>0</v>
      </c>
      <c r="BG36" s="113">
        <f>+M_Vendite!BG36</f>
        <v>0</v>
      </c>
      <c r="BH36" s="113">
        <f>+M_Vendite!BH36</f>
        <v>0</v>
      </c>
      <c r="BI36" s="113">
        <f>+M_Vendite!BI36</f>
        <v>0</v>
      </c>
      <c r="BJ36" s="113">
        <f>+M_Vendite!BJ36</f>
        <v>0</v>
      </c>
      <c r="BK36" s="113">
        <f>+M_Vendite!BK36</f>
        <v>0</v>
      </c>
    </row>
    <row r="37" spans="2:63" x14ac:dyDescent="0.25">
      <c r="B37" t="str">
        <f t="shared" si="1"/>
        <v>Materia Prima 12</v>
      </c>
      <c r="D37" s="113">
        <f>+M_Vendite!D37</f>
        <v>0</v>
      </c>
      <c r="E37" s="113">
        <f>+M_Vendite!E37</f>
        <v>0</v>
      </c>
      <c r="F37" s="113">
        <f>+M_Vendite!F37</f>
        <v>0</v>
      </c>
      <c r="G37" s="113">
        <f>+M_Vendite!G37</f>
        <v>0</v>
      </c>
      <c r="H37" s="113">
        <f>+M_Vendite!H37</f>
        <v>0</v>
      </c>
      <c r="I37" s="113">
        <f>+M_Vendite!I37</f>
        <v>0</v>
      </c>
      <c r="J37" s="113">
        <f>+M_Vendite!J37</f>
        <v>0</v>
      </c>
      <c r="K37" s="113">
        <f>+M_Vendite!K37</f>
        <v>0</v>
      </c>
      <c r="L37" s="113">
        <f>+M_Vendite!L37</f>
        <v>0</v>
      </c>
      <c r="M37" s="113">
        <f>+M_Vendite!M37</f>
        <v>0</v>
      </c>
      <c r="N37" s="113">
        <f>+M_Vendite!N37</f>
        <v>0</v>
      </c>
      <c r="O37" s="113">
        <f>+M_Vendite!O37</f>
        <v>0</v>
      </c>
      <c r="P37" s="113">
        <f>+M_Vendite!P37</f>
        <v>0</v>
      </c>
      <c r="Q37" s="113">
        <f>+M_Vendite!Q37</f>
        <v>0</v>
      </c>
      <c r="R37" s="113">
        <f>+M_Vendite!R37</f>
        <v>0</v>
      </c>
      <c r="S37" s="113">
        <f>+M_Vendite!S37</f>
        <v>0</v>
      </c>
      <c r="T37" s="113">
        <f>+M_Vendite!T37</f>
        <v>0</v>
      </c>
      <c r="U37" s="113">
        <f>+M_Vendite!U37</f>
        <v>0</v>
      </c>
      <c r="V37" s="113">
        <f>+M_Vendite!V37</f>
        <v>0</v>
      </c>
      <c r="W37" s="113">
        <f>+M_Vendite!W37</f>
        <v>0</v>
      </c>
      <c r="X37" s="113">
        <f>+M_Vendite!X37</f>
        <v>0</v>
      </c>
      <c r="Y37" s="113">
        <f>+M_Vendite!Y37</f>
        <v>0</v>
      </c>
      <c r="Z37" s="113">
        <f>+M_Vendite!Z37</f>
        <v>0</v>
      </c>
      <c r="AA37" s="113">
        <f>+M_Vendite!AA37</f>
        <v>0</v>
      </c>
      <c r="AB37" s="113">
        <f>+M_Vendite!AB37</f>
        <v>0</v>
      </c>
      <c r="AC37" s="113">
        <f>+M_Vendite!AC37</f>
        <v>0</v>
      </c>
      <c r="AD37" s="113">
        <f>+M_Vendite!AD37</f>
        <v>0</v>
      </c>
      <c r="AE37" s="113">
        <f>+M_Vendite!AE37</f>
        <v>0</v>
      </c>
      <c r="AF37" s="113">
        <f>+M_Vendite!AF37</f>
        <v>0</v>
      </c>
      <c r="AG37" s="113">
        <f>+M_Vendite!AG37</f>
        <v>0</v>
      </c>
      <c r="AH37" s="113">
        <f>+M_Vendite!AH37</f>
        <v>0</v>
      </c>
      <c r="AI37" s="113">
        <f>+M_Vendite!AI37</f>
        <v>0</v>
      </c>
      <c r="AJ37" s="113">
        <f>+M_Vendite!AJ37</f>
        <v>0</v>
      </c>
      <c r="AK37" s="113">
        <f>+M_Vendite!AK37</f>
        <v>0</v>
      </c>
      <c r="AL37" s="113">
        <f>+M_Vendite!AL37</f>
        <v>0</v>
      </c>
      <c r="AM37" s="113">
        <f>+M_Vendite!AM37</f>
        <v>0</v>
      </c>
      <c r="AN37" s="113">
        <f>+M_Vendite!AN37</f>
        <v>0</v>
      </c>
      <c r="AO37" s="113">
        <f>+M_Vendite!AO37</f>
        <v>0</v>
      </c>
      <c r="AP37" s="113">
        <f>+M_Vendite!AP37</f>
        <v>0</v>
      </c>
      <c r="AQ37" s="113">
        <f>+M_Vendite!AQ37</f>
        <v>0</v>
      </c>
      <c r="AR37" s="113">
        <f>+M_Vendite!AR37</f>
        <v>0</v>
      </c>
      <c r="AS37" s="113">
        <f>+M_Vendite!AS37</f>
        <v>0</v>
      </c>
      <c r="AT37" s="113">
        <f>+M_Vendite!AT37</f>
        <v>0</v>
      </c>
      <c r="AU37" s="113">
        <f>+M_Vendite!AU37</f>
        <v>0</v>
      </c>
      <c r="AV37" s="113">
        <f>+M_Vendite!AV37</f>
        <v>0</v>
      </c>
      <c r="AW37" s="113">
        <f>+M_Vendite!AW37</f>
        <v>0</v>
      </c>
      <c r="AX37" s="113">
        <f>+M_Vendite!AX37</f>
        <v>0</v>
      </c>
      <c r="AY37" s="113">
        <f>+M_Vendite!AY37</f>
        <v>0</v>
      </c>
      <c r="AZ37" s="113">
        <f>+M_Vendite!AZ37</f>
        <v>0</v>
      </c>
      <c r="BA37" s="113">
        <f>+M_Vendite!BA37</f>
        <v>0</v>
      </c>
      <c r="BB37" s="113">
        <f>+M_Vendite!BB37</f>
        <v>0</v>
      </c>
      <c r="BC37" s="113">
        <f>+M_Vendite!BC37</f>
        <v>0</v>
      </c>
      <c r="BD37" s="113">
        <f>+M_Vendite!BD37</f>
        <v>0</v>
      </c>
      <c r="BE37" s="113">
        <f>+M_Vendite!BE37</f>
        <v>0</v>
      </c>
      <c r="BF37" s="113">
        <f>+M_Vendite!BF37</f>
        <v>0</v>
      </c>
      <c r="BG37" s="113">
        <f>+M_Vendite!BG37</f>
        <v>0</v>
      </c>
      <c r="BH37" s="113">
        <f>+M_Vendite!BH37</f>
        <v>0</v>
      </c>
      <c r="BI37" s="113">
        <f>+M_Vendite!BI37</f>
        <v>0</v>
      </c>
      <c r="BJ37" s="113">
        <f>+M_Vendite!BJ37</f>
        <v>0</v>
      </c>
      <c r="BK37" s="113">
        <f>+M_Vendite!BK37</f>
        <v>0</v>
      </c>
    </row>
    <row r="38" spans="2:63" x14ac:dyDescent="0.25">
      <c r="B38" t="str">
        <f t="shared" si="1"/>
        <v>Materia Prima 13</v>
      </c>
      <c r="D38" s="113">
        <f>+M_Vendite!D38</f>
        <v>0</v>
      </c>
      <c r="E38" s="113">
        <f>+M_Vendite!E38</f>
        <v>0</v>
      </c>
      <c r="F38" s="113">
        <f>+M_Vendite!F38</f>
        <v>0</v>
      </c>
      <c r="G38" s="113">
        <f>+M_Vendite!G38</f>
        <v>0</v>
      </c>
      <c r="H38" s="113">
        <f>+M_Vendite!H38</f>
        <v>0</v>
      </c>
      <c r="I38" s="113">
        <f>+M_Vendite!I38</f>
        <v>0</v>
      </c>
      <c r="J38" s="113">
        <f>+M_Vendite!J38</f>
        <v>0</v>
      </c>
      <c r="K38" s="113">
        <f>+M_Vendite!K38</f>
        <v>0</v>
      </c>
      <c r="L38" s="113">
        <f>+M_Vendite!L38</f>
        <v>0</v>
      </c>
      <c r="M38" s="113">
        <f>+M_Vendite!M38</f>
        <v>0</v>
      </c>
      <c r="N38" s="113">
        <f>+M_Vendite!N38</f>
        <v>0</v>
      </c>
      <c r="O38" s="113">
        <f>+M_Vendite!O38</f>
        <v>0</v>
      </c>
      <c r="P38" s="113">
        <f>+M_Vendite!P38</f>
        <v>0</v>
      </c>
      <c r="Q38" s="113">
        <f>+M_Vendite!Q38</f>
        <v>0</v>
      </c>
      <c r="R38" s="113">
        <f>+M_Vendite!R38</f>
        <v>0</v>
      </c>
      <c r="S38" s="113">
        <f>+M_Vendite!S38</f>
        <v>0</v>
      </c>
      <c r="T38" s="113">
        <f>+M_Vendite!T38</f>
        <v>0</v>
      </c>
      <c r="U38" s="113">
        <f>+M_Vendite!U38</f>
        <v>0</v>
      </c>
      <c r="V38" s="113">
        <f>+M_Vendite!V38</f>
        <v>0</v>
      </c>
      <c r="W38" s="113">
        <f>+M_Vendite!W38</f>
        <v>0</v>
      </c>
      <c r="X38" s="113">
        <f>+M_Vendite!X38</f>
        <v>0</v>
      </c>
      <c r="Y38" s="113">
        <f>+M_Vendite!Y38</f>
        <v>0</v>
      </c>
      <c r="Z38" s="113">
        <f>+M_Vendite!Z38</f>
        <v>0</v>
      </c>
      <c r="AA38" s="113">
        <f>+M_Vendite!AA38</f>
        <v>0</v>
      </c>
      <c r="AB38" s="113">
        <f>+M_Vendite!AB38</f>
        <v>0</v>
      </c>
      <c r="AC38" s="113">
        <f>+M_Vendite!AC38</f>
        <v>0</v>
      </c>
      <c r="AD38" s="113">
        <f>+M_Vendite!AD38</f>
        <v>0</v>
      </c>
      <c r="AE38" s="113">
        <f>+M_Vendite!AE38</f>
        <v>0</v>
      </c>
      <c r="AF38" s="113">
        <f>+M_Vendite!AF38</f>
        <v>0</v>
      </c>
      <c r="AG38" s="113">
        <f>+M_Vendite!AG38</f>
        <v>0</v>
      </c>
      <c r="AH38" s="113">
        <f>+M_Vendite!AH38</f>
        <v>0</v>
      </c>
      <c r="AI38" s="113">
        <f>+M_Vendite!AI38</f>
        <v>0</v>
      </c>
      <c r="AJ38" s="113">
        <f>+M_Vendite!AJ38</f>
        <v>0</v>
      </c>
      <c r="AK38" s="113">
        <f>+M_Vendite!AK38</f>
        <v>0</v>
      </c>
      <c r="AL38" s="113">
        <f>+M_Vendite!AL38</f>
        <v>0</v>
      </c>
      <c r="AM38" s="113">
        <f>+M_Vendite!AM38</f>
        <v>0</v>
      </c>
      <c r="AN38" s="113">
        <f>+M_Vendite!AN38</f>
        <v>0</v>
      </c>
      <c r="AO38" s="113">
        <f>+M_Vendite!AO38</f>
        <v>0</v>
      </c>
      <c r="AP38" s="113">
        <f>+M_Vendite!AP38</f>
        <v>0</v>
      </c>
      <c r="AQ38" s="113">
        <f>+M_Vendite!AQ38</f>
        <v>0</v>
      </c>
      <c r="AR38" s="113">
        <f>+M_Vendite!AR38</f>
        <v>0</v>
      </c>
      <c r="AS38" s="113">
        <f>+M_Vendite!AS38</f>
        <v>0</v>
      </c>
      <c r="AT38" s="113">
        <f>+M_Vendite!AT38</f>
        <v>0</v>
      </c>
      <c r="AU38" s="113">
        <f>+M_Vendite!AU38</f>
        <v>0</v>
      </c>
      <c r="AV38" s="113">
        <f>+M_Vendite!AV38</f>
        <v>0</v>
      </c>
      <c r="AW38" s="113">
        <f>+M_Vendite!AW38</f>
        <v>0</v>
      </c>
      <c r="AX38" s="113">
        <f>+M_Vendite!AX38</f>
        <v>0</v>
      </c>
      <c r="AY38" s="113">
        <f>+M_Vendite!AY38</f>
        <v>0</v>
      </c>
      <c r="AZ38" s="113">
        <f>+M_Vendite!AZ38</f>
        <v>0</v>
      </c>
      <c r="BA38" s="113">
        <f>+M_Vendite!BA38</f>
        <v>0</v>
      </c>
      <c r="BB38" s="113">
        <f>+M_Vendite!BB38</f>
        <v>0</v>
      </c>
      <c r="BC38" s="113">
        <f>+M_Vendite!BC38</f>
        <v>0</v>
      </c>
      <c r="BD38" s="113">
        <f>+M_Vendite!BD38</f>
        <v>0</v>
      </c>
      <c r="BE38" s="113">
        <f>+M_Vendite!BE38</f>
        <v>0</v>
      </c>
      <c r="BF38" s="113">
        <f>+M_Vendite!BF38</f>
        <v>0</v>
      </c>
      <c r="BG38" s="113">
        <f>+M_Vendite!BG38</f>
        <v>0</v>
      </c>
      <c r="BH38" s="113">
        <f>+M_Vendite!BH38</f>
        <v>0</v>
      </c>
      <c r="BI38" s="113">
        <f>+M_Vendite!BI38</f>
        <v>0</v>
      </c>
      <c r="BJ38" s="113">
        <f>+M_Vendite!BJ38</f>
        <v>0</v>
      </c>
      <c r="BK38" s="113">
        <f>+M_Vendite!BK38</f>
        <v>0</v>
      </c>
    </row>
    <row r="39" spans="2:63" x14ac:dyDescent="0.25">
      <c r="B39" t="str">
        <f>+B17</f>
        <v>Materia Prima 14</v>
      </c>
      <c r="D39" s="113">
        <f>+M_Vendite!D39</f>
        <v>0</v>
      </c>
      <c r="E39" s="113">
        <f>+M_Vendite!E39</f>
        <v>0</v>
      </c>
      <c r="F39" s="113">
        <f>+M_Vendite!F39</f>
        <v>0</v>
      </c>
      <c r="G39" s="113">
        <f>+M_Vendite!G39</f>
        <v>0</v>
      </c>
      <c r="H39" s="113">
        <f>+M_Vendite!H39</f>
        <v>0</v>
      </c>
      <c r="I39" s="113">
        <f>+M_Vendite!I39</f>
        <v>0</v>
      </c>
      <c r="J39" s="113">
        <f>+M_Vendite!J39</f>
        <v>0</v>
      </c>
      <c r="K39" s="113">
        <f>+M_Vendite!K39</f>
        <v>0</v>
      </c>
      <c r="L39" s="113">
        <f>+M_Vendite!L39</f>
        <v>0</v>
      </c>
      <c r="M39" s="113">
        <f>+M_Vendite!M39</f>
        <v>0</v>
      </c>
      <c r="N39" s="113">
        <f>+M_Vendite!N39</f>
        <v>0</v>
      </c>
      <c r="O39" s="113">
        <f>+M_Vendite!O39</f>
        <v>0</v>
      </c>
      <c r="P39" s="113">
        <f>+M_Vendite!P39</f>
        <v>0</v>
      </c>
      <c r="Q39" s="113">
        <f>+M_Vendite!Q39</f>
        <v>0</v>
      </c>
      <c r="R39" s="113">
        <f>+M_Vendite!R39</f>
        <v>0</v>
      </c>
      <c r="S39" s="113">
        <f>+M_Vendite!S39</f>
        <v>0</v>
      </c>
      <c r="T39" s="113">
        <f>+M_Vendite!T39</f>
        <v>0</v>
      </c>
      <c r="U39" s="113">
        <f>+M_Vendite!U39</f>
        <v>0</v>
      </c>
      <c r="V39" s="113">
        <f>+M_Vendite!V39</f>
        <v>0</v>
      </c>
      <c r="W39" s="113">
        <f>+M_Vendite!W39</f>
        <v>0</v>
      </c>
      <c r="X39" s="113">
        <f>+M_Vendite!X39</f>
        <v>0</v>
      </c>
      <c r="Y39" s="113">
        <f>+M_Vendite!Y39</f>
        <v>0</v>
      </c>
      <c r="Z39" s="113">
        <f>+M_Vendite!Z39</f>
        <v>0</v>
      </c>
      <c r="AA39" s="113">
        <f>+M_Vendite!AA39</f>
        <v>0</v>
      </c>
      <c r="AB39" s="113">
        <f>+M_Vendite!AB39</f>
        <v>0</v>
      </c>
      <c r="AC39" s="113">
        <f>+M_Vendite!AC39</f>
        <v>0</v>
      </c>
      <c r="AD39" s="113">
        <f>+M_Vendite!AD39</f>
        <v>0</v>
      </c>
      <c r="AE39" s="113">
        <f>+M_Vendite!AE39</f>
        <v>0</v>
      </c>
      <c r="AF39" s="113">
        <f>+M_Vendite!AF39</f>
        <v>0</v>
      </c>
      <c r="AG39" s="113">
        <f>+M_Vendite!AG39</f>
        <v>0</v>
      </c>
      <c r="AH39" s="113">
        <f>+M_Vendite!AH39</f>
        <v>0</v>
      </c>
      <c r="AI39" s="113">
        <f>+M_Vendite!AI39</f>
        <v>0</v>
      </c>
      <c r="AJ39" s="113">
        <f>+M_Vendite!AJ39</f>
        <v>0</v>
      </c>
      <c r="AK39" s="113">
        <f>+M_Vendite!AK39</f>
        <v>0</v>
      </c>
      <c r="AL39" s="113">
        <f>+M_Vendite!AL39</f>
        <v>0</v>
      </c>
      <c r="AM39" s="113">
        <f>+M_Vendite!AM39</f>
        <v>0</v>
      </c>
      <c r="AN39" s="113">
        <f>+M_Vendite!AN39</f>
        <v>0</v>
      </c>
      <c r="AO39" s="113">
        <f>+M_Vendite!AO39</f>
        <v>0</v>
      </c>
      <c r="AP39" s="113">
        <f>+M_Vendite!AP39</f>
        <v>0</v>
      </c>
      <c r="AQ39" s="113">
        <f>+M_Vendite!AQ39</f>
        <v>0</v>
      </c>
      <c r="AR39" s="113">
        <f>+M_Vendite!AR39</f>
        <v>0</v>
      </c>
      <c r="AS39" s="113">
        <f>+M_Vendite!AS39</f>
        <v>0</v>
      </c>
      <c r="AT39" s="113">
        <f>+M_Vendite!AT39</f>
        <v>0</v>
      </c>
      <c r="AU39" s="113">
        <f>+M_Vendite!AU39</f>
        <v>0</v>
      </c>
      <c r="AV39" s="113">
        <f>+M_Vendite!AV39</f>
        <v>0</v>
      </c>
      <c r="AW39" s="113">
        <f>+M_Vendite!AW39</f>
        <v>0</v>
      </c>
      <c r="AX39" s="113">
        <f>+M_Vendite!AX39</f>
        <v>0</v>
      </c>
      <c r="AY39" s="113">
        <f>+M_Vendite!AY39</f>
        <v>0</v>
      </c>
      <c r="AZ39" s="113">
        <f>+M_Vendite!AZ39</f>
        <v>0</v>
      </c>
      <c r="BA39" s="113">
        <f>+M_Vendite!BA39</f>
        <v>0</v>
      </c>
      <c r="BB39" s="113">
        <f>+M_Vendite!BB39</f>
        <v>0</v>
      </c>
      <c r="BC39" s="113">
        <f>+M_Vendite!BC39</f>
        <v>0</v>
      </c>
      <c r="BD39" s="113">
        <f>+M_Vendite!BD39</f>
        <v>0</v>
      </c>
      <c r="BE39" s="113">
        <f>+M_Vendite!BE39</f>
        <v>0</v>
      </c>
      <c r="BF39" s="113">
        <f>+M_Vendite!BF39</f>
        <v>0</v>
      </c>
      <c r="BG39" s="113">
        <f>+M_Vendite!BG39</f>
        <v>0</v>
      </c>
      <c r="BH39" s="113">
        <f>+M_Vendite!BH39</f>
        <v>0</v>
      </c>
      <c r="BI39" s="113">
        <f>+M_Vendite!BI39</f>
        <v>0</v>
      </c>
      <c r="BJ39" s="113">
        <f>+M_Vendite!BJ39</f>
        <v>0</v>
      </c>
      <c r="BK39" s="113">
        <f>+M_Vendite!BK39</f>
        <v>0</v>
      </c>
    </row>
    <row r="40" spans="2:63" x14ac:dyDescent="0.25">
      <c r="B40" t="str">
        <f t="shared" si="1"/>
        <v>Materia Prima 15</v>
      </c>
      <c r="D40" s="113">
        <f>+M_Vendite!D40</f>
        <v>0</v>
      </c>
      <c r="E40" s="113">
        <f>+M_Vendite!E40</f>
        <v>0</v>
      </c>
      <c r="F40" s="113">
        <f>+M_Vendite!F40</f>
        <v>0</v>
      </c>
      <c r="G40" s="113">
        <f>+M_Vendite!G40</f>
        <v>0</v>
      </c>
      <c r="H40" s="113">
        <f>+M_Vendite!H40</f>
        <v>0</v>
      </c>
      <c r="I40" s="113">
        <f>+M_Vendite!I40</f>
        <v>0</v>
      </c>
      <c r="J40" s="113">
        <f>+M_Vendite!J40</f>
        <v>0</v>
      </c>
      <c r="K40" s="113">
        <f>+M_Vendite!K40</f>
        <v>0</v>
      </c>
      <c r="L40" s="113">
        <f>+M_Vendite!L40</f>
        <v>0</v>
      </c>
      <c r="M40" s="113">
        <f>+M_Vendite!M40</f>
        <v>0</v>
      </c>
      <c r="N40" s="113">
        <f>+M_Vendite!N40</f>
        <v>0</v>
      </c>
      <c r="O40" s="113">
        <f>+M_Vendite!O40</f>
        <v>0</v>
      </c>
      <c r="P40" s="113">
        <f>+M_Vendite!P40</f>
        <v>0</v>
      </c>
      <c r="Q40" s="113">
        <f>+M_Vendite!Q40</f>
        <v>0</v>
      </c>
      <c r="R40" s="113">
        <f>+M_Vendite!R40</f>
        <v>0</v>
      </c>
      <c r="S40" s="113">
        <f>+M_Vendite!S40</f>
        <v>0</v>
      </c>
      <c r="T40" s="113">
        <f>+M_Vendite!T40</f>
        <v>0</v>
      </c>
      <c r="U40" s="113">
        <f>+M_Vendite!U40</f>
        <v>0</v>
      </c>
      <c r="V40" s="113">
        <f>+M_Vendite!V40</f>
        <v>0</v>
      </c>
      <c r="W40" s="113">
        <f>+M_Vendite!W40</f>
        <v>0</v>
      </c>
      <c r="X40" s="113">
        <f>+M_Vendite!X40</f>
        <v>0</v>
      </c>
      <c r="Y40" s="113">
        <f>+M_Vendite!Y40</f>
        <v>0</v>
      </c>
      <c r="Z40" s="113">
        <f>+M_Vendite!Z40</f>
        <v>0</v>
      </c>
      <c r="AA40" s="113">
        <f>+M_Vendite!AA40</f>
        <v>0</v>
      </c>
      <c r="AB40" s="113">
        <f>+M_Vendite!AB40</f>
        <v>0</v>
      </c>
      <c r="AC40" s="113">
        <f>+M_Vendite!AC40</f>
        <v>0</v>
      </c>
      <c r="AD40" s="113">
        <f>+M_Vendite!AD40</f>
        <v>0</v>
      </c>
      <c r="AE40" s="113">
        <f>+M_Vendite!AE40</f>
        <v>0</v>
      </c>
      <c r="AF40" s="113">
        <f>+M_Vendite!AF40</f>
        <v>0</v>
      </c>
      <c r="AG40" s="113">
        <f>+M_Vendite!AG40</f>
        <v>0</v>
      </c>
      <c r="AH40" s="113">
        <f>+M_Vendite!AH40</f>
        <v>0</v>
      </c>
      <c r="AI40" s="113">
        <f>+M_Vendite!AI40</f>
        <v>0</v>
      </c>
      <c r="AJ40" s="113">
        <f>+M_Vendite!AJ40</f>
        <v>0</v>
      </c>
      <c r="AK40" s="113">
        <f>+M_Vendite!AK40</f>
        <v>0</v>
      </c>
      <c r="AL40" s="113">
        <f>+M_Vendite!AL40</f>
        <v>0</v>
      </c>
      <c r="AM40" s="113">
        <f>+M_Vendite!AM40</f>
        <v>0</v>
      </c>
      <c r="AN40" s="113">
        <f>+M_Vendite!AN40</f>
        <v>0</v>
      </c>
      <c r="AO40" s="113">
        <f>+M_Vendite!AO40</f>
        <v>0</v>
      </c>
      <c r="AP40" s="113">
        <f>+M_Vendite!AP40</f>
        <v>0</v>
      </c>
      <c r="AQ40" s="113">
        <f>+M_Vendite!AQ40</f>
        <v>0</v>
      </c>
      <c r="AR40" s="113">
        <f>+M_Vendite!AR40</f>
        <v>0</v>
      </c>
      <c r="AS40" s="113">
        <f>+M_Vendite!AS40</f>
        <v>0</v>
      </c>
      <c r="AT40" s="113">
        <f>+M_Vendite!AT40</f>
        <v>0</v>
      </c>
      <c r="AU40" s="113">
        <f>+M_Vendite!AU40</f>
        <v>0</v>
      </c>
      <c r="AV40" s="113">
        <f>+M_Vendite!AV40</f>
        <v>0</v>
      </c>
      <c r="AW40" s="113">
        <f>+M_Vendite!AW40</f>
        <v>0</v>
      </c>
      <c r="AX40" s="113">
        <f>+M_Vendite!AX40</f>
        <v>0</v>
      </c>
      <c r="AY40" s="113">
        <f>+M_Vendite!AY40</f>
        <v>0</v>
      </c>
      <c r="AZ40" s="113">
        <f>+M_Vendite!AZ40</f>
        <v>0</v>
      </c>
      <c r="BA40" s="113">
        <f>+M_Vendite!BA40</f>
        <v>0</v>
      </c>
      <c r="BB40" s="113">
        <f>+M_Vendite!BB40</f>
        <v>0</v>
      </c>
      <c r="BC40" s="113">
        <f>+M_Vendite!BC40</f>
        <v>0</v>
      </c>
      <c r="BD40" s="113">
        <f>+M_Vendite!BD40</f>
        <v>0</v>
      </c>
      <c r="BE40" s="113">
        <f>+M_Vendite!BE40</f>
        <v>0</v>
      </c>
      <c r="BF40" s="113">
        <f>+M_Vendite!BF40</f>
        <v>0</v>
      </c>
      <c r="BG40" s="113">
        <f>+M_Vendite!BG40</f>
        <v>0</v>
      </c>
      <c r="BH40" s="113">
        <f>+M_Vendite!BH40</f>
        <v>0</v>
      </c>
      <c r="BI40" s="113">
        <f>+M_Vendite!BI40</f>
        <v>0</v>
      </c>
      <c r="BJ40" s="113">
        <f>+M_Vendite!BJ40</f>
        <v>0</v>
      </c>
      <c r="BK40" s="113">
        <f>+M_Vendite!BK40</f>
        <v>0</v>
      </c>
    </row>
    <row r="41" spans="2:63" x14ac:dyDescent="0.25">
      <c r="B41" t="str">
        <f t="shared" si="1"/>
        <v>Materia Prima 16</v>
      </c>
      <c r="D41" s="113">
        <f>+M_Vendite!D41</f>
        <v>0</v>
      </c>
      <c r="E41" s="113">
        <f>+M_Vendite!E41</f>
        <v>0</v>
      </c>
      <c r="F41" s="113">
        <f>+M_Vendite!F41</f>
        <v>0</v>
      </c>
      <c r="G41" s="113">
        <f>+M_Vendite!G41</f>
        <v>0</v>
      </c>
      <c r="H41" s="113">
        <f>+M_Vendite!H41</f>
        <v>0</v>
      </c>
      <c r="I41" s="113">
        <f>+M_Vendite!I41</f>
        <v>0</v>
      </c>
      <c r="J41" s="113">
        <f>+M_Vendite!J41</f>
        <v>0</v>
      </c>
      <c r="K41" s="113">
        <f>+M_Vendite!K41</f>
        <v>0</v>
      </c>
      <c r="L41" s="113">
        <f>+M_Vendite!L41</f>
        <v>0</v>
      </c>
      <c r="M41" s="113">
        <f>+M_Vendite!M41</f>
        <v>0</v>
      </c>
      <c r="N41" s="113">
        <f>+M_Vendite!N41</f>
        <v>0</v>
      </c>
      <c r="O41" s="113">
        <f>+M_Vendite!O41</f>
        <v>0</v>
      </c>
      <c r="P41" s="113">
        <f>+M_Vendite!P41</f>
        <v>0</v>
      </c>
      <c r="Q41" s="113">
        <f>+M_Vendite!Q41</f>
        <v>0</v>
      </c>
      <c r="R41" s="113">
        <f>+M_Vendite!R41</f>
        <v>0</v>
      </c>
      <c r="S41" s="113">
        <f>+M_Vendite!S41</f>
        <v>0</v>
      </c>
      <c r="T41" s="113">
        <f>+M_Vendite!T41</f>
        <v>0</v>
      </c>
      <c r="U41" s="113">
        <f>+M_Vendite!U41</f>
        <v>0</v>
      </c>
      <c r="V41" s="113">
        <f>+M_Vendite!V41</f>
        <v>0</v>
      </c>
      <c r="W41" s="113">
        <f>+M_Vendite!W41</f>
        <v>0</v>
      </c>
      <c r="X41" s="113">
        <f>+M_Vendite!X41</f>
        <v>0</v>
      </c>
      <c r="Y41" s="113">
        <f>+M_Vendite!Y41</f>
        <v>0</v>
      </c>
      <c r="Z41" s="113">
        <f>+M_Vendite!Z41</f>
        <v>0</v>
      </c>
      <c r="AA41" s="113">
        <f>+M_Vendite!AA41</f>
        <v>0</v>
      </c>
      <c r="AB41" s="113">
        <f>+M_Vendite!AB41</f>
        <v>0</v>
      </c>
      <c r="AC41" s="113">
        <f>+M_Vendite!AC41</f>
        <v>0</v>
      </c>
      <c r="AD41" s="113">
        <f>+M_Vendite!AD41</f>
        <v>0</v>
      </c>
      <c r="AE41" s="113">
        <f>+M_Vendite!AE41</f>
        <v>0</v>
      </c>
      <c r="AF41" s="113">
        <f>+M_Vendite!AF41</f>
        <v>0</v>
      </c>
      <c r="AG41" s="113">
        <f>+M_Vendite!AG41</f>
        <v>0</v>
      </c>
      <c r="AH41" s="113">
        <f>+M_Vendite!AH41</f>
        <v>0</v>
      </c>
      <c r="AI41" s="113">
        <f>+M_Vendite!AI41</f>
        <v>0</v>
      </c>
      <c r="AJ41" s="113">
        <f>+M_Vendite!AJ41</f>
        <v>0</v>
      </c>
      <c r="AK41" s="113">
        <f>+M_Vendite!AK41</f>
        <v>0</v>
      </c>
      <c r="AL41" s="113">
        <f>+M_Vendite!AL41</f>
        <v>0</v>
      </c>
      <c r="AM41" s="113">
        <f>+M_Vendite!AM41</f>
        <v>0</v>
      </c>
      <c r="AN41" s="113">
        <f>+M_Vendite!AN41</f>
        <v>0</v>
      </c>
      <c r="AO41" s="113">
        <f>+M_Vendite!AO41</f>
        <v>0</v>
      </c>
      <c r="AP41" s="113">
        <f>+M_Vendite!AP41</f>
        <v>0</v>
      </c>
      <c r="AQ41" s="113">
        <f>+M_Vendite!AQ41</f>
        <v>0</v>
      </c>
      <c r="AR41" s="113">
        <f>+M_Vendite!AR41</f>
        <v>0</v>
      </c>
      <c r="AS41" s="113">
        <f>+M_Vendite!AS41</f>
        <v>0</v>
      </c>
      <c r="AT41" s="113">
        <f>+M_Vendite!AT41</f>
        <v>0</v>
      </c>
      <c r="AU41" s="113">
        <f>+M_Vendite!AU41</f>
        <v>0</v>
      </c>
      <c r="AV41" s="113">
        <f>+M_Vendite!AV41</f>
        <v>0</v>
      </c>
      <c r="AW41" s="113">
        <f>+M_Vendite!AW41</f>
        <v>0</v>
      </c>
      <c r="AX41" s="113">
        <f>+M_Vendite!AX41</f>
        <v>0</v>
      </c>
      <c r="AY41" s="113">
        <f>+M_Vendite!AY41</f>
        <v>0</v>
      </c>
      <c r="AZ41" s="113">
        <f>+M_Vendite!AZ41</f>
        <v>0</v>
      </c>
      <c r="BA41" s="113">
        <f>+M_Vendite!BA41</f>
        <v>0</v>
      </c>
      <c r="BB41" s="113">
        <f>+M_Vendite!BB41</f>
        <v>0</v>
      </c>
      <c r="BC41" s="113">
        <f>+M_Vendite!BC41</f>
        <v>0</v>
      </c>
      <c r="BD41" s="113">
        <f>+M_Vendite!BD41</f>
        <v>0</v>
      </c>
      <c r="BE41" s="113">
        <f>+M_Vendite!BE41</f>
        <v>0</v>
      </c>
      <c r="BF41" s="113">
        <f>+M_Vendite!BF41</f>
        <v>0</v>
      </c>
      <c r="BG41" s="113">
        <f>+M_Vendite!BG41</f>
        <v>0</v>
      </c>
      <c r="BH41" s="113">
        <f>+M_Vendite!BH41</f>
        <v>0</v>
      </c>
      <c r="BI41" s="113">
        <f>+M_Vendite!BI41</f>
        <v>0</v>
      </c>
      <c r="BJ41" s="113">
        <f>+M_Vendite!BJ41</f>
        <v>0</v>
      </c>
      <c r="BK41" s="113">
        <f>+M_Vendite!BK41</f>
        <v>0</v>
      </c>
    </row>
    <row r="42" spans="2:63" x14ac:dyDescent="0.25">
      <c r="B42" t="str">
        <f t="shared" si="1"/>
        <v>Materia Prima 17</v>
      </c>
      <c r="D42" s="113">
        <f>+M_Vendite!D42</f>
        <v>0</v>
      </c>
      <c r="E42" s="113">
        <f>+M_Vendite!E42</f>
        <v>0</v>
      </c>
      <c r="F42" s="113">
        <f>+M_Vendite!F42</f>
        <v>0</v>
      </c>
      <c r="G42" s="113">
        <f>+M_Vendite!G42</f>
        <v>0</v>
      </c>
      <c r="H42" s="113">
        <f>+M_Vendite!H42</f>
        <v>0</v>
      </c>
      <c r="I42" s="113">
        <f>+M_Vendite!I42</f>
        <v>0</v>
      </c>
      <c r="J42" s="113">
        <f>+M_Vendite!J42</f>
        <v>0</v>
      </c>
      <c r="K42" s="113">
        <f>+M_Vendite!K42</f>
        <v>0</v>
      </c>
      <c r="L42" s="113">
        <f>+M_Vendite!L42</f>
        <v>0</v>
      </c>
      <c r="M42" s="113">
        <f>+M_Vendite!M42</f>
        <v>0</v>
      </c>
      <c r="N42" s="113">
        <f>+M_Vendite!N42</f>
        <v>0</v>
      </c>
      <c r="O42" s="113">
        <f>+M_Vendite!O42</f>
        <v>0</v>
      </c>
      <c r="P42" s="113">
        <f>+M_Vendite!P42</f>
        <v>0</v>
      </c>
      <c r="Q42" s="113">
        <f>+M_Vendite!Q42</f>
        <v>0</v>
      </c>
      <c r="R42" s="113">
        <f>+M_Vendite!R42</f>
        <v>0</v>
      </c>
      <c r="S42" s="113">
        <f>+M_Vendite!S42</f>
        <v>0</v>
      </c>
      <c r="T42" s="113">
        <f>+M_Vendite!T42</f>
        <v>0</v>
      </c>
      <c r="U42" s="113">
        <f>+M_Vendite!U42</f>
        <v>0</v>
      </c>
      <c r="V42" s="113">
        <f>+M_Vendite!V42</f>
        <v>0</v>
      </c>
      <c r="W42" s="113">
        <f>+M_Vendite!W42</f>
        <v>0</v>
      </c>
      <c r="X42" s="113">
        <f>+M_Vendite!X42</f>
        <v>0</v>
      </c>
      <c r="Y42" s="113">
        <f>+M_Vendite!Y42</f>
        <v>0</v>
      </c>
      <c r="Z42" s="113">
        <f>+M_Vendite!Z42</f>
        <v>0</v>
      </c>
      <c r="AA42" s="113">
        <f>+M_Vendite!AA42</f>
        <v>0</v>
      </c>
      <c r="AB42" s="113">
        <f>+M_Vendite!AB42</f>
        <v>0</v>
      </c>
      <c r="AC42" s="113">
        <f>+M_Vendite!AC42</f>
        <v>0</v>
      </c>
      <c r="AD42" s="113">
        <f>+M_Vendite!AD42</f>
        <v>0</v>
      </c>
      <c r="AE42" s="113">
        <f>+M_Vendite!AE42</f>
        <v>0</v>
      </c>
      <c r="AF42" s="113">
        <f>+M_Vendite!AF42</f>
        <v>0</v>
      </c>
      <c r="AG42" s="113">
        <f>+M_Vendite!AG42</f>
        <v>0</v>
      </c>
      <c r="AH42" s="113">
        <f>+M_Vendite!AH42</f>
        <v>0</v>
      </c>
      <c r="AI42" s="113">
        <f>+M_Vendite!AI42</f>
        <v>0</v>
      </c>
      <c r="AJ42" s="113">
        <f>+M_Vendite!AJ42</f>
        <v>0</v>
      </c>
      <c r="AK42" s="113">
        <f>+M_Vendite!AK42</f>
        <v>0</v>
      </c>
      <c r="AL42" s="113">
        <f>+M_Vendite!AL42</f>
        <v>0</v>
      </c>
      <c r="AM42" s="113">
        <f>+M_Vendite!AM42</f>
        <v>0</v>
      </c>
      <c r="AN42" s="113">
        <f>+M_Vendite!AN42</f>
        <v>0</v>
      </c>
      <c r="AO42" s="113">
        <f>+M_Vendite!AO42</f>
        <v>0</v>
      </c>
      <c r="AP42" s="113">
        <f>+M_Vendite!AP42</f>
        <v>0</v>
      </c>
      <c r="AQ42" s="113">
        <f>+M_Vendite!AQ42</f>
        <v>0</v>
      </c>
      <c r="AR42" s="113">
        <f>+M_Vendite!AR42</f>
        <v>0</v>
      </c>
      <c r="AS42" s="113">
        <f>+M_Vendite!AS42</f>
        <v>0</v>
      </c>
      <c r="AT42" s="113">
        <f>+M_Vendite!AT42</f>
        <v>0</v>
      </c>
      <c r="AU42" s="113">
        <f>+M_Vendite!AU42</f>
        <v>0</v>
      </c>
      <c r="AV42" s="113">
        <f>+M_Vendite!AV42</f>
        <v>0</v>
      </c>
      <c r="AW42" s="113">
        <f>+M_Vendite!AW42</f>
        <v>0</v>
      </c>
      <c r="AX42" s="113">
        <f>+M_Vendite!AX42</f>
        <v>0</v>
      </c>
      <c r="AY42" s="113">
        <f>+M_Vendite!AY42</f>
        <v>0</v>
      </c>
      <c r="AZ42" s="113">
        <f>+M_Vendite!AZ42</f>
        <v>0</v>
      </c>
      <c r="BA42" s="113">
        <f>+M_Vendite!BA42</f>
        <v>0</v>
      </c>
      <c r="BB42" s="113">
        <f>+M_Vendite!BB42</f>
        <v>0</v>
      </c>
      <c r="BC42" s="113">
        <f>+M_Vendite!BC42</f>
        <v>0</v>
      </c>
      <c r="BD42" s="113">
        <f>+M_Vendite!BD42</f>
        <v>0</v>
      </c>
      <c r="BE42" s="113">
        <f>+M_Vendite!BE42</f>
        <v>0</v>
      </c>
      <c r="BF42" s="113">
        <f>+M_Vendite!BF42</f>
        <v>0</v>
      </c>
      <c r="BG42" s="113">
        <f>+M_Vendite!BG42</f>
        <v>0</v>
      </c>
      <c r="BH42" s="113">
        <f>+M_Vendite!BH42</f>
        <v>0</v>
      </c>
      <c r="BI42" s="113">
        <f>+M_Vendite!BI42</f>
        <v>0</v>
      </c>
      <c r="BJ42" s="113">
        <f>+M_Vendite!BJ42</f>
        <v>0</v>
      </c>
      <c r="BK42" s="113">
        <f>+M_Vendite!BK42</f>
        <v>0</v>
      </c>
    </row>
    <row r="43" spans="2:63" x14ac:dyDescent="0.25">
      <c r="B43" t="str">
        <f t="shared" si="1"/>
        <v>Materia Prima 18</v>
      </c>
      <c r="D43" s="113">
        <f>+M_Vendite!D43</f>
        <v>0</v>
      </c>
      <c r="E43" s="113">
        <f>+M_Vendite!E43</f>
        <v>0</v>
      </c>
      <c r="F43" s="113">
        <f>+M_Vendite!F43</f>
        <v>0</v>
      </c>
      <c r="G43" s="113">
        <f>+M_Vendite!G43</f>
        <v>0</v>
      </c>
      <c r="H43" s="113">
        <f>+M_Vendite!H43</f>
        <v>0</v>
      </c>
      <c r="I43" s="113">
        <f>+M_Vendite!I43</f>
        <v>0</v>
      </c>
      <c r="J43" s="113">
        <f>+M_Vendite!J43</f>
        <v>0</v>
      </c>
      <c r="K43" s="113">
        <f>+M_Vendite!K43</f>
        <v>0</v>
      </c>
      <c r="L43" s="113">
        <f>+M_Vendite!L43</f>
        <v>0</v>
      </c>
      <c r="M43" s="113">
        <f>+M_Vendite!M43</f>
        <v>0</v>
      </c>
      <c r="N43" s="113">
        <f>+M_Vendite!N43</f>
        <v>0</v>
      </c>
      <c r="O43" s="113">
        <f>+M_Vendite!O43</f>
        <v>0</v>
      </c>
      <c r="P43" s="113">
        <f>+M_Vendite!P43</f>
        <v>0</v>
      </c>
      <c r="Q43" s="113">
        <f>+M_Vendite!Q43</f>
        <v>0</v>
      </c>
      <c r="R43" s="113">
        <f>+M_Vendite!R43</f>
        <v>0</v>
      </c>
      <c r="S43" s="113">
        <f>+M_Vendite!S43</f>
        <v>0</v>
      </c>
      <c r="T43" s="113">
        <f>+M_Vendite!T43</f>
        <v>0</v>
      </c>
      <c r="U43" s="113">
        <f>+M_Vendite!U43</f>
        <v>0</v>
      </c>
      <c r="V43" s="113">
        <f>+M_Vendite!V43</f>
        <v>0</v>
      </c>
      <c r="W43" s="113">
        <f>+M_Vendite!W43</f>
        <v>0</v>
      </c>
      <c r="X43" s="113">
        <f>+M_Vendite!X43</f>
        <v>0</v>
      </c>
      <c r="Y43" s="113">
        <f>+M_Vendite!Y43</f>
        <v>0</v>
      </c>
      <c r="Z43" s="113">
        <f>+M_Vendite!Z43</f>
        <v>0</v>
      </c>
      <c r="AA43" s="113">
        <f>+M_Vendite!AA43</f>
        <v>0</v>
      </c>
      <c r="AB43" s="113">
        <f>+M_Vendite!AB43</f>
        <v>0</v>
      </c>
      <c r="AC43" s="113">
        <f>+M_Vendite!AC43</f>
        <v>0</v>
      </c>
      <c r="AD43" s="113">
        <f>+M_Vendite!AD43</f>
        <v>0</v>
      </c>
      <c r="AE43" s="113">
        <f>+M_Vendite!AE43</f>
        <v>0</v>
      </c>
      <c r="AF43" s="113">
        <f>+M_Vendite!AF43</f>
        <v>0</v>
      </c>
      <c r="AG43" s="113">
        <f>+M_Vendite!AG43</f>
        <v>0</v>
      </c>
      <c r="AH43" s="113">
        <f>+M_Vendite!AH43</f>
        <v>0</v>
      </c>
      <c r="AI43" s="113">
        <f>+M_Vendite!AI43</f>
        <v>0</v>
      </c>
      <c r="AJ43" s="113">
        <f>+M_Vendite!AJ43</f>
        <v>0</v>
      </c>
      <c r="AK43" s="113">
        <f>+M_Vendite!AK43</f>
        <v>0</v>
      </c>
      <c r="AL43" s="113">
        <f>+M_Vendite!AL43</f>
        <v>0</v>
      </c>
      <c r="AM43" s="113">
        <f>+M_Vendite!AM43</f>
        <v>0</v>
      </c>
      <c r="AN43" s="113">
        <f>+M_Vendite!AN43</f>
        <v>0</v>
      </c>
      <c r="AO43" s="113">
        <f>+M_Vendite!AO43</f>
        <v>0</v>
      </c>
      <c r="AP43" s="113">
        <f>+M_Vendite!AP43</f>
        <v>0</v>
      </c>
      <c r="AQ43" s="113">
        <f>+M_Vendite!AQ43</f>
        <v>0</v>
      </c>
      <c r="AR43" s="113">
        <f>+M_Vendite!AR43</f>
        <v>0</v>
      </c>
      <c r="AS43" s="113">
        <f>+M_Vendite!AS43</f>
        <v>0</v>
      </c>
      <c r="AT43" s="113">
        <f>+M_Vendite!AT43</f>
        <v>0</v>
      </c>
      <c r="AU43" s="113">
        <f>+M_Vendite!AU43</f>
        <v>0</v>
      </c>
      <c r="AV43" s="113">
        <f>+M_Vendite!AV43</f>
        <v>0</v>
      </c>
      <c r="AW43" s="113">
        <f>+M_Vendite!AW43</f>
        <v>0</v>
      </c>
      <c r="AX43" s="113">
        <f>+M_Vendite!AX43</f>
        <v>0</v>
      </c>
      <c r="AY43" s="113">
        <f>+M_Vendite!AY43</f>
        <v>0</v>
      </c>
      <c r="AZ43" s="113">
        <f>+M_Vendite!AZ43</f>
        <v>0</v>
      </c>
      <c r="BA43" s="113">
        <f>+M_Vendite!BA43</f>
        <v>0</v>
      </c>
      <c r="BB43" s="113">
        <f>+M_Vendite!BB43</f>
        <v>0</v>
      </c>
      <c r="BC43" s="113">
        <f>+M_Vendite!BC43</f>
        <v>0</v>
      </c>
      <c r="BD43" s="113">
        <f>+M_Vendite!BD43</f>
        <v>0</v>
      </c>
      <c r="BE43" s="113">
        <f>+M_Vendite!BE43</f>
        <v>0</v>
      </c>
      <c r="BF43" s="113">
        <f>+M_Vendite!BF43</f>
        <v>0</v>
      </c>
      <c r="BG43" s="113">
        <f>+M_Vendite!BG43</f>
        <v>0</v>
      </c>
      <c r="BH43" s="113">
        <f>+M_Vendite!BH43</f>
        <v>0</v>
      </c>
      <c r="BI43" s="113">
        <f>+M_Vendite!BI43</f>
        <v>0</v>
      </c>
      <c r="BJ43" s="113">
        <f>+M_Vendite!BJ43</f>
        <v>0</v>
      </c>
      <c r="BK43" s="113">
        <f>+M_Vendite!BK43</f>
        <v>0</v>
      </c>
    </row>
    <row r="44" spans="2:63" x14ac:dyDescent="0.25">
      <c r="B44" t="str">
        <f>+B22</f>
        <v>Materia Prima 19</v>
      </c>
      <c r="D44" s="113">
        <f>+M_Vendite!D44</f>
        <v>0</v>
      </c>
      <c r="E44" s="113">
        <f>+M_Vendite!E44</f>
        <v>0</v>
      </c>
      <c r="F44" s="113">
        <f>+M_Vendite!F44</f>
        <v>0</v>
      </c>
      <c r="G44" s="113">
        <f>+M_Vendite!G44</f>
        <v>0</v>
      </c>
      <c r="H44" s="113">
        <f>+M_Vendite!H44</f>
        <v>0</v>
      </c>
      <c r="I44" s="113">
        <f>+M_Vendite!I44</f>
        <v>0</v>
      </c>
      <c r="J44" s="113">
        <f>+M_Vendite!J44</f>
        <v>0</v>
      </c>
      <c r="K44" s="113">
        <f>+M_Vendite!K44</f>
        <v>0</v>
      </c>
      <c r="L44" s="113">
        <f>+M_Vendite!L44</f>
        <v>0</v>
      </c>
      <c r="M44" s="113">
        <f>+M_Vendite!M44</f>
        <v>0</v>
      </c>
      <c r="N44" s="113">
        <f>+M_Vendite!N44</f>
        <v>0</v>
      </c>
      <c r="O44" s="113">
        <f>+M_Vendite!O44</f>
        <v>0</v>
      </c>
      <c r="P44" s="113">
        <f>+M_Vendite!P44</f>
        <v>0</v>
      </c>
      <c r="Q44" s="113">
        <f>+M_Vendite!Q44</f>
        <v>0</v>
      </c>
      <c r="R44" s="113">
        <f>+M_Vendite!R44</f>
        <v>0</v>
      </c>
      <c r="S44" s="113">
        <f>+M_Vendite!S44</f>
        <v>0</v>
      </c>
      <c r="T44" s="113">
        <f>+M_Vendite!T44</f>
        <v>0</v>
      </c>
      <c r="U44" s="113">
        <f>+M_Vendite!U44</f>
        <v>0</v>
      </c>
      <c r="V44" s="113">
        <f>+M_Vendite!V44</f>
        <v>0</v>
      </c>
      <c r="W44" s="113">
        <f>+M_Vendite!W44</f>
        <v>0</v>
      </c>
      <c r="X44" s="113">
        <f>+M_Vendite!X44</f>
        <v>0</v>
      </c>
      <c r="Y44" s="113">
        <f>+M_Vendite!Y44</f>
        <v>0</v>
      </c>
      <c r="Z44" s="113">
        <f>+M_Vendite!Z44</f>
        <v>0</v>
      </c>
      <c r="AA44" s="113">
        <f>+M_Vendite!AA44</f>
        <v>0</v>
      </c>
      <c r="AB44" s="113">
        <f>+M_Vendite!AB44</f>
        <v>0</v>
      </c>
      <c r="AC44" s="113">
        <f>+M_Vendite!AC44</f>
        <v>0</v>
      </c>
      <c r="AD44" s="113">
        <f>+M_Vendite!AD44</f>
        <v>0</v>
      </c>
      <c r="AE44" s="113">
        <f>+M_Vendite!AE44</f>
        <v>0</v>
      </c>
      <c r="AF44" s="113">
        <f>+M_Vendite!AF44</f>
        <v>0</v>
      </c>
      <c r="AG44" s="113">
        <f>+M_Vendite!AG44</f>
        <v>0</v>
      </c>
      <c r="AH44" s="113">
        <f>+M_Vendite!AH44</f>
        <v>0</v>
      </c>
      <c r="AI44" s="113">
        <f>+M_Vendite!AI44</f>
        <v>0</v>
      </c>
      <c r="AJ44" s="113">
        <f>+M_Vendite!AJ44</f>
        <v>0</v>
      </c>
      <c r="AK44" s="113">
        <f>+M_Vendite!AK44</f>
        <v>0</v>
      </c>
      <c r="AL44" s="113">
        <f>+M_Vendite!AL44</f>
        <v>0</v>
      </c>
      <c r="AM44" s="113">
        <f>+M_Vendite!AM44</f>
        <v>0</v>
      </c>
      <c r="AN44" s="113">
        <f>+M_Vendite!AN44</f>
        <v>0</v>
      </c>
      <c r="AO44" s="113">
        <f>+M_Vendite!AO44</f>
        <v>0</v>
      </c>
      <c r="AP44" s="113">
        <f>+M_Vendite!AP44</f>
        <v>0</v>
      </c>
      <c r="AQ44" s="113">
        <f>+M_Vendite!AQ44</f>
        <v>0</v>
      </c>
      <c r="AR44" s="113">
        <f>+M_Vendite!AR44</f>
        <v>0</v>
      </c>
      <c r="AS44" s="113">
        <f>+M_Vendite!AS44</f>
        <v>0</v>
      </c>
      <c r="AT44" s="113">
        <f>+M_Vendite!AT44</f>
        <v>0</v>
      </c>
      <c r="AU44" s="113">
        <f>+M_Vendite!AU44</f>
        <v>0</v>
      </c>
      <c r="AV44" s="113">
        <f>+M_Vendite!AV44</f>
        <v>0</v>
      </c>
      <c r="AW44" s="113">
        <f>+M_Vendite!AW44</f>
        <v>0</v>
      </c>
      <c r="AX44" s="113">
        <f>+M_Vendite!AX44</f>
        <v>0</v>
      </c>
      <c r="AY44" s="113">
        <f>+M_Vendite!AY44</f>
        <v>0</v>
      </c>
      <c r="AZ44" s="113">
        <f>+M_Vendite!AZ44</f>
        <v>0</v>
      </c>
      <c r="BA44" s="113">
        <f>+M_Vendite!BA44</f>
        <v>0</v>
      </c>
      <c r="BB44" s="113">
        <f>+M_Vendite!BB44</f>
        <v>0</v>
      </c>
      <c r="BC44" s="113">
        <f>+M_Vendite!BC44</f>
        <v>0</v>
      </c>
      <c r="BD44" s="113">
        <f>+M_Vendite!BD44</f>
        <v>0</v>
      </c>
      <c r="BE44" s="113">
        <f>+M_Vendite!BE44</f>
        <v>0</v>
      </c>
      <c r="BF44" s="113">
        <f>+M_Vendite!BF44</f>
        <v>0</v>
      </c>
      <c r="BG44" s="113">
        <f>+M_Vendite!BG44</f>
        <v>0</v>
      </c>
      <c r="BH44" s="113">
        <f>+M_Vendite!BH44</f>
        <v>0</v>
      </c>
      <c r="BI44" s="113">
        <f>+M_Vendite!BI44</f>
        <v>0</v>
      </c>
      <c r="BJ44" s="113">
        <f>+M_Vendite!BJ44</f>
        <v>0</v>
      </c>
      <c r="BK44" s="113">
        <f>+M_Vendite!BK44</f>
        <v>0</v>
      </c>
    </row>
    <row r="45" spans="2:63" x14ac:dyDescent="0.25">
      <c r="B45" t="str">
        <f t="shared" si="1"/>
        <v>Materia Prima 20</v>
      </c>
      <c r="D45" s="113">
        <f>+M_Vendite!D45</f>
        <v>0</v>
      </c>
      <c r="E45" s="113">
        <f>+M_Vendite!E45</f>
        <v>0</v>
      </c>
      <c r="F45" s="113">
        <f>+M_Vendite!F45</f>
        <v>0</v>
      </c>
      <c r="G45" s="113">
        <f>+M_Vendite!G45</f>
        <v>0</v>
      </c>
      <c r="H45" s="113">
        <f>+M_Vendite!H45</f>
        <v>0</v>
      </c>
      <c r="I45" s="113">
        <f>+M_Vendite!I45</f>
        <v>0</v>
      </c>
      <c r="J45" s="113">
        <f>+M_Vendite!J45</f>
        <v>0</v>
      </c>
      <c r="K45" s="113">
        <f>+M_Vendite!K45</f>
        <v>0</v>
      </c>
      <c r="L45" s="113">
        <f>+M_Vendite!L45</f>
        <v>0</v>
      </c>
      <c r="M45" s="113">
        <f>+M_Vendite!M45</f>
        <v>0</v>
      </c>
      <c r="N45" s="113">
        <f>+M_Vendite!N45</f>
        <v>0</v>
      </c>
      <c r="O45" s="113">
        <f>+M_Vendite!O45</f>
        <v>0</v>
      </c>
      <c r="P45" s="113">
        <f>+M_Vendite!P45</f>
        <v>0</v>
      </c>
      <c r="Q45" s="113">
        <f>+M_Vendite!Q45</f>
        <v>0</v>
      </c>
      <c r="R45" s="113">
        <f>+M_Vendite!R45</f>
        <v>0</v>
      </c>
      <c r="S45" s="113">
        <f>+M_Vendite!S45</f>
        <v>0</v>
      </c>
      <c r="T45" s="113">
        <f>+M_Vendite!T45</f>
        <v>0</v>
      </c>
      <c r="U45" s="113">
        <f>+M_Vendite!U45</f>
        <v>0</v>
      </c>
      <c r="V45" s="113">
        <f>+M_Vendite!V45</f>
        <v>0</v>
      </c>
      <c r="W45" s="113">
        <f>+M_Vendite!W45</f>
        <v>0</v>
      </c>
      <c r="X45" s="113">
        <f>+M_Vendite!X45</f>
        <v>0</v>
      </c>
      <c r="Y45" s="113">
        <f>+M_Vendite!Y45</f>
        <v>0</v>
      </c>
      <c r="Z45" s="113">
        <f>+M_Vendite!Z45</f>
        <v>0</v>
      </c>
      <c r="AA45" s="113">
        <f>+M_Vendite!AA45</f>
        <v>0</v>
      </c>
      <c r="AB45" s="113">
        <f>+M_Vendite!AB45</f>
        <v>0</v>
      </c>
      <c r="AC45" s="113">
        <f>+M_Vendite!AC45</f>
        <v>0</v>
      </c>
      <c r="AD45" s="113">
        <f>+M_Vendite!AD45</f>
        <v>0</v>
      </c>
      <c r="AE45" s="113">
        <f>+M_Vendite!AE45</f>
        <v>0</v>
      </c>
      <c r="AF45" s="113">
        <f>+M_Vendite!AF45</f>
        <v>0</v>
      </c>
      <c r="AG45" s="113">
        <f>+M_Vendite!AG45</f>
        <v>0</v>
      </c>
      <c r="AH45" s="113">
        <f>+M_Vendite!AH45</f>
        <v>0</v>
      </c>
      <c r="AI45" s="113">
        <f>+M_Vendite!AI45</f>
        <v>0</v>
      </c>
      <c r="AJ45" s="113">
        <f>+M_Vendite!AJ45</f>
        <v>0</v>
      </c>
      <c r="AK45" s="113">
        <f>+M_Vendite!AK45</f>
        <v>0</v>
      </c>
      <c r="AL45" s="113">
        <f>+M_Vendite!AL45</f>
        <v>0</v>
      </c>
      <c r="AM45" s="113">
        <f>+M_Vendite!AM45</f>
        <v>0</v>
      </c>
      <c r="AN45" s="113">
        <f>+M_Vendite!AN45</f>
        <v>0</v>
      </c>
      <c r="AO45" s="113">
        <f>+M_Vendite!AO45</f>
        <v>0</v>
      </c>
      <c r="AP45" s="113">
        <f>+M_Vendite!AP45</f>
        <v>0</v>
      </c>
      <c r="AQ45" s="113">
        <f>+M_Vendite!AQ45</f>
        <v>0</v>
      </c>
      <c r="AR45" s="113">
        <f>+M_Vendite!AR45</f>
        <v>0</v>
      </c>
      <c r="AS45" s="113">
        <f>+M_Vendite!AS45</f>
        <v>0</v>
      </c>
      <c r="AT45" s="113">
        <f>+M_Vendite!AT45</f>
        <v>0</v>
      </c>
      <c r="AU45" s="113">
        <f>+M_Vendite!AU45</f>
        <v>0</v>
      </c>
      <c r="AV45" s="113">
        <f>+M_Vendite!AV45</f>
        <v>0</v>
      </c>
      <c r="AW45" s="113">
        <f>+M_Vendite!AW45</f>
        <v>0</v>
      </c>
      <c r="AX45" s="113">
        <f>+M_Vendite!AX45</f>
        <v>0</v>
      </c>
      <c r="AY45" s="113">
        <f>+M_Vendite!AY45</f>
        <v>0</v>
      </c>
      <c r="AZ45" s="113">
        <f>+M_Vendite!AZ45</f>
        <v>0</v>
      </c>
      <c r="BA45" s="113">
        <f>+M_Vendite!BA45</f>
        <v>0</v>
      </c>
      <c r="BB45" s="113">
        <f>+M_Vendite!BB45</f>
        <v>0</v>
      </c>
      <c r="BC45" s="113">
        <f>+M_Vendite!BC45</f>
        <v>0</v>
      </c>
      <c r="BD45" s="113">
        <f>+M_Vendite!BD45</f>
        <v>0</v>
      </c>
      <c r="BE45" s="113">
        <f>+M_Vendite!BE45</f>
        <v>0</v>
      </c>
      <c r="BF45" s="113">
        <f>+M_Vendite!BF45</f>
        <v>0</v>
      </c>
      <c r="BG45" s="113">
        <f>+M_Vendite!BG45</f>
        <v>0</v>
      </c>
      <c r="BH45" s="113">
        <f>+M_Vendite!BH45</f>
        <v>0</v>
      </c>
      <c r="BI45" s="113">
        <f>+M_Vendite!BI45</f>
        <v>0</v>
      </c>
      <c r="BJ45" s="113">
        <f>+M_Vendite!BJ45</f>
        <v>0</v>
      </c>
      <c r="BK45" s="113">
        <f>+M_Vendite!BK45</f>
        <v>0</v>
      </c>
    </row>
    <row r="47" spans="2:63" x14ac:dyDescent="0.25">
      <c r="B47" s="22" t="s">
        <v>440</v>
      </c>
      <c r="D47" s="31">
        <f>+D3</f>
        <v>41640</v>
      </c>
      <c r="E47" s="31">
        <f t="shared" ref="E47:BK47" si="2">+E3</f>
        <v>41698</v>
      </c>
      <c r="F47" s="31">
        <f t="shared" si="2"/>
        <v>41729</v>
      </c>
      <c r="G47" s="31">
        <f t="shared" si="2"/>
        <v>41759</v>
      </c>
      <c r="H47" s="31">
        <f t="shared" si="2"/>
        <v>41790</v>
      </c>
      <c r="I47" s="31">
        <f t="shared" si="2"/>
        <v>41820</v>
      </c>
      <c r="J47" s="31">
        <f t="shared" si="2"/>
        <v>41851</v>
      </c>
      <c r="K47" s="31">
        <f t="shared" si="2"/>
        <v>41882</v>
      </c>
      <c r="L47" s="31">
        <f t="shared" si="2"/>
        <v>41912</v>
      </c>
      <c r="M47" s="31">
        <f t="shared" si="2"/>
        <v>41943</v>
      </c>
      <c r="N47" s="31">
        <f t="shared" si="2"/>
        <v>41973</v>
      </c>
      <c r="O47" s="31">
        <f t="shared" si="2"/>
        <v>42004</v>
      </c>
      <c r="P47" s="31">
        <f t="shared" si="2"/>
        <v>42035</v>
      </c>
      <c r="Q47" s="31">
        <f t="shared" si="2"/>
        <v>42063</v>
      </c>
      <c r="R47" s="31">
        <f t="shared" si="2"/>
        <v>42094</v>
      </c>
      <c r="S47" s="31">
        <f t="shared" si="2"/>
        <v>42124</v>
      </c>
      <c r="T47" s="31">
        <f t="shared" si="2"/>
        <v>42155</v>
      </c>
      <c r="U47" s="31">
        <f t="shared" si="2"/>
        <v>42185</v>
      </c>
      <c r="V47" s="31">
        <f t="shared" si="2"/>
        <v>42216</v>
      </c>
      <c r="W47" s="31">
        <f t="shared" si="2"/>
        <v>42247</v>
      </c>
      <c r="X47" s="31">
        <f t="shared" si="2"/>
        <v>42277</v>
      </c>
      <c r="Y47" s="31">
        <f t="shared" si="2"/>
        <v>42308</v>
      </c>
      <c r="Z47" s="31">
        <f t="shared" si="2"/>
        <v>42338</v>
      </c>
      <c r="AA47" s="31">
        <f t="shared" si="2"/>
        <v>42369</v>
      </c>
      <c r="AB47" s="31">
        <f t="shared" si="2"/>
        <v>42400</v>
      </c>
      <c r="AC47" s="31">
        <f t="shared" si="2"/>
        <v>42429</v>
      </c>
      <c r="AD47" s="31">
        <f t="shared" si="2"/>
        <v>42460</v>
      </c>
      <c r="AE47" s="31">
        <f t="shared" si="2"/>
        <v>42490</v>
      </c>
      <c r="AF47" s="31">
        <f t="shared" si="2"/>
        <v>42521</v>
      </c>
      <c r="AG47" s="31">
        <f t="shared" si="2"/>
        <v>42551</v>
      </c>
      <c r="AH47" s="31">
        <f t="shared" si="2"/>
        <v>42582</v>
      </c>
      <c r="AI47" s="31">
        <f t="shared" si="2"/>
        <v>42613</v>
      </c>
      <c r="AJ47" s="31">
        <f t="shared" si="2"/>
        <v>42643</v>
      </c>
      <c r="AK47" s="31">
        <f t="shared" si="2"/>
        <v>42674</v>
      </c>
      <c r="AL47" s="31">
        <f t="shared" si="2"/>
        <v>42704</v>
      </c>
      <c r="AM47" s="31">
        <f t="shared" si="2"/>
        <v>42735</v>
      </c>
      <c r="AN47" s="31">
        <f t="shared" si="2"/>
        <v>42766</v>
      </c>
      <c r="AO47" s="31">
        <f t="shared" si="2"/>
        <v>42794</v>
      </c>
      <c r="AP47" s="31">
        <f t="shared" si="2"/>
        <v>42825</v>
      </c>
      <c r="AQ47" s="31">
        <f t="shared" si="2"/>
        <v>42855</v>
      </c>
      <c r="AR47" s="31">
        <f t="shared" si="2"/>
        <v>42886</v>
      </c>
      <c r="AS47" s="31">
        <f t="shared" si="2"/>
        <v>42916</v>
      </c>
      <c r="AT47" s="31">
        <f t="shared" si="2"/>
        <v>42947</v>
      </c>
      <c r="AU47" s="31">
        <f t="shared" si="2"/>
        <v>42978</v>
      </c>
      <c r="AV47" s="31">
        <f t="shared" si="2"/>
        <v>43008</v>
      </c>
      <c r="AW47" s="31">
        <f t="shared" si="2"/>
        <v>43039</v>
      </c>
      <c r="AX47" s="31">
        <f t="shared" si="2"/>
        <v>43069</v>
      </c>
      <c r="AY47" s="31">
        <f t="shared" si="2"/>
        <v>43100</v>
      </c>
      <c r="AZ47" s="31">
        <f t="shared" si="2"/>
        <v>43131</v>
      </c>
      <c r="BA47" s="31">
        <f t="shared" si="2"/>
        <v>43159</v>
      </c>
      <c r="BB47" s="31">
        <f t="shared" si="2"/>
        <v>43190</v>
      </c>
      <c r="BC47" s="31">
        <f t="shared" si="2"/>
        <v>43220</v>
      </c>
      <c r="BD47" s="31">
        <f t="shared" si="2"/>
        <v>43251</v>
      </c>
      <c r="BE47" s="31">
        <f t="shared" si="2"/>
        <v>43281</v>
      </c>
      <c r="BF47" s="31">
        <f t="shared" si="2"/>
        <v>43312</v>
      </c>
      <c r="BG47" s="31">
        <f t="shared" si="2"/>
        <v>43343</v>
      </c>
      <c r="BH47" s="31">
        <f t="shared" si="2"/>
        <v>43373</v>
      </c>
      <c r="BI47" s="31">
        <f t="shared" si="2"/>
        <v>43404</v>
      </c>
      <c r="BJ47" s="31">
        <f t="shared" si="2"/>
        <v>43434</v>
      </c>
      <c r="BK47" s="31">
        <f t="shared" si="2"/>
        <v>43465</v>
      </c>
    </row>
    <row r="48" spans="2:63" x14ac:dyDescent="0.25">
      <c r="B48" t="str">
        <f>+B26</f>
        <v>Materia Prima 1</v>
      </c>
    </row>
    <row r="49" spans="2:2" x14ac:dyDescent="0.25">
      <c r="B49" t="str">
        <f t="shared" ref="B49:B67" si="3">+B27</f>
        <v>Materia Prima 2</v>
      </c>
    </row>
    <row r="50" spans="2:2" x14ac:dyDescent="0.25">
      <c r="B50" t="str">
        <f t="shared" si="3"/>
        <v>Materia Prima 3</v>
      </c>
    </row>
    <row r="51" spans="2:2" x14ac:dyDescent="0.25">
      <c r="B51" t="str">
        <f t="shared" si="3"/>
        <v>Materia Prima 4</v>
      </c>
    </row>
    <row r="52" spans="2:2" x14ac:dyDescent="0.25">
      <c r="B52" t="str">
        <f t="shared" si="3"/>
        <v>Materia Prima 5</v>
      </c>
    </row>
    <row r="53" spans="2:2" x14ac:dyDescent="0.25">
      <c r="B53" t="str">
        <f t="shared" si="3"/>
        <v>Materia Prima 6</v>
      </c>
    </row>
    <row r="54" spans="2:2" x14ac:dyDescent="0.25">
      <c r="B54" t="str">
        <f t="shared" si="3"/>
        <v>Materia Prima 7</v>
      </c>
    </row>
    <row r="55" spans="2:2" x14ac:dyDescent="0.25">
      <c r="B55" t="str">
        <f t="shared" si="3"/>
        <v>Materia Prima 8</v>
      </c>
    </row>
    <row r="56" spans="2:2" x14ac:dyDescent="0.25">
      <c r="B56" t="str">
        <f t="shared" si="3"/>
        <v>Materia Prima 9</v>
      </c>
    </row>
    <row r="57" spans="2:2" x14ac:dyDescent="0.25">
      <c r="B57" t="str">
        <f t="shared" si="3"/>
        <v>Materia Prima 10</v>
      </c>
    </row>
    <row r="58" spans="2:2" x14ac:dyDescent="0.25">
      <c r="B58" t="str">
        <f t="shared" si="3"/>
        <v>Materia Prima 11</v>
      </c>
    </row>
    <row r="59" spans="2:2" x14ac:dyDescent="0.25">
      <c r="B59" t="str">
        <f t="shared" si="3"/>
        <v>Materia Prima 12</v>
      </c>
    </row>
    <row r="60" spans="2:2" x14ac:dyDescent="0.25">
      <c r="B60" t="str">
        <f t="shared" si="3"/>
        <v>Materia Prima 13</v>
      </c>
    </row>
    <row r="61" spans="2:2" x14ac:dyDescent="0.25">
      <c r="B61" t="str">
        <f t="shared" si="3"/>
        <v>Materia Prima 14</v>
      </c>
    </row>
    <row r="62" spans="2:2" x14ac:dyDescent="0.25">
      <c r="B62" t="str">
        <f t="shared" si="3"/>
        <v>Materia Prima 15</v>
      </c>
    </row>
    <row r="63" spans="2:2" x14ac:dyDescent="0.25">
      <c r="B63" t="str">
        <f t="shared" si="3"/>
        <v>Materia Prima 16</v>
      </c>
    </row>
    <row r="64" spans="2:2" x14ac:dyDescent="0.25">
      <c r="B64" t="str">
        <f t="shared" si="3"/>
        <v>Materia Prima 17</v>
      </c>
    </row>
    <row r="65" spans="2:63" x14ac:dyDescent="0.25">
      <c r="B65" t="str">
        <f t="shared" si="3"/>
        <v>Materia Prima 18</v>
      </c>
    </row>
    <row r="66" spans="2:63" x14ac:dyDescent="0.25">
      <c r="B66" t="str">
        <f t="shared" si="3"/>
        <v>Materia Prima 19</v>
      </c>
    </row>
    <row r="67" spans="2:63" x14ac:dyDescent="0.25">
      <c r="B67" t="str">
        <f t="shared" si="3"/>
        <v>Materia Prima 20</v>
      </c>
    </row>
    <row r="70" spans="2:63" x14ac:dyDescent="0.25">
      <c r="B70" s="22" t="s">
        <v>123</v>
      </c>
      <c r="C70" s="22"/>
      <c r="D70" s="31">
        <f>+D3</f>
        <v>41640</v>
      </c>
      <c r="E70" s="31">
        <f t="shared" ref="E70:BK70" si="4">+E3</f>
        <v>41698</v>
      </c>
      <c r="F70" s="31">
        <f t="shared" si="4"/>
        <v>41729</v>
      </c>
      <c r="G70" s="31">
        <f t="shared" si="4"/>
        <v>41759</v>
      </c>
      <c r="H70" s="31">
        <f t="shared" si="4"/>
        <v>41790</v>
      </c>
      <c r="I70" s="31">
        <f t="shared" si="4"/>
        <v>41820</v>
      </c>
      <c r="J70" s="31">
        <f t="shared" si="4"/>
        <v>41851</v>
      </c>
      <c r="K70" s="31">
        <f t="shared" si="4"/>
        <v>41882</v>
      </c>
      <c r="L70" s="31">
        <f t="shared" si="4"/>
        <v>41912</v>
      </c>
      <c r="M70" s="31">
        <f t="shared" si="4"/>
        <v>41943</v>
      </c>
      <c r="N70" s="31">
        <f t="shared" si="4"/>
        <v>41973</v>
      </c>
      <c r="O70" s="31">
        <f t="shared" si="4"/>
        <v>42004</v>
      </c>
      <c r="P70" s="31">
        <f t="shared" si="4"/>
        <v>42035</v>
      </c>
      <c r="Q70" s="31">
        <f t="shared" si="4"/>
        <v>42063</v>
      </c>
      <c r="R70" s="31">
        <f t="shared" si="4"/>
        <v>42094</v>
      </c>
      <c r="S70" s="31">
        <f t="shared" si="4"/>
        <v>42124</v>
      </c>
      <c r="T70" s="31">
        <f t="shared" si="4"/>
        <v>42155</v>
      </c>
      <c r="U70" s="31">
        <f t="shared" si="4"/>
        <v>42185</v>
      </c>
      <c r="V70" s="31">
        <f t="shared" si="4"/>
        <v>42216</v>
      </c>
      <c r="W70" s="31">
        <f t="shared" si="4"/>
        <v>42247</v>
      </c>
      <c r="X70" s="31">
        <f t="shared" si="4"/>
        <v>42277</v>
      </c>
      <c r="Y70" s="31">
        <f t="shared" si="4"/>
        <v>42308</v>
      </c>
      <c r="Z70" s="31">
        <f t="shared" si="4"/>
        <v>42338</v>
      </c>
      <c r="AA70" s="31">
        <f t="shared" si="4"/>
        <v>42369</v>
      </c>
      <c r="AB70" s="31">
        <f t="shared" si="4"/>
        <v>42400</v>
      </c>
      <c r="AC70" s="31">
        <f t="shared" si="4"/>
        <v>42429</v>
      </c>
      <c r="AD70" s="31">
        <f t="shared" si="4"/>
        <v>42460</v>
      </c>
      <c r="AE70" s="31">
        <f t="shared" si="4"/>
        <v>42490</v>
      </c>
      <c r="AF70" s="31">
        <f t="shared" si="4"/>
        <v>42521</v>
      </c>
      <c r="AG70" s="31">
        <f t="shared" si="4"/>
        <v>42551</v>
      </c>
      <c r="AH70" s="31">
        <f t="shared" si="4"/>
        <v>42582</v>
      </c>
      <c r="AI70" s="31">
        <f t="shared" si="4"/>
        <v>42613</v>
      </c>
      <c r="AJ70" s="31">
        <f t="shared" si="4"/>
        <v>42643</v>
      </c>
      <c r="AK70" s="31">
        <f t="shared" si="4"/>
        <v>42674</v>
      </c>
      <c r="AL70" s="31">
        <f t="shared" si="4"/>
        <v>42704</v>
      </c>
      <c r="AM70" s="31">
        <f t="shared" si="4"/>
        <v>42735</v>
      </c>
      <c r="AN70" s="31">
        <f t="shared" si="4"/>
        <v>42766</v>
      </c>
      <c r="AO70" s="31">
        <f t="shared" si="4"/>
        <v>42794</v>
      </c>
      <c r="AP70" s="31">
        <f t="shared" si="4"/>
        <v>42825</v>
      </c>
      <c r="AQ70" s="31">
        <f t="shared" si="4"/>
        <v>42855</v>
      </c>
      <c r="AR70" s="31">
        <f t="shared" si="4"/>
        <v>42886</v>
      </c>
      <c r="AS70" s="31">
        <f t="shared" si="4"/>
        <v>42916</v>
      </c>
      <c r="AT70" s="31">
        <f t="shared" si="4"/>
        <v>42947</v>
      </c>
      <c r="AU70" s="31">
        <f t="shared" si="4"/>
        <v>42978</v>
      </c>
      <c r="AV70" s="31">
        <f t="shared" si="4"/>
        <v>43008</v>
      </c>
      <c r="AW70" s="31">
        <f t="shared" si="4"/>
        <v>43039</v>
      </c>
      <c r="AX70" s="31">
        <f t="shared" si="4"/>
        <v>43069</v>
      </c>
      <c r="AY70" s="31">
        <f t="shared" si="4"/>
        <v>43100</v>
      </c>
      <c r="AZ70" s="31">
        <f t="shared" si="4"/>
        <v>43131</v>
      </c>
      <c r="BA70" s="31">
        <f t="shared" si="4"/>
        <v>43159</v>
      </c>
      <c r="BB70" s="31">
        <f t="shared" si="4"/>
        <v>43190</v>
      </c>
      <c r="BC70" s="31">
        <f t="shared" si="4"/>
        <v>43220</v>
      </c>
      <c r="BD70" s="31">
        <f t="shared" si="4"/>
        <v>43251</v>
      </c>
      <c r="BE70" s="31">
        <f t="shared" si="4"/>
        <v>43281</v>
      </c>
      <c r="BF70" s="31">
        <f t="shared" si="4"/>
        <v>43312</v>
      </c>
      <c r="BG70" s="31">
        <f t="shared" si="4"/>
        <v>43343</v>
      </c>
      <c r="BH70" s="31">
        <f t="shared" si="4"/>
        <v>43373</v>
      </c>
      <c r="BI70" s="31">
        <f t="shared" si="4"/>
        <v>43404</v>
      </c>
      <c r="BJ70" s="31">
        <f t="shared" si="4"/>
        <v>43434</v>
      </c>
      <c r="BK70" s="31">
        <f t="shared" si="4"/>
        <v>43465</v>
      </c>
    </row>
    <row r="71" spans="2:63" x14ac:dyDescent="0.25">
      <c r="B71" t="str">
        <f t="shared" ref="B71:B90" si="5">+B4</f>
        <v>Materia Prima 1</v>
      </c>
      <c r="D71" s="42">
        <f>+M_Vendite!D26+M_Vendite!D48</f>
        <v>300</v>
      </c>
      <c r="E71" s="42">
        <f>+M_Vendite!E26+M_Vendite!E48-M_Vendite!D48</f>
        <v>100</v>
      </c>
      <c r="F71" s="42">
        <f>+M_Vendite!F26+M_Vendite!F48-M_Vendite!E48</f>
        <v>100</v>
      </c>
      <c r="G71" s="42">
        <f>+M_Vendite!G26+M_Vendite!G48-M_Vendite!F48</f>
        <v>100</v>
      </c>
      <c r="H71" s="42">
        <f>+M_Vendite!H26+M_Vendite!H48-M_Vendite!G48</f>
        <v>100</v>
      </c>
      <c r="I71" s="42">
        <f>+M_Vendite!I26+M_Vendite!I48-M_Vendite!H48</f>
        <v>100</v>
      </c>
      <c r="J71" s="42">
        <f>+M_Vendite!J26+M_Vendite!J48-M_Vendite!I48</f>
        <v>100</v>
      </c>
      <c r="K71" s="42">
        <f>+M_Vendite!K26+M_Vendite!K48-M_Vendite!J48</f>
        <v>100</v>
      </c>
      <c r="L71" s="42">
        <f>+M_Vendite!L26+M_Vendite!L48-M_Vendite!K48</f>
        <v>100</v>
      </c>
      <c r="M71" s="42">
        <f>+M_Vendite!M26+M_Vendite!M48-M_Vendite!L48</f>
        <v>100</v>
      </c>
      <c r="N71" s="42">
        <f>+M_Vendite!N26+M_Vendite!N48-M_Vendite!M48</f>
        <v>100</v>
      </c>
      <c r="O71" s="42">
        <f>+M_Vendite!O26+M_Vendite!O48-M_Vendite!N48</f>
        <v>100</v>
      </c>
      <c r="P71" s="42">
        <f>+M_Vendite!P26+M_Vendite!P48-M_Vendite!O48</f>
        <v>100</v>
      </c>
      <c r="Q71" s="42">
        <f>+M_Vendite!Q26+M_Vendite!Q48-M_Vendite!P48</f>
        <v>100</v>
      </c>
      <c r="R71" s="42">
        <f>+M_Vendite!R26+M_Vendite!R48-M_Vendite!Q48</f>
        <v>100</v>
      </c>
      <c r="S71" s="42">
        <f>+M_Vendite!S26+M_Vendite!S48-M_Vendite!R48</f>
        <v>100</v>
      </c>
      <c r="T71" s="42">
        <f>+M_Vendite!T26+M_Vendite!T48-M_Vendite!S48</f>
        <v>100</v>
      </c>
      <c r="U71" s="42">
        <f>+M_Vendite!U26+M_Vendite!U48-M_Vendite!T48</f>
        <v>100</v>
      </c>
      <c r="V71" s="42">
        <f>+M_Vendite!V26+M_Vendite!V48-M_Vendite!U48</f>
        <v>100</v>
      </c>
      <c r="W71" s="42">
        <f>+M_Vendite!W26+M_Vendite!W48-M_Vendite!V48</f>
        <v>100</v>
      </c>
      <c r="X71" s="42">
        <f>+M_Vendite!X26+M_Vendite!X48-M_Vendite!W48</f>
        <v>100</v>
      </c>
      <c r="Y71" s="42">
        <f>+M_Vendite!Y26+M_Vendite!Y48-M_Vendite!X48</f>
        <v>100</v>
      </c>
      <c r="Z71" s="42">
        <f>+M_Vendite!Z26+M_Vendite!Z48-M_Vendite!Y48</f>
        <v>100</v>
      </c>
      <c r="AA71" s="42">
        <f>+M_Vendite!AA26+M_Vendite!AA48-M_Vendite!Z48</f>
        <v>100</v>
      </c>
      <c r="AB71" s="42">
        <f>+M_Vendite!AB26+M_Vendite!AB48-M_Vendite!AA48</f>
        <v>100</v>
      </c>
      <c r="AC71" s="42">
        <f>+M_Vendite!AC26+M_Vendite!AC48-M_Vendite!AB48</f>
        <v>100</v>
      </c>
      <c r="AD71" s="42">
        <f>+M_Vendite!AD26+M_Vendite!AD48-M_Vendite!AC48</f>
        <v>100</v>
      </c>
      <c r="AE71" s="42">
        <f>+M_Vendite!AE26+M_Vendite!AE48-M_Vendite!AD48</f>
        <v>100</v>
      </c>
      <c r="AF71" s="42">
        <f>+M_Vendite!AF26+M_Vendite!AF48-M_Vendite!AE48</f>
        <v>100</v>
      </c>
      <c r="AG71" s="42">
        <f>+M_Vendite!AG26+M_Vendite!AG48-M_Vendite!AF48</f>
        <v>100</v>
      </c>
      <c r="AH71" s="42">
        <f>+M_Vendite!AH26+M_Vendite!AH48-M_Vendite!AG48</f>
        <v>100</v>
      </c>
      <c r="AI71" s="42">
        <f>+M_Vendite!AI26+M_Vendite!AI48-M_Vendite!AH48</f>
        <v>100</v>
      </c>
      <c r="AJ71" s="42">
        <f>+M_Vendite!AJ26+M_Vendite!AJ48-M_Vendite!AI48</f>
        <v>100</v>
      </c>
      <c r="AK71" s="42">
        <f>+M_Vendite!AK26+M_Vendite!AK48-M_Vendite!AJ48</f>
        <v>100</v>
      </c>
      <c r="AL71" s="42">
        <f>+M_Vendite!AL26+M_Vendite!AL48-M_Vendite!AK48</f>
        <v>100</v>
      </c>
      <c r="AM71" s="42">
        <f>+M_Vendite!AM26+M_Vendite!AM48-M_Vendite!AL48</f>
        <v>100</v>
      </c>
      <c r="AN71" s="42">
        <f>+M_Vendite!AN26+M_Vendite!AN48-M_Vendite!AM48</f>
        <v>100</v>
      </c>
      <c r="AO71" s="42">
        <f>+M_Vendite!AO26+M_Vendite!AO48-M_Vendite!AN48</f>
        <v>100</v>
      </c>
      <c r="AP71" s="42">
        <f>+M_Vendite!AP26+M_Vendite!AP48-M_Vendite!AO48</f>
        <v>100</v>
      </c>
      <c r="AQ71" s="42">
        <f>+M_Vendite!AQ26+M_Vendite!AQ48-M_Vendite!AP48</f>
        <v>100</v>
      </c>
      <c r="AR71" s="42">
        <f>+M_Vendite!AR26+M_Vendite!AR48-M_Vendite!AQ48</f>
        <v>100</v>
      </c>
      <c r="AS71" s="42">
        <f>+M_Vendite!AS26+M_Vendite!AS48-M_Vendite!AR48</f>
        <v>100</v>
      </c>
      <c r="AT71" s="42">
        <f>+M_Vendite!AT26+M_Vendite!AT48-M_Vendite!AS48</f>
        <v>100</v>
      </c>
      <c r="AU71" s="42">
        <f>+M_Vendite!AU26+M_Vendite!AU48-M_Vendite!AT48</f>
        <v>100</v>
      </c>
      <c r="AV71" s="42">
        <f>+M_Vendite!AV26+M_Vendite!AV48-M_Vendite!AU48</f>
        <v>100</v>
      </c>
      <c r="AW71" s="42">
        <f>+M_Vendite!AW26+M_Vendite!AW48-M_Vendite!AV48</f>
        <v>100</v>
      </c>
      <c r="AX71" s="42">
        <f>+M_Vendite!AX26+M_Vendite!AX48-M_Vendite!AW48</f>
        <v>100</v>
      </c>
      <c r="AY71" s="42">
        <f>+M_Vendite!AY26+M_Vendite!AY48-M_Vendite!AX48</f>
        <v>100</v>
      </c>
      <c r="AZ71" s="42">
        <f>+M_Vendite!AZ26+M_Vendite!AZ48-M_Vendite!AY48</f>
        <v>100</v>
      </c>
      <c r="BA71" s="42">
        <f>+M_Vendite!BA26+M_Vendite!BA48-M_Vendite!AZ48</f>
        <v>100</v>
      </c>
      <c r="BB71" s="42">
        <f>+M_Vendite!BB26+M_Vendite!BB48-M_Vendite!BA48</f>
        <v>100</v>
      </c>
      <c r="BC71" s="42">
        <f>+M_Vendite!BC26+M_Vendite!BC48-M_Vendite!BB48</f>
        <v>100</v>
      </c>
      <c r="BD71" s="42">
        <f>+M_Vendite!BD26+M_Vendite!BD48-M_Vendite!BC48</f>
        <v>100</v>
      </c>
      <c r="BE71" s="42">
        <f>+M_Vendite!BE26+M_Vendite!BE48-M_Vendite!BD48</f>
        <v>100</v>
      </c>
      <c r="BF71" s="42">
        <f>+M_Vendite!BF26+M_Vendite!BF48-M_Vendite!BE48</f>
        <v>100</v>
      </c>
      <c r="BG71" s="42">
        <f>+M_Vendite!BG26+M_Vendite!BG48-M_Vendite!BF48</f>
        <v>100</v>
      </c>
      <c r="BH71" s="42">
        <f>+M_Vendite!BH26+M_Vendite!BH48-M_Vendite!BG48</f>
        <v>100</v>
      </c>
      <c r="BI71" s="42">
        <f>+M_Vendite!BI26+M_Vendite!BI48-M_Vendite!BH48</f>
        <v>100</v>
      </c>
      <c r="BJ71" s="42">
        <f>+M_Vendite!BJ26+M_Vendite!BJ48-M_Vendite!BI48</f>
        <v>100</v>
      </c>
      <c r="BK71" s="42">
        <f>+M_Vendite!BK26+M_Vendite!BK48-M_Vendite!BJ48</f>
        <v>100</v>
      </c>
    </row>
    <row r="72" spans="2:63" x14ac:dyDescent="0.25">
      <c r="B72" t="str">
        <f t="shared" si="5"/>
        <v>Materia Prima 2</v>
      </c>
      <c r="D72" s="42">
        <f>+M_Vendite!D27+M_Vendite!D49</f>
        <v>300</v>
      </c>
      <c r="E72" s="42">
        <f>+M_Vendite!E27+M_Vendite!E49-M_Vendite!D49</f>
        <v>100</v>
      </c>
      <c r="F72" s="42">
        <f>+M_Vendite!F27+M_Vendite!F49-M_Vendite!E49</f>
        <v>100</v>
      </c>
      <c r="G72" s="42">
        <f>+M_Vendite!G27+M_Vendite!G49-M_Vendite!F49</f>
        <v>100</v>
      </c>
      <c r="H72" s="42">
        <f>+M_Vendite!H27+M_Vendite!H49-M_Vendite!G49</f>
        <v>100</v>
      </c>
      <c r="I72" s="42">
        <f>+M_Vendite!I27+M_Vendite!I49-M_Vendite!H49</f>
        <v>100</v>
      </c>
      <c r="J72" s="42">
        <f>+M_Vendite!J27+M_Vendite!J49-M_Vendite!I49</f>
        <v>100</v>
      </c>
      <c r="K72" s="42">
        <f>+M_Vendite!K27+M_Vendite!K49-M_Vendite!J49</f>
        <v>100</v>
      </c>
      <c r="L72" s="42">
        <f>+M_Vendite!L27+M_Vendite!L49-M_Vendite!K49</f>
        <v>100</v>
      </c>
      <c r="M72" s="42">
        <f>+M_Vendite!M27+M_Vendite!M49-M_Vendite!L49</f>
        <v>100</v>
      </c>
      <c r="N72" s="42">
        <f>+M_Vendite!N27+M_Vendite!N49-M_Vendite!M49</f>
        <v>100</v>
      </c>
      <c r="O72" s="42">
        <f>+M_Vendite!O27+M_Vendite!O49-M_Vendite!N49</f>
        <v>100</v>
      </c>
      <c r="P72" s="42">
        <f>+M_Vendite!P27+M_Vendite!P49-M_Vendite!O49</f>
        <v>100</v>
      </c>
      <c r="Q72" s="42">
        <f>+M_Vendite!Q27+M_Vendite!Q49-M_Vendite!P49</f>
        <v>100</v>
      </c>
      <c r="R72" s="42">
        <f>+M_Vendite!R27+M_Vendite!R49-M_Vendite!Q49</f>
        <v>100</v>
      </c>
      <c r="S72" s="42">
        <f>+M_Vendite!S27+M_Vendite!S49-M_Vendite!R49</f>
        <v>100</v>
      </c>
      <c r="T72" s="42">
        <f>+M_Vendite!T27+M_Vendite!T49-M_Vendite!S49</f>
        <v>100</v>
      </c>
      <c r="U72" s="42">
        <f>+M_Vendite!U27+M_Vendite!U49-M_Vendite!T49</f>
        <v>100</v>
      </c>
      <c r="V72" s="42">
        <f>+M_Vendite!V27+M_Vendite!V49-M_Vendite!U49</f>
        <v>100</v>
      </c>
      <c r="W72" s="42">
        <f>+M_Vendite!W27+M_Vendite!W49-M_Vendite!V49</f>
        <v>100</v>
      </c>
      <c r="X72" s="42">
        <f>+M_Vendite!X27+M_Vendite!X49-M_Vendite!W49</f>
        <v>100</v>
      </c>
      <c r="Y72" s="42">
        <f>+M_Vendite!Y27+M_Vendite!Y49-M_Vendite!X49</f>
        <v>100</v>
      </c>
      <c r="Z72" s="42">
        <f>+M_Vendite!Z27+M_Vendite!Z49-M_Vendite!Y49</f>
        <v>100</v>
      </c>
      <c r="AA72" s="42">
        <f>+M_Vendite!AA27+M_Vendite!AA49-M_Vendite!Z49</f>
        <v>100</v>
      </c>
      <c r="AB72" s="42">
        <f>+M_Vendite!AB27+M_Vendite!AB49-M_Vendite!AA49</f>
        <v>100</v>
      </c>
      <c r="AC72" s="42">
        <f>+M_Vendite!AC27+M_Vendite!AC49-M_Vendite!AB49</f>
        <v>100</v>
      </c>
      <c r="AD72" s="42">
        <f>+M_Vendite!AD27+M_Vendite!AD49-M_Vendite!AC49</f>
        <v>100</v>
      </c>
      <c r="AE72" s="42">
        <f>+M_Vendite!AE27+M_Vendite!AE49-M_Vendite!AD49</f>
        <v>100</v>
      </c>
      <c r="AF72" s="42">
        <f>+M_Vendite!AF27+M_Vendite!AF49-M_Vendite!AE49</f>
        <v>100</v>
      </c>
      <c r="AG72" s="42">
        <f>+M_Vendite!AG27+M_Vendite!AG49-M_Vendite!AF49</f>
        <v>100</v>
      </c>
      <c r="AH72" s="42">
        <f>+M_Vendite!AH27+M_Vendite!AH49-M_Vendite!AG49</f>
        <v>100</v>
      </c>
      <c r="AI72" s="42">
        <f>+M_Vendite!AI27+M_Vendite!AI49-M_Vendite!AH49</f>
        <v>100</v>
      </c>
      <c r="AJ72" s="42">
        <f>+M_Vendite!AJ27+M_Vendite!AJ49-M_Vendite!AI49</f>
        <v>100</v>
      </c>
      <c r="AK72" s="42">
        <f>+M_Vendite!AK27+M_Vendite!AK49-M_Vendite!AJ49</f>
        <v>100</v>
      </c>
      <c r="AL72" s="42">
        <f>+M_Vendite!AL27+M_Vendite!AL49-M_Vendite!AK49</f>
        <v>100</v>
      </c>
      <c r="AM72" s="42">
        <f>+M_Vendite!AM27+M_Vendite!AM49-M_Vendite!AL49</f>
        <v>100</v>
      </c>
      <c r="AN72" s="42">
        <f>+M_Vendite!AN27+M_Vendite!AN49-M_Vendite!AM49</f>
        <v>100</v>
      </c>
      <c r="AO72" s="42">
        <f>+M_Vendite!AO27+M_Vendite!AO49-M_Vendite!AN49</f>
        <v>100</v>
      </c>
      <c r="AP72" s="42">
        <f>+M_Vendite!AP27+M_Vendite!AP49-M_Vendite!AO49</f>
        <v>100</v>
      </c>
      <c r="AQ72" s="42">
        <f>+M_Vendite!AQ27+M_Vendite!AQ49-M_Vendite!AP49</f>
        <v>100</v>
      </c>
      <c r="AR72" s="42">
        <f>+M_Vendite!AR27+M_Vendite!AR49-M_Vendite!AQ49</f>
        <v>100</v>
      </c>
      <c r="AS72" s="42">
        <f>+M_Vendite!AS27+M_Vendite!AS49-M_Vendite!AR49</f>
        <v>100</v>
      </c>
      <c r="AT72" s="42">
        <f>+M_Vendite!AT27+M_Vendite!AT49-M_Vendite!AS49</f>
        <v>100</v>
      </c>
      <c r="AU72" s="42">
        <f>+M_Vendite!AU27+M_Vendite!AU49-M_Vendite!AT49</f>
        <v>100</v>
      </c>
      <c r="AV72" s="42">
        <f>+M_Vendite!AV27+M_Vendite!AV49-M_Vendite!AU49</f>
        <v>100</v>
      </c>
      <c r="AW72" s="42">
        <f>+M_Vendite!AW27+M_Vendite!AW49-M_Vendite!AV49</f>
        <v>100</v>
      </c>
      <c r="AX72" s="42">
        <f>+M_Vendite!AX27+M_Vendite!AX49-M_Vendite!AW49</f>
        <v>100</v>
      </c>
      <c r="AY72" s="42">
        <f>+M_Vendite!AY27+M_Vendite!AY49-M_Vendite!AX49</f>
        <v>100</v>
      </c>
      <c r="AZ72" s="42">
        <f>+M_Vendite!AZ27+M_Vendite!AZ49-M_Vendite!AY49</f>
        <v>100</v>
      </c>
      <c r="BA72" s="42">
        <f>+M_Vendite!BA27+M_Vendite!BA49-M_Vendite!AZ49</f>
        <v>100</v>
      </c>
      <c r="BB72" s="42">
        <f>+M_Vendite!BB27+M_Vendite!BB49-M_Vendite!BA49</f>
        <v>100</v>
      </c>
      <c r="BC72" s="42">
        <f>+M_Vendite!BC27+M_Vendite!BC49-M_Vendite!BB49</f>
        <v>100</v>
      </c>
      <c r="BD72" s="42">
        <f>+M_Vendite!BD27+M_Vendite!BD49-M_Vendite!BC49</f>
        <v>100</v>
      </c>
      <c r="BE72" s="42">
        <f>+M_Vendite!BE27+M_Vendite!BE49-M_Vendite!BD49</f>
        <v>100</v>
      </c>
      <c r="BF72" s="42">
        <f>+M_Vendite!BF27+M_Vendite!BF49-M_Vendite!BE49</f>
        <v>100</v>
      </c>
      <c r="BG72" s="42">
        <f>+M_Vendite!BG27+M_Vendite!BG49-M_Vendite!BF49</f>
        <v>100</v>
      </c>
      <c r="BH72" s="42">
        <f>+M_Vendite!BH27+M_Vendite!BH49-M_Vendite!BG49</f>
        <v>100</v>
      </c>
      <c r="BI72" s="42">
        <f>+M_Vendite!BI27+M_Vendite!BI49-M_Vendite!BH49</f>
        <v>100</v>
      </c>
      <c r="BJ72" s="42">
        <f>+M_Vendite!BJ27+M_Vendite!BJ49-M_Vendite!BI49</f>
        <v>100</v>
      </c>
      <c r="BK72" s="42">
        <f>+M_Vendite!BK27+M_Vendite!BK49-M_Vendite!BJ49</f>
        <v>100</v>
      </c>
    </row>
    <row r="73" spans="2:63" x14ac:dyDescent="0.25">
      <c r="B73" t="str">
        <f t="shared" si="5"/>
        <v>Materia Prima 3</v>
      </c>
      <c r="D73" s="42">
        <f>+M_Vendite!D28+M_Vendite!D50</f>
        <v>300</v>
      </c>
      <c r="E73" s="42">
        <f>+M_Vendite!E28+M_Vendite!E50-M_Vendite!D50</f>
        <v>100</v>
      </c>
      <c r="F73" s="42">
        <f>+M_Vendite!F28+M_Vendite!F50-M_Vendite!E50</f>
        <v>100</v>
      </c>
      <c r="G73" s="42">
        <f>+M_Vendite!G28+M_Vendite!G50-M_Vendite!F50</f>
        <v>100</v>
      </c>
      <c r="H73" s="42">
        <f>+M_Vendite!H28+M_Vendite!H50-M_Vendite!G50</f>
        <v>100</v>
      </c>
      <c r="I73" s="42">
        <f>+M_Vendite!I28+M_Vendite!I50-M_Vendite!H50</f>
        <v>100</v>
      </c>
      <c r="J73" s="42">
        <f>+M_Vendite!J28+M_Vendite!J50-M_Vendite!I50</f>
        <v>100</v>
      </c>
      <c r="K73" s="42">
        <f>+M_Vendite!K28+M_Vendite!K50-M_Vendite!J50</f>
        <v>100</v>
      </c>
      <c r="L73" s="42">
        <f>+M_Vendite!L28+M_Vendite!L50-M_Vendite!K50</f>
        <v>100</v>
      </c>
      <c r="M73" s="42">
        <f>+M_Vendite!M28+M_Vendite!M50-M_Vendite!L50</f>
        <v>100</v>
      </c>
      <c r="N73" s="42">
        <f>+M_Vendite!N28+M_Vendite!N50-M_Vendite!M50</f>
        <v>100</v>
      </c>
      <c r="O73" s="42">
        <f>+M_Vendite!O28+M_Vendite!O50-M_Vendite!N50</f>
        <v>100</v>
      </c>
      <c r="P73" s="42">
        <f>+M_Vendite!P28+M_Vendite!P50-M_Vendite!O50</f>
        <v>100</v>
      </c>
      <c r="Q73" s="42">
        <f>+M_Vendite!Q28+M_Vendite!Q50-M_Vendite!P50</f>
        <v>100</v>
      </c>
      <c r="R73" s="42">
        <f>+M_Vendite!R28+M_Vendite!R50-M_Vendite!Q50</f>
        <v>100</v>
      </c>
      <c r="S73" s="42">
        <f>+M_Vendite!S28+M_Vendite!S50-M_Vendite!R50</f>
        <v>100</v>
      </c>
      <c r="T73" s="42">
        <f>+M_Vendite!T28+M_Vendite!T50-M_Vendite!S50</f>
        <v>100</v>
      </c>
      <c r="U73" s="42">
        <f>+M_Vendite!U28+M_Vendite!U50-M_Vendite!T50</f>
        <v>100</v>
      </c>
      <c r="V73" s="42">
        <f>+M_Vendite!V28+M_Vendite!V50-M_Vendite!U50</f>
        <v>100</v>
      </c>
      <c r="W73" s="42">
        <f>+M_Vendite!W28+M_Vendite!W50-M_Vendite!V50</f>
        <v>100</v>
      </c>
      <c r="X73" s="42">
        <f>+M_Vendite!X28+M_Vendite!X50-M_Vendite!W50</f>
        <v>100</v>
      </c>
      <c r="Y73" s="42">
        <f>+M_Vendite!Y28+M_Vendite!Y50-M_Vendite!X50</f>
        <v>100</v>
      </c>
      <c r="Z73" s="42">
        <f>+M_Vendite!Z28+M_Vendite!Z50-M_Vendite!Y50</f>
        <v>100</v>
      </c>
      <c r="AA73" s="42">
        <f>+M_Vendite!AA28+M_Vendite!AA50-M_Vendite!Z50</f>
        <v>100</v>
      </c>
      <c r="AB73" s="42">
        <f>+M_Vendite!AB28+M_Vendite!AB50-M_Vendite!AA50</f>
        <v>100</v>
      </c>
      <c r="AC73" s="42">
        <f>+M_Vendite!AC28+M_Vendite!AC50-M_Vendite!AB50</f>
        <v>100</v>
      </c>
      <c r="AD73" s="42">
        <f>+M_Vendite!AD28+M_Vendite!AD50-M_Vendite!AC50</f>
        <v>100</v>
      </c>
      <c r="AE73" s="42">
        <f>+M_Vendite!AE28+M_Vendite!AE50-M_Vendite!AD50</f>
        <v>100</v>
      </c>
      <c r="AF73" s="42">
        <f>+M_Vendite!AF28+M_Vendite!AF50-M_Vendite!AE50</f>
        <v>100</v>
      </c>
      <c r="AG73" s="42">
        <f>+M_Vendite!AG28+M_Vendite!AG50-M_Vendite!AF50</f>
        <v>100</v>
      </c>
      <c r="AH73" s="42">
        <f>+M_Vendite!AH28+M_Vendite!AH50-M_Vendite!AG50</f>
        <v>100</v>
      </c>
      <c r="AI73" s="42">
        <f>+M_Vendite!AI28+M_Vendite!AI50-M_Vendite!AH50</f>
        <v>100</v>
      </c>
      <c r="AJ73" s="42">
        <f>+M_Vendite!AJ28+M_Vendite!AJ50-M_Vendite!AI50</f>
        <v>100</v>
      </c>
      <c r="AK73" s="42">
        <f>+M_Vendite!AK28+M_Vendite!AK50-M_Vendite!AJ50</f>
        <v>100</v>
      </c>
      <c r="AL73" s="42">
        <f>+M_Vendite!AL28+M_Vendite!AL50-M_Vendite!AK50</f>
        <v>100</v>
      </c>
      <c r="AM73" s="42">
        <f>+M_Vendite!AM28+M_Vendite!AM50-M_Vendite!AL50</f>
        <v>100</v>
      </c>
      <c r="AN73" s="42">
        <f>+M_Vendite!AN28+M_Vendite!AN50-M_Vendite!AM50</f>
        <v>100</v>
      </c>
      <c r="AO73" s="42">
        <f>+M_Vendite!AO28+M_Vendite!AO50-M_Vendite!AN50</f>
        <v>100</v>
      </c>
      <c r="AP73" s="42">
        <f>+M_Vendite!AP28+M_Vendite!AP50-M_Vendite!AO50</f>
        <v>100</v>
      </c>
      <c r="AQ73" s="42">
        <f>+M_Vendite!AQ28+M_Vendite!AQ50-M_Vendite!AP50</f>
        <v>100</v>
      </c>
      <c r="AR73" s="42">
        <f>+M_Vendite!AR28+M_Vendite!AR50-M_Vendite!AQ50</f>
        <v>100</v>
      </c>
      <c r="AS73" s="42">
        <f>+M_Vendite!AS28+M_Vendite!AS50-M_Vendite!AR50</f>
        <v>100</v>
      </c>
      <c r="AT73" s="42">
        <f>+M_Vendite!AT28+M_Vendite!AT50-M_Vendite!AS50</f>
        <v>100</v>
      </c>
      <c r="AU73" s="42">
        <f>+M_Vendite!AU28+M_Vendite!AU50-M_Vendite!AT50</f>
        <v>100</v>
      </c>
      <c r="AV73" s="42">
        <f>+M_Vendite!AV28+M_Vendite!AV50-M_Vendite!AU50</f>
        <v>100</v>
      </c>
      <c r="AW73" s="42">
        <f>+M_Vendite!AW28+M_Vendite!AW50-M_Vendite!AV50</f>
        <v>100</v>
      </c>
      <c r="AX73" s="42">
        <f>+M_Vendite!AX28+M_Vendite!AX50-M_Vendite!AW50</f>
        <v>100</v>
      </c>
      <c r="AY73" s="42">
        <f>+M_Vendite!AY28+M_Vendite!AY50-M_Vendite!AX50</f>
        <v>100</v>
      </c>
      <c r="AZ73" s="42">
        <f>+M_Vendite!AZ28+M_Vendite!AZ50-M_Vendite!AY50</f>
        <v>100</v>
      </c>
      <c r="BA73" s="42">
        <f>+M_Vendite!BA28+M_Vendite!BA50-M_Vendite!AZ50</f>
        <v>100</v>
      </c>
      <c r="BB73" s="42">
        <f>+M_Vendite!BB28+M_Vendite!BB50-M_Vendite!BA50</f>
        <v>100</v>
      </c>
      <c r="BC73" s="42">
        <f>+M_Vendite!BC28+M_Vendite!BC50-M_Vendite!BB50</f>
        <v>100</v>
      </c>
      <c r="BD73" s="42">
        <f>+M_Vendite!BD28+M_Vendite!BD50-M_Vendite!BC50</f>
        <v>100</v>
      </c>
      <c r="BE73" s="42">
        <f>+M_Vendite!BE28+M_Vendite!BE50-M_Vendite!BD50</f>
        <v>100</v>
      </c>
      <c r="BF73" s="42">
        <f>+M_Vendite!BF28+M_Vendite!BF50-M_Vendite!BE50</f>
        <v>100</v>
      </c>
      <c r="BG73" s="42">
        <f>+M_Vendite!BG28+M_Vendite!BG50-M_Vendite!BF50</f>
        <v>100</v>
      </c>
      <c r="BH73" s="42">
        <f>+M_Vendite!BH28+M_Vendite!BH50-M_Vendite!BG50</f>
        <v>100</v>
      </c>
      <c r="BI73" s="42">
        <f>+M_Vendite!BI28+M_Vendite!BI50-M_Vendite!BH50</f>
        <v>100</v>
      </c>
      <c r="BJ73" s="42">
        <f>+M_Vendite!BJ28+M_Vendite!BJ50-M_Vendite!BI50</f>
        <v>100</v>
      </c>
      <c r="BK73" s="42">
        <f>+M_Vendite!BK28+M_Vendite!BK50-M_Vendite!BJ50</f>
        <v>100</v>
      </c>
    </row>
    <row r="74" spans="2:63" x14ac:dyDescent="0.25">
      <c r="B74" t="str">
        <f t="shared" si="5"/>
        <v>Materia Prima 4</v>
      </c>
      <c r="D74" s="42">
        <f>+M_Vendite!D29+M_Vendite!D51</f>
        <v>300</v>
      </c>
      <c r="E74" s="42">
        <f>+M_Vendite!E29+M_Vendite!E51-M_Vendite!D51</f>
        <v>100</v>
      </c>
      <c r="F74" s="42">
        <f>+M_Vendite!F29+M_Vendite!F51-M_Vendite!E51</f>
        <v>100</v>
      </c>
      <c r="G74" s="42">
        <f>+M_Vendite!G29+M_Vendite!G51-M_Vendite!F51</f>
        <v>100</v>
      </c>
      <c r="H74" s="42">
        <f>+M_Vendite!H29+M_Vendite!H51-M_Vendite!G51</f>
        <v>100</v>
      </c>
      <c r="I74" s="42">
        <f>+M_Vendite!I29+M_Vendite!I51-M_Vendite!H51</f>
        <v>100</v>
      </c>
      <c r="J74" s="42">
        <f>+M_Vendite!J29+M_Vendite!J51-M_Vendite!I51</f>
        <v>100</v>
      </c>
      <c r="K74" s="42">
        <f>+M_Vendite!K29+M_Vendite!K51-M_Vendite!J51</f>
        <v>100</v>
      </c>
      <c r="L74" s="42">
        <f>+M_Vendite!L29+M_Vendite!L51-M_Vendite!K51</f>
        <v>100</v>
      </c>
      <c r="M74" s="42">
        <f>+M_Vendite!M29+M_Vendite!M51-M_Vendite!L51</f>
        <v>100</v>
      </c>
      <c r="N74" s="42">
        <f>+M_Vendite!N29+M_Vendite!N51-M_Vendite!M51</f>
        <v>100</v>
      </c>
      <c r="O74" s="42">
        <f>+M_Vendite!O29+M_Vendite!O51-M_Vendite!N51</f>
        <v>100</v>
      </c>
      <c r="P74" s="42">
        <f>+M_Vendite!P29+M_Vendite!P51-M_Vendite!O51</f>
        <v>100</v>
      </c>
      <c r="Q74" s="42">
        <f>+M_Vendite!Q29+M_Vendite!Q51-M_Vendite!P51</f>
        <v>100</v>
      </c>
      <c r="R74" s="42">
        <f>+M_Vendite!R29+M_Vendite!R51-M_Vendite!Q51</f>
        <v>100</v>
      </c>
      <c r="S74" s="42">
        <f>+M_Vendite!S29+M_Vendite!S51-M_Vendite!R51</f>
        <v>100</v>
      </c>
      <c r="T74" s="42">
        <f>+M_Vendite!T29+M_Vendite!T51-M_Vendite!S51</f>
        <v>100</v>
      </c>
      <c r="U74" s="42">
        <f>+M_Vendite!U29+M_Vendite!U51-M_Vendite!T51</f>
        <v>100</v>
      </c>
      <c r="V74" s="42">
        <f>+M_Vendite!V29+M_Vendite!V51-M_Vendite!U51</f>
        <v>100</v>
      </c>
      <c r="W74" s="42">
        <f>+M_Vendite!W29+M_Vendite!W51-M_Vendite!V51</f>
        <v>100</v>
      </c>
      <c r="X74" s="42">
        <f>+M_Vendite!X29+M_Vendite!X51-M_Vendite!W51</f>
        <v>100</v>
      </c>
      <c r="Y74" s="42">
        <f>+M_Vendite!Y29+M_Vendite!Y51-M_Vendite!X51</f>
        <v>100</v>
      </c>
      <c r="Z74" s="42">
        <f>+M_Vendite!Z29+M_Vendite!Z51-M_Vendite!Y51</f>
        <v>100</v>
      </c>
      <c r="AA74" s="42">
        <f>+M_Vendite!AA29+M_Vendite!AA51-M_Vendite!Z51</f>
        <v>100</v>
      </c>
      <c r="AB74" s="42">
        <f>+M_Vendite!AB29+M_Vendite!AB51-M_Vendite!AA51</f>
        <v>100</v>
      </c>
      <c r="AC74" s="42">
        <f>+M_Vendite!AC29+M_Vendite!AC51-M_Vendite!AB51</f>
        <v>100</v>
      </c>
      <c r="AD74" s="42">
        <f>+M_Vendite!AD29+M_Vendite!AD51-M_Vendite!AC51</f>
        <v>100</v>
      </c>
      <c r="AE74" s="42">
        <f>+M_Vendite!AE29+M_Vendite!AE51-M_Vendite!AD51</f>
        <v>100</v>
      </c>
      <c r="AF74" s="42">
        <f>+M_Vendite!AF29+M_Vendite!AF51-M_Vendite!AE51</f>
        <v>100</v>
      </c>
      <c r="AG74" s="42">
        <f>+M_Vendite!AG29+M_Vendite!AG51-M_Vendite!AF51</f>
        <v>100</v>
      </c>
      <c r="AH74" s="42">
        <f>+M_Vendite!AH29+M_Vendite!AH51-M_Vendite!AG51</f>
        <v>100</v>
      </c>
      <c r="AI74" s="42">
        <f>+M_Vendite!AI29+M_Vendite!AI51-M_Vendite!AH51</f>
        <v>100</v>
      </c>
      <c r="AJ74" s="42">
        <f>+M_Vendite!AJ29+M_Vendite!AJ51-M_Vendite!AI51</f>
        <v>100</v>
      </c>
      <c r="AK74" s="42">
        <f>+M_Vendite!AK29+M_Vendite!AK51-M_Vendite!AJ51</f>
        <v>100</v>
      </c>
      <c r="AL74" s="42">
        <f>+M_Vendite!AL29+M_Vendite!AL51-M_Vendite!AK51</f>
        <v>100</v>
      </c>
      <c r="AM74" s="42">
        <f>+M_Vendite!AM29+M_Vendite!AM51-M_Vendite!AL51</f>
        <v>100</v>
      </c>
      <c r="AN74" s="42">
        <f>+M_Vendite!AN29+M_Vendite!AN51-M_Vendite!AM51</f>
        <v>100</v>
      </c>
      <c r="AO74" s="42">
        <f>+M_Vendite!AO29+M_Vendite!AO51-M_Vendite!AN51</f>
        <v>100</v>
      </c>
      <c r="AP74" s="42">
        <f>+M_Vendite!AP29+M_Vendite!AP51-M_Vendite!AO51</f>
        <v>100</v>
      </c>
      <c r="AQ74" s="42">
        <f>+M_Vendite!AQ29+M_Vendite!AQ51-M_Vendite!AP51</f>
        <v>100</v>
      </c>
      <c r="AR74" s="42">
        <f>+M_Vendite!AR29+M_Vendite!AR51-M_Vendite!AQ51</f>
        <v>100</v>
      </c>
      <c r="AS74" s="42">
        <f>+M_Vendite!AS29+M_Vendite!AS51-M_Vendite!AR51</f>
        <v>100</v>
      </c>
      <c r="AT74" s="42">
        <f>+M_Vendite!AT29+M_Vendite!AT51-M_Vendite!AS51</f>
        <v>100</v>
      </c>
      <c r="AU74" s="42">
        <f>+M_Vendite!AU29+M_Vendite!AU51-M_Vendite!AT51</f>
        <v>100</v>
      </c>
      <c r="AV74" s="42">
        <f>+M_Vendite!AV29+M_Vendite!AV51-M_Vendite!AU51</f>
        <v>100</v>
      </c>
      <c r="AW74" s="42">
        <f>+M_Vendite!AW29+M_Vendite!AW51-M_Vendite!AV51</f>
        <v>100</v>
      </c>
      <c r="AX74" s="42">
        <f>+M_Vendite!AX29+M_Vendite!AX51-M_Vendite!AW51</f>
        <v>100</v>
      </c>
      <c r="AY74" s="42">
        <f>+M_Vendite!AY29+M_Vendite!AY51-M_Vendite!AX51</f>
        <v>100</v>
      </c>
      <c r="AZ74" s="42">
        <f>+M_Vendite!AZ29+M_Vendite!AZ51-M_Vendite!AY51</f>
        <v>100</v>
      </c>
      <c r="BA74" s="42">
        <f>+M_Vendite!BA29+M_Vendite!BA51-M_Vendite!AZ51</f>
        <v>100</v>
      </c>
      <c r="BB74" s="42">
        <f>+M_Vendite!BB29+M_Vendite!BB51-M_Vendite!BA51</f>
        <v>100</v>
      </c>
      <c r="BC74" s="42">
        <f>+M_Vendite!BC29+M_Vendite!BC51-M_Vendite!BB51</f>
        <v>100</v>
      </c>
      <c r="BD74" s="42">
        <f>+M_Vendite!BD29+M_Vendite!BD51-M_Vendite!BC51</f>
        <v>100</v>
      </c>
      <c r="BE74" s="42">
        <f>+M_Vendite!BE29+M_Vendite!BE51-M_Vendite!BD51</f>
        <v>100</v>
      </c>
      <c r="BF74" s="42">
        <f>+M_Vendite!BF29+M_Vendite!BF51-M_Vendite!BE51</f>
        <v>100</v>
      </c>
      <c r="BG74" s="42">
        <f>+M_Vendite!BG29+M_Vendite!BG51-M_Vendite!BF51</f>
        <v>100</v>
      </c>
      <c r="BH74" s="42">
        <f>+M_Vendite!BH29+M_Vendite!BH51-M_Vendite!BG51</f>
        <v>100</v>
      </c>
      <c r="BI74" s="42">
        <f>+M_Vendite!BI29+M_Vendite!BI51-M_Vendite!BH51</f>
        <v>100</v>
      </c>
      <c r="BJ74" s="42">
        <f>+M_Vendite!BJ29+M_Vendite!BJ51-M_Vendite!BI51</f>
        <v>100</v>
      </c>
      <c r="BK74" s="42">
        <f>+M_Vendite!BK29+M_Vendite!BK51-M_Vendite!BJ51</f>
        <v>100</v>
      </c>
    </row>
    <row r="75" spans="2:63" x14ac:dyDescent="0.25">
      <c r="B75" t="str">
        <f t="shared" si="5"/>
        <v>Materia Prima 5</v>
      </c>
      <c r="D75" s="42">
        <f>+M_Vendite!D30+M_Vendite!D52</f>
        <v>300</v>
      </c>
      <c r="E75" s="42">
        <f>+M_Vendite!E30+M_Vendite!E52-M_Vendite!D52</f>
        <v>100</v>
      </c>
      <c r="F75" s="42">
        <f>+M_Vendite!F30+M_Vendite!F52-M_Vendite!E52</f>
        <v>100</v>
      </c>
      <c r="G75" s="42">
        <f>+M_Vendite!G30+M_Vendite!G52-M_Vendite!F52</f>
        <v>100</v>
      </c>
      <c r="H75" s="42">
        <f>+M_Vendite!H30+M_Vendite!H52-M_Vendite!G52</f>
        <v>100</v>
      </c>
      <c r="I75" s="42">
        <f>+M_Vendite!I30+M_Vendite!I52-M_Vendite!H52</f>
        <v>100</v>
      </c>
      <c r="J75" s="42">
        <f>+M_Vendite!J30+M_Vendite!J52-M_Vendite!I52</f>
        <v>100</v>
      </c>
      <c r="K75" s="42">
        <f>+M_Vendite!K30+M_Vendite!K52-M_Vendite!J52</f>
        <v>100</v>
      </c>
      <c r="L75" s="42">
        <f>+M_Vendite!L30+M_Vendite!L52-M_Vendite!K52</f>
        <v>100</v>
      </c>
      <c r="M75" s="42">
        <f>+M_Vendite!M30+M_Vendite!M52-M_Vendite!L52</f>
        <v>100</v>
      </c>
      <c r="N75" s="42">
        <f>+M_Vendite!N30+M_Vendite!N52-M_Vendite!M52</f>
        <v>100</v>
      </c>
      <c r="O75" s="42">
        <f>+M_Vendite!O30+M_Vendite!O52-M_Vendite!N52</f>
        <v>100</v>
      </c>
      <c r="P75" s="42">
        <f>+M_Vendite!P30+M_Vendite!P52-M_Vendite!O52</f>
        <v>100</v>
      </c>
      <c r="Q75" s="42">
        <f>+M_Vendite!Q30+M_Vendite!Q52-M_Vendite!P52</f>
        <v>100</v>
      </c>
      <c r="R75" s="42">
        <f>+M_Vendite!R30+M_Vendite!R52-M_Vendite!Q52</f>
        <v>100</v>
      </c>
      <c r="S75" s="42">
        <f>+M_Vendite!S30+M_Vendite!S52-M_Vendite!R52</f>
        <v>100</v>
      </c>
      <c r="T75" s="42">
        <f>+M_Vendite!T30+M_Vendite!T52-M_Vendite!S52</f>
        <v>100</v>
      </c>
      <c r="U75" s="42">
        <f>+M_Vendite!U30+M_Vendite!U52-M_Vendite!T52</f>
        <v>100</v>
      </c>
      <c r="V75" s="42">
        <f>+M_Vendite!V30+M_Vendite!V52-M_Vendite!U52</f>
        <v>100</v>
      </c>
      <c r="W75" s="42">
        <f>+M_Vendite!W30+M_Vendite!W52-M_Vendite!V52</f>
        <v>100</v>
      </c>
      <c r="X75" s="42">
        <f>+M_Vendite!X30+M_Vendite!X52-M_Vendite!W52</f>
        <v>100</v>
      </c>
      <c r="Y75" s="42">
        <f>+M_Vendite!Y30+M_Vendite!Y52-M_Vendite!X52</f>
        <v>100</v>
      </c>
      <c r="Z75" s="42">
        <f>+M_Vendite!Z30+M_Vendite!Z52-M_Vendite!Y52</f>
        <v>100</v>
      </c>
      <c r="AA75" s="42">
        <f>+M_Vendite!AA30+M_Vendite!AA52-M_Vendite!Z52</f>
        <v>100</v>
      </c>
      <c r="AB75" s="42">
        <f>+M_Vendite!AB30+M_Vendite!AB52-M_Vendite!AA52</f>
        <v>100</v>
      </c>
      <c r="AC75" s="42">
        <f>+M_Vendite!AC30+M_Vendite!AC52-M_Vendite!AB52</f>
        <v>100</v>
      </c>
      <c r="AD75" s="42">
        <f>+M_Vendite!AD30+M_Vendite!AD52-M_Vendite!AC52</f>
        <v>100</v>
      </c>
      <c r="AE75" s="42">
        <f>+M_Vendite!AE30+M_Vendite!AE52-M_Vendite!AD52</f>
        <v>100</v>
      </c>
      <c r="AF75" s="42">
        <f>+M_Vendite!AF30+M_Vendite!AF52-M_Vendite!AE52</f>
        <v>100</v>
      </c>
      <c r="AG75" s="42">
        <f>+M_Vendite!AG30+M_Vendite!AG52-M_Vendite!AF52</f>
        <v>100</v>
      </c>
      <c r="AH75" s="42">
        <f>+M_Vendite!AH30+M_Vendite!AH52-M_Vendite!AG52</f>
        <v>100</v>
      </c>
      <c r="AI75" s="42">
        <f>+M_Vendite!AI30+M_Vendite!AI52-M_Vendite!AH52</f>
        <v>100</v>
      </c>
      <c r="AJ75" s="42">
        <f>+M_Vendite!AJ30+M_Vendite!AJ52-M_Vendite!AI52</f>
        <v>100</v>
      </c>
      <c r="AK75" s="42">
        <f>+M_Vendite!AK30+M_Vendite!AK52-M_Vendite!AJ52</f>
        <v>100</v>
      </c>
      <c r="AL75" s="42">
        <f>+M_Vendite!AL30+M_Vendite!AL52-M_Vendite!AK52</f>
        <v>100</v>
      </c>
      <c r="AM75" s="42">
        <f>+M_Vendite!AM30+M_Vendite!AM52-M_Vendite!AL52</f>
        <v>100</v>
      </c>
      <c r="AN75" s="42">
        <f>+M_Vendite!AN30+M_Vendite!AN52-M_Vendite!AM52</f>
        <v>100</v>
      </c>
      <c r="AO75" s="42">
        <f>+M_Vendite!AO30+M_Vendite!AO52-M_Vendite!AN52</f>
        <v>100</v>
      </c>
      <c r="AP75" s="42">
        <f>+M_Vendite!AP30+M_Vendite!AP52-M_Vendite!AO52</f>
        <v>100</v>
      </c>
      <c r="AQ75" s="42">
        <f>+M_Vendite!AQ30+M_Vendite!AQ52-M_Vendite!AP52</f>
        <v>100</v>
      </c>
      <c r="AR75" s="42">
        <f>+M_Vendite!AR30+M_Vendite!AR52-M_Vendite!AQ52</f>
        <v>100</v>
      </c>
      <c r="AS75" s="42">
        <f>+M_Vendite!AS30+M_Vendite!AS52-M_Vendite!AR52</f>
        <v>100</v>
      </c>
      <c r="AT75" s="42">
        <f>+M_Vendite!AT30+M_Vendite!AT52-M_Vendite!AS52</f>
        <v>100</v>
      </c>
      <c r="AU75" s="42">
        <f>+M_Vendite!AU30+M_Vendite!AU52-M_Vendite!AT52</f>
        <v>100</v>
      </c>
      <c r="AV75" s="42">
        <f>+M_Vendite!AV30+M_Vendite!AV52-M_Vendite!AU52</f>
        <v>100</v>
      </c>
      <c r="AW75" s="42">
        <f>+M_Vendite!AW30+M_Vendite!AW52-M_Vendite!AV52</f>
        <v>100</v>
      </c>
      <c r="AX75" s="42">
        <f>+M_Vendite!AX30+M_Vendite!AX52-M_Vendite!AW52</f>
        <v>100</v>
      </c>
      <c r="AY75" s="42">
        <f>+M_Vendite!AY30+M_Vendite!AY52-M_Vendite!AX52</f>
        <v>100</v>
      </c>
      <c r="AZ75" s="42">
        <f>+M_Vendite!AZ30+M_Vendite!AZ52-M_Vendite!AY52</f>
        <v>100</v>
      </c>
      <c r="BA75" s="42">
        <f>+M_Vendite!BA30+M_Vendite!BA52-M_Vendite!AZ52</f>
        <v>100</v>
      </c>
      <c r="BB75" s="42">
        <f>+M_Vendite!BB30+M_Vendite!BB52-M_Vendite!BA52</f>
        <v>100</v>
      </c>
      <c r="BC75" s="42">
        <f>+M_Vendite!BC30+M_Vendite!BC52-M_Vendite!BB52</f>
        <v>100</v>
      </c>
      <c r="BD75" s="42">
        <f>+M_Vendite!BD30+M_Vendite!BD52-M_Vendite!BC52</f>
        <v>100</v>
      </c>
      <c r="BE75" s="42">
        <f>+M_Vendite!BE30+M_Vendite!BE52-M_Vendite!BD52</f>
        <v>100</v>
      </c>
      <c r="BF75" s="42">
        <f>+M_Vendite!BF30+M_Vendite!BF52-M_Vendite!BE52</f>
        <v>100</v>
      </c>
      <c r="BG75" s="42">
        <f>+M_Vendite!BG30+M_Vendite!BG52-M_Vendite!BF52</f>
        <v>100</v>
      </c>
      <c r="BH75" s="42">
        <f>+M_Vendite!BH30+M_Vendite!BH52-M_Vendite!BG52</f>
        <v>100</v>
      </c>
      <c r="BI75" s="42">
        <f>+M_Vendite!BI30+M_Vendite!BI52-M_Vendite!BH52</f>
        <v>100</v>
      </c>
      <c r="BJ75" s="42">
        <f>+M_Vendite!BJ30+M_Vendite!BJ52-M_Vendite!BI52</f>
        <v>100</v>
      </c>
      <c r="BK75" s="42">
        <f>+M_Vendite!BK30+M_Vendite!BK52-M_Vendite!BJ52</f>
        <v>100</v>
      </c>
    </row>
    <row r="76" spans="2:63" x14ac:dyDescent="0.25">
      <c r="B76" t="str">
        <f t="shared" si="5"/>
        <v>Materia Prima 6</v>
      </c>
      <c r="D76" s="42">
        <f>+M_Vendite!D31+M_Vendite!D53</f>
        <v>300</v>
      </c>
      <c r="E76" s="42">
        <f>+M_Vendite!E31+M_Vendite!E53-M_Vendite!D53</f>
        <v>100</v>
      </c>
      <c r="F76" s="42">
        <f>+M_Vendite!F31+M_Vendite!F53-M_Vendite!E53</f>
        <v>100</v>
      </c>
      <c r="G76" s="42">
        <f>+M_Vendite!G31+M_Vendite!G53-M_Vendite!F53</f>
        <v>100</v>
      </c>
      <c r="H76" s="42">
        <f>+M_Vendite!H31+M_Vendite!H53-M_Vendite!G53</f>
        <v>100</v>
      </c>
      <c r="I76" s="42">
        <f>+M_Vendite!I31+M_Vendite!I53-M_Vendite!H53</f>
        <v>100</v>
      </c>
      <c r="J76" s="42">
        <f>+M_Vendite!J31+M_Vendite!J53-M_Vendite!I53</f>
        <v>100</v>
      </c>
      <c r="K76" s="42">
        <f>+M_Vendite!K31+M_Vendite!K53-M_Vendite!J53</f>
        <v>100</v>
      </c>
      <c r="L76" s="42">
        <f>+M_Vendite!L31+M_Vendite!L53-M_Vendite!K53</f>
        <v>100</v>
      </c>
      <c r="M76" s="42">
        <f>+M_Vendite!M31+M_Vendite!M53-M_Vendite!L53</f>
        <v>100</v>
      </c>
      <c r="N76" s="42">
        <f>+M_Vendite!N31+M_Vendite!N53-M_Vendite!M53</f>
        <v>100</v>
      </c>
      <c r="O76" s="42">
        <f>+M_Vendite!O31+M_Vendite!O53-M_Vendite!N53</f>
        <v>100</v>
      </c>
      <c r="P76" s="42">
        <f>+M_Vendite!P31+M_Vendite!P53-M_Vendite!O53</f>
        <v>100</v>
      </c>
      <c r="Q76" s="42">
        <f>+M_Vendite!Q31+M_Vendite!Q53-M_Vendite!P53</f>
        <v>100</v>
      </c>
      <c r="R76" s="42">
        <f>+M_Vendite!R31+M_Vendite!R53-M_Vendite!Q53</f>
        <v>100</v>
      </c>
      <c r="S76" s="42">
        <f>+M_Vendite!S31+M_Vendite!S53-M_Vendite!R53</f>
        <v>100</v>
      </c>
      <c r="T76" s="42">
        <f>+M_Vendite!T31+M_Vendite!T53-M_Vendite!S53</f>
        <v>100</v>
      </c>
      <c r="U76" s="42">
        <f>+M_Vendite!U31+M_Vendite!U53-M_Vendite!T53</f>
        <v>100</v>
      </c>
      <c r="V76" s="42">
        <f>+M_Vendite!V31+M_Vendite!V53-M_Vendite!U53</f>
        <v>100</v>
      </c>
      <c r="W76" s="42">
        <f>+M_Vendite!W31+M_Vendite!W53-M_Vendite!V53</f>
        <v>100</v>
      </c>
      <c r="X76" s="42">
        <f>+M_Vendite!X31+M_Vendite!X53-M_Vendite!W53</f>
        <v>100</v>
      </c>
      <c r="Y76" s="42">
        <f>+M_Vendite!Y31+M_Vendite!Y53-M_Vendite!X53</f>
        <v>100</v>
      </c>
      <c r="Z76" s="42">
        <f>+M_Vendite!Z31+M_Vendite!Z53-M_Vendite!Y53</f>
        <v>100</v>
      </c>
      <c r="AA76" s="42">
        <f>+M_Vendite!AA31+M_Vendite!AA53-M_Vendite!Z53</f>
        <v>100</v>
      </c>
      <c r="AB76" s="42">
        <f>+M_Vendite!AB31+M_Vendite!AB53-M_Vendite!AA53</f>
        <v>100</v>
      </c>
      <c r="AC76" s="42">
        <f>+M_Vendite!AC31+M_Vendite!AC53-M_Vendite!AB53</f>
        <v>100</v>
      </c>
      <c r="AD76" s="42">
        <f>+M_Vendite!AD31+M_Vendite!AD53-M_Vendite!AC53</f>
        <v>100</v>
      </c>
      <c r="AE76" s="42">
        <f>+M_Vendite!AE31+M_Vendite!AE53-M_Vendite!AD53</f>
        <v>100</v>
      </c>
      <c r="AF76" s="42">
        <f>+M_Vendite!AF31+M_Vendite!AF53-M_Vendite!AE53</f>
        <v>100</v>
      </c>
      <c r="AG76" s="42">
        <f>+M_Vendite!AG31+M_Vendite!AG53-M_Vendite!AF53</f>
        <v>100</v>
      </c>
      <c r="AH76" s="42">
        <f>+M_Vendite!AH31+M_Vendite!AH53-M_Vendite!AG53</f>
        <v>100</v>
      </c>
      <c r="AI76" s="42">
        <f>+M_Vendite!AI31+M_Vendite!AI53-M_Vendite!AH53</f>
        <v>100</v>
      </c>
      <c r="AJ76" s="42">
        <f>+M_Vendite!AJ31+M_Vendite!AJ53-M_Vendite!AI53</f>
        <v>100</v>
      </c>
      <c r="AK76" s="42">
        <f>+M_Vendite!AK31+M_Vendite!AK53-M_Vendite!AJ53</f>
        <v>100</v>
      </c>
      <c r="AL76" s="42">
        <f>+M_Vendite!AL31+M_Vendite!AL53-M_Vendite!AK53</f>
        <v>100</v>
      </c>
      <c r="AM76" s="42">
        <f>+M_Vendite!AM31+M_Vendite!AM53-M_Vendite!AL53</f>
        <v>100</v>
      </c>
      <c r="AN76" s="42">
        <f>+M_Vendite!AN31+M_Vendite!AN53-M_Vendite!AM53</f>
        <v>100</v>
      </c>
      <c r="AO76" s="42">
        <f>+M_Vendite!AO31+M_Vendite!AO53-M_Vendite!AN53</f>
        <v>100</v>
      </c>
      <c r="AP76" s="42">
        <f>+M_Vendite!AP31+M_Vendite!AP53-M_Vendite!AO53</f>
        <v>100</v>
      </c>
      <c r="AQ76" s="42">
        <f>+M_Vendite!AQ31+M_Vendite!AQ53-M_Vendite!AP53</f>
        <v>100</v>
      </c>
      <c r="AR76" s="42">
        <f>+M_Vendite!AR31+M_Vendite!AR53-M_Vendite!AQ53</f>
        <v>100</v>
      </c>
      <c r="AS76" s="42">
        <f>+M_Vendite!AS31+M_Vendite!AS53-M_Vendite!AR53</f>
        <v>100</v>
      </c>
      <c r="AT76" s="42">
        <f>+M_Vendite!AT31+M_Vendite!AT53-M_Vendite!AS53</f>
        <v>100</v>
      </c>
      <c r="AU76" s="42">
        <f>+M_Vendite!AU31+M_Vendite!AU53-M_Vendite!AT53</f>
        <v>100</v>
      </c>
      <c r="AV76" s="42">
        <f>+M_Vendite!AV31+M_Vendite!AV53-M_Vendite!AU53</f>
        <v>100</v>
      </c>
      <c r="AW76" s="42">
        <f>+M_Vendite!AW31+M_Vendite!AW53-M_Vendite!AV53</f>
        <v>100</v>
      </c>
      <c r="AX76" s="42">
        <f>+M_Vendite!AX31+M_Vendite!AX53-M_Vendite!AW53</f>
        <v>100</v>
      </c>
      <c r="AY76" s="42">
        <f>+M_Vendite!AY31+M_Vendite!AY53-M_Vendite!AX53</f>
        <v>100</v>
      </c>
      <c r="AZ76" s="42">
        <f>+M_Vendite!AZ31+M_Vendite!AZ53-M_Vendite!AY53</f>
        <v>100</v>
      </c>
      <c r="BA76" s="42">
        <f>+M_Vendite!BA31+M_Vendite!BA53-M_Vendite!AZ53</f>
        <v>100</v>
      </c>
      <c r="BB76" s="42">
        <f>+M_Vendite!BB31+M_Vendite!BB53-M_Vendite!BA53</f>
        <v>100</v>
      </c>
      <c r="BC76" s="42">
        <f>+M_Vendite!BC31+M_Vendite!BC53-M_Vendite!BB53</f>
        <v>100</v>
      </c>
      <c r="BD76" s="42">
        <f>+M_Vendite!BD31+M_Vendite!BD53-M_Vendite!BC53</f>
        <v>100</v>
      </c>
      <c r="BE76" s="42">
        <f>+M_Vendite!BE31+M_Vendite!BE53-M_Vendite!BD53</f>
        <v>100</v>
      </c>
      <c r="BF76" s="42">
        <f>+M_Vendite!BF31+M_Vendite!BF53-M_Vendite!BE53</f>
        <v>100</v>
      </c>
      <c r="BG76" s="42">
        <f>+M_Vendite!BG31+M_Vendite!BG53-M_Vendite!BF53</f>
        <v>100</v>
      </c>
      <c r="BH76" s="42">
        <f>+M_Vendite!BH31+M_Vendite!BH53-M_Vendite!BG53</f>
        <v>100</v>
      </c>
      <c r="BI76" s="42">
        <f>+M_Vendite!BI31+M_Vendite!BI53-M_Vendite!BH53</f>
        <v>100</v>
      </c>
      <c r="BJ76" s="42">
        <f>+M_Vendite!BJ31+M_Vendite!BJ53-M_Vendite!BI53</f>
        <v>100</v>
      </c>
      <c r="BK76" s="42">
        <f>+M_Vendite!BK31+M_Vendite!BK53-M_Vendite!BJ53</f>
        <v>100</v>
      </c>
    </row>
    <row r="77" spans="2:63" x14ac:dyDescent="0.25">
      <c r="B77" t="str">
        <f t="shared" si="5"/>
        <v>Materia Prima 7</v>
      </c>
      <c r="D77" s="42">
        <f>+M_Vendite!D32+M_Vendite!D54</f>
        <v>0</v>
      </c>
      <c r="E77" s="42">
        <f>+M_Vendite!E32+M_Vendite!E54-M_Vendite!D54</f>
        <v>0</v>
      </c>
      <c r="F77" s="42">
        <f>+M_Vendite!F32+M_Vendite!F54-M_Vendite!E54</f>
        <v>0</v>
      </c>
      <c r="G77" s="42">
        <f>+M_Vendite!G32+M_Vendite!G54-M_Vendite!F54</f>
        <v>0</v>
      </c>
      <c r="H77" s="42">
        <f>+M_Vendite!H32+M_Vendite!H54-M_Vendite!G54</f>
        <v>0</v>
      </c>
      <c r="I77" s="42">
        <f>+M_Vendite!I32+M_Vendite!I54-M_Vendite!H54</f>
        <v>0</v>
      </c>
      <c r="J77" s="42">
        <f>+M_Vendite!J32+M_Vendite!J54-M_Vendite!I54</f>
        <v>0</v>
      </c>
      <c r="K77" s="42">
        <f>+M_Vendite!K32+M_Vendite!K54-M_Vendite!J54</f>
        <v>0</v>
      </c>
      <c r="L77" s="42">
        <f>+M_Vendite!L32+M_Vendite!L54-M_Vendite!K54</f>
        <v>0</v>
      </c>
      <c r="M77" s="42">
        <f>+M_Vendite!M32+M_Vendite!M54-M_Vendite!L54</f>
        <v>0</v>
      </c>
      <c r="N77" s="42">
        <f>+M_Vendite!N32+M_Vendite!N54-M_Vendite!M54</f>
        <v>0</v>
      </c>
      <c r="O77" s="42">
        <f>+M_Vendite!O32+M_Vendite!O54-M_Vendite!N54</f>
        <v>0</v>
      </c>
      <c r="P77" s="42">
        <f>+M_Vendite!P32+M_Vendite!P54-M_Vendite!O54</f>
        <v>0</v>
      </c>
      <c r="Q77" s="42">
        <f>+M_Vendite!Q32+M_Vendite!Q54-M_Vendite!P54</f>
        <v>0</v>
      </c>
      <c r="R77" s="42">
        <f>+M_Vendite!R32+M_Vendite!R54-M_Vendite!Q54</f>
        <v>0</v>
      </c>
      <c r="S77" s="42">
        <f>+M_Vendite!S32+M_Vendite!S54-M_Vendite!R54</f>
        <v>0</v>
      </c>
      <c r="T77" s="42">
        <f>+M_Vendite!T32+M_Vendite!T54-M_Vendite!S54</f>
        <v>0</v>
      </c>
      <c r="U77" s="42">
        <f>+M_Vendite!U32+M_Vendite!U54-M_Vendite!T54</f>
        <v>0</v>
      </c>
      <c r="V77" s="42">
        <f>+M_Vendite!V32+M_Vendite!V54-M_Vendite!U54</f>
        <v>0</v>
      </c>
      <c r="W77" s="42">
        <f>+M_Vendite!W32+M_Vendite!W54-M_Vendite!V54</f>
        <v>0</v>
      </c>
      <c r="X77" s="42">
        <f>+M_Vendite!X32+M_Vendite!X54-M_Vendite!W54</f>
        <v>0</v>
      </c>
      <c r="Y77" s="42">
        <f>+M_Vendite!Y32+M_Vendite!Y54-M_Vendite!X54</f>
        <v>0</v>
      </c>
      <c r="Z77" s="42">
        <f>+M_Vendite!Z32+M_Vendite!Z54-M_Vendite!Y54</f>
        <v>0</v>
      </c>
      <c r="AA77" s="42">
        <f>+M_Vendite!AA32+M_Vendite!AA54-M_Vendite!Z54</f>
        <v>0</v>
      </c>
      <c r="AB77" s="42">
        <f>+M_Vendite!AB32+M_Vendite!AB54-M_Vendite!AA54</f>
        <v>0</v>
      </c>
      <c r="AC77" s="42">
        <f>+M_Vendite!AC32+M_Vendite!AC54-M_Vendite!AB54</f>
        <v>0</v>
      </c>
      <c r="AD77" s="42">
        <f>+M_Vendite!AD32+M_Vendite!AD54-M_Vendite!AC54</f>
        <v>0</v>
      </c>
      <c r="AE77" s="42">
        <f>+M_Vendite!AE32+M_Vendite!AE54-M_Vendite!AD54</f>
        <v>0</v>
      </c>
      <c r="AF77" s="42">
        <f>+M_Vendite!AF32+M_Vendite!AF54-M_Vendite!AE54</f>
        <v>0</v>
      </c>
      <c r="AG77" s="42">
        <f>+M_Vendite!AG32+M_Vendite!AG54-M_Vendite!AF54</f>
        <v>0</v>
      </c>
      <c r="AH77" s="42">
        <f>+M_Vendite!AH32+M_Vendite!AH54-M_Vendite!AG54</f>
        <v>0</v>
      </c>
      <c r="AI77" s="42">
        <f>+M_Vendite!AI32+M_Vendite!AI54-M_Vendite!AH54</f>
        <v>0</v>
      </c>
      <c r="AJ77" s="42">
        <f>+M_Vendite!AJ32+M_Vendite!AJ54-M_Vendite!AI54</f>
        <v>0</v>
      </c>
      <c r="AK77" s="42">
        <f>+M_Vendite!AK32+M_Vendite!AK54-M_Vendite!AJ54</f>
        <v>0</v>
      </c>
      <c r="AL77" s="42">
        <f>+M_Vendite!AL32+M_Vendite!AL54-M_Vendite!AK54</f>
        <v>0</v>
      </c>
      <c r="AM77" s="42">
        <f>+M_Vendite!AM32+M_Vendite!AM54-M_Vendite!AL54</f>
        <v>0</v>
      </c>
      <c r="AN77" s="42">
        <f>+M_Vendite!AN32+M_Vendite!AN54-M_Vendite!AM54</f>
        <v>0</v>
      </c>
      <c r="AO77" s="42">
        <f>+M_Vendite!AO32+M_Vendite!AO54-M_Vendite!AN54</f>
        <v>0</v>
      </c>
      <c r="AP77" s="42">
        <f>+M_Vendite!AP32+M_Vendite!AP54-M_Vendite!AO54</f>
        <v>0</v>
      </c>
      <c r="AQ77" s="42">
        <f>+M_Vendite!AQ32+M_Vendite!AQ54-M_Vendite!AP54</f>
        <v>0</v>
      </c>
      <c r="AR77" s="42">
        <f>+M_Vendite!AR32+M_Vendite!AR54-M_Vendite!AQ54</f>
        <v>0</v>
      </c>
      <c r="AS77" s="42">
        <f>+M_Vendite!AS32+M_Vendite!AS54-M_Vendite!AR54</f>
        <v>0</v>
      </c>
      <c r="AT77" s="42">
        <f>+M_Vendite!AT32+M_Vendite!AT54-M_Vendite!AS54</f>
        <v>0</v>
      </c>
      <c r="AU77" s="42">
        <f>+M_Vendite!AU32+M_Vendite!AU54-M_Vendite!AT54</f>
        <v>0</v>
      </c>
      <c r="AV77" s="42">
        <f>+M_Vendite!AV32+M_Vendite!AV54-M_Vendite!AU54</f>
        <v>0</v>
      </c>
      <c r="AW77" s="42">
        <f>+M_Vendite!AW32+M_Vendite!AW54-M_Vendite!AV54</f>
        <v>0</v>
      </c>
      <c r="AX77" s="42">
        <f>+M_Vendite!AX32+M_Vendite!AX54-M_Vendite!AW54</f>
        <v>0</v>
      </c>
      <c r="AY77" s="42">
        <f>+M_Vendite!AY32+M_Vendite!AY54-M_Vendite!AX54</f>
        <v>0</v>
      </c>
      <c r="AZ77" s="42">
        <f>+M_Vendite!AZ32+M_Vendite!AZ54-M_Vendite!AY54</f>
        <v>0</v>
      </c>
      <c r="BA77" s="42">
        <f>+M_Vendite!BA32+M_Vendite!BA54-M_Vendite!AZ54</f>
        <v>0</v>
      </c>
      <c r="BB77" s="42">
        <f>+M_Vendite!BB32+M_Vendite!BB54-M_Vendite!BA54</f>
        <v>0</v>
      </c>
      <c r="BC77" s="42">
        <f>+M_Vendite!BC32+M_Vendite!BC54-M_Vendite!BB54</f>
        <v>0</v>
      </c>
      <c r="BD77" s="42">
        <f>+M_Vendite!BD32+M_Vendite!BD54-M_Vendite!BC54</f>
        <v>0</v>
      </c>
      <c r="BE77" s="42">
        <f>+M_Vendite!BE32+M_Vendite!BE54-M_Vendite!BD54</f>
        <v>0</v>
      </c>
      <c r="BF77" s="42">
        <f>+M_Vendite!BF32+M_Vendite!BF54-M_Vendite!BE54</f>
        <v>0</v>
      </c>
      <c r="BG77" s="42">
        <f>+M_Vendite!BG32+M_Vendite!BG54-M_Vendite!BF54</f>
        <v>0</v>
      </c>
      <c r="BH77" s="42">
        <f>+M_Vendite!BH32+M_Vendite!BH54-M_Vendite!BG54</f>
        <v>0</v>
      </c>
      <c r="BI77" s="42">
        <f>+M_Vendite!BI32+M_Vendite!BI54-M_Vendite!BH54</f>
        <v>0</v>
      </c>
      <c r="BJ77" s="42">
        <f>+M_Vendite!BJ32+M_Vendite!BJ54-M_Vendite!BI54</f>
        <v>0</v>
      </c>
      <c r="BK77" s="42">
        <f>+M_Vendite!BK32+M_Vendite!BK54-M_Vendite!BJ54</f>
        <v>0</v>
      </c>
    </row>
    <row r="78" spans="2:63" x14ac:dyDescent="0.25">
      <c r="B78" t="str">
        <f t="shared" si="5"/>
        <v>Materia Prima 8</v>
      </c>
      <c r="D78" s="42">
        <f>+M_Vendite!D33+M_Vendite!D55</f>
        <v>0</v>
      </c>
      <c r="E78" s="42">
        <f>+M_Vendite!E33+M_Vendite!E55-M_Vendite!D55</f>
        <v>0</v>
      </c>
      <c r="F78" s="42">
        <f>+M_Vendite!F33+M_Vendite!F55-M_Vendite!E55</f>
        <v>0</v>
      </c>
      <c r="G78" s="42">
        <f>+M_Vendite!G33+M_Vendite!G55-M_Vendite!F55</f>
        <v>0</v>
      </c>
      <c r="H78" s="42">
        <f>+M_Vendite!H33+M_Vendite!H55-M_Vendite!G55</f>
        <v>0</v>
      </c>
      <c r="I78" s="42">
        <f>+M_Vendite!I33+M_Vendite!I55-M_Vendite!H55</f>
        <v>0</v>
      </c>
      <c r="J78" s="42">
        <f>+M_Vendite!J33+M_Vendite!J55-M_Vendite!I55</f>
        <v>0</v>
      </c>
      <c r="K78" s="42">
        <f>+M_Vendite!K33+M_Vendite!K55-M_Vendite!J55</f>
        <v>0</v>
      </c>
      <c r="L78" s="42">
        <f>+M_Vendite!L33+M_Vendite!L55-M_Vendite!K55</f>
        <v>0</v>
      </c>
      <c r="M78" s="42">
        <f>+M_Vendite!M33+M_Vendite!M55-M_Vendite!L55</f>
        <v>0</v>
      </c>
      <c r="N78" s="42">
        <f>+M_Vendite!N33+M_Vendite!N55-M_Vendite!M55</f>
        <v>0</v>
      </c>
      <c r="O78" s="42">
        <f>+M_Vendite!O33+M_Vendite!O55-M_Vendite!N55</f>
        <v>0</v>
      </c>
      <c r="P78" s="42">
        <f>+M_Vendite!P33+M_Vendite!P55-M_Vendite!O55</f>
        <v>0</v>
      </c>
      <c r="Q78" s="42">
        <f>+M_Vendite!Q33+M_Vendite!Q55-M_Vendite!P55</f>
        <v>0</v>
      </c>
      <c r="R78" s="42">
        <f>+M_Vendite!R33+M_Vendite!R55-M_Vendite!Q55</f>
        <v>0</v>
      </c>
      <c r="S78" s="42">
        <f>+M_Vendite!S33+M_Vendite!S55-M_Vendite!R55</f>
        <v>0</v>
      </c>
      <c r="T78" s="42">
        <f>+M_Vendite!T33+M_Vendite!T55-M_Vendite!S55</f>
        <v>0</v>
      </c>
      <c r="U78" s="42">
        <f>+M_Vendite!U33+M_Vendite!U55-M_Vendite!T55</f>
        <v>0</v>
      </c>
      <c r="V78" s="42">
        <f>+M_Vendite!V33+M_Vendite!V55-M_Vendite!U55</f>
        <v>0</v>
      </c>
      <c r="W78" s="42">
        <f>+M_Vendite!W33+M_Vendite!W55-M_Vendite!V55</f>
        <v>0</v>
      </c>
      <c r="X78" s="42">
        <f>+M_Vendite!X33+M_Vendite!X55-M_Vendite!W55</f>
        <v>0</v>
      </c>
      <c r="Y78" s="42">
        <f>+M_Vendite!Y33+M_Vendite!Y55-M_Vendite!X55</f>
        <v>0</v>
      </c>
      <c r="Z78" s="42">
        <f>+M_Vendite!Z33+M_Vendite!Z55-M_Vendite!Y55</f>
        <v>0</v>
      </c>
      <c r="AA78" s="42">
        <f>+M_Vendite!AA33+M_Vendite!AA55-M_Vendite!Z55</f>
        <v>0</v>
      </c>
      <c r="AB78" s="42">
        <f>+M_Vendite!AB33+M_Vendite!AB55-M_Vendite!AA55</f>
        <v>0</v>
      </c>
      <c r="AC78" s="42">
        <f>+M_Vendite!AC33+M_Vendite!AC55-M_Vendite!AB55</f>
        <v>0</v>
      </c>
      <c r="AD78" s="42">
        <f>+M_Vendite!AD33+M_Vendite!AD55-M_Vendite!AC55</f>
        <v>0</v>
      </c>
      <c r="AE78" s="42">
        <f>+M_Vendite!AE33+M_Vendite!AE55-M_Vendite!AD55</f>
        <v>0</v>
      </c>
      <c r="AF78" s="42">
        <f>+M_Vendite!AF33+M_Vendite!AF55-M_Vendite!AE55</f>
        <v>0</v>
      </c>
      <c r="AG78" s="42">
        <f>+M_Vendite!AG33+M_Vendite!AG55-M_Vendite!AF55</f>
        <v>0</v>
      </c>
      <c r="AH78" s="42">
        <f>+M_Vendite!AH33+M_Vendite!AH55-M_Vendite!AG55</f>
        <v>0</v>
      </c>
      <c r="AI78" s="42">
        <f>+M_Vendite!AI33+M_Vendite!AI55-M_Vendite!AH55</f>
        <v>0</v>
      </c>
      <c r="AJ78" s="42">
        <f>+M_Vendite!AJ33+M_Vendite!AJ55-M_Vendite!AI55</f>
        <v>0</v>
      </c>
      <c r="AK78" s="42">
        <f>+M_Vendite!AK33+M_Vendite!AK55-M_Vendite!AJ55</f>
        <v>0</v>
      </c>
      <c r="AL78" s="42">
        <f>+M_Vendite!AL33+M_Vendite!AL55-M_Vendite!AK55</f>
        <v>0</v>
      </c>
      <c r="AM78" s="42">
        <f>+M_Vendite!AM33+M_Vendite!AM55-M_Vendite!AL55</f>
        <v>0</v>
      </c>
      <c r="AN78" s="42">
        <f>+M_Vendite!AN33+M_Vendite!AN55-M_Vendite!AM55</f>
        <v>0</v>
      </c>
      <c r="AO78" s="42">
        <f>+M_Vendite!AO33+M_Vendite!AO55-M_Vendite!AN55</f>
        <v>0</v>
      </c>
      <c r="AP78" s="42">
        <f>+M_Vendite!AP33+M_Vendite!AP55-M_Vendite!AO55</f>
        <v>0</v>
      </c>
      <c r="AQ78" s="42">
        <f>+M_Vendite!AQ33+M_Vendite!AQ55-M_Vendite!AP55</f>
        <v>0</v>
      </c>
      <c r="AR78" s="42">
        <f>+M_Vendite!AR33+M_Vendite!AR55-M_Vendite!AQ55</f>
        <v>0</v>
      </c>
      <c r="AS78" s="42">
        <f>+M_Vendite!AS33+M_Vendite!AS55-M_Vendite!AR55</f>
        <v>0</v>
      </c>
      <c r="AT78" s="42">
        <f>+M_Vendite!AT33+M_Vendite!AT55-M_Vendite!AS55</f>
        <v>0</v>
      </c>
      <c r="AU78" s="42">
        <f>+M_Vendite!AU33+M_Vendite!AU55-M_Vendite!AT55</f>
        <v>0</v>
      </c>
      <c r="AV78" s="42">
        <f>+M_Vendite!AV33+M_Vendite!AV55-M_Vendite!AU55</f>
        <v>0</v>
      </c>
      <c r="AW78" s="42">
        <f>+M_Vendite!AW33+M_Vendite!AW55-M_Vendite!AV55</f>
        <v>0</v>
      </c>
      <c r="AX78" s="42">
        <f>+M_Vendite!AX33+M_Vendite!AX55-M_Vendite!AW55</f>
        <v>0</v>
      </c>
      <c r="AY78" s="42">
        <f>+M_Vendite!AY33+M_Vendite!AY55-M_Vendite!AX55</f>
        <v>0</v>
      </c>
      <c r="AZ78" s="42">
        <f>+M_Vendite!AZ33+M_Vendite!AZ55-M_Vendite!AY55</f>
        <v>0</v>
      </c>
      <c r="BA78" s="42">
        <f>+M_Vendite!BA33+M_Vendite!BA55-M_Vendite!AZ55</f>
        <v>0</v>
      </c>
      <c r="BB78" s="42">
        <f>+M_Vendite!BB33+M_Vendite!BB55-M_Vendite!BA55</f>
        <v>0</v>
      </c>
      <c r="BC78" s="42">
        <f>+M_Vendite!BC33+M_Vendite!BC55-M_Vendite!BB55</f>
        <v>0</v>
      </c>
      <c r="BD78" s="42">
        <f>+M_Vendite!BD33+M_Vendite!BD55-M_Vendite!BC55</f>
        <v>0</v>
      </c>
      <c r="BE78" s="42">
        <f>+M_Vendite!BE33+M_Vendite!BE55-M_Vendite!BD55</f>
        <v>0</v>
      </c>
      <c r="BF78" s="42">
        <f>+M_Vendite!BF33+M_Vendite!BF55-M_Vendite!BE55</f>
        <v>0</v>
      </c>
      <c r="BG78" s="42">
        <f>+M_Vendite!BG33+M_Vendite!BG55-M_Vendite!BF55</f>
        <v>0</v>
      </c>
      <c r="BH78" s="42">
        <f>+M_Vendite!BH33+M_Vendite!BH55-M_Vendite!BG55</f>
        <v>0</v>
      </c>
      <c r="BI78" s="42">
        <f>+M_Vendite!BI33+M_Vendite!BI55-M_Vendite!BH55</f>
        <v>0</v>
      </c>
      <c r="BJ78" s="42">
        <f>+M_Vendite!BJ33+M_Vendite!BJ55-M_Vendite!BI55</f>
        <v>0</v>
      </c>
      <c r="BK78" s="42">
        <f>+M_Vendite!BK33+M_Vendite!BK55-M_Vendite!BJ55</f>
        <v>0</v>
      </c>
    </row>
    <row r="79" spans="2:63" x14ac:dyDescent="0.25">
      <c r="B79" t="str">
        <f t="shared" si="5"/>
        <v>Materia Prima 9</v>
      </c>
      <c r="D79" s="42">
        <f>+M_Vendite!D34+M_Vendite!D56</f>
        <v>0</v>
      </c>
      <c r="E79" s="42">
        <f>+M_Vendite!E34+M_Vendite!E56-M_Vendite!D56</f>
        <v>0</v>
      </c>
      <c r="F79" s="42">
        <f>+M_Vendite!F34+M_Vendite!F56-M_Vendite!E56</f>
        <v>0</v>
      </c>
      <c r="G79" s="42">
        <f>+M_Vendite!G34+M_Vendite!G56-M_Vendite!F56</f>
        <v>0</v>
      </c>
      <c r="H79" s="42">
        <f>+M_Vendite!H34+M_Vendite!H56-M_Vendite!G56</f>
        <v>0</v>
      </c>
      <c r="I79" s="42">
        <f>+M_Vendite!I34+M_Vendite!I56-M_Vendite!H56</f>
        <v>0</v>
      </c>
      <c r="J79" s="42">
        <f>+M_Vendite!J34+M_Vendite!J56-M_Vendite!I56</f>
        <v>0</v>
      </c>
      <c r="K79" s="42">
        <f>+M_Vendite!K34+M_Vendite!K56-M_Vendite!J56</f>
        <v>0</v>
      </c>
      <c r="L79" s="42">
        <f>+M_Vendite!L34+M_Vendite!L56-M_Vendite!K56</f>
        <v>0</v>
      </c>
      <c r="M79" s="42">
        <f>+M_Vendite!M34+M_Vendite!M56-M_Vendite!L56</f>
        <v>0</v>
      </c>
      <c r="N79" s="42">
        <f>+M_Vendite!N34+M_Vendite!N56-M_Vendite!M56</f>
        <v>0</v>
      </c>
      <c r="O79" s="42">
        <f>+M_Vendite!O34+M_Vendite!O56-M_Vendite!N56</f>
        <v>0</v>
      </c>
      <c r="P79" s="42">
        <f>+M_Vendite!P34+M_Vendite!P56-M_Vendite!O56</f>
        <v>0</v>
      </c>
      <c r="Q79" s="42">
        <f>+M_Vendite!Q34+M_Vendite!Q56-M_Vendite!P56</f>
        <v>0</v>
      </c>
      <c r="R79" s="42">
        <f>+M_Vendite!R34+M_Vendite!R56-M_Vendite!Q56</f>
        <v>0</v>
      </c>
      <c r="S79" s="42">
        <f>+M_Vendite!S34+M_Vendite!S56-M_Vendite!R56</f>
        <v>0</v>
      </c>
      <c r="T79" s="42">
        <f>+M_Vendite!T34+M_Vendite!T56-M_Vendite!S56</f>
        <v>0</v>
      </c>
      <c r="U79" s="42">
        <f>+M_Vendite!U34+M_Vendite!U56-M_Vendite!T56</f>
        <v>0</v>
      </c>
      <c r="V79" s="42">
        <f>+M_Vendite!V34+M_Vendite!V56-M_Vendite!U56</f>
        <v>0</v>
      </c>
      <c r="W79" s="42">
        <f>+M_Vendite!W34+M_Vendite!W56-M_Vendite!V56</f>
        <v>0</v>
      </c>
      <c r="X79" s="42">
        <f>+M_Vendite!X34+M_Vendite!X56-M_Vendite!W56</f>
        <v>0</v>
      </c>
      <c r="Y79" s="42">
        <f>+M_Vendite!Y34+M_Vendite!Y56-M_Vendite!X56</f>
        <v>0</v>
      </c>
      <c r="Z79" s="42">
        <f>+M_Vendite!Z34+M_Vendite!Z56-M_Vendite!Y56</f>
        <v>0</v>
      </c>
      <c r="AA79" s="42">
        <f>+M_Vendite!AA34+M_Vendite!AA56-M_Vendite!Z56</f>
        <v>0</v>
      </c>
      <c r="AB79" s="42">
        <f>+M_Vendite!AB34+M_Vendite!AB56-M_Vendite!AA56</f>
        <v>0</v>
      </c>
      <c r="AC79" s="42">
        <f>+M_Vendite!AC34+M_Vendite!AC56-M_Vendite!AB56</f>
        <v>0</v>
      </c>
      <c r="AD79" s="42">
        <f>+M_Vendite!AD34+M_Vendite!AD56-M_Vendite!AC56</f>
        <v>0</v>
      </c>
      <c r="AE79" s="42">
        <f>+M_Vendite!AE34+M_Vendite!AE56-M_Vendite!AD56</f>
        <v>0</v>
      </c>
      <c r="AF79" s="42">
        <f>+M_Vendite!AF34+M_Vendite!AF56-M_Vendite!AE56</f>
        <v>0</v>
      </c>
      <c r="AG79" s="42">
        <f>+M_Vendite!AG34+M_Vendite!AG56-M_Vendite!AF56</f>
        <v>0</v>
      </c>
      <c r="AH79" s="42">
        <f>+M_Vendite!AH34+M_Vendite!AH56-M_Vendite!AG56</f>
        <v>0</v>
      </c>
      <c r="AI79" s="42">
        <f>+M_Vendite!AI34+M_Vendite!AI56-M_Vendite!AH56</f>
        <v>0</v>
      </c>
      <c r="AJ79" s="42">
        <f>+M_Vendite!AJ34+M_Vendite!AJ56-M_Vendite!AI56</f>
        <v>0</v>
      </c>
      <c r="AK79" s="42">
        <f>+M_Vendite!AK34+M_Vendite!AK56-M_Vendite!AJ56</f>
        <v>0</v>
      </c>
      <c r="AL79" s="42">
        <f>+M_Vendite!AL34+M_Vendite!AL56-M_Vendite!AK56</f>
        <v>0</v>
      </c>
      <c r="AM79" s="42">
        <f>+M_Vendite!AM34+M_Vendite!AM56-M_Vendite!AL56</f>
        <v>0</v>
      </c>
      <c r="AN79" s="42">
        <f>+M_Vendite!AN34+M_Vendite!AN56-M_Vendite!AM56</f>
        <v>0</v>
      </c>
      <c r="AO79" s="42">
        <f>+M_Vendite!AO34+M_Vendite!AO56-M_Vendite!AN56</f>
        <v>0</v>
      </c>
      <c r="AP79" s="42">
        <f>+M_Vendite!AP34+M_Vendite!AP56-M_Vendite!AO56</f>
        <v>0</v>
      </c>
      <c r="AQ79" s="42">
        <f>+M_Vendite!AQ34+M_Vendite!AQ56-M_Vendite!AP56</f>
        <v>0</v>
      </c>
      <c r="AR79" s="42">
        <f>+M_Vendite!AR34+M_Vendite!AR56-M_Vendite!AQ56</f>
        <v>0</v>
      </c>
      <c r="AS79" s="42">
        <f>+M_Vendite!AS34+M_Vendite!AS56-M_Vendite!AR56</f>
        <v>0</v>
      </c>
      <c r="AT79" s="42">
        <f>+M_Vendite!AT34+M_Vendite!AT56-M_Vendite!AS56</f>
        <v>0</v>
      </c>
      <c r="AU79" s="42">
        <f>+M_Vendite!AU34+M_Vendite!AU56-M_Vendite!AT56</f>
        <v>0</v>
      </c>
      <c r="AV79" s="42">
        <f>+M_Vendite!AV34+M_Vendite!AV56-M_Vendite!AU56</f>
        <v>0</v>
      </c>
      <c r="AW79" s="42">
        <f>+M_Vendite!AW34+M_Vendite!AW56-M_Vendite!AV56</f>
        <v>0</v>
      </c>
      <c r="AX79" s="42">
        <f>+M_Vendite!AX34+M_Vendite!AX56-M_Vendite!AW56</f>
        <v>0</v>
      </c>
      <c r="AY79" s="42">
        <f>+M_Vendite!AY34+M_Vendite!AY56-M_Vendite!AX56</f>
        <v>0</v>
      </c>
      <c r="AZ79" s="42">
        <f>+M_Vendite!AZ34+M_Vendite!AZ56-M_Vendite!AY56</f>
        <v>0</v>
      </c>
      <c r="BA79" s="42">
        <f>+M_Vendite!BA34+M_Vendite!BA56-M_Vendite!AZ56</f>
        <v>0</v>
      </c>
      <c r="BB79" s="42">
        <f>+M_Vendite!BB34+M_Vendite!BB56-M_Vendite!BA56</f>
        <v>0</v>
      </c>
      <c r="BC79" s="42">
        <f>+M_Vendite!BC34+M_Vendite!BC56-M_Vendite!BB56</f>
        <v>0</v>
      </c>
      <c r="BD79" s="42">
        <f>+M_Vendite!BD34+M_Vendite!BD56-M_Vendite!BC56</f>
        <v>0</v>
      </c>
      <c r="BE79" s="42">
        <f>+M_Vendite!BE34+M_Vendite!BE56-M_Vendite!BD56</f>
        <v>0</v>
      </c>
      <c r="BF79" s="42">
        <f>+M_Vendite!BF34+M_Vendite!BF56-M_Vendite!BE56</f>
        <v>0</v>
      </c>
      <c r="BG79" s="42">
        <f>+M_Vendite!BG34+M_Vendite!BG56-M_Vendite!BF56</f>
        <v>0</v>
      </c>
      <c r="BH79" s="42">
        <f>+M_Vendite!BH34+M_Vendite!BH56-M_Vendite!BG56</f>
        <v>0</v>
      </c>
      <c r="BI79" s="42">
        <f>+M_Vendite!BI34+M_Vendite!BI56-M_Vendite!BH56</f>
        <v>0</v>
      </c>
      <c r="BJ79" s="42">
        <f>+M_Vendite!BJ34+M_Vendite!BJ56-M_Vendite!BI56</f>
        <v>0</v>
      </c>
      <c r="BK79" s="42">
        <f>+M_Vendite!BK34+M_Vendite!BK56-M_Vendite!BJ56</f>
        <v>0</v>
      </c>
    </row>
    <row r="80" spans="2:63" x14ac:dyDescent="0.25">
      <c r="B80" t="str">
        <f t="shared" si="5"/>
        <v>Materia Prima 10</v>
      </c>
      <c r="D80" s="42">
        <f>+M_Vendite!D35+M_Vendite!D57</f>
        <v>0</v>
      </c>
      <c r="E80" s="42">
        <f>+M_Vendite!E35+M_Vendite!E57-M_Vendite!D57</f>
        <v>0</v>
      </c>
      <c r="F80" s="42">
        <f>+M_Vendite!F35+M_Vendite!F57-M_Vendite!E57</f>
        <v>0</v>
      </c>
      <c r="G80" s="42">
        <f>+M_Vendite!G35+M_Vendite!G57-M_Vendite!F57</f>
        <v>0</v>
      </c>
      <c r="H80" s="42">
        <f>+M_Vendite!H35+M_Vendite!H57-M_Vendite!G57</f>
        <v>0</v>
      </c>
      <c r="I80" s="42">
        <f>+M_Vendite!I35+M_Vendite!I57-M_Vendite!H57</f>
        <v>0</v>
      </c>
      <c r="J80" s="42">
        <f>+M_Vendite!J35+M_Vendite!J57-M_Vendite!I57</f>
        <v>0</v>
      </c>
      <c r="K80" s="42">
        <f>+M_Vendite!K35+M_Vendite!K57-M_Vendite!J57</f>
        <v>0</v>
      </c>
      <c r="L80" s="42">
        <f>+M_Vendite!L35+M_Vendite!L57-M_Vendite!K57</f>
        <v>0</v>
      </c>
      <c r="M80" s="42">
        <f>+M_Vendite!M35+M_Vendite!M57-M_Vendite!L57</f>
        <v>0</v>
      </c>
      <c r="N80" s="42">
        <f>+M_Vendite!N35+M_Vendite!N57-M_Vendite!M57</f>
        <v>0</v>
      </c>
      <c r="O80" s="42">
        <f>+M_Vendite!O35+M_Vendite!O57-M_Vendite!N57</f>
        <v>0</v>
      </c>
      <c r="P80" s="42">
        <f>+M_Vendite!P35+M_Vendite!P57-M_Vendite!O57</f>
        <v>0</v>
      </c>
      <c r="Q80" s="42">
        <f>+M_Vendite!Q35+M_Vendite!Q57-M_Vendite!P57</f>
        <v>0</v>
      </c>
      <c r="R80" s="42">
        <f>+M_Vendite!R35+M_Vendite!R57-M_Vendite!Q57</f>
        <v>0</v>
      </c>
      <c r="S80" s="42">
        <f>+M_Vendite!S35+M_Vendite!S57-M_Vendite!R57</f>
        <v>0</v>
      </c>
      <c r="T80" s="42">
        <f>+M_Vendite!T35+M_Vendite!T57-M_Vendite!S57</f>
        <v>0</v>
      </c>
      <c r="U80" s="42">
        <f>+M_Vendite!U35+M_Vendite!U57-M_Vendite!T57</f>
        <v>0</v>
      </c>
      <c r="V80" s="42">
        <f>+M_Vendite!V35+M_Vendite!V57-M_Vendite!U57</f>
        <v>0</v>
      </c>
      <c r="W80" s="42">
        <f>+M_Vendite!W35+M_Vendite!W57-M_Vendite!V57</f>
        <v>0</v>
      </c>
      <c r="X80" s="42">
        <f>+M_Vendite!X35+M_Vendite!X57-M_Vendite!W57</f>
        <v>0</v>
      </c>
      <c r="Y80" s="42">
        <f>+M_Vendite!Y35+M_Vendite!Y57-M_Vendite!X57</f>
        <v>0</v>
      </c>
      <c r="Z80" s="42">
        <f>+M_Vendite!Z35+M_Vendite!Z57-M_Vendite!Y57</f>
        <v>0</v>
      </c>
      <c r="AA80" s="42">
        <f>+M_Vendite!AA35+M_Vendite!AA57-M_Vendite!Z57</f>
        <v>0</v>
      </c>
      <c r="AB80" s="42">
        <f>+M_Vendite!AB35+M_Vendite!AB57-M_Vendite!AA57</f>
        <v>0</v>
      </c>
      <c r="AC80" s="42">
        <f>+M_Vendite!AC35+M_Vendite!AC57-M_Vendite!AB57</f>
        <v>0</v>
      </c>
      <c r="AD80" s="42">
        <f>+M_Vendite!AD35+M_Vendite!AD57-M_Vendite!AC57</f>
        <v>0</v>
      </c>
      <c r="AE80" s="42">
        <f>+M_Vendite!AE35+M_Vendite!AE57-M_Vendite!AD57</f>
        <v>0</v>
      </c>
      <c r="AF80" s="42">
        <f>+M_Vendite!AF35+M_Vendite!AF57-M_Vendite!AE57</f>
        <v>0</v>
      </c>
      <c r="AG80" s="42">
        <f>+M_Vendite!AG35+M_Vendite!AG57-M_Vendite!AF57</f>
        <v>0</v>
      </c>
      <c r="AH80" s="42">
        <f>+M_Vendite!AH35+M_Vendite!AH57-M_Vendite!AG57</f>
        <v>0</v>
      </c>
      <c r="AI80" s="42">
        <f>+M_Vendite!AI35+M_Vendite!AI57-M_Vendite!AH57</f>
        <v>0</v>
      </c>
      <c r="AJ80" s="42">
        <f>+M_Vendite!AJ35+M_Vendite!AJ57-M_Vendite!AI57</f>
        <v>0</v>
      </c>
      <c r="AK80" s="42">
        <f>+M_Vendite!AK35+M_Vendite!AK57-M_Vendite!AJ57</f>
        <v>0</v>
      </c>
      <c r="AL80" s="42">
        <f>+M_Vendite!AL35+M_Vendite!AL57-M_Vendite!AK57</f>
        <v>0</v>
      </c>
      <c r="AM80" s="42">
        <f>+M_Vendite!AM35+M_Vendite!AM57-M_Vendite!AL57</f>
        <v>0</v>
      </c>
      <c r="AN80" s="42">
        <f>+M_Vendite!AN35+M_Vendite!AN57-M_Vendite!AM57</f>
        <v>0</v>
      </c>
      <c r="AO80" s="42">
        <f>+M_Vendite!AO35+M_Vendite!AO57-M_Vendite!AN57</f>
        <v>0</v>
      </c>
      <c r="AP80" s="42">
        <f>+M_Vendite!AP35+M_Vendite!AP57-M_Vendite!AO57</f>
        <v>0</v>
      </c>
      <c r="AQ80" s="42">
        <f>+M_Vendite!AQ35+M_Vendite!AQ57-M_Vendite!AP57</f>
        <v>0</v>
      </c>
      <c r="AR80" s="42">
        <f>+M_Vendite!AR35+M_Vendite!AR57-M_Vendite!AQ57</f>
        <v>0</v>
      </c>
      <c r="AS80" s="42">
        <f>+M_Vendite!AS35+M_Vendite!AS57-M_Vendite!AR57</f>
        <v>0</v>
      </c>
      <c r="AT80" s="42">
        <f>+M_Vendite!AT35+M_Vendite!AT57-M_Vendite!AS57</f>
        <v>0</v>
      </c>
      <c r="AU80" s="42">
        <f>+M_Vendite!AU35+M_Vendite!AU57-M_Vendite!AT57</f>
        <v>0</v>
      </c>
      <c r="AV80" s="42">
        <f>+M_Vendite!AV35+M_Vendite!AV57-M_Vendite!AU57</f>
        <v>0</v>
      </c>
      <c r="AW80" s="42">
        <f>+M_Vendite!AW35+M_Vendite!AW57-M_Vendite!AV57</f>
        <v>0</v>
      </c>
      <c r="AX80" s="42">
        <f>+M_Vendite!AX35+M_Vendite!AX57-M_Vendite!AW57</f>
        <v>0</v>
      </c>
      <c r="AY80" s="42">
        <f>+M_Vendite!AY35+M_Vendite!AY57-M_Vendite!AX57</f>
        <v>0</v>
      </c>
      <c r="AZ80" s="42">
        <f>+M_Vendite!AZ35+M_Vendite!AZ57-M_Vendite!AY57</f>
        <v>0</v>
      </c>
      <c r="BA80" s="42">
        <f>+M_Vendite!BA35+M_Vendite!BA57-M_Vendite!AZ57</f>
        <v>0</v>
      </c>
      <c r="BB80" s="42">
        <f>+M_Vendite!BB35+M_Vendite!BB57-M_Vendite!BA57</f>
        <v>0</v>
      </c>
      <c r="BC80" s="42">
        <f>+M_Vendite!BC35+M_Vendite!BC57-M_Vendite!BB57</f>
        <v>0</v>
      </c>
      <c r="BD80" s="42">
        <f>+M_Vendite!BD35+M_Vendite!BD57-M_Vendite!BC57</f>
        <v>0</v>
      </c>
      <c r="BE80" s="42">
        <f>+M_Vendite!BE35+M_Vendite!BE57-M_Vendite!BD57</f>
        <v>0</v>
      </c>
      <c r="BF80" s="42">
        <f>+M_Vendite!BF35+M_Vendite!BF57-M_Vendite!BE57</f>
        <v>0</v>
      </c>
      <c r="BG80" s="42">
        <f>+M_Vendite!BG35+M_Vendite!BG57-M_Vendite!BF57</f>
        <v>0</v>
      </c>
      <c r="BH80" s="42">
        <f>+M_Vendite!BH35+M_Vendite!BH57-M_Vendite!BG57</f>
        <v>0</v>
      </c>
      <c r="BI80" s="42">
        <f>+M_Vendite!BI35+M_Vendite!BI57-M_Vendite!BH57</f>
        <v>0</v>
      </c>
      <c r="BJ80" s="42">
        <f>+M_Vendite!BJ35+M_Vendite!BJ57-M_Vendite!BI57</f>
        <v>0</v>
      </c>
      <c r="BK80" s="42">
        <f>+M_Vendite!BK35+M_Vendite!BK57-M_Vendite!BJ57</f>
        <v>0</v>
      </c>
    </row>
    <row r="81" spans="2:63" x14ac:dyDescent="0.25">
      <c r="B81" t="str">
        <f t="shared" si="5"/>
        <v>Materia Prima 11</v>
      </c>
      <c r="D81" s="42">
        <f>+M_Vendite!D36+M_Vendite!D58</f>
        <v>0</v>
      </c>
      <c r="E81" s="42">
        <f>+M_Vendite!E36+M_Vendite!E58-M_Vendite!D58</f>
        <v>0</v>
      </c>
      <c r="F81" s="42">
        <f>+M_Vendite!F36+M_Vendite!F58-M_Vendite!E58</f>
        <v>0</v>
      </c>
      <c r="G81" s="42">
        <f>+M_Vendite!G36+M_Vendite!G58-M_Vendite!F58</f>
        <v>0</v>
      </c>
      <c r="H81" s="42">
        <f>+M_Vendite!H36+M_Vendite!H58-M_Vendite!G58</f>
        <v>0</v>
      </c>
      <c r="I81" s="42">
        <f>+M_Vendite!I36+M_Vendite!I58-M_Vendite!H58</f>
        <v>0</v>
      </c>
      <c r="J81" s="42">
        <f>+M_Vendite!J36+M_Vendite!J58-M_Vendite!I58</f>
        <v>0</v>
      </c>
      <c r="K81" s="42">
        <f>+M_Vendite!K36+M_Vendite!K58-M_Vendite!J58</f>
        <v>0</v>
      </c>
      <c r="L81" s="42">
        <f>+M_Vendite!L36+M_Vendite!L58-M_Vendite!K58</f>
        <v>0</v>
      </c>
      <c r="M81" s="42">
        <f>+M_Vendite!M36+M_Vendite!M58-M_Vendite!L58</f>
        <v>0</v>
      </c>
      <c r="N81" s="42">
        <f>+M_Vendite!N36+M_Vendite!N58-M_Vendite!M58</f>
        <v>0</v>
      </c>
      <c r="O81" s="42">
        <f>+M_Vendite!O36+M_Vendite!O58-M_Vendite!N58</f>
        <v>0</v>
      </c>
      <c r="P81" s="42">
        <f>+M_Vendite!P36+M_Vendite!P58-M_Vendite!O58</f>
        <v>0</v>
      </c>
      <c r="Q81" s="42">
        <f>+M_Vendite!Q36+M_Vendite!Q58-M_Vendite!P58</f>
        <v>0</v>
      </c>
      <c r="R81" s="42">
        <f>+M_Vendite!R36+M_Vendite!R58-M_Vendite!Q58</f>
        <v>0</v>
      </c>
      <c r="S81" s="42">
        <f>+M_Vendite!S36+M_Vendite!S58-M_Vendite!R58</f>
        <v>0</v>
      </c>
      <c r="T81" s="42">
        <f>+M_Vendite!T36+M_Vendite!T58-M_Vendite!S58</f>
        <v>0</v>
      </c>
      <c r="U81" s="42">
        <f>+M_Vendite!U36+M_Vendite!U58-M_Vendite!T58</f>
        <v>0</v>
      </c>
      <c r="V81" s="42">
        <f>+M_Vendite!V36+M_Vendite!V58-M_Vendite!U58</f>
        <v>0</v>
      </c>
      <c r="W81" s="42">
        <f>+M_Vendite!W36+M_Vendite!W58-M_Vendite!V58</f>
        <v>0</v>
      </c>
      <c r="X81" s="42">
        <f>+M_Vendite!X36+M_Vendite!X58-M_Vendite!W58</f>
        <v>0</v>
      </c>
      <c r="Y81" s="42">
        <f>+M_Vendite!Y36+M_Vendite!Y58-M_Vendite!X58</f>
        <v>0</v>
      </c>
      <c r="Z81" s="42">
        <f>+M_Vendite!Z36+M_Vendite!Z58-M_Vendite!Y58</f>
        <v>0</v>
      </c>
      <c r="AA81" s="42">
        <f>+M_Vendite!AA36+M_Vendite!AA58-M_Vendite!Z58</f>
        <v>0</v>
      </c>
      <c r="AB81" s="42">
        <f>+M_Vendite!AB36+M_Vendite!AB58-M_Vendite!AA58</f>
        <v>0</v>
      </c>
      <c r="AC81" s="42">
        <f>+M_Vendite!AC36+M_Vendite!AC58-M_Vendite!AB58</f>
        <v>0</v>
      </c>
      <c r="AD81" s="42">
        <f>+M_Vendite!AD36+M_Vendite!AD58-M_Vendite!AC58</f>
        <v>0</v>
      </c>
      <c r="AE81" s="42">
        <f>+M_Vendite!AE36+M_Vendite!AE58-M_Vendite!AD58</f>
        <v>0</v>
      </c>
      <c r="AF81" s="42">
        <f>+M_Vendite!AF36+M_Vendite!AF58-M_Vendite!AE58</f>
        <v>0</v>
      </c>
      <c r="AG81" s="42">
        <f>+M_Vendite!AG36+M_Vendite!AG58-M_Vendite!AF58</f>
        <v>0</v>
      </c>
      <c r="AH81" s="42">
        <f>+M_Vendite!AH36+M_Vendite!AH58-M_Vendite!AG58</f>
        <v>0</v>
      </c>
      <c r="AI81" s="42">
        <f>+M_Vendite!AI36+M_Vendite!AI58-M_Vendite!AH58</f>
        <v>0</v>
      </c>
      <c r="AJ81" s="42">
        <f>+M_Vendite!AJ36+M_Vendite!AJ58-M_Vendite!AI58</f>
        <v>0</v>
      </c>
      <c r="AK81" s="42">
        <f>+M_Vendite!AK36+M_Vendite!AK58-M_Vendite!AJ58</f>
        <v>0</v>
      </c>
      <c r="AL81" s="42">
        <f>+M_Vendite!AL36+M_Vendite!AL58-M_Vendite!AK58</f>
        <v>0</v>
      </c>
      <c r="AM81" s="42">
        <f>+M_Vendite!AM36+M_Vendite!AM58-M_Vendite!AL58</f>
        <v>0</v>
      </c>
      <c r="AN81" s="42">
        <f>+M_Vendite!AN36+M_Vendite!AN58-M_Vendite!AM58</f>
        <v>0</v>
      </c>
      <c r="AO81" s="42">
        <f>+M_Vendite!AO36+M_Vendite!AO58-M_Vendite!AN58</f>
        <v>0</v>
      </c>
      <c r="AP81" s="42">
        <f>+M_Vendite!AP36+M_Vendite!AP58-M_Vendite!AO58</f>
        <v>0</v>
      </c>
      <c r="AQ81" s="42">
        <f>+M_Vendite!AQ36+M_Vendite!AQ58-M_Vendite!AP58</f>
        <v>0</v>
      </c>
      <c r="AR81" s="42">
        <f>+M_Vendite!AR36+M_Vendite!AR58-M_Vendite!AQ58</f>
        <v>0</v>
      </c>
      <c r="AS81" s="42">
        <f>+M_Vendite!AS36+M_Vendite!AS58-M_Vendite!AR58</f>
        <v>0</v>
      </c>
      <c r="AT81" s="42">
        <f>+M_Vendite!AT36+M_Vendite!AT58-M_Vendite!AS58</f>
        <v>0</v>
      </c>
      <c r="AU81" s="42">
        <f>+M_Vendite!AU36+M_Vendite!AU58-M_Vendite!AT58</f>
        <v>0</v>
      </c>
      <c r="AV81" s="42">
        <f>+M_Vendite!AV36+M_Vendite!AV58-M_Vendite!AU58</f>
        <v>0</v>
      </c>
      <c r="AW81" s="42">
        <f>+M_Vendite!AW36+M_Vendite!AW58-M_Vendite!AV58</f>
        <v>0</v>
      </c>
      <c r="AX81" s="42">
        <f>+M_Vendite!AX36+M_Vendite!AX58-M_Vendite!AW58</f>
        <v>0</v>
      </c>
      <c r="AY81" s="42">
        <f>+M_Vendite!AY36+M_Vendite!AY58-M_Vendite!AX58</f>
        <v>0</v>
      </c>
      <c r="AZ81" s="42">
        <f>+M_Vendite!AZ36+M_Vendite!AZ58-M_Vendite!AY58</f>
        <v>0</v>
      </c>
      <c r="BA81" s="42">
        <f>+M_Vendite!BA36+M_Vendite!BA58-M_Vendite!AZ58</f>
        <v>0</v>
      </c>
      <c r="BB81" s="42">
        <f>+M_Vendite!BB36+M_Vendite!BB58-M_Vendite!BA58</f>
        <v>0</v>
      </c>
      <c r="BC81" s="42">
        <f>+M_Vendite!BC36+M_Vendite!BC58-M_Vendite!BB58</f>
        <v>0</v>
      </c>
      <c r="BD81" s="42">
        <f>+M_Vendite!BD36+M_Vendite!BD58-M_Vendite!BC58</f>
        <v>0</v>
      </c>
      <c r="BE81" s="42">
        <f>+M_Vendite!BE36+M_Vendite!BE58-M_Vendite!BD58</f>
        <v>0</v>
      </c>
      <c r="BF81" s="42">
        <f>+M_Vendite!BF36+M_Vendite!BF58-M_Vendite!BE58</f>
        <v>0</v>
      </c>
      <c r="BG81" s="42">
        <f>+M_Vendite!BG36+M_Vendite!BG58-M_Vendite!BF58</f>
        <v>0</v>
      </c>
      <c r="BH81" s="42">
        <f>+M_Vendite!BH36+M_Vendite!BH58-M_Vendite!BG58</f>
        <v>0</v>
      </c>
      <c r="BI81" s="42">
        <f>+M_Vendite!BI36+M_Vendite!BI58-M_Vendite!BH58</f>
        <v>0</v>
      </c>
      <c r="BJ81" s="42">
        <f>+M_Vendite!BJ36+M_Vendite!BJ58-M_Vendite!BI58</f>
        <v>0</v>
      </c>
      <c r="BK81" s="42">
        <f>+M_Vendite!BK36+M_Vendite!BK58-M_Vendite!BJ58</f>
        <v>0</v>
      </c>
    </row>
    <row r="82" spans="2:63" x14ac:dyDescent="0.25">
      <c r="B82" t="str">
        <f t="shared" si="5"/>
        <v>Materia Prima 12</v>
      </c>
      <c r="D82" s="42">
        <f>+M_Vendite!D37+M_Vendite!D59</f>
        <v>0</v>
      </c>
      <c r="E82" s="42">
        <f>+M_Vendite!E37+M_Vendite!E59-M_Vendite!D59</f>
        <v>0</v>
      </c>
      <c r="F82" s="42">
        <f>+M_Vendite!F37+M_Vendite!F59-M_Vendite!E59</f>
        <v>0</v>
      </c>
      <c r="G82" s="42">
        <f>+M_Vendite!G37+M_Vendite!G59-M_Vendite!F59</f>
        <v>0</v>
      </c>
      <c r="H82" s="42">
        <f>+M_Vendite!H37+M_Vendite!H59-M_Vendite!G59</f>
        <v>0</v>
      </c>
      <c r="I82" s="42">
        <f>+M_Vendite!I37+M_Vendite!I59-M_Vendite!H59</f>
        <v>0</v>
      </c>
      <c r="J82" s="42">
        <f>+M_Vendite!J37+M_Vendite!J59-M_Vendite!I59</f>
        <v>0</v>
      </c>
      <c r="K82" s="42">
        <f>+M_Vendite!K37+M_Vendite!K59-M_Vendite!J59</f>
        <v>0</v>
      </c>
      <c r="L82" s="42">
        <f>+M_Vendite!L37+M_Vendite!L59-M_Vendite!K59</f>
        <v>0</v>
      </c>
      <c r="M82" s="42">
        <f>+M_Vendite!M37+M_Vendite!M59-M_Vendite!L59</f>
        <v>0</v>
      </c>
      <c r="N82" s="42">
        <f>+M_Vendite!N37+M_Vendite!N59-M_Vendite!M59</f>
        <v>0</v>
      </c>
      <c r="O82" s="42">
        <f>+M_Vendite!O37+M_Vendite!O59-M_Vendite!N59</f>
        <v>0</v>
      </c>
      <c r="P82" s="42">
        <f>+M_Vendite!P37+M_Vendite!P59-M_Vendite!O59</f>
        <v>0</v>
      </c>
      <c r="Q82" s="42">
        <f>+M_Vendite!Q37+M_Vendite!Q59-M_Vendite!P59</f>
        <v>0</v>
      </c>
      <c r="R82" s="42">
        <f>+M_Vendite!R37+M_Vendite!R59-M_Vendite!Q59</f>
        <v>0</v>
      </c>
      <c r="S82" s="42">
        <f>+M_Vendite!S37+M_Vendite!S59-M_Vendite!R59</f>
        <v>0</v>
      </c>
      <c r="T82" s="42">
        <f>+M_Vendite!T37+M_Vendite!T59-M_Vendite!S59</f>
        <v>0</v>
      </c>
      <c r="U82" s="42">
        <f>+M_Vendite!U37+M_Vendite!U59-M_Vendite!T59</f>
        <v>0</v>
      </c>
      <c r="V82" s="42">
        <f>+M_Vendite!V37+M_Vendite!V59-M_Vendite!U59</f>
        <v>0</v>
      </c>
      <c r="W82" s="42">
        <f>+M_Vendite!W37+M_Vendite!W59-M_Vendite!V59</f>
        <v>0</v>
      </c>
      <c r="X82" s="42">
        <f>+M_Vendite!X37+M_Vendite!X59-M_Vendite!W59</f>
        <v>0</v>
      </c>
      <c r="Y82" s="42">
        <f>+M_Vendite!Y37+M_Vendite!Y59-M_Vendite!X59</f>
        <v>0</v>
      </c>
      <c r="Z82" s="42">
        <f>+M_Vendite!Z37+M_Vendite!Z59-M_Vendite!Y59</f>
        <v>0</v>
      </c>
      <c r="AA82" s="42">
        <f>+M_Vendite!AA37+M_Vendite!AA59-M_Vendite!Z59</f>
        <v>0</v>
      </c>
      <c r="AB82" s="42">
        <f>+M_Vendite!AB37+M_Vendite!AB59-M_Vendite!AA59</f>
        <v>0</v>
      </c>
      <c r="AC82" s="42">
        <f>+M_Vendite!AC37+M_Vendite!AC59-M_Vendite!AB59</f>
        <v>0</v>
      </c>
      <c r="AD82" s="42">
        <f>+M_Vendite!AD37+M_Vendite!AD59-M_Vendite!AC59</f>
        <v>0</v>
      </c>
      <c r="AE82" s="42">
        <f>+M_Vendite!AE37+M_Vendite!AE59-M_Vendite!AD59</f>
        <v>0</v>
      </c>
      <c r="AF82" s="42">
        <f>+M_Vendite!AF37+M_Vendite!AF59-M_Vendite!AE59</f>
        <v>0</v>
      </c>
      <c r="AG82" s="42">
        <f>+M_Vendite!AG37+M_Vendite!AG59-M_Vendite!AF59</f>
        <v>0</v>
      </c>
      <c r="AH82" s="42">
        <f>+M_Vendite!AH37+M_Vendite!AH59-M_Vendite!AG59</f>
        <v>0</v>
      </c>
      <c r="AI82" s="42">
        <f>+M_Vendite!AI37+M_Vendite!AI59-M_Vendite!AH59</f>
        <v>0</v>
      </c>
      <c r="AJ82" s="42">
        <f>+M_Vendite!AJ37+M_Vendite!AJ59-M_Vendite!AI59</f>
        <v>0</v>
      </c>
      <c r="AK82" s="42">
        <f>+M_Vendite!AK37+M_Vendite!AK59-M_Vendite!AJ59</f>
        <v>0</v>
      </c>
      <c r="AL82" s="42">
        <f>+M_Vendite!AL37+M_Vendite!AL59-M_Vendite!AK59</f>
        <v>0</v>
      </c>
      <c r="AM82" s="42">
        <f>+M_Vendite!AM37+M_Vendite!AM59-M_Vendite!AL59</f>
        <v>0</v>
      </c>
      <c r="AN82" s="42">
        <f>+M_Vendite!AN37+M_Vendite!AN59-M_Vendite!AM59</f>
        <v>0</v>
      </c>
      <c r="AO82" s="42">
        <f>+M_Vendite!AO37+M_Vendite!AO59-M_Vendite!AN59</f>
        <v>0</v>
      </c>
      <c r="AP82" s="42">
        <f>+M_Vendite!AP37+M_Vendite!AP59-M_Vendite!AO59</f>
        <v>0</v>
      </c>
      <c r="AQ82" s="42">
        <f>+M_Vendite!AQ37+M_Vendite!AQ59-M_Vendite!AP59</f>
        <v>0</v>
      </c>
      <c r="AR82" s="42">
        <f>+M_Vendite!AR37+M_Vendite!AR59-M_Vendite!AQ59</f>
        <v>0</v>
      </c>
      <c r="AS82" s="42">
        <f>+M_Vendite!AS37+M_Vendite!AS59-M_Vendite!AR59</f>
        <v>0</v>
      </c>
      <c r="AT82" s="42">
        <f>+M_Vendite!AT37+M_Vendite!AT59-M_Vendite!AS59</f>
        <v>0</v>
      </c>
      <c r="AU82" s="42">
        <f>+M_Vendite!AU37+M_Vendite!AU59-M_Vendite!AT59</f>
        <v>0</v>
      </c>
      <c r="AV82" s="42">
        <f>+M_Vendite!AV37+M_Vendite!AV59-M_Vendite!AU59</f>
        <v>0</v>
      </c>
      <c r="AW82" s="42">
        <f>+M_Vendite!AW37+M_Vendite!AW59-M_Vendite!AV59</f>
        <v>0</v>
      </c>
      <c r="AX82" s="42">
        <f>+M_Vendite!AX37+M_Vendite!AX59-M_Vendite!AW59</f>
        <v>0</v>
      </c>
      <c r="AY82" s="42">
        <f>+M_Vendite!AY37+M_Vendite!AY59-M_Vendite!AX59</f>
        <v>0</v>
      </c>
      <c r="AZ82" s="42">
        <f>+M_Vendite!AZ37+M_Vendite!AZ59-M_Vendite!AY59</f>
        <v>0</v>
      </c>
      <c r="BA82" s="42">
        <f>+M_Vendite!BA37+M_Vendite!BA59-M_Vendite!AZ59</f>
        <v>0</v>
      </c>
      <c r="BB82" s="42">
        <f>+M_Vendite!BB37+M_Vendite!BB59-M_Vendite!BA59</f>
        <v>0</v>
      </c>
      <c r="BC82" s="42">
        <f>+M_Vendite!BC37+M_Vendite!BC59-M_Vendite!BB59</f>
        <v>0</v>
      </c>
      <c r="BD82" s="42">
        <f>+M_Vendite!BD37+M_Vendite!BD59-M_Vendite!BC59</f>
        <v>0</v>
      </c>
      <c r="BE82" s="42">
        <f>+M_Vendite!BE37+M_Vendite!BE59-M_Vendite!BD59</f>
        <v>0</v>
      </c>
      <c r="BF82" s="42">
        <f>+M_Vendite!BF37+M_Vendite!BF59-M_Vendite!BE59</f>
        <v>0</v>
      </c>
      <c r="BG82" s="42">
        <f>+M_Vendite!BG37+M_Vendite!BG59-M_Vendite!BF59</f>
        <v>0</v>
      </c>
      <c r="BH82" s="42">
        <f>+M_Vendite!BH37+M_Vendite!BH59-M_Vendite!BG59</f>
        <v>0</v>
      </c>
      <c r="BI82" s="42">
        <f>+M_Vendite!BI37+M_Vendite!BI59-M_Vendite!BH59</f>
        <v>0</v>
      </c>
      <c r="BJ82" s="42">
        <f>+M_Vendite!BJ37+M_Vendite!BJ59-M_Vendite!BI59</f>
        <v>0</v>
      </c>
      <c r="BK82" s="42">
        <f>+M_Vendite!BK37+M_Vendite!BK59-M_Vendite!BJ59</f>
        <v>0</v>
      </c>
    </row>
    <row r="83" spans="2:63" x14ac:dyDescent="0.25">
      <c r="B83" t="str">
        <f t="shared" si="5"/>
        <v>Materia Prima 13</v>
      </c>
      <c r="D83" s="42">
        <f>+M_Vendite!D38+M_Vendite!D60</f>
        <v>0</v>
      </c>
      <c r="E83" s="42">
        <f>+M_Vendite!E38+M_Vendite!E60-M_Vendite!D60</f>
        <v>0</v>
      </c>
      <c r="F83" s="42">
        <f>+M_Vendite!F38+M_Vendite!F60-M_Vendite!E60</f>
        <v>0</v>
      </c>
      <c r="G83" s="42">
        <f>+M_Vendite!G38+M_Vendite!G60-M_Vendite!F60</f>
        <v>0</v>
      </c>
      <c r="H83" s="42">
        <f>+M_Vendite!H38+M_Vendite!H60-M_Vendite!G60</f>
        <v>0</v>
      </c>
      <c r="I83" s="42">
        <f>+M_Vendite!I38+M_Vendite!I60-M_Vendite!H60</f>
        <v>0</v>
      </c>
      <c r="J83" s="42">
        <f>+M_Vendite!J38+M_Vendite!J60-M_Vendite!I60</f>
        <v>0</v>
      </c>
      <c r="K83" s="42">
        <f>+M_Vendite!K38+M_Vendite!K60-M_Vendite!J60</f>
        <v>0</v>
      </c>
      <c r="L83" s="42">
        <f>+M_Vendite!L38+M_Vendite!L60-M_Vendite!K60</f>
        <v>0</v>
      </c>
      <c r="M83" s="42">
        <f>+M_Vendite!M38+M_Vendite!M60-M_Vendite!L60</f>
        <v>0</v>
      </c>
      <c r="N83" s="42">
        <f>+M_Vendite!N38+M_Vendite!N60-M_Vendite!M60</f>
        <v>0</v>
      </c>
      <c r="O83" s="42">
        <f>+M_Vendite!O38+M_Vendite!O60-M_Vendite!N60</f>
        <v>0</v>
      </c>
      <c r="P83" s="42">
        <f>+M_Vendite!P38+M_Vendite!P60-M_Vendite!O60</f>
        <v>0</v>
      </c>
      <c r="Q83" s="42">
        <f>+M_Vendite!Q38+M_Vendite!Q60-M_Vendite!P60</f>
        <v>0</v>
      </c>
      <c r="R83" s="42">
        <f>+M_Vendite!R38+M_Vendite!R60-M_Vendite!Q60</f>
        <v>0</v>
      </c>
      <c r="S83" s="42">
        <f>+M_Vendite!S38+M_Vendite!S60-M_Vendite!R60</f>
        <v>0</v>
      </c>
      <c r="T83" s="42">
        <f>+M_Vendite!T38+M_Vendite!T60-M_Vendite!S60</f>
        <v>0</v>
      </c>
      <c r="U83" s="42">
        <f>+M_Vendite!U38+M_Vendite!U60-M_Vendite!T60</f>
        <v>0</v>
      </c>
      <c r="V83" s="42">
        <f>+M_Vendite!V38+M_Vendite!V60-M_Vendite!U60</f>
        <v>0</v>
      </c>
      <c r="W83" s="42">
        <f>+M_Vendite!W38+M_Vendite!W60-M_Vendite!V60</f>
        <v>0</v>
      </c>
      <c r="X83" s="42">
        <f>+M_Vendite!X38+M_Vendite!X60-M_Vendite!W60</f>
        <v>0</v>
      </c>
      <c r="Y83" s="42">
        <f>+M_Vendite!Y38+M_Vendite!Y60-M_Vendite!X60</f>
        <v>0</v>
      </c>
      <c r="Z83" s="42">
        <f>+M_Vendite!Z38+M_Vendite!Z60-M_Vendite!Y60</f>
        <v>0</v>
      </c>
      <c r="AA83" s="42">
        <f>+M_Vendite!AA38+M_Vendite!AA60-M_Vendite!Z60</f>
        <v>0</v>
      </c>
      <c r="AB83" s="42">
        <f>+M_Vendite!AB38+M_Vendite!AB60-M_Vendite!AA60</f>
        <v>0</v>
      </c>
      <c r="AC83" s="42">
        <f>+M_Vendite!AC38+M_Vendite!AC60-M_Vendite!AB60</f>
        <v>0</v>
      </c>
      <c r="AD83" s="42">
        <f>+M_Vendite!AD38+M_Vendite!AD60-M_Vendite!AC60</f>
        <v>0</v>
      </c>
      <c r="AE83" s="42">
        <f>+M_Vendite!AE38+M_Vendite!AE60-M_Vendite!AD60</f>
        <v>0</v>
      </c>
      <c r="AF83" s="42">
        <f>+M_Vendite!AF38+M_Vendite!AF60-M_Vendite!AE60</f>
        <v>0</v>
      </c>
      <c r="AG83" s="42">
        <f>+M_Vendite!AG38+M_Vendite!AG60-M_Vendite!AF60</f>
        <v>0</v>
      </c>
      <c r="AH83" s="42">
        <f>+M_Vendite!AH38+M_Vendite!AH60-M_Vendite!AG60</f>
        <v>0</v>
      </c>
      <c r="AI83" s="42">
        <f>+M_Vendite!AI38+M_Vendite!AI60-M_Vendite!AH60</f>
        <v>0</v>
      </c>
      <c r="AJ83" s="42">
        <f>+M_Vendite!AJ38+M_Vendite!AJ60-M_Vendite!AI60</f>
        <v>0</v>
      </c>
      <c r="AK83" s="42">
        <f>+M_Vendite!AK38+M_Vendite!AK60-M_Vendite!AJ60</f>
        <v>0</v>
      </c>
      <c r="AL83" s="42">
        <f>+M_Vendite!AL38+M_Vendite!AL60-M_Vendite!AK60</f>
        <v>0</v>
      </c>
      <c r="AM83" s="42">
        <f>+M_Vendite!AM38+M_Vendite!AM60-M_Vendite!AL60</f>
        <v>0</v>
      </c>
      <c r="AN83" s="42">
        <f>+M_Vendite!AN38+M_Vendite!AN60-M_Vendite!AM60</f>
        <v>0</v>
      </c>
      <c r="AO83" s="42">
        <f>+M_Vendite!AO38+M_Vendite!AO60-M_Vendite!AN60</f>
        <v>0</v>
      </c>
      <c r="AP83" s="42">
        <f>+M_Vendite!AP38+M_Vendite!AP60-M_Vendite!AO60</f>
        <v>0</v>
      </c>
      <c r="AQ83" s="42">
        <f>+M_Vendite!AQ38+M_Vendite!AQ60-M_Vendite!AP60</f>
        <v>0</v>
      </c>
      <c r="AR83" s="42">
        <f>+M_Vendite!AR38+M_Vendite!AR60-M_Vendite!AQ60</f>
        <v>0</v>
      </c>
      <c r="AS83" s="42">
        <f>+M_Vendite!AS38+M_Vendite!AS60-M_Vendite!AR60</f>
        <v>0</v>
      </c>
      <c r="AT83" s="42">
        <f>+M_Vendite!AT38+M_Vendite!AT60-M_Vendite!AS60</f>
        <v>0</v>
      </c>
      <c r="AU83" s="42">
        <f>+M_Vendite!AU38+M_Vendite!AU60-M_Vendite!AT60</f>
        <v>0</v>
      </c>
      <c r="AV83" s="42">
        <f>+M_Vendite!AV38+M_Vendite!AV60-M_Vendite!AU60</f>
        <v>0</v>
      </c>
      <c r="AW83" s="42">
        <f>+M_Vendite!AW38+M_Vendite!AW60-M_Vendite!AV60</f>
        <v>0</v>
      </c>
      <c r="AX83" s="42">
        <f>+M_Vendite!AX38+M_Vendite!AX60-M_Vendite!AW60</f>
        <v>0</v>
      </c>
      <c r="AY83" s="42">
        <f>+M_Vendite!AY38+M_Vendite!AY60-M_Vendite!AX60</f>
        <v>0</v>
      </c>
      <c r="AZ83" s="42">
        <f>+M_Vendite!AZ38+M_Vendite!AZ60-M_Vendite!AY60</f>
        <v>0</v>
      </c>
      <c r="BA83" s="42">
        <f>+M_Vendite!BA38+M_Vendite!BA60-M_Vendite!AZ60</f>
        <v>0</v>
      </c>
      <c r="BB83" s="42">
        <f>+M_Vendite!BB38+M_Vendite!BB60-M_Vendite!BA60</f>
        <v>0</v>
      </c>
      <c r="BC83" s="42">
        <f>+M_Vendite!BC38+M_Vendite!BC60-M_Vendite!BB60</f>
        <v>0</v>
      </c>
      <c r="BD83" s="42">
        <f>+M_Vendite!BD38+M_Vendite!BD60-M_Vendite!BC60</f>
        <v>0</v>
      </c>
      <c r="BE83" s="42">
        <f>+M_Vendite!BE38+M_Vendite!BE60-M_Vendite!BD60</f>
        <v>0</v>
      </c>
      <c r="BF83" s="42">
        <f>+M_Vendite!BF38+M_Vendite!BF60-M_Vendite!BE60</f>
        <v>0</v>
      </c>
      <c r="BG83" s="42">
        <f>+M_Vendite!BG38+M_Vendite!BG60-M_Vendite!BF60</f>
        <v>0</v>
      </c>
      <c r="BH83" s="42">
        <f>+M_Vendite!BH38+M_Vendite!BH60-M_Vendite!BG60</f>
        <v>0</v>
      </c>
      <c r="BI83" s="42">
        <f>+M_Vendite!BI38+M_Vendite!BI60-M_Vendite!BH60</f>
        <v>0</v>
      </c>
      <c r="BJ83" s="42">
        <f>+M_Vendite!BJ38+M_Vendite!BJ60-M_Vendite!BI60</f>
        <v>0</v>
      </c>
      <c r="BK83" s="42">
        <f>+M_Vendite!BK38+M_Vendite!BK60-M_Vendite!BJ60</f>
        <v>0</v>
      </c>
    </row>
    <row r="84" spans="2:63" x14ac:dyDescent="0.25">
      <c r="B84" t="str">
        <f t="shared" si="5"/>
        <v>Materia Prima 14</v>
      </c>
      <c r="D84" s="42">
        <f>+M_Vendite!D39+M_Vendite!D61</f>
        <v>0</v>
      </c>
      <c r="E84" s="42">
        <f>+M_Vendite!E39+M_Vendite!E61-M_Vendite!D61</f>
        <v>0</v>
      </c>
      <c r="F84" s="42">
        <f>+M_Vendite!F39+M_Vendite!F61-M_Vendite!E61</f>
        <v>0</v>
      </c>
      <c r="G84" s="42">
        <f>+M_Vendite!G39+M_Vendite!G61-M_Vendite!F61</f>
        <v>0</v>
      </c>
      <c r="H84" s="42">
        <f>+M_Vendite!H39+M_Vendite!H61-M_Vendite!G61</f>
        <v>0</v>
      </c>
      <c r="I84" s="42">
        <f>+M_Vendite!I39+M_Vendite!I61-M_Vendite!H61</f>
        <v>0</v>
      </c>
      <c r="J84" s="42">
        <f>+M_Vendite!J39+M_Vendite!J61-M_Vendite!I61</f>
        <v>0</v>
      </c>
      <c r="K84" s="42">
        <f>+M_Vendite!K39+M_Vendite!K61-M_Vendite!J61</f>
        <v>0</v>
      </c>
      <c r="L84" s="42">
        <f>+M_Vendite!L39+M_Vendite!L61-M_Vendite!K61</f>
        <v>0</v>
      </c>
      <c r="M84" s="42">
        <f>+M_Vendite!M39+M_Vendite!M61-M_Vendite!L61</f>
        <v>0</v>
      </c>
      <c r="N84" s="42">
        <f>+M_Vendite!N39+M_Vendite!N61-M_Vendite!M61</f>
        <v>0</v>
      </c>
      <c r="O84" s="42">
        <f>+M_Vendite!O39+M_Vendite!O61-M_Vendite!N61</f>
        <v>0</v>
      </c>
      <c r="P84" s="42">
        <f>+M_Vendite!P39+M_Vendite!P61-M_Vendite!O61</f>
        <v>0</v>
      </c>
      <c r="Q84" s="42">
        <f>+M_Vendite!Q39+M_Vendite!Q61-M_Vendite!P61</f>
        <v>0</v>
      </c>
      <c r="R84" s="42">
        <f>+M_Vendite!R39+M_Vendite!R61-M_Vendite!Q61</f>
        <v>0</v>
      </c>
      <c r="S84" s="42">
        <f>+M_Vendite!S39+M_Vendite!S61-M_Vendite!R61</f>
        <v>0</v>
      </c>
      <c r="T84" s="42">
        <f>+M_Vendite!T39+M_Vendite!T61-M_Vendite!S61</f>
        <v>0</v>
      </c>
      <c r="U84" s="42">
        <f>+M_Vendite!U39+M_Vendite!U61-M_Vendite!T61</f>
        <v>0</v>
      </c>
      <c r="V84" s="42">
        <f>+M_Vendite!V39+M_Vendite!V61-M_Vendite!U61</f>
        <v>0</v>
      </c>
      <c r="W84" s="42">
        <f>+M_Vendite!W39+M_Vendite!W61-M_Vendite!V61</f>
        <v>0</v>
      </c>
      <c r="X84" s="42">
        <f>+M_Vendite!X39+M_Vendite!X61-M_Vendite!W61</f>
        <v>0</v>
      </c>
      <c r="Y84" s="42">
        <f>+M_Vendite!Y39+M_Vendite!Y61-M_Vendite!X61</f>
        <v>0</v>
      </c>
      <c r="Z84" s="42">
        <f>+M_Vendite!Z39+M_Vendite!Z61-M_Vendite!Y61</f>
        <v>0</v>
      </c>
      <c r="AA84" s="42">
        <f>+M_Vendite!AA39+M_Vendite!AA61-M_Vendite!Z61</f>
        <v>0</v>
      </c>
      <c r="AB84" s="42">
        <f>+M_Vendite!AB39+M_Vendite!AB61-M_Vendite!AA61</f>
        <v>0</v>
      </c>
      <c r="AC84" s="42">
        <f>+M_Vendite!AC39+M_Vendite!AC61-M_Vendite!AB61</f>
        <v>0</v>
      </c>
      <c r="AD84" s="42">
        <f>+M_Vendite!AD39+M_Vendite!AD61-M_Vendite!AC61</f>
        <v>0</v>
      </c>
      <c r="AE84" s="42">
        <f>+M_Vendite!AE39+M_Vendite!AE61-M_Vendite!AD61</f>
        <v>0</v>
      </c>
      <c r="AF84" s="42">
        <f>+M_Vendite!AF39+M_Vendite!AF61-M_Vendite!AE61</f>
        <v>0</v>
      </c>
      <c r="AG84" s="42">
        <f>+M_Vendite!AG39+M_Vendite!AG61-M_Vendite!AF61</f>
        <v>0</v>
      </c>
      <c r="AH84" s="42">
        <f>+M_Vendite!AH39+M_Vendite!AH61-M_Vendite!AG61</f>
        <v>0</v>
      </c>
      <c r="AI84" s="42">
        <f>+M_Vendite!AI39+M_Vendite!AI61-M_Vendite!AH61</f>
        <v>0</v>
      </c>
      <c r="AJ84" s="42">
        <f>+M_Vendite!AJ39+M_Vendite!AJ61-M_Vendite!AI61</f>
        <v>0</v>
      </c>
      <c r="AK84" s="42">
        <f>+M_Vendite!AK39+M_Vendite!AK61-M_Vendite!AJ61</f>
        <v>0</v>
      </c>
      <c r="AL84" s="42">
        <f>+M_Vendite!AL39+M_Vendite!AL61-M_Vendite!AK61</f>
        <v>0</v>
      </c>
      <c r="AM84" s="42">
        <f>+M_Vendite!AM39+M_Vendite!AM61-M_Vendite!AL61</f>
        <v>0</v>
      </c>
      <c r="AN84" s="42">
        <f>+M_Vendite!AN39+M_Vendite!AN61-M_Vendite!AM61</f>
        <v>0</v>
      </c>
      <c r="AO84" s="42">
        <f>+M_Vendite!AO39+M_Vendite!AO61-M_Vendite!AN61</f>
        <v>0</v>
      </c>
      <c r="AP84" s="42">
        <f>+M_Vendite!AP39+M_Vendite!AP61-M_Vendite!AO61</f>
        <v>0</v>
      </c>
      <c r="AQ84" s="42">
        <f>+M_Vendite!AQ39+M_Vendite!AQ61-M_Vendite!AP61</f>
        <v>0</v>
      </c>
      <c r="AR84" s="42">
        <f>+M_Vendite!AR39+M_Vendite!AR61-M_Vendite!AQ61</f>
        <v>0</v>
      </c>
      <c r="AS84" s="42">
        <f>+M_Vendite!AS39+M_Vendite!AS61-M_Vendite!AR61</f>
        <v>0</v>
      </c>
      <c r="AT84" s="42">
        <f>+M_Vendite!AT39+M_Vendite!AT61-M_Vendite!AS61</f>
        <v>0</v>
      </c>
      <c r="AU84" s="42">
        <f>+M_Vendite!AU39+M_Vendite!AU61-M_Vendite!AT61</f>
        <v>0</v>
      </c>
      <c r="AV84" s="42">
        <f>+M_Vendite!AV39+M_Vendite!AV61-M_Vendite!AU61</f>
        <v>0</v>
      </c>
      <c r="AW84" s="42">
        <f>+M_Vendite!AW39+M_Vendite!AW61-M_Vendite!AV61</f>
        <v>0</v>
      </c>
      <c r="AX84" s="42">
        <f>+M_Vendite!AX39+M_Vendite!AX61-M_Vendite!AW61</f>
        <v>0</v>
      </c>
      <c r="AY84" s="42">
        <f>+M_Vendite!AY39+M_Vendite!AY61-M_Vendite!AX61</f>
        <v>0</v>
      </c>
      <c r="AZ84" s="42">
        <f>+M_Vendite!AZ39+M_Vendite!AZ61-M_Vendite!AY61</f>
        <v>0</v>
      </c>
      <c r="BA84" s="42">
        <f>+M_Vendite!BA39+M_Vendite!BA61-M_Vendite!AZ61</f>
        <v>0</v>
      </c>
      <c r="BB84" s="42">
        <f>+M_Vendite!BB39+M_Vendite!BB61-M_Vendite!BA61</f>
        <v>0</v>
      </c>
      <c r="BC84" s="42">
        <f>+M_Vendite!BC39+M_Vendite!BC61-M_Vendite!BB61</f>
        <v>0</v>
      </c>
      <c r="BD84" s="42">
        <f>+M_Vendite!BD39+M_Vendite!BD61-M_Vendite!BC61</f>
        <v>0</v>
      </c>
      <c r="BE84" s="42">
        <f>+M_Vendite!BE39+M_Vendite!BE61-M_Vendite!BD61</f>
        <v>0</v>
      </c>
      <c r="BF84" s="42">
        <f>+M_Vendite!BF39+M_Vendite!BF61-M_Vendite!BE61</f>
        <v>0</v>
      </c>
      <c r="BG84" s="42">
        <f>+M_Vendite!BG39+M_Vendite!BG61-M_Vendite!BF61</f>
        <v>0</v>
      </c>
      <c r="BH84" s="42">
        <f>+M_Vendite!BH39+M_Vendite!BH61-M_Vendite!BG61</f>
        <v>0</v>
      </c>
      <c r="BI84" s="42">
        <f>+M_Vendite!BI39+M_Vendite!BI61-M_Vendite!BH61</f>
        <v>0</v>
      </c>
      <c r="BJ84" s="42">
        <f>+M_Vendite!BJ39+M_Vendite!BJ61-M_Vendite!BI61</f>
        <v>0</v>
      </c>
      <c r="BK84" s="42">
        <f>+M_Vendite!BK39+M_Vendite!BK61-M_Vendite!BJ61</f>
        <v>0</v>
      </c>
    </row>
    <row r="85" spans="2:63" x14ac:dyDescent="0.25">
      <c r="B85" t="str">
        <f t="shared" si="5"/>
        <v>Materia Prima 15</v>
      </c>
      <c r="D85" s="42">
        <f>+M_Vendite!D40+M_Vendite!D62</f>
        <v>0</v>
      </c>
      <c r="E85" s="42">
        <f>+M_Vendite!E40+M_Vendite!E62-M_Vendite!D62</f>
        <v>0</v>
      </c>
      <c r="F85" s="42">
        <f>+M_Vendite!F40+M_Vendite!F62-M_Vendite!E62</f>
        <v>0</v>
      </c>
      <c r="G85" s="42">
        <f>+M_Vendite!G40+M_Vendite!G62-M_Vendite!F62</f>
        <v>0</v>
      </c>
      <c r="H85" s="42">
        <f>+M_Vendite!H40+M_Vendite!H62-M_Vendite!G62</f>
        <v>0</v>
      </c>
      <c r="I85" s="42">
        <f>+M_Vendite!I40+M_Vendite!I62-M_Vendite!H62</f>
        <v>0</v>
      </c>
      <c r="J85" s="42">
        <f>+M_Vendite!J40+M_Vendite!J62-M_Vendite!I62</f>
        <v>0</v>
      </c>
      <c r="K85" s="42">
        <f>+M_Vendite!K40+M_Vendite!K62-M_Vendite!J62</f>
        <v>0</v>
      </c>
      <c r="L85" s="42">
        <f>+M_Vendite!L40+M_Vendite!L62-M_Vendite!K62</f>
        <v>0</v>
      </c>
      <c r="M85" s="42">
        <f>+M_Vendite!M40+M_Vendite!M62-M_Vendite!L62</f>
        <v>0</v>
      </c>
      <c r="N85" s="42">
        <f>+M_Vendite!N40+M_Vendite!N62-M_Vendite!M62</f>
        <v>0</v>
      </c>
      <c r="O85" s="42">
        <f>+M_Vendite!O40+M_Vendite!O62-M_Vendite!N62</f>
        <v>0</v>
      </c>
      <c r="P85" s="42">
        <f>+M_Vendite!P40+M_Vendite!P62-M_Vendite!O62</f>
        <v>0</v>
      </c>
      <c r="Q85" s="42">
        <f>+M_Vendite!Q40+M_Vendite!Q62-M_Vendite!P62</f>
        <v>0</v>
      </c>
      <c r="R85" s="42">
        <f>+M_Vendite!R40+M_Vendite!R62-M_Vendite!Q62</f>
        <v>0</v>
      </c>
      <c r="S85" s="42">
        <f>+M_Vendite!S40+M_Vendite!S62-M_Vendite!R62</f>
        <v>0</v>
      </c>
      <c r="T85" s="42">
        <f>+M_Vendite!T40+M_Vendite!T62-M_Vendite!S62</f>
        <v>0</v>
      </c>
      <c r="U85" s="42">
        <f>+M_Vendite!U40+M_Vendite!U62-M_Vendite!T62</f>
        <v>0</v>
      </c>
      <c r="V85" s="42">
        <f>+M_Vendite!V40+M_Vendite!V62-M_Vendite!U62</f>
        <v>0</v>
      </c>
      <c r="W85" s="42">
        <f>+M_Vendite!W40+M_Vendite!W62-M_Vendite!V62</f>
        <v>0</v>
      </c>
      <c r="X85" s="42">
        <f>+M_Vendite!X40+M_Vendite!X62-M_Vendite!W62</f>
        <v>0</v>
      </c>
      <c r="Y85" s="42">
        <f>+M_Vendite!Y40+M_Vendite!Y62-M_Vendite!X62</f>
        <v>0</v>
      </c>
      <c r="Z85" s="42">
        <f>+M_Vendite!Z40+M_Vendite!Z62-M_Vendite!Y62</f>
        <v>0</v>
      </c>
      <c r="AA85" s="42">
        <f>+M_Vendite!AA40+M_Vendite!AA62-M_Vendite!Z62</f>
        <v>0</v>
      </c>
      <c r="AB85" s="42">
        <f>+M_Vendite!AB40+M_Vendite!AB62-M_Vendite!AA62</f>
        <v>0</v>
      </c>
      <c r="AC85" s="42">
        <f>+M_Vendite!AC40+M_Vendite!AC62-M_Vendite!AB62</f>
        <v>0</v>
      </c>
      <c r="AD85" s="42">
        <f>+M_Vendite!AD40+M_Vendite!AD62-M_Vendite!AC62</f>
        <v>0</v>
      </c>
      <c r="AE85" s="42">
        <f>+M_Vendite!AE40+M_Vendite!AE62-M_Vendite!AD62</f>
        <v>0</v>
      </c>
      <c r="AF85" s="42">
        <f>+M_Vendite!AF40+M_Vendite!AF62-M_Vendite!AE62</f>
        <v>0</v>
      </c>
      <c r="AG85" s="42">
        <f>+M_Vendite!AG40+M_Vendite!AG62-M_Vendite!AF62</f>
        <v>0</v>
      </c>
      <c r="AH85" s="42">
        <f>+M_Vendite!AH40+M_Vendite!AH62-M_Vendite!AG62</f>
        <v>0</v>
      </c>
      <c r="AI85" s="42">
        <f>+M_Vendite!AI40+M_Vendite!AI62-M_Vendite!AH62</f>
        <v>0</v>
      </c>
      <c r="AJ85" s="42">
        <f>+M_Vendite!AJ40+M_Vendite!AJ62-M_Vendite!AI62</f>
        <v>0</v>
      </c>
      <c r="AK85" s="42">
        <f>+M_Vendite!AK40+M_Vendite!AK62-M_Vendite!AJ62</f>
        <v>0</v>
      </c>
      <c r="AL85" s="42">
        <f>+M_Vendite!AL40+M_Vendite!AL62-M_Vendite!AK62</f>
        <v>0</v>
      </c>
      <c r="AM85" s="42">
        <f>+M_Vendite!AM40+M_Vendite!AM62-M_Vendite!AL62</f>
        <v>0</v>
      </c>
      <c r="AN85" s="42">
        <f>+M_Vendite!AN40+M_Vendite!AN62-M_Vendite!AM62</f>
        <v>0</v>
      </c>
      <c r="AO85" s="42">
        <f>+M_Vendite!AO40+M_Vendite!AO62-M_Vendite!AN62</f>
        <v>0</v>
      </c>
      <c r="AP85" s="42">
        <f>+M_Vendite!AP40+M_Vendite!AP62-M_Vendite!AO62</f>
        <v>0</v>
      </c>
      <c r="AQ85" s="42">
        <f>+M_Vendite!AQ40+M_Vendite!AQ62-M_Vendite!AP62</f>
        <v>0</v>
      </c>
      <c r="AR85" s="42">
        <f>+M_Vendite!AR40+M_Vendite!AR62-M_Vendite!AQ62</f>
        <v>0</v>
      </c>
      <c r="AS85" s="42">
        <f>+M_Vendite!AS40+M_Vendite!AS62-M_Vendite!AR62</f>
        <v>0</v>
      </c>
      <c r="AT85" s="42">
        <f>+M_Vendite!AT40+M_Vendite!AT62-M_Vendite!AS62</f>
        <v>0</v>
      </c>
      <c r="AU85" s="42">
        <f>+M_Vendite!AU40+M_Vendite!AU62-M_Vendite!AT62</f>
        <v>0</v>
      </c>
      <c r="AV85" s="42">
        <f>+M_Vendite!AV40+M_Vendite!AV62-M_Vendite!AU62</f>
        <v>0</v>
      </c>
      <c r="AW85" s="42">
        <f>+M_Vendite!AW40+M_Vendite!AW62-M_Vendite!AV62</f>
        <v>0</v>
      </c>
      <c r="AX85" s="42">
        <f>+M_Vendite!AX40+M_Vendite!AX62-M_Vendite!AW62</f>
        <v>0</v>
      </c>
      <c r="AY85" s="42">
        <f>+M_Vendite!AY40+M_Vendite!AY62-M_Vendite!AX62</f>
        <v>0</v>
      </c>
      <c r="AZ85" s="42">
        <f>+M_Vendite!AZ40+M_Vendite!AZ62-M_Vendite!AY62</f>
        <v>0</v>
      </c>
      <c r="BA85" s="42">
        <f>+M_Vendite!BA40+M_Vendite!BA62-M_Vendite!AZ62</f>
        <v>0</v>
      </c>
      <c r="BB85" s="42">
        <f>+M_Vendite!BB40+M_Vendite!BB62-M_Vendite!BA62</f>
        <v>0</v>
      </c>
      <c r="BC85" s="42">
        <f>+M_Vendite!BC40+M_Vendite!BC62-M_Vendite!BB62</f>
        <v>0</v>
      </c>
      <c r="BD85" s="42">
        <f>+M_Vendite!BD40+M_Vendite!BD62-M_Vendite!BC62</f>
        <v>0</v>
      </c>
      <c r="BE85" s="42">
        <f>+M_Vendite!BE40+M_Vendite!BE62-M_Vendite!BD62</f>
        <v>0</v>
      </c>
      <c r="BF85" s="42">
        <f>+M_Vendite!BF40+M_Vendite!BF62-M_Vendite!BE62</f>
        <v>0</v>
      </c>
      <c r="BG85" s="42">
        <f>+M_Vendite!BG40+M_Vendite!BG62-M_Vendite!BF62</f>
        <v>0</v>
      </c>
      <c r="BH85" s="42">
        <f>+M_Vendite!BH40+M_Vendite!BH62-M_Vendite!BG62</f>
        <v>0</v>
      </c>
      <c r="BI85" s="42">
        <f>+M_Vendite!BI40+M_Vendite!BI62-M_Vendite!BH62</f>
        <v>0</v>
      </c>
      <c r="BJ85" s="42">
        <f>+M_Vendite!BJ40+M_Vendite!BJ62-M_Vendite!BI62</f>
        <v>0</v>
      </c>
      <c r="BK85" s="42">
        <f>+M_Vendite!BK40+M_Vendite!BK62-M_Vendite!BJ62</f>
        <v>0</v>
      </c>
    </row>
    <row r="86" spans="2:63" x14ac:dyDescent="0.25">
      <c r="B86" t="str">
        <f t="shared" si="5"/>
        <v>Materia Prima 16</v>
      </c>
      <c r="D86" s="42">
        <f>+M_Vendite!D41+M_Vendite!D63</f>
        <v>0</v>
      </c>
      <c r="E86" s="42">
        <f>+M_Vendite!E41+M_Vendite!E63-M_Vendite!D63</f>
        <v>0</v>
      </c>
      <c r="F86" s="42">
        <f>+M_Vendite!F41+M_Vendite!F63-M_Vendite!E63</f>
        <v>0</v>
      </c>
      <c r="G86" s="42">
        <f>+M_Vendite!G41+M_Vendite!G63-M_Vendite!F63</f>
        <v>0</v>
      </c>
      <c r="H86" s="42">
        <f>+M_Vendite!H41+M_Vendite!H63-M_Vendite!G63</f>
        <v>0</v>
      </c>
      <c r="I86" s="42">
        <f>+M_Vendite!I41+M_Vendite!I63-M_Vendite!H63</f>
        <v>0</v>
      </c>
      <c r="J86" s="42">
        <f>+M_Vendite!J41+M_Vendite!J63-M_Vendite!I63</f>
        <v>0</v>
      </c>
      <c r="K86" s="42">
        <f>+M_Vendite!K41+M_Vendite!K63-M_Vendite!J63</f>
        <v>0</v>
      </c>
      <c r="L86" s="42">
        <f>+M_Vendite!L41+M_Vendite!L63-M_Vendite!K63</f>
        <v>0</v>
      </c>
      <c r="M86" s="42">
        <f>+M_Vendite!M41+M_Vendite!M63-M_Vendite!L63</f>
        <v>0</v>
      </c>
      <c r="N86" s="42">
        <f>+M_Vendite!N41+M_Vendite!N63-M_Vendite!M63</f>
        <v>0</v>
      </c>
      <c r="O86" s="42">
        <f>+M_Vendite!O41+M_Vendite!O63-M_Vendite!N63</f>
        <v>0</v>
      </c>
      <c r="P86" s="42">
        <f>+M_Vendite!P41+M_Vendite!P63-M_Vendite!O63</f>
        <v>0</v>
      </c>
      <c r="Q86" s="42">
        <f>+M_Vendite!Q41+M_Vendite!Q63-M_Vendite!P63</f>
        <v>0</v>
      </c>
      <c r="R86" s="42">
        <f>+M_Vendite!R41+M_Vendite!R63-M_Vendite!Q63</f>
        <v>0</v>
      </c>
      <c r="S86" s="42">
        <f>+M_Vendite!S41+M_Vendite!S63-M_Vendite!R63</f>
        <v>0</v>
      </c>
      <c r="T86" s="42">
        <f>+M_Vendite!T41+M_Vendite!T63-M_Vendite!S63</f>
        <v>0</v>
      </c>
      <c r="U86" s="42">
        <f>+M_Vendite!U41+M_Vendite!U63-M_Vendite!T63</f>
        <v>0</v>
      </c>
      <c r="V86" s="42">
        <f>+M_Vendite!V41+M_Vendite!V63-M_Vendite!U63</f>
        <v>0</v>
      </c>
      <c r="W86" s="42">
        <f>+M_Vendite!W41+M_Vendite!W63-M_Vendite!V63</f>
        <v>0</v>
      </c>
      <c r="X86" s="42">
        <f>+M_Vendite!X41+M_Vendite!X63-M_Vendite!W63</f>
        <v>0</v>
      </c>
      <c r="Y86" s="42">
        <f>+M_Vendite!Y41+M_Vendite!Y63-M_Vendite!X63</f>
        <v>0</v>
      </c>
      <c r="Z86" s="42">
        <f>+M_Vendite!Z41+M_Vendite!Z63-M_Vendite!Y63</f>
        <v>0</v>
      </c>
      <c r="AA86" s="42">
        <f>+M_Vendite!AA41+M_Vendite!AA63-M_Vendite!Z63</f>
        <v>0</v>
      </c>
      <c r="AB86" s="42">
        <f>+M_Vendite!AB41+M_Vendite!AB63-M_Vendite!AA63</f>
        <v>0</v>
      </c>
      <c r="AC86" s="42">
        <f>+M_Vendite!AC41+M_Vendite!AC63-M_Vendite!AB63</f>
        <v>0</v>
      </c>
      <c r="AD86" s="42">
        <f>+M_Vendite!AD41+M_Vendite!AD63-M_Vendite!AC63</f>
        <v>0</v>
      </c>
      <c r="AE86" s="42">
        <f>+M_Vendite!AE41+M_Vendite!AE63-M_Vendite!AD63</f>
        <v>0</v>
      </c>
      <c r="AF86" s="42">
        <f>+M_Vendite!AF41+M_Vendite!AF63-M_Vendite!AE63</f>
        <v>0</v>
      </c>
      <c r="AG86" s="42">
        <f>+M_Vendite!AG41+M_Vendite!AG63-M_Vendite!AF63</f>
        <v>0</v>
      </c>
      <c r="AH86" s="42">
        <f>+M_Vendite!AH41+M_Vendite!AH63-M_Vendite!AG63</f>
        <v>0</v>
      </c>
      <c r="AI86" s="42">
        <f>+M_Vendite!AI41+M_Vendite!AI63-M_Vendite!AH63</f>
        <v>0</v>
      </c>
      <c r="AJ86" s="42">
        <f>+M_Vendite!AJ41+M_Vendite!AJ63-M_Vendite!AI63</f>
        <v>0</v>
      </c>
      <c r="AK86" s="42">
        <f>+M_Vendite!AK41+M_Vendite!AK63-M_Vendite!AJ63</f>
        <v>0</v>
      </c>
      <c r="AL86" s="42">
        <f>+M_Vendite!AL41+M_Vendite!AL63-M_Vendite!AK63</f>
        <v>0</v>
      </c>
      <c r="AM86" s="42">
        <f>+M_Vendite!AM41+M_Vendite!AM63-M_Vendite!AL63</f>
        <v>0</v>
      </c>
      <c r="AN86" s="42">
        <f>+M_Vendite!AN41+M_Vendite!AN63-M_Vendite!AM63</f>
        <v>0</v>
      </c>
      <c r="AO86" s="42">
        <f>+M_Vendite!AO41+M_Vendite!AO63-M_Vendite!AN63</f>
        <v>0</v>
      </c>
      <c r="AP86" s="42">
        <f>+M_Vendite!AP41+M_Vendite!AP63-M_Vendite!AO63</f>
        <v>0</v>
      </c>
      <c r="AQ86" s="42">
        <f>+M_Vendite!AQ41+M_Vendite!AQ63-M_Vendite!AP63</f>
        <v>0</v>
      </c>
      <c r="AR86" s="42">
        <f>+M_Vendite!AR41+M_Vendite!AR63-M_Vendite!AQ63</f>
        <v>0</v>
      </c>
      <c r="AS86" s="42">
        <f>+M_Vendite!AS41+M_Vendite!AS63-M_Vendite!AR63</f>
        <v>0</v>
      </c>
      <c r="AT86" s="42">
        <f>+M_Vendite!AT41+M_Vendite!AT63-M_Vendite!AS63</f>
        <v>0</v>
      </c>
      <c r="AU86" s="42">
        <f>+M_Vendite!AU41+M_Vendite!AU63-M_Vendite!AT63</f>
        <v>0</v>
      </c>
      <c r="AV86" s="42">
        <f>+M_Vendite!AV41+M_Vendite!AV63-M_Vendite!AU63</f>
        <v>0</v>
      </c>
      <c r="AW86" s="42">
        <f>+M_Vendite!AW41+M_Vendite!AW63-M_Vendite!AV63</f>
        <v>0</v>
      </c>
      <c r="AX86" s="42">
        <f>+M_Vendite!AX41+M_Vendite!AX63-M_Vendite!AW63</f>
        <v>0</v>
      </c>
      <c r="AY86" s="42">
        <f>+M_Vendite!AY41+M_Vendite!AY63-M_Vendite!AX63</f>
        <v>0</v>
      </c>
      <c r="AZ86" s="42">
        <f>+M_Vendite!AZ41+M_Vendite!AZ63-M_Vendite!AY63</f>
        <v>0</v>
      </c>
      <c r="BA86" s="42">
        <f>+M_Vendite!BA41+M_Vendite!BA63-M_Vendite!AZ63</f>
        <v>0</v>
      </c>
      <c r="BB86" s="42">
        <f>+M_Vendite!BB41+M_Vendite!BB63-M_Vendite!BA63</f>
        <v>0</v>
      </c>
      <c r="BC86" s="42">
        <f>+M_Vendite!BC41+M_Vendite!BC63-M_Vendite!BB63</f>
        <v>0</v>
      </c>
      <c r="BD86" s="42">
        <f>+M_Vendite!BD41+M_Vendite!BD63-M_Vendite!BC63</f>
        <v>0</v>
      </c>
      <c r="BE86" s="42">
        <f>+M_Vendite!BE41+M_Vendite!BE63-M_Vendite!BD63</f>
        <v>0</v>
      </c>
      <c r="BF86" s="42">
        <f>+M_Vendite!BF41+M_Vendite!BF63-M_Vendite!BE63</f>
        <v>0</v>
      </c>
      <c r="BG86" s="42">
        <f>+M_Vendite!BG41+M_Vendite!BG63-M_Vendite!BF63</f>
        <v>0</v>
      </c>
      <c r="BH86" s="42">
        <f>+M_Vendite!BH41+M_Vendite!BH63-M_Vendite!BG63</f>
        <v>0</v>
      </c>
      <c r="BI86" s="42">
        <f>+M_Vendite!BI41+M_Vendite!BI63-M_Vendite!BH63</f>
        <v>0</v>
      </c>
      <c r="BJ86" s="42">
        <f>+M_Vendite!BJ41+M_Vendite!BJ63-M_Vendite!BI63</f>
        <v>0</v>
      </c>
      <c r="BK86" s="42">
        <f>+M_Vendite!BK41+M_Vendite!BK63-M_Vendite!BJ63</f>
        <v>0</v>
      </c>
    </row>
    <row r="87" spans="2:63" x14ac:dyDescent="0.25">
      <c r="B87" t="str">
        <f t="shared" si="5"/>
        <v>Materia Prima 17</v>
      </c>
      <c r="D87" s="42">
        <f>+M_Vendite!D42+M_Vendite!D64</f>
        <v>0</v>
      </c>
      <c r="E87" s="42">
        <f>+M_Vendite!E42+M_Vendite!E64-M_Vendite!D64</f>
        <v>0</v>
      </c>
      <c r="F87" s="42">
        <f>+M_Vendite!F42+M_Vendite!F64-M_Vendite!E64</f>
        <v>0</v>
      </c>
      <c r="G87" s="42">
        <f>+M_Vendite!G42+M_Vendite!G64-M_Vendite!F64</f>
        <v>0</v>
      </c>
      <c r="H87" s="42">
        <f>+M_Vendite!H42+M_Vendite!H64-M_Vendite!G64</f>
        <v>0</v>
      </c>
      <c r="I87" s="42">
        <f>+M_Vendite!I42+M_Vendite!I64-M_Vendite!H64</f>
        <v>0</v>
      </c>
      <c r="J87" s="42">
        <f>+M_Vendite!J42+M_Vendite!J64-M_Vendite!I64</f>
        <v>0</v>
      </c>
      <c r="K87" s="42">
        <f>+M_Vendite!K42+M_Vendite!K64-M_Vendite!J64</f>
        <v>0</v>
      </c>
      <c r="L87" s="42">
        <f>+M_Vendite!L42+M_Vendite!L64-M_Vendite!K64</f>
        <v>0</v>
      </c>
      <c r="M87" s="42">
        <f>+M_Vendite!M42+M_Vendite!M64-M_Vendite!L64</f>
        <v>0</v>
      </c>
      <c r="N87" s="42">
        <f>+M_Vendite!N42+M_Vendite!N64-M_Vendite!M64</f>
        <v>0</v>
      </c>
      <c r="O87" s="42">
        <f>+M_Vendite!O42+M_Vendite!O64-M_Vendite!N64</f>
        <v>0</v>
      </c>
      <c r="P87" s="42">
        <f>+M_Vendite!P42+M_Vendite!P64-M_Vendite!O64</f>
        <v>0</v>
      </c>
      <c r="Q87" s="42">
        <f>+M_Vendite!Q42+M_Vendite!Q64-M_Vendite!P64</f>
        <v>0</v>
      </c>
      <c r="R87" s="42">
        <f>+M_Vendite!R42+M_Vendite!R64-M_Vendite!Q64</f>
        <v>0</v>
      </c>
      <c r="S87" s="42">
        <f>+M_Vendite!S42+M_Vendite!S64-M_Vendite!R64</f>
        <v>0</v>
      </c>
      <c r="T87" s="42">
        <f>+M_Vendite!T42+M_Vendite!T64-M_Vendite!S64</f>
        <v>0</v>
      </c>
      <c r="U87" s="42">
        <f>+M_Vendite!U42+M_Vendite!U64-M_Vendite!T64</f>
        <v>0</v>
      </c>
      <c r="V87" s="42">
        <f>+M_Vendite!V42+M_Vendite!V64-M_Vendite!U64</f>
        <v>0</v>
      </c>
      <c r="W87" s="42">
        <f>+M_Vendite!W42+M_Vendite!W64-M_Vendite!V64</f>
        <v>0</v>
      </c>
      <c r="X87" s="42">
        <f>+M_Vendite!X42+M_Vendite!X64-M_Vendite!W64</f>
        <v>0</v>
      </c>
      <c r="Y87" s="42">
        <f>+M_Vendite!Y42+M_Vendite!Y64-M_Vendite!X64</f>
        <v>0</v>
      </c>
      <c r="Z87" s="42">
        <f>+M_Vendite!Z42+M_Vendite!Z64-M_Vendite!Y64</f>
        <v>0</v>
      </c>
      <c r="AA87" s="42">
        <f>+M_Vendite!AA42+M_Vendite!AA64-M_Vendite!Z64</f>
        <v>0</v>
      </c>
      <c r="AB87" s="42">
        <f>+M_Vendite!AB42+M_Vendite!AB64-M_Vendite!AA64</f>
        <v>0</v>
      </c>
      <c r="AC87" s="42">
        <f>+M_Vendite!AC42+M_Vendite!AC64-M_Vendite!AB64</f>
        <v>0</v>
      </c>
      <c r="AD87" s="42">
        <f>+M_Vendite!AD42+M_Vendite!AD64-M_Vendite!AC64</f>
        <v>0</v>
      </c>
      <c r="AE87" s="42">
        <f>+M_Vendite!AE42+M_Vendite!AE64-M_Vendite!AD64</f>
        <v>0</v>
      </c>
      <c r="AF87" s="42">
        <f>+M_Vendite!AF42+M_Vendite!AF64-M_Vendite!AE64</f>
        <v>0</v>
      </c>
      <c r="AG87" s="42">
        <f>+M_Vendite!AG42+M_Vendite!AG64-M_Vendite!AF64</f>
        <v>0</v>
      </c>
      <c r="AH87" s="42">
        <f>+M_Vendite!AH42+M_Vendite!AH64-M_Vendite!AG64</f>
        <v>0</v>
      </c>
      <c r="AI87" s="42">
        <f>+M_Vendite!AI42+M_Vendite!AI64-M_Vendite!AH64</f>
        <v>0</v>
      </c>
      <c r="AJ87" s="42">
        <f>+M_Vendite!AJ42+M_Vendite!AJ64-M_Vendite!AI64</f>
        <v>0</v>
      </c>
      <c r="AK87" s="42">
        <f>+M_Vendite!AK42+M_Vendite!AK64-M_Vendite!AJ64</f>
        <v>0</v>
      </c>
      <c r="AL87" s="42">
        <f>+M_Vendite!AL42+M_Vendite!AL64-M_Vendite!AK64</f>
        <v>0</v>
      </c>
      <c r="AM87" s="42">
        <f>+M_Vendite!AM42+M_Vendite!AM64-M_Vendite!AL64</f>
        <v>0</v>
      </c>
      <c r="AN87" s="42">
        <f>+M_Vendite!AN42+M_Vendite!AN64-M_Vendite!AM64</f>
        <v>0</v>
      </c>
      <c r="AO87" s="42">
        <f>+M_Vendite!AO42+M_Vendite!AO64-M_Vendite!AN64</f>
        <v>0</v>
      </c>
      <c r="AP87" s="42">
        <f>+M_Vendite!AP42+M_Vendite!AP64-M_Vendite!AO64</f>
        <v>0</v>
      </c>
      <c r="AQ87" s="42">
        <f>+M_Vendite!AQ42+M_Vendite!AQ64-M_Vendite!AP64</f>
        <v>0</v>
      </c>
      <c r="AR87" s="42">
        <f>+M_Vendite!AR42+M_Vendite!AR64-M_Vendite!AQ64</f>
        <v>0</v>
      </c>
      <c r="AS87" s="42">
        <f>+M_Vendite!AS42+M_Vendite!AS64-M_Vendite!AR64</f>
        <v>0</v>
      </c>
      <c r="AT87" s="42">
        <f>+M_Vendite!AT42+M_Vendite!AT64-M_Vendite!AS64</f>
        <v>0</v>
      </c>
      <c r="AU87" s="42">
        <f>+M_Vendite!AU42+M_Vendite!AU64-M_Vendite!AT64</f>
        <v>0</v>
      </c>
      <c r="AV87" s="42">
        <f>+M_Vendite!AV42+M_Vendite!AV64-M_Vendite!AU64</f>
        <v>0</v>
      </c>
      <c r="AW87" s="42">
        <f>+M_Vendite!AW42+M_Vendite!AW64-M_Vendite!AV64</f>
        <v>0</v>
      </c>
      <c r="AX87" s="42">
        <f>+M_Vendite!AX42+M_Vendite!AX64-M_Vendite!AW64</f>
        <v>0</v>
      </c>
      <c r="AY87" s="42">
        <f>+M_Vendite!AY42+M_Vendite!AY64-M_Vendite!AX64</f>
        <v>0</v>
      </c>
      <c r="AZ87" s="42">
        <f>+M_Vendite!AZ42+M_Vendite!AZ64-M_Vendite!AY64</f>
        <v>0</v>
      </c>
      <c r="BA87" s="42">
        <f>+M_Vendite!BA42+M_Vendite!BA64-M_Vendite!AZ64</f>
        <v>0</v>
      </c>
      <c r="BB87" s="42">
        <f>+M_Vendite!BB42+M_Vendite!BB64-M_Vendite!BA64</f>
        <v>0</v>
      </c>
      <c r="BC87" s="42">
        <f>+M_Vendite!BC42+M_Vendite!BC64-M_Vendite!BB64</f>
        <v>0</v>
      </c>
      <c r="BD87" s="42">
        <f>+M_Vendite!BD42+M_Vendite!BD64-M_Vendite!BC64</f>
        <v>0</v>
      </c>
      <c r="BE87" s="42">
        <f>+M_Vendite!BE42+M_Vendite!BE64-M_Vendite!BD64</f>
        <v>0</v>
      </c>
      <c r="BF87" s="42">
        <f>+M_Vendite!BF42+M_Vendite!BF64-M_Vendite!BE64</f>
        <v>0</v>
      </c>
      <c r="BG87" s="42">
        <f>+M_Vendite!BG42+M_Vendite!BG64-M_Vendite!BF64</f>
        <v>0</v>
      </c>
      <c r="BH87" s="42">
        <f>+M_Vendite!BH42+M_Vendite!BH64-M_Vendite!BG64</f>
        <v>0</v>
      </c>
      <c r="BI87" s="42">
        <f>+M_Vendite!BI42+M_Vendite!BI64-M_Vendite!BH64</f>
        <v>0</v>
      </c>
      <c r="BJ87" s="42">
        <f>+M_Vendite!BJ42+M_Vendite!BJ64-M_Vendite!BI64</f>
        <v>0</v>
      </c>
      <c r="BK87" s="42">
        <f>+M_Vendite!BK42+M_Vendite!BK64-M_Vendite!BJ64</f>
        <v>0</v>
      </c>
    </row>
    <row r="88" spans="2:63" x14ac:dyDescent="0.25">
      <c r="B88" t="str">
        <f t="shared" si="5"/>
        <v>Materia Prima 18</v>
      </c>
      <c r="D88" s="42">
        <f>+M_Vendite!D43+M_Vendite!D65</f>
        <v>0</v>
      </c>
      <c r="E88" s="42">
        <f>+M_Vendite!E43+M_Vendite!E65-M_Vendite!D65</f>
        <v>0</v>
      </c>
      <c r="F88" s="42">
        <f>+M_Vendite!F43+M_Vendite!F65-M_Vendite!E65</f>
        <v>0</v>
      </c>
      <c r="G88" s="42">
        <f>+M_Vendite!G43+M_Vendite!G65-M_Vendite!F65</f>
        <v>0</v>
      </c>
      <c r="H88" s="42">
        <f>+M_Vendite!H43+M_Vendite!H65-M_Vendite!G65</f>
        <v>0</v>
      </c>
      <c r="I88" s="42">
        <f>+M_Vendite!I43+M_Vendite!I65-M_Vendite!H65</f>
        <v>0</v>
      </c>
      <c r="J88" s="42">
        <f>+M_Vendite!J43+M_Vendite!J65-M_Vendite!I65</f>
        <v>0</v>
      </c>
      <c r="K88" s="42">
        <f>+M_Vendite!K43+M_Vendite!K65-M_Vendite!J65</f>
        <v>0</v>
      </c>
      <c r="L88" s="42">
        <f>+M_Vendite!L43+M_Vendite!L65-M_Vendite!K65</f>
        <v>0</v>
      </c>
      <c r="M88" s="42">
        <f>+M_Vendite!M43+M_Vendite!M65-M_Vendite!L65</f>
        <v>0</v>
      </c>
      <c r="N88" s="42">
        <f>+M_Vendite!N43+M_Vendite!N65-M_Vendite!M65</f>
        <v>0</v>
      </c>
      <c r="O88" s="42">
        <f>+M_Vendite!O43+M_Vendite!O65-M_Vendite!N65</f>
        <v>0</v>
      </c>
      <c r="P88" s="42">
        <f>+M_Vendite!P43+M_Vendite!P65-M_Vendite!O65</f>
        <v>0</v>
      </c>
      <c r="Q88" s="42">
        <f>+M_Vendite!Q43+M_Vendite!Q65-M_Vendite!P65</f>
        <v>0</v>
      </c>
      <c r="R88" s="42">
        <f>+M_Vendite!R43+M_Vendite!R65-M_Vendite!Q65</f>
        <v>0</v>
      </c>
      <c r="S88" s="42">
        <f>+M_Vendite!S43+M_Vendite!S65-M_Vendite!R65</f>
        <v>0</v>
      </c>
      <c r="T88" s="42">
        <f>+M_Vendite!T43+M_Vendite!T65-M_Vendite!S65</f>
        <v>0</v>
      </c>
      <c r="U88" s="42">
        <f>+M_Vendite!U43+M_Vendite!U65-M_Vendite!T65</f>
        <v>0</v>
      </c>
      <c r="V88" s="42">
        <f>+M_Vendite!V43+M_Vendite!V65-M_Vendite!U65</f>
        <v>0</v>
      </c>
      <c r="W88" s="42">
        <f>+M_Vendite!W43+M_Vendite!W65-M_Vendite!V65</f>
        <v>0</v>
      </c>
      <c r="X88" s="42">
        <f>+M_Vendite!X43+M_Vendite!X65-M_Vendite!W65</f>
        <v>0</v>
      </c>
      <c r="Y88" s="42">
        <f>+M_Vendite!Y43+M_Vendite!Y65-M_Vendite!X65</f>
        <v>0</v>
      </c>
      <c r="Z88" s="42">
        <f>+M_Vendite!Z43+M_Vendite!Z65-M_Vendite!Y65</f>
        <v>0</v>
      </c>
      <c r="AA88" s="42">
        <f>+M_Vendite!AA43+M_Vendite!AA65-M_Vendite!Z65</f>
        <v>0</v>
      </c>
      <c r="AB88" s="42">
        <f>+M_Vendite!AB43+M_Vendite!AB65-M_Vendite!AA65</f>
        <v>0</v>
      </c>
      <c r="AC88" s="42">
        <f>+M_Vendite!AC43+M_Vendite!AC65-M_Vendite!AB65</f>
        <v>0</v>
      </c>
      <c r="AD88" s="42">
        <f>+M_Vendite!AD43+M_Vendite!AD65-M_Vendite!AC65</f>
        <v>0</v>
      </c>
      <c r="AE88" s="42">
        <f>+M_Vendite!AE43+M_Vendite!AE65-M_Vendite!AD65</f>
        <v>0</v>
      </c>
      <c r="AF88" s="42">
        <f>+M_Vendite!AF43+M_Vendite!AF65-M_Vendite!AE65</f>
        <v>0</v>
      </c>
      <c r="AG88" s="42">
        <f>+M_Vendite!AG43+M_Vendite!AG65-M_Vendite!AF65</f>
        <v>0</v>
      </c>
      <c r="AH88" s="42">
        <f>+M_Vendite!AH43+M_Vendite!AH65-M_Vendite!AG65</f>
        <v>0</v>
      </c>
      <c r="AI88" s="42">
        <f>+M_Vendite!AI43+M_Vendite!AI65-M_Vendite!AH65</f>
        <v>0</v>
      </c>
      <c r="AJ88" s="42">
        <f>+M_Vendite!AJ43+M_Vendite!AJ65-M_Vendite!AI65</f>
        <v>0</v>
      </c>
      <c r="AK88" s="42">
        <f>+M_Vendite!AK43+M_Vendite!AK65-M_Vendite!AJ65</f>
        <v>0</v>
      </c>
      <c r="AL88" s="42">
        <f>+M_Vendite!AL43+M_Vendite!AL65-M_Vendite!AK65</f>
        <v>0</v>
      </c>
      <c r="AM88" s="42">
        <f>+M_Vendite!AM43+M_Vendite!AM65-M_Vendite!AL65</f>
        <v>0</v>
      </c>
      <c r="AN88" s="42">
        <f>+M_Vendite!AN43+M_Vendite!AN65-M_Vendite!AM65</f>
        <v>0</v>
      </c>
      <c r="AO88" s="42">
        <f>+M_Vendite!AO43+M_Vendite!AO65-M_Vendite!AN65</f>
        <v>0</v>
      </c>
      <c r="AP88" s="42">
        <f>+M_Vendite!AP43+M_Vendite!AP65-M_Vendite!AO65</f>
        <v>0</v>
      </c>
      <c r="AQ88" s="42">
        <f>+M_Vendite!AQ43+M_Vendite!AQ65-M_Vendite!AP65</f>
        <v>0</v>
      </c>
      <c r="AR88" s="42">
        <f>+M_Vendite!AR43+M_Vendite!AR65-M_Vendite!AQ65</f>
        <v>0</v>
      </c>
      <c r="AS88" s="42">
        <f>+M_Vendite!AS43+M_Vendite!AS65-M_Vendite!AR65</f>
        <v>0</v>
      </c>
      <c r="AT88" s="42">
        <f>+M_Vendite!AT43+M_Vendite!AT65-M_Vendite!AS65</f>
        <v>0</v>
      </c>
      <c r="AU88" s="42">
        <f>+M_Vendite!AU43+M_Vendite!AU65-M_Vendite!AT65</f>
        <v>0</v>
      </c>
      <c r="AV88" s="42">
        <f>+M_Vendite!AV43+M_Vendite!AV65-M_Vendite!AU65</f>
        <v>0</v>
      </c>
      <c r="AW88" s="42">
        <f>+M_Vendite!AW43+M_Vendite!AW65-M_Vendite!AV65</f>
        <v>0</v>
      </c>
      <c r="AX88" s="42">
        <f>+M_Vendite!AX43+M_Vendite!AX65-M_Vendite!AW65</f>
        <v>0</v>
      </c>
      <c r="AY88" s="42">
        <f>+M_Vendite!AY43+M_Vendite!AY65-M_Vendite!AX65</f>
        <v>0</v>
      </c>
      <c r="AZ88" s="42">
        <f>+M_Vendite!AZ43+M_Vendite!AZ65-M_Vendite!AY65</f>
        <v>0</v>
      </c>
      <c r="BA88" s="42">
        <f>+M_Vendite!BA43+M_Vendite!BA65-M_Vendite!AZ65</f>
        <v>0</v>
      </c>
      <c r="BB88" s="42">
        <f>+M_Vendite!BB43+M_Vendite!BB65-M_Vendite!BA65</f>
        <v>0</v>
      </c>
      <c r="BC88" s="42">
        <f>+M_Vendite!BC43+M_Vendite!BC65-M_Vendite!BB65</f>
        <v>0</v>
      </c>
      <c r="BD88" s="42">
        <f>+M_Vendite!BD43+M_Vendite!BD65-M_Vendite!BC65</f>
        <v>0</v>
      </c>
      <c r="BE88" s="42">
        <f>+M_Vendite!BE43+M_Vendite!BE65-M_Vendite!BD65</f>
        <v>0</v>
      </c>
      <c r="BF88" s="42">
        <f>+M_Vendite!BF43+M_Vendite!BF65-M_Vendite!BE65</f>
        <v>0</v>
      </c>
      <c r="BG88" s="42">
        <f>+M_Vendite!BG43+M_Vendite!BG65-M_Vendite!BF65</f>
        <v>0</v>
      </c>
      <c r="BH88" s="42">
        <f>+M_Vendite!BH43+M_Vendite!BH65-M_Vendite!BG65</f>
        <v>0</v>
      </c>
      <c r="BI88" s="42">
        <f>+M_Vendite!BI43+M_Vendite!BI65-M_Vendite!BH65</f>
        <v>0</v>
      </c>
      <c r="BJ88" s="42">
        <f>+M_Vendite!BJ43+M_Vendite!BJ65-M_Vendite!BI65</f>
        <v>0</v>
      </c>
      <c r="BK88" s="42">
        <f>+M_Vendite!BK43+M_Vendite!BK65-M_Vendite!BJ65</f>
        <v>0</v>
      </c>
    </row>
    <row r="89" spans="2:63" x14ac:dyDescent="0.25">
      <c r="B89" t="str">
        <f t="shared" si="5"/>
        <v>Materia Prima 19</v>
      </c>
      <c r="D89" s="42">
        <f>+M_Vendite!D44+M_Vendite!D66</f>
        <v>0</v>
      </c>
      <c r="E89" s="42">
        <f>+M_Vendite!E44+M_Vendite!E66-M_Vendite!D66</f>
        <v>0</v>
      </c>
      <c r="F89" s="42">
        <f>+M_Vendite!F44+M_Vendite!F66-M_Vendite!E66</f>
        <v>0</v>
      </c>
      <c r="G89" s="42">
        <f>+M_Vendite!G44+M_Vendite!G66-M_Vendite!F66</f>
        <v>0</v>
      </c>
      <c r="H89" s="42">
        <f>+M_Vendite!H44+M_Vendite!H66-M_Vendite!G66</f>
        <v>0</v>
      </c>
      <c r="I89" s="42">
        <f>+M_Vendite!I44+M_Vendite!I66-M_Vendite!H66</f>
        <v>0</v>
      </c>
      <c r="J89" s="42">
        <f>+M_Vendite!J44+M_Vendite!J66-M_Vendite!I66</f>
        <v>0</v>
      </c>
      <c r="K89" s="42">
        <f>+M_Vendite!K44+M_Vendite!K66-M_Vendite!J66</f>
        <v>0</v>
      </c>
      <c r="L89" s="42">
        <f>+M_Vendite!L44+M_Vendite!L66-M_Vendite!K66</f>
        <v>0</v>
      </c>
      <c r="M89" s="42">
        <f>+M_Vendite!M44+M_Vendite!M66-M_Vendite!L66</f>
        <v>0</v>
      </c>
      <c r="N89" s="42">
        <f>+M_Vendite!N44+M_Vendite!N66-M_Vendite!M66</f>
        <v>0</v>
      </c>
      <c r="O89" s="42">
        <f>+M_Vendite!O44+M_Vendite!O66-M_Vendite!N66</f>
        <v>0</v>
      </c>
      <c r="P89" s="42">
        <f>+M_Vendite!P44+M_Vendite!P66-M_Vendite!O66</f>
        <v>0</v>
      </c>
      <c r="Q89" s="42">
        <f>+M_Vendite!Q44+M_Vendite!Q66-M_Vendite!P66</f>
        <v>0</v>
      </c>
      <c r="R89" s="42">
        <f>+M_Vendite!R44+M_Vendite!R66-M_Vendite!Q66</f>
        <v>0</v>
      </c>
      <c r="S89" s="42">
        <f>+M_Vendite!S44+M_Vendite!S66-M_Vendite!R66</f>
        <v>0</v>
      </c>
      <c r="T89" s="42">
        <f>+M_Vendite!T44+M_Vendite!T66-M_Vendite!S66</f>
        <v>0</v>
      </c>
      <c r="U89" s="42">
        <f>+M_Vendite!U44+M_Vendite!U66-M_Vendite!T66</f>
        <v>0</v>
      </c>
      <c r="V89" s="42">
        <f>+M_Vendite!V44+M_Vendite!V66-M_Vendite!U66</f>
        <v>0</v>
      </c>
      <c r="W89" s="42">
        <f>+M_Vendite!W44+M_Vendite!W66-M_Vendite!V66</f>
        <v>0</v>
      </c>
      <c r="X89" s="42">
        <f>+M_Vendite!X44+M_Vendite!X66-M_Vendite!W66</f>
        <v>0</v>
      </c>
      <c r="Y89" s="42">
        <f>+M_Vendite!Y44+M_Vendite!Y66-M_Vendite!X66</f>
        <v>0</v>
      </c>
      <c r="Z89" s="42">
        <f>+M_Vendite!Z44+M_Vendite!Z66-M_Vendite!Y66</f>
        <v>0</v>
      </c>
      <c r="AA89" s="42">
        <f>+M_Vendite!AA44+M_Vendite!AA66-M_Vendite!Z66</f>
        <v>0</v>
      </c>
      <c r="AB89" s="42">
        <f>+M_Vendite!AB44+M_Vendite!AB66-M_Vendite!AA66</f>
        <v>0</v>
      </c>
      <c r="AC89" s="42">
        <f>+M_Vendite!AC44+M_Vendite!AC66-M_Vendite!AB66</f>
        <v>0</v>
      </c>
      <c r="AD89" s="42">
        <f>+M_Vendite!AD44+M_Vendite!AD66-M_Vendite!AC66</f>
        <v>0</v>
      </c>
      <c r="AE89" s="42">
        <f>+M_Vendite!AE44+M_Vendite!AE66-M_Vendite!AD66</f>
        <v>0</v>
      </c>
      <c r="AF89" s="42">
        <f>+M_Vendite!AF44+M_Vendite!AF66-M_Vendite!AE66</f>
        <v>0</v>
      </c>
      <c r="AG89" s="42">
        <f>+M_Vendite!AG44+M_Vendite!AG66-M_Vendite!AF66</f>
        <v>0</v>
      </c>
      <c r="AH89" s="42">
        <f>+M_Vendite!AH44+M_Vendite!AH66-M_Vendite!AG66</f>
        <v>0</v>
      </c>
      <c r="AI89" s="42">
        <f>+M_Vendite!AI44+M_Vendite!AI66-M_Vendite!AH66</f>
        <v>0</v>
      </c>
      <c r="AJ89" s="42">
        <f>+M_Vendite!AJ44+M_Vendite!AJ66-M_Vendite!AI66</f>
        <v>0</v>
      </c>
      <c r="AK89" s="42">
        <f>+M_Vendite!AK44+M_Vendite!AK66-M_Vendite!AJ66</f>
        <v>0</v>
      </c>
      <c r="AL89" s="42">
        <f>+M_Vendite!AL44+M_Vendite!AL66-M_Vendite!AK66</f>
        <v>0</v>
      </c>
      <c r="AM89" s="42">
        <f>+M_Vendite!AM44+M_Vendite!AM66-M_Vendite!AL66</f>
        <v>0</v>
      </c>
      <c r="AN89" s="42">
        <f>+M_Vendite!AN44+M_Vendite!AN66-M_Vendite!AM66</f>
        <v>0</v>
      </c>
      <c r="AO89" s="42">
        <f>+M_Vendite!AO44+M_Vendite!AO66-M_Vendite!AN66</f>
        <v>0</v>
      </c>
      <c r="AP89" s="42">
        <f>+M_Vendite!AP44+M_Vendite!AP66-M_Vendite!AO66</f>
        <v>0</v>
      </c>
      <c r="AQ89" s="42">
        <f>+M_Vendite!AQ44+M_Vendite!AQ66-M_Vendite!AP66</f>
        <v>0</v>
      </c>
      <c r="AR89" s="42">
        <f>+M_Vendite!AR44+M_Vendite!AR66-M_Vendite!AQ66</f>
        <v>0</v>
      </c>
      <c r="AS89" s="42">
        <f>+M_Vendite!AS44+M_Vendite!AS66-M_Vendite!AR66</f>
        <v>0</v>
      </c>
      <c r="AT89" s="42">
        <f>+M_Vendite!AT44+M_Vendite!AT66-M_Vendite!AS66</f>
        <v>0</v>
      </c>
      <c r="AU89" s="42">
        <f>+M_Vendite!AU44+M_Vendite!AU66-M_Vendite!AT66</f>
        <v>0</v>
      </c>
      <c r="AV89" s="42">
        <f>+M_Vendite!AV44+M_Vendite!AV66-M_Vendite!AU66</f>
        <v>0</v>
      </c>
      <c r="AW89" s="42">
        <f>+M_Vendite!AW44+M_Vendite!AW66-M_Vendite!AV66</f>
        <v>0</v>
      </c>
      <c r="AX89" s="42">
        <f>+M_Vendite!AX44+M_Vendite!AX66-M_Vendite!AW66</f>
        <v>0</v>
      </c>
      <c r="AY89" s="42">
        <f>+M_Vendite!AY44+M_Vendite!AY66-M_Vendite!AX66</f>
        <v>0</v>
      </c>
      <c r="AZ89" s="42">
        <f>+M_Vendite!AZ44+M_Vendite!AZ66-M_Vendite!AY66</f>
        <v>0</v>
      </c>
      <c r="BA89" s="42">
        <f>+M_Vendite!BA44+M_Vendite!BA66-M_Vendite!AZ66</f>
        <v>0</v>
      </c>
      <c r="BB89" s="42">
        <f>+M_Vendite!BB44+M_Vendite!BB66-M_Vendite!BA66</f>
        <v>0</v>
      </c>
      <c r="BC89" s="42">
        <f>+M_Vendite!BC44+M_Vendite!BC66-M_Vendite!BB66</f>
        <v>0</v>
      </c>
      <c r="BD89" s="42">
        <f>+M_Vendite!BD44+M_Vendite!BD66-M_Vendite!BC66</f>
        <v>0</v>
      </c>
      <c r="BE89" s="42">
        <f>+M_Vendite!BE44+M_Vendite!BE66-M_Vendite!BD66</f>
        <v>0</v>
      </c>
      <c r="BF89" s="42">
        <f>+M_Vendite!BF44+M_Vendite!BF66-M_Vendite!BE66</f>
        <v>0</v>
      </c>
      <c r="BG89" s="42">
        <f>+M_Vendite!BG44+M_Vendite!BG66-M_Vendite!BF66</f>
        <v>0</v>
      </c>
      <c r="BH89" s="42">
        <f>+M_Vendite!BH44+M_Vendite!BH66-M_Vendite!BG66</f>
        <v>0</v>
      </c>
      <c r="BI89" s="42">
        <f>+M_Vendite!BI44+M_Vendite!BI66-M_Vendite!BH66</f>
        <v>0</v>
      </c>
      <c r="BJ89" s="42">
        <f>+M_Vendite!BJ44+M_Vendite!BJ66-M_Vendite!BI66</f>
        <v>0</v>
      </c>
      <c r="BK89" s="42">
        <f>+M_Vendite!BK44+M_Vendite!BK66-M_Vendite!BJ66</f>
        <v>0</v>
      </c>
    </row>
    <row r="90" spans="2:63" x14ac:dyDescent="0.25">
      <c r="B90" t="str">
        <f t="shared" si="5"/>
        <v>Materia Prima 20</v>
      </c>
      <c r="D90" s="42">
        <f>+M_Vendite!D45+M_Vendite!D67</f>
        <v>0</v>
      </c>
      <c r="E90" s="42">
        <f>+M_Vendite!E45+M_Vendite!E67-M_Vendite!D67</f>
        <v>0</v>
      </c>
      <c r="F90" s="42">
        <f>+M_Vendite!F45+M_Vendite!F67-M_Vendite!E67</f>
        <v>0</v>
      </c>
      <c r="G90" s="42">
        <f>+M_Vendite!G45+M_Vendite!G67-M_Vendite!F67</f>
        <v>0</v>
      </c>
      <c r="H90" s="42">
        <f>+M_Vendite!H45+M_Vendite!H67-M_Vendite!G67</f>
        <v>0</v>
      </c>
      <c r="I90" s="42">
        <f>+M_Vendite!I45+M_Vendite!I67-M_Vendite!H67</f>
        <v>0</v>
      </c>
      <c r="J90" s="42">
        <f>+M_Vendite!J45+M_Vendite!J67-M_Vendite!I67</f>
        <v>0</v>
      </c>
      <c r="K90" s="42">
        <f>+M_Vendite!K45+M_Vendite!K67-M_Vendite!J67</f>
        <v>0</v>
      </c>
      <c r="L90" s="42">
        <f>+M_Vendite!L45+M_Vendite!L67-M_Vendite!K67</f>
        <v>0</v>
      </c>
      <c r="M90" s="42">
        <f>+M_Vendite!M45+M_Vendite!M67-M_Vendite!L67</f>
        <v>0</v>
      </c>
      <c r="N90" s="42">
        <f>+M_Vendite!N45+M_Vendite!N67-M_Vendite!M67</f>
        <v>0</v>
      </c>
      <c r="O90" s="42">
        <f>+M_Vendite!O45+M_Vendite!O67-M_Vendite!N67</f>
        <v>0</v>
      </c>
      <c r="P90" s="42">
        <f>+M_Vendite!P45+M_Vendite!P67-M_Vendite!O67</f>
        <v>0</v>
      </c>
      <c r="Q90" s="42">
        <f>+M_Vendite!Q45+M_Vendite!Q67-M_Vendite!P67</f>
        <v>0</v>
      </c>
      <c r="R90" s="42">
        <f>+M_Vendite!R45+M_Vendite!R67-M_Vendite!Q67</f>
        <v>0</v>
      </c>
      <c r="S90" s="42">
        <f>+M_Vendite!S45+M_Vendite!S67-M_Vendite!R67</f>
        <v>0</v>
      </c>
      <c r="T90" s="42">
        <f>+M_Vendite!T45+M_Vendite!T67-M_Vendite!S67</f>
        <v>0</v>
      </c>
      <c r="U90" s="42">
        <f>+M_Vendite!U45+M_Vendite!U67-M_Vendite!T67</f>
        <v>0</v>
      </c>
      <c r="V90" s="42">
        <f>+M_Vendite!V45+M_Vendite!V67-M_Vendite!U67</f>
        <v>0</v>
      </c>
      <c r="W90" s="42">
        <f>+M_Vendite!W45+M_Vendite!W67-M_Vendite!V67</f>
        <v>0</v>
      </c>
      <c r="X90" s="42">
        <f>+M_Vendite!X45+M_Vendite!X67-M_Vendite!W67</f>
        <v>0</v>
      </c>
      <c r="Y90" s="42">
        <f>+M_Vendite!Y45+M_Vendite!Y67-M_Vendite!X67</f>
        <v>0</v>
      </c>
      <c r="Z90" s="42">
        <f>+M_Vendite!Z45+M_Vendite!Z67-M_Vendite!Y67</f>
        <v>0</v>
      </c>
      <c r="AA90" s="42">
        <f>+M_Vendite!AA45+M_Vendite!AA67-M_Vendite!Z67</f>
        <v>0</v>
      </c>
      <c r="AB90" s="42">
        <f>+M_Vendite!AB45+M_Vendite!AB67-M_Vendite!AA67</f>
        <v>0</v>
      </c>
      <c r="AC90" s="42">
        <f>+M_Vendite!AC45+M_Vendite!AC67-M_Vendite!AB67</f>
        <v>0</v>
      </c>
      <c r="AD90" s="42">
        <f>+M_Vendite!AD45+M_Vendite!AD67-M_Vendite!AC67</f>
        <v>0</v>
      </c>
      <c r="AE90" s="42">
        <f>+M_Vendite!AE45+M_Vendite!AE67-M_Vendite!AD67</f>
        <v>0</v>
      </c>
      <c r="AF90" s="42">
        <f>+M_Vendite!AF45+M_Vendite!AF67-M_Vendite!AE67</f>
        <v>0</v>
      </c>
      <c r="AG90" s="42">
        <f>+M_Vendite!AG45+M_Vendite!AG67-M_Vendite!AF67</f>
        <v>0</v>
      </c>
      <c r="AH90" s="42">
        <f>+M_Vendite!AH45+M_Vendite!AH67-M_Vendite!AG67</f>
        <v>0</v>
      </c>
      <c r="AI90" s="42">
        <f>+M_Vendite!AI45+M_Vendite!AI67-M_Vendite!AH67</f>
        <v>0</v>
      </c>
      <c r="AJ90" s="42">
        <f>+M_Vendite!AJ45+M_Vendite!AJ67-M_Vendite!AI67</f>
        <v>0</v>
      </c>
      <c r="AK90" s="42">
        <f>+M_Vendite!AK45+M_Vendite!AK67-M_Vendite!AJ67</f>
        <v>0</v>
      </c>
      <c r="AL90" s="42">
        <f>+M_Vendite!AL45+M_Vendite!AL67-M_Vendite!AK67</f>
        <v>0</v>
      </c>
      <c r="AM90" s="42">
        <f>+M_Vendite!AM45+M_Vendite!AM67-M_Vendite!AL67</f>
        <v>0</v>
      </c>
      <c r="AN90" s="42">
        <f>+M_Vendite!AN45+M_Vendite!AN67-M_Vendite!AM67</f>
        <v>0</v>
      </c>
      <c r="AO90" s="42">
        <f>+M_Vendite!AO45+M_Vendite!AO67-M_Vendite!AN67</f>
        <v>0</v>
      </c>
      <c r="AP90" s="42">
        <f>+M_Vendite!AP45+M_Vendite!AP67-M_Vendite!AO67</f>
        <v>0</v>
      </c>
      <c r="AQ90" s="42">
        <f>+M_Vendite!AQ45+M_Vendite!AQ67-M_Vendite!AP67</f>
        <v>0</v>
      </c>
      <c r="AR90" s="42">
        <f>+M_Vendite!AR45+M_Vendite!AR67-M_Vendite!AQ67</f>
        <v>0</v>
      </c>
      <c r="AS90" s="42">
        <f>+M_Vendite!AS45+M_Vendite!AS67-M_Vendite!AR67</f>
        <v>0</v>
      </c>
      <c r="AT90" s="42">
        <f>+M_Vendite!AT45+M_Vendite!AT67-M_Vendite!AS67</f>
        <v>0</v>
      </c>
      <c r="AU90" s="42">
        <f>+M_Vendite!AU45+M_Vendite!AU67-M_Vendite!AT67</f>
        <v>0</v>
      </c>
      <c r="AV90" s="42">
        <f>+M_Vendite!AV45+M_Vendite!AV67-M_Vendite!AU67</f>
        <v>0</v>
      </c>
      <c r="AW90" s="42">
        <f>+M_Vendite!AW45+M_Vendite!AW67-M_Vendite!AV67</f>
        <v>0</v>
      </c>
      <c r="AX90" s="42">
        <f>+M_Vendite!AX45+M_Vendite!AX67-M_Vendite!AW67</f>
        <v>0</v>
      </c>
      <c r="AY90" s="42">
        <f>+M_Vendite!AY45+M_Vendite!AY67-M_Vendite!AX67</f>
        <v>0</v>
      </c>
      <c r="AZ90" s="42">
        <f>+M_Vendite!AZ45+M_Vendite!AZ67-M_Vendite!AY67</f>
        <v>0</v>
      </c>
      <c r="BA90" s="42">
        <f>+M_Vendite!BA45+M_Vendite!BA67-M_Vendite!AZ67</f>
        <v>0</v>
      </c>
      <c r="BB90" s="42">
        <f>+M_Vendite!BB45+M_Vendite!BB67-M_Vendite!BA67</f>
        <v>0</v>
      </c>
      <c r="BC90" s="42">
        <f>+M_Vendite!BC45+M_Vendite!BC67-M_Vendite!BB67</f>
        <v>0</v>
      </c>
      <c r="BD90" s="42">
        <f>+M_Vendite!BD45+M_Vendite!BD67-M_Vendite!BC67</f>
        <v>0</v>
      </c>
      <c r="BE90" s="42">
        <f>+M_Vendite!BE45+M_Vendite!BE67-M_Vendite!BD67</f>
        <v>0</v>
      </c>
      <c r="BF90" s="42">
        <f>+M_Vendite!BF45+M_Vendite!BF67-M_Vendite!BE67</f>
        <v>0</v>
      </c>
      <c r="BG90" s="42">
        <f>+M_Vendite!BG45+M_Vendite!BG67-M_Vendite!BF67</f>
        <v>0</v>
      </c>
      <c r="BH90" s="42">
        <f>+M_Vendite!BH45+M_Vendite!BH67-M_Vendite!BG67</f>
        <v>0</v>
      </c>
      <c r="BI90" s="42">
        <f>+M_Vendite!BI45+M_Vendite!BI67-M_Vendite!BH67</f>
        <v>0</v>
      </c>
      <c r="BJ90" s="42">
        <f>+M_Vendite!BJ45+M_Vendite!BJ67-M_Vendite!BI67</f>
        <v>0</v>
      </c>
      <c r="BK90" s="42">
        <f>+M_Vendite!BK45+M_Vendite!BK67-M_Vendite!BJ67</f>
        <v>0</v>
      </c>
    </row>
    <row r="92" spans="2:63" x14ac:dyDescent="0.25">
      <c r="B92" s="22" t="s">
        <v>126</v>
      </c>
      <c r="C92" s="22"/>
      <c r="D92" s="31">
        <f t="shared" ref="D92:AI92" si="6">+D3</f>
        <v>41640</v>
      </c>
      <c r="E92" s="31">
        <f t="shared" si="6"/>
        <v>41698</v>
      </c>
      <c r="F92" s="31">
        <f t="shared" si="6"/>
        <v>41729</v>
      </c>
      <c r="G92" s="31">
        <f t="shared" si="6"/>
        <v>41759</v>
      </c>
      <c r="H92" s="31">
        <f t="shared" si="6"/>
        <v>41790</v>
      </c>
      <c r="I92" s="31">
        <f t="shared" si="6"/>
        <v>41820</v>
      </c>
      <c r="J92" s="31">
        <f t="shared" si="6"/>
        <v>41851</v>
      </c>
      <c r="K92" s="31">
        <f t="shared" si="6"/>
        <v>41882</v>
      </c>
      <c r="L92" s="31">
        <f t="shared" si="6"/>
        <v>41912</v>
      </c>
      <c r="M92" s="31">
        <f t="shared" si="6"/>
        <v>41943</v>
      </c>
      <c r="N92" s="31">
        <f t="shared" si="6"/>
        <v>41973</v>
      </c>
      <c r="O92" s="31">
        <f t="shared" si="6"/>
        <v>42004</v>
      </c>
      <c r="P92" s="31">
        <f t="shared" si="6"/>
        <v>42035</v>
      </c>
      <c r="Q92" s="31">
        <f t="shared" si="6"/>
        <v>42063</v>
      </c>
      <c r="R92" s="31">
        <f t="shared" si="6"/>
        <v>42094</v>
      </c>
      <c r="S92" s="31">
        <f t="shared" si="6"/>
        <v>42124</v>
      </c>
      <c r="T92" s="31">
        <f t="shared" si="6"/>
        <v>42155</v>
      </c>
      <c r="U92" s="31">
        <f t="shared" si="6"/>
        <v>42185</v>
      </c>
      <c r="V92" s="31">
        <f t="shared" si="6"/>
        <v>42216</v>
      </c>
      <c r="W92" s="31">
        <f t="shared" si="6"/>
        <v>42247</v>
      </c>
      <c r="X92" s="31">
        <f t="shared" si="6"/>
        <v>42277</v>
      </c>
      <c r="Y92" s="31">
        <f t="shared" si="6"/>
        <v>42308</v>
      </c>
      <c r="Z92" s="31">
        <f t="shared" si="6"/>
        <v>42338</v>
      </c>
      <c r="AA92" s="31">
        <f t="shared" si="6"/>
        <v>42369</v>
      </c>
      <c r="AB92" s="31">
        <f t="shared" si="6"/>
        <v>42400</v>
      </c>
      <c r="AC92" s="31">
        <f t="shared" si="6"/>
        <v>42429</v>
      </c>
      <c r="AD92" s="31">
        <f t="shared" si="6"/>
        <v>42460</v>
      </c>
      <c r="AE92" s="31">
        <f t="shared" si="6"/>
        <v>42490</v>
      </c>
      <c r="AF92" s="31">
        <f t="shared" si="6"/>
        <v>42521</v>
      </c>
      <c r="AG92" s="31">
        <f t="shared" si="6"/>
        <v>42551</v>
      </c>
      <c r="AH92" s="31">
        <f t="shared" si="6"/>
        <v>42582</v>
      </c>
      <c r="AI92" s="31">
        <f t="shared" si="6"/>
        <v>42613</v>
      </c>
      <c r="AJ92" s="31">
        <f t="shared" ref="AJ92:BK92" si="7">+AJ3</f>
        <v>42643</v>
      </c>
      <c r="AK92" s="31">
        <f t="shared" si="7"/>
        <v>42674</v>
      </c>
      <c r="AL92" s="31">
        <f t="shared" si="7"/>
        <v>42704</v>
      </c>
      <c r="AM92" s="31">
        <f t="shared" si="7"/>
        <v>42735</v>
      </c>
      <c r="AN92" s="31">
        <f t="shared" si="7"/>
        <v>42766</v>
      </c>
      <c r="AO92" s="31">
        <f t="shared" si="7"/>
        <v>42794</v>
      </c>
      <c r="AP92" s="31">
        <f t="shared" si="7"/>
        <v>42825</v>
      </c>
      <c r="AQ92" s="31">
        <f t="shared" si="7"/>
        <v>42855</v>
      </c>
      <c r="AR92" s="31">
        <f t="shared" si="7"/>
        <v>42886</v>
      </c>
      <c r="AS92" s="31">
        <f t="shared" si="7"/>
        <v>42916</v>
      </c>
      <c r="AT92" s="31">
        <f t="shared" si="7"/>
        <v>42947</v>
      </c>
      <c r="AU92" s="31">
        <f t="shared" si="7"/>
        <v>42978</v>
      </c>
      <c r="AV92" s="31">
        <f t="shared" si="7"/>
        <v>43008</v>
      </c>
      <c r="AW92" s="31">
        <f t="shared" si="7"/>
        <v>43039</v>
      </c>
      <c r="AX92" s="31">
        <f t="shared" si="7"/>
        <v>43069</v>
      </c>
      <c r="AY92" s="31">
        <f t="shared" si="7"/>
        <v>43100</v>
      </c>
      <c r="AZ92" s="31">
        <f t="shared" si="7"/>
        <v>43131</v>
      </c>
      <c r="BA92" s="31">
        <f t="shared" si="7"/>
        <v>43159</v>
      </c>
      <c r="BB92" s="31">
        <f t="shared" si="7"/>
        <v>43190</v>
      </c>
      <c r="BC92" s="31">
        <f t="shared" si="7"/>
        <v>43220</v>
      </c>
      <c r="BD92" s="31">
        <f t="shared" si="7"/>
        <v>43251</v>
      </c>
      <c r="BE92" s="31">
        <f t="shared" si="7"/>
        <v>43281</v>
      </c>
      <c r="BF92" s="31">
        <f t="shared" si="7"/>
        <v>43312</v>
      </c>
      <c r="BG92" s="31">
        <f t="shared" si="7"/>
        <v>43343</v>
      </c>
      <c r="BH92" s="31">
        <f t="shared" si="7"/>
        <v>43373</v>
      </c>
      <c r="BI92" s="31">
        <f t="shared" si="7"/>
        <v>43404</v>
      </c>
      <c r="BJ92" s="31">
        <f t="shared" si="7"/>
        <v>43434</v>
      </c>
      <c r="BK92" s="31">
        <f t="shared" si="7"/>
        <v>43465</v>
      </c>
    </row>
    <row r="93" spans="2:63" x14ac:dyDescent="0.25">
      <c r="B93" t="str">
        <f t="shared" ref="B93:B112" si="8">+B4</f>
        <v>Materia Prima 1</v>
      </c>
      <c r="D93" s="146">
        <f t="shared" ref="D93:AI93" si="9">+D4*D71</f>
        <v>0</v>
      </c>
      <c r="E93" s="146">
        <f t="shared" si="9"/>
        <v>0</v>
      </c>
      <c r="F93" s="146">
        <f t="shared" si="9"/>
        <v>0</v>
      </c>
      <c r="G93" s="146">
        <f t="shared" si="9"/>
        <v>0</v>
      </c>
      <c r="H93" s="146">
        <f t="shared" si="9"/>
        <v>0</v>
      </c>
      <c r="I93" s="146">
        <f t="shared" si="9"/>
        <v>0</v>
      </c>
      <c r="J93" s="146">
        <f t="shared" si="9"/>
        <v>0</v>
      </c>
      <c r="K93" s="146">
        <f t="shared" si="9"/>
        <v>0</v>
      </c>
      <c r="L93" s="146">
        <f t="shared" si="9"/>
        <v>0</v>
      </c>
      <c r="M93" s="146">
        <f t="shared" si="9"/>
        <v>0</v>
      </c>
      <c r="N93" s="146">
        <f t="shared" si="9"/>
        <v>0</v>
      </c>
      <c r="O93" s="146">
        <f t="shared" si="9"/>
        <v>0</v>
      </c>
      <c r="P93" s="146">
        <f t="shared" si="9"/>
        <v>0</v>
      </c>
      <c r="Q93" s="146">
        <f t="shared" si="9"/>
        <v>0</v>
      </c>
      <c r="R93" s="146">
        <f t="shared" si="9"/>
        <v>0</v>
      </c>
      <c r="S93" s="146">
        <f t="shared" si="9"/>
        <v>0</v>
      </c>
      <c r="T93" s="146">
        <f t="shared" si="9"/>
        <v>0</v>
      </c>
      <c r="U93" s="146">
        <f t="shared" si="9"/>
        <v>0</v>
      </c>
      <c r="V93" s="146">
        <f t="shared" si="9"/>
        <v>0</v>
      </c>
      <c r="W93" s="146">
        <f t="shared" si="9"/>
        <v>0</v>
      </c>
      <c r="X93" s="146">
        <f t="shared" si="9"/>
        <v>0</v>
      </c>
      <c r="Y93" s="146">
        <f t="shared" si="9"/>
        <v>0</v>
      </c>
      <c r="Z93" s="146">
        <f t="shared" si="9"/>
        <v>0</v>
      </c>
      <c r="AA93" s="146">
        <f t="shared" si="9"/>
        <v>0</v>
      </c>
      <c r="AB93" s="146">
        <f t="shared" si="9"/>
        <v>0</v>
      </c>
      <c r="AC93" s="146">
        <f t="shared" si="9"/>
        <v>0</v>
      </c>
      <c r="AD93" s="146">
        <f t="shared" si="9"/>
        <v>0</v>
      </c>
      <c r="AE93" s="146">
        <f t="shared" si="9"/>
        <v>0</v>
      </c>
      <c r="AF93" s="146">
        <f t="shared" si="9"/>
        <v>0</v>
      </c>
      <c r="AG93" s="146">
        <f t="shared" si="9"/>
        <v>0</v>
      </c>
      <c r="AH93" s="146">
        <f t="shared" si="9"/>
        <v>0</v>
      </c>
      <c r="AI93" s="146">
        <f t="shared" si="9"/>
        <v>0</v>
      </c>
      <c r="AJ93" s="146">
        <f t="shared" ref="AJ93:BK93" si="10">+AJ4*AJ71</f>
        <v>0</v>
      </c>
      <c r="AK93" s="146">
        <f t="shared" si="10"/>
        <v>0</v>
      </c>
      <c r="AL93" s="146">
        <f t="shared" si="10"/>
        <v>0</v>
      </c>
      <c r="AM93" s="146">
        <f t="shared" si="10"/>
        <v>0</v>
      </c>
      <c r="AN93" s="146">
        <f t="shared" si="10"/>
        <v>0</v>
      </c>
      <c r="AO93" s="146">
        <f t="shared" si="10"/>
        <v>0</v>
      </c>
      <c r="AP93" s="146">
        <f t="shared" si="10"/>
        <v>0</v>
      </c>
      <c r="AQ93" s="146">
        <f t="shared" si="10"/>
        <v>0</v>
      </c>
      <c r="AR93" s="146">
        <f t="shared" si="10"/>
        <v>0</v>
      </c>
      <c r="AS93" s="146">
        <f t="shared" si="10"/>
        <v>0</v>
      </c>
      <c r="AT93" s="146">
        <f t="shared" si="10"/>
        <v>0</v>
      </c>
      <c r="AU93" s="146">
        <f t="shared" si="10"/>
        <v>0</v>
      </c>
      <c r="AV93" s="146">
        <f t="shared" si="10"/>
        <v>0</v>
      </c>
      <c r="AW93" s="146">
        <f t="shared" si="10"/>
        <v>0</v>
      </c>
      <c r="AX93" s="146">
        <f t="shared" si="10"/>
        <v>0</v>
      </c>
      <c r="AY93" s="146">
        <f t="shared" si="10"/>
        <v>0</v>
      </c>
      <c r="AZ93" s="146">
        <f t="shared" si="10"/>
        <v>0</v>
      </c>
      <c r="BA93" s="146">
        <f t="shared" si="10"/>
        <v>0</v>
      </c>
      <c r="BB93" s="146">
        <f t="shared" si="10"/>
        <v>0</v>
      </c>
      <c r="BC93" s="146">
        <f t="shared" si="10"/>
        <v>0</v>
      </c>
      <c r="BD93" s="146">
        <f t="shared" si="10"/>
        <v>0</v>
      </c>
      <c r="BE93" s="146">
        <f t="shared" si="10"/>
        <v>0</v>
      </c>
      <c r="BF93" s="146">
        <f t="shared" si="10"/>
        <v>0</v>
      </c>
      <c r="BG93" s="146">
        <f t="shared" si="10"/>
        <v>0</v>
      </c>
      <c r="BH93" s="146">
        <f t="shared" si="10"/>
        <v>0</v>
      </c>
      <c r="BI93" s="146">
        <f t="shared" si="10"/>
        <v>0</v>
      </c>
      <c r="BJ93" s="146">
        <f t="shared" si="10"/>
        <v>0</v>
      </c>
      <c r="BK93" s="146">
        <f t="shared" si="10"/>
        <v>0</v>
      </c>
    </row>
    <row r="94" spans="2:63" x14ac:dyDescent="0.25">
      <c r="B94" t="str">
        <f t="shared" si="8"/>
        <v>Materia Prima 2</v>
      </c>
      <c r="D94" s="146">
        <f t="shared" ref="D94:AI94" si="11">+D5*D72</f>
        <v>0</v>
      </c>
      <c r="E94" s="146">
        <f t="shared" si="11"/>
        <v>0</v>
      </c>
      <c r="F94" s="146">
        <f t="shared" si="11"/>
        <v>0</v>
      </c>
      <c r="G94" s="146">
        <f t="shared" si="11"/>
        <v>0</v>
      </c>
      <c r="H94" s="146">
        <f t="shared" si="11"/>
        <v>0</v>
      </c>
      <c r="I94" s="146">
        <f t="shared" si="11"/>
        <v>0</v>
      </c>
      <c r="J94" s="146">
        <f t="shared" si="11"/>
        <v>0</v>
      </c>
      <c r="K94" s="146">
        <f t="shared" si="11"/>
        <v>0</v>
      </c>
      <c r="L94" s="146">
        <f t="shared" si="11"/>
        <v>0</v>
      </c>
      <c r="M94" s="146">
        <f t="shared" si="11"/>
        <v>0</v>
      </c>
      <c r="N94" s="146">
        <f t="shared" si="11"/>
        <v>0</v>
      </c>
      <c r="O94" s="146">
        <f t="shared" si="11"/>
        <v>0</v>
      </c>
      <c r="P94" s="146">
        <f t="shared" si="11"/>
        <v>0</v>
      </c>
      <c r="Q94" s="146">
        <f t="shared" si="11"/>
        <v>0</v>
      </c>
      <c r="R94" s="146">
        <f t="shared" si="11"/>
        <v>0</v>
      </c>
      <c r="S94" s="146">
        <f t="shared" si="11"/>
        <v>0</v>
      </c>
      <c r="T94" s="146">
        <f t="shared" si="11"/>
        <v>0</v>
      </c>
      <c r="U94" s="146">
        <f t="shared" si="11"/>
        <v>0</v>
      </c>
      <c r="V94" s="146">
        <f t="shared" si="11"/>
        <v>0</v>
      </c>
      <c r="W94" s="146">
        <f t="shared" si="11"/>
        <v>0</v>
      </c>
      <c r="X94" s="146">
        <f t="shared" si="11"/>
        <v>0</v>
      </c>
      <c r="Y94" s="146">
        <f t="shared" si="11"/>
        <v>0</v>
      </c>
      <c r="Z94" s="146">
        <f t="shared" si="11"/>
        <v>0</v>
      </c>
      <c r="AA94" s="146">
        <f t="shared" si="11"/>
        <v>0</v>
      </c>
      <c r="AB94" s="146">
        <f t="shared" si="11"/>
        <v>0</v>
      </c>
      <c r="AC94" s="146">
        <f t="shared" si="11"/>
        <v>0</v>
      </c>
      <c r="AD94" s="146">
        <f t="shared" si="11"/>
        <v>0</v>
      </c>
      <c r="AE94" s="146">
        <f t="shared" si="11"/>
        <v>0</v>
      </c>
      <c r="AF94" s="146">
        <f t="shared" si="11"/>
        <v>0</v>
      </c>
      <c r="AG94" s="146">
        <f t="shared" si="11"/>
        <v>0</v>
      </c>
      <c r="AH94" s="146">
        <f t="shared" si="11"/>
        <v>0</v>
      </c>
      <c r="AI94" s="146">
        <f t="shared" si="11"/>
        <v>0</v>
      </c>
      <c r="AJ94" s="146">
        <f t="shared" ref="AJ94:BK94" si="12">+AJ5*AJ72</f>
        <v>0</v>
      </c>
      <c r="AK94" s="146">
        <f t="shared" si="12"/>
        <v>0</v>
      </c>
      <c r="AL94" s="146">
        <f t="shared" si="12"/>
        <v>0</v>
      </c>
      <c r="AM94" s="146">
        <f t="shared" si="12"/>
        <v>0</v>
      </c>
      <c r="AN94" s="146">
        <f t="shared" si="12"/>
        <v>0</v>
      </c>
      <c r="AO94" s="146">
        <f t="shared" si="12"/>
        <v>0</v>
      </c>
      <c r="AP94" s="146">
        <f t="shared" si="12"/>
        <v>0</v>
      </c>
      <c r="AQ94" s="146">
        <f t="shared" si="12"/>
        <v>0</v>
      </c>
      <c r="AR94" s="146">
        <f t="shared" si="12"/>
        <v>0</v>
      </c>
      <c r="AS94" s="146">
        <f t="shared" si="12"/>
        <v>0</v>
      </c>
      <c r="AT94" s="146">
        <f t="shared" si="12"/>
        <v>0</v>
      </c>
      <c r="AU94" s="146">
        <f t="shared" si="12"/>
        <v>0</v>
      </c>
      <c r="AV94" s="146">
        <f t="shared" si="12"/>
        <v>0</v>
      </c>
      <c r="AW94" s="146">
        <f t="shared" si="12"/>
        <v>0</v>
      </c>
      <c r="AX94" s="146">
        <f t="shared" si="12"/>
        <v>0</v>
      </c>
      <c r="AY94" s="146">
        <f t="shared" si="12"/>
        <v>0</v>
      </c>
      <c r="AZ94" s="146">
        <f t="shared" si="12"/>
        <v>0</v>
      </c>
      <c r="BA94" s="146">
        <f t="shared" si="12"/>
        <v>0</v>
      </c>
      <c r="BB94" s="146">
        <f t="shared" si="12"/>
        <v>0</v>
      </c>
      <c r="BC94" s="146">
        <f t="shared" si="12"/>
        <v>0</v>
      </c>
      <c r="BD94" s="146">
        <f t="shared" si="12"/>
        <v>0</v>
      </c>
      <c r="BE94" s="146">
        <f t="shared" si="12"/>
        <v>0</v>
      </c>
      <c r="BF94" s="146">
        <f t="shared" si="12"/>
        <v>0</v>
      </c>
      <c r="BG94" s="146">
        <f t="shared" si="12"/>
        <v>0</v>
      </c>
      <c r="BH94" s="146">
        <f t="shared" si="12"/>
        <v>0</v>
      </c>
      <c r="BI94" s="146">
        <f t="shared" si="12"/>
        <v>0</v>
      </c>
      <c r="BJ94" s="146">
        <f t="shared" si="12"/>
        <v>0</v>
      </c>
      <c r="BK94" s="146">
        <f t="shared" si="12"/>
        <v>0</v>
      </c>
    </row>
    <row r="95" spans="2:63" x14ac:dyDescent="0.25">
      <c r="B95" t="str">
        <f t="shared" si="8"/>
        <v>Materia Prima 3</v>
      </c>
      <c r="D95" s="146">
        <f t="shared" ref="D95:AI95" si="13">+D6*D73</f>
        <v>0</v>
      </c>
      <c r="E95" s="146">
        <f t="shared" si="13"/>
        <v>0</v>
      </c>
      <c r="F95" s="146">
        <f t="shared" si="13"/>
        <v>0</v>
      </c>
      <c r="G95" s="146">
        <f t="shared" si="13"/>
        <v>0</v>
      </c>
      <c r="H95" s="146">
        <f t="shared" si="13"/>
        <v>0</v>
      </c>
      <c r="I95" s="146">
        <f t="shared" si="13"/>
        <v>0</v>
      </c>
      <c r="J95" s="146">
        <f t="shared" si="13"/>
        <v>0</v>
      </c>
      <c r="K95" s="146">
        <f t="shared" si="13"/>
        <v>0</v>
      </c>
      <c r="L95" s="146">
        <f t="shared" si="13"/>
        <v>0</v>
      </c>
      <c r="M95" s="146">
        <f t="shared" si="13"/>
        <v>0</v>
      </c>
      <c r="N95" s="146">
        <f t="shared" si="13"/>
        <v>0</v>
      </c>
      <c r="O95" s="146">
        <f t="shared" si="13"/>
        <v>0</v>
      </c>
      <c r="P95" s="146">
        <f t="shared" si="13"/>
        <v>0</v>
      </c>
      <c r="Q95" s="146">
        <f t="shared" si="13"/>
        <v>0</v>
      </c>
      <c r="R95" s="146">
        <f t="shared" si="13"/>
        <v>0</v>
      </c>
      <c r="S95" s="146">
        <f t="shared" si="13"/>
        <v>0</v>
      </c>
      <c r="T95" s="146">
        <f t="shared" si="13"/>
        <v>0</v>
      </c>
      <c r="U95" s="146">
        <f t="shared" si="13"/>
        <v>0</v>
      </c>
      <c r="V95" s="146">
        <f t="shared" si="13"/>
        <v>0</v>
      </c>
      <c r="W95" s="146">
        <f t="shared" si="13"/>
        <v>0</v>
      </c>
      <c r="X95" s="146">
        <f t="shared" si="13"/>
        <v>0</v>
      </c>
      <c r="Y95" s="146">
        <f t="shared" si="13"/>
        <v>0</v>
      </c>
      <c r="Z95" s="146">
        <f t="shared" si="13"/>
        <v>0</v>
      </c>
      <c r="AA95" s="146">
        <f t="shared" si="13"/>
        <v>0</v>
      </c>
      <c r="AB95" s="146">
        <f t="shared" si="13"/>
        <v>0</v>
      </c>
      <c r="AC95" s="146">
        <f t="shared" si="13"/>
        <v>0</v>
      </c>
      <c r="AD95" s="146">
        <f t="shared" si="13"/>
        <v>0</v>
      </c>
      <c r="AE95" s="146">
        <f t="shared" si="13"/>
        <v>0</v>
      </c>
      <c r="AF95" s="146">
        <f t="shared" si="13"/>
        <v>0</v>
      </c>
      <c r="AG95" s="146">
        <f t="shared" si="13"/>
        <v>0</v>
      </c>
      <c r="AH95" s="146">
        <f t="shared" si="13"/>
        <v>0</v>
      </c>
      <c r="AI95" s="146">
        <f t="shared" si="13"/>
        <v>0</v>
      </c>
      <c r="AJ95" s="146">
        <f t="shared" ref="AJ95:BK95" si="14">+AJ6*AJ73</f>
        <v>0</v>
      </c>
      <c r="AK95" s="146">
        <f t="shared" si="14"/>
        <v>0</v>
      </c>
      <c r="AL95" s="146">
        <f t="shared" si="14"/>
        <v>0</v>
      </c>
      <c r="AM95" s="146">
        <f t="shared" si="14"/>
        <v>0</v>
      </c>
      <c r="AN95" s="146">
        <f t="shared" si="14"/>
        <v>0</v>
      </c>
      <c r="AO95" s="146">
        <f t="shared" si="14"/>
        <v>0</v>
      </c>
      <c r="AP95" s="146">
        <f t="shared" si="14"/>
        <v>0</v>
      </c>
      <c r="AQ95" s="146">
        <f t="shared" si="14"/>
        <v>0</v>
      </c>
      <c r="AR95" s="146">
        <f t="shared" si="14"/>
        <v>0</v>
      </c>
      <c r="AS95" s="146">
        <f t="shared" si="14"/>
        <v>0</v>
      </c>
      <c r="AT95" s="146">
        <f t="shared" si="14"/>
        <v>0</v>
      </c>
      <c r="AU95" s="146">
        <f t="shared" si="14"/>
        <v>0</v>
      </c>
      <c r="AV95" s="146">
        <f t="shared" si="14"/>
        <v>0</v>
      </c>
      <c r="AW95" s="146">
        <f t="shared" si="14"/>
        <v>0</v>
      </c>
      <c r="AX95" s="146">
        <f t="shared" si="14"/>
        <v>0</v>
      </c>
      <c r="AY95" s="146">
        <f t="shared" si="14"/>
        <v>0</v>
      </c>
      <c r="AZ95" s="146">
        <f t="shared" si="14"/>
        <v>0</v>
      </c>
      <c r="BA95" s="146">
        <f t="shared" si="14"/>
        <v>0</v>
      </c>
      <c r="BB95" s="146">
        <f t="shared" si="14"/>
        <v>0</v>
      </c>
      <c r="BC95" s="146">
        <f t="shared" si="14"/>
        <v>0</v>
      </c>
      <c r="BD95" s="146">
        <f t="shared" si="14"/>
        <v>0</v>
      </c>
      <c r="BE95" s="146">
        <f t="shared" si="14"/>
        <v>0</v>
      </c>
      <c r="BF95" s="146">
        <f t="shared" si="14"/>
        <v>0</v>
      </c>
      <c r="BG95" s="146">
        <f t="shared" si="14"/>
        <v>0</v>
      </c>
      <c r="BH95" s="146">
        <f t="shared" si="14"/>
        <v>0</v>
      </c>
      <c r="BI95" s="146">
        <f t="shared" si="14"/>
        <v>0</v>
      </c>
      <c r="BJ95" s="146">
        <f t="shared" si="14"/>
        <v>0</v>
      </c>
      <c r="BK95" s="146">
        <f t="shared" si="14"/>
        <v>0</v>
      </c>
    </row>
    <row r="96" spans="2:63" x14ac:dyDescent="0.25">
      <c r="B96" t="str">
        <f t="shared" si="8"/>
        <v>Materia Prima 4</v>
      </c>
      <c r="D96" s="146">
        <f t="shared" ref="D96:AI96" si="15">+D7*D74</f>
        <v>0</v>
      </c>
      <c r="E96" s="146">
        <f t="shared" si="15"/>
        <v>0</v>
      </c>
      <c r="F96" s="146">
        <f t="shared" si="15"/>
        <v>0</v>
      </c>
      <c r="G96" s="146">
        <f t="shared" si="15"/>
        <v>0</v>
      </c>
      <c r="H96" s="146">
        <f t="shared" si="15"/>
        <v>0</v>
      </c>
      <c r="I96" s="146">
        <f t="shared" si="15"/>
        <v>0</v>
      </c>
      <c r="J96" s="146">
        <f t="shared" si="15"/>
        <v>0</v>
      </c>
      <c r="K96" s="146">
        <f t="shared" si="15"/>
        <v>0</v>
      </c>
      <c r="L96" s="146">
        <f t="shared" si="15"/>
        <v>0</v>
      </c>
      <c r="M96" s="146">
        <f t="shared" si="15"/>
        <v>0</v>
      </c>
      <c r="N96" s="146">
        <f t="shared" si="15"/>
        <v>0</v>
      </c>
      <c r="O96" s="146">
        <f t="shared" si="15"/>
        <v>0</v>
      </c>
      <c r="P96" s="146">
        <f t="shared" si="15"/>
        <v>0</v>
      </c>
      <c r="Q96" s="146">
        <f t="shared" si="15"/>
        <v>0</v>
      </c>
      <c r="R96" s="146">
        <f t="shared" si="15"/>
        <v>0</v>
      </c>
      <c r="S96" s="146">
        <f t="shared" si="15"/>
        <v>0</v>
      </c>
      <c r="T96" s="146">
        <f t="shared" si="15"/>
        <v>0</v>
      </c>
      <c r="U96" s="146">
        <f t="shared" si="15"/>
        <v>0</v>
      </c>
      <c r="V96" s="146">
        <f t="shared" si="15"/>
        <v>0</v>
      </c>
      <c r="W96" s="146">
        <f t="shared" si="15"/>
        <v>0</v>
      </c>
      <c r="X96" s="146">
        <f t="shared" si="15"/>
        <v>0</v>
      </c>
      <c r="Y96" s="146">
        <f t="shared" si="15"/>
        <v>0</v>
      </c>
      <c r="Z96" s="146">
        <f t="shared" si="15"/>
        <v>0</v>
      </c>
      <c r="AA96" s="146">
        <f t="shared" si="15"/>
        <v>0</v>
      </c>
      <c r="AB96" s="146">
        <f t="shared" si="15"/>
        <v>0</v>
      </c>
      <c r="AC96" s="146">
        <f t="shared" si="15"/>
        <v>0</v>
      </c>
      <c r="AD96" s="146">
        <f t="shared" si="15"/>
        <v>0</v>
      </c>
      <c r="AE96" s="146">
        <f t="shared" si="15"/>
        <v>0</v>
      </c>
      <c r="AF96" s="146">
        <f t="shared" si="15"/>
        <v>0</v>
      </c>
      <c r="AG96" s="146">
        <f t="shared" si="15"/>
        <v>0</v>
      </c>
      <c r="AH96" s="146">
        <f t="shared" si="15"/>
        <v>0</v>
      </c>
      <c r="AI96" s="146">
        <f t="shared" si="15"/>
        <v>0</v>
      </c>
      <c r="AJ96" s="146">
        <f t="shared" ref="AJ96:BK96" si="16">+AJ7*AJ74</f>
        <v>0</v>
      </c>
      <c r="AK96" s="146">
        <f t="shared" si="16"/>
        <v>0</v>
      </c>
      <c r="AL96" s="146">
        <f t="shared" si="16"/>
        <v>0</v>
      </c>
      <c r="AM96" s="146">
        <f t="shared" si="16"/>
        <v>0</v>
      </c>
      <c r="AN96" s="146">
        <f t="shared" si="16"/>
        <v>0</v>
      </c>
      <c r="AO96" s="146">
        <f t="shared" si="16"/>
        <v>0</v>
      </c>
      <c r="AP96" s="146">
        <f t="shared" si="16"/>
        <v>0</v>
      </c>
      <c r="AQ96" s="146">
        <f t="shared" si="16"/>
        <v>0</v>
      </c>
      <c r="AR96" s="146">
        <f t="shared" si="16"/>
        <v>0</v>
      </c>
      <c r="AS96" s="146">
        <f t="shared" si="16"/>
        <v>0</v>
      </c>
      <c r="AT96" s="146">
        <f t="shared" si="16"/>
        <v>0</v>
      </c>
      <c r="AU96" s="146">
        <f t="shared" si="16"/>
        <v>0</v>
      </c>
      <c r="AV96" s="146">
        <f t="shared" si="16"/>
        <v>0</v>
      </c>
      <c r="AW96" s="146">
        <f t="shared" si="16"/>
        <v>0</v>
      </c>
      <c r="AX96" s="146">
        <f t="shared" si="16"/>
        <v>0</v>
      </c>
      <c r="AY96" s="146">
        <f t="shared" si="16"/>
        <v>0</v>
      </c>
      <c r="AZ96" s="146">
        <f t="shared" si="16"/>
        <v>0</v>
      </c>
      <c r="BA96" s="146">
        <f t="shared" si="16"/>
        <v>0</v>
      </c>
      <c r="BB96" s="146">
        <f t="shared" si="16"/>
        <v>0</v>
      </c>
      <c r="BC96" s="146">
        <f t="shared" si="16"/>
        <v>0</v>
      </c>
      <c r="BD96" s="146">
        <f t="shared" si="16"/>
        <v>0</v>
      </c>
      <c r="BE96" s="146">
        <f t="shared" si="16"/>
        <v>0</v>
      </c>
      <c r="BF96" s="146">
        <f t="shared" si="16"/>
        <v>0</v>
      </c>
      <c r="BG96" s="146">
        <f t="shared" si="16"/>
        <v>0</v>
      </c>
      <c r="BH96" s="146">
        <f t="shared" si="16"/>
        <v>0</v>
      </c>
      <c r="BI96" s="146">
        <f t="shared" si="16"/>
        <v>0</v>
      </c>
      <c r="BJ96" s="146">
        <f t="shared" si="16"/>
        <v>0</v>
      </c>
      <c r="BK96" s="146">
        <f t="shared" si="16"/>
        <v>0</v>
      </c>
    </row>
    <row r="97" spans="2:63" x14ac:dyDescent="0.25">
      <c r="B97" t="str">
        <f t="shared" si="8"/>
        <v>Materia Prima 5</v>
      </c>
      <c r="D97" s="146">
        <f t="shared" ref="D97:AI97" si="17">+D8*D75</f>
        <v>0</v>
      </c>
      <c r="E97" s="146">
        <f t="shared" si="17"/>
        <v>0</v>
      </c>
      <c r="F97" s="146">
        <f t="shared" si="17"/>
        <v>0</v>
      </c>
      <c r="G97" s="146">
        <f t="shared" si="17"/>
        <v>0</v>
      </c>
      <c r="H97" s="146">
        <f t="shared" si="17"/>
        <v>0</v>
      </c>
      <c r="I97" s="146">
        <f t="shared" si="17"/>
        <v>0</v>
      </c>
      <c r="J97" s="146">
        <f t="shared" si="17"/>
        <v>0</v>
      </c>
      <c r="K97" s="146">
        <f t="shared" si="17"/>
        <v>0</v>
      </c>
      <c r="L97" s="146">
        <f t="shared" si="17"/>
        <v>0</v>
      </c>
      <c r="M97" s="146">
        <f t="shared" si="17"/>
        <v>0</v>
      </c>
      <c r="N97" s="146">
        <f t="shared" si="17"/>
        <v>0</v>
      </c>
      <c r="O97" s="146">
        <f t="shared" si="17"/>
        <v>0</v>
      </c>
      <c r="P97" s="146">
        <f t="shared" si="17"/>
        <v>0</v>
      </c>
      <c r="Q97" s="146">
        <f t="shared" si="17"/>
        <v>0</v>
      </c>
      <c r="R97" s="146">
        <f t="shared" si="17"/>
        <v>0</v>
      </c>
      <c r="S97" s="146">
        <f t="shared" si="17"/>
        <v>0</v>
      </c>
      <c r="T97" s="146">
        <f t="shared" si="17"/>
        <v>0</v>
      </c>
      <c r="U97" s="146">
        <f t="shared" si="17"/>
        <v>0</v>
      </c>
      <c r="V97" s="146">
        <f t="shared" si="17"/>
        <v>0</v>
      </c>
      <c r="W97" s="146">
        <f t="shared" si="17"/>
        <v>0</v>
      </c>
      <c r="X97" s="146">
        <f t="shared" si="17"/>
        <v>0</v>
      </c>
      <c r="Y97" s="146">
        <f t="shared" si="17"/>
        <v>0</v>
      </c>
      <c r="Z97" s="146">
        <f t="shared" si="17"/>
        <v>0</v>
      </c>
      <c r="AA97" s="146">
        <f t="shared" si="17"/>
        <v>0</v>
      </c>
      <c r="AB97" s="146">
        <f t="shared" si="17"/>
        <v>0</v>
      </c>
      <c r="AC97" s="146">
        <f t="shared" si="17"/>
        <v>0</v>
      </c>
      <c r="AD97" s="146">
        <f t="shared" si="17"/>
        <v>0</v>
      </c>
      <c r="AE97" s="146">
        <f t="shared" si="17"/>
        <v>0</v>
      </c>
      <c r="AF97" s="146">
        <f t="shared" si="17"/>
        <v>0</v>
      </c>
      <c r="AG97" s="146">
        <f t="shared" si="17"/>
        <v>0</v>
      </c>
      <c r="AH97" s="146">
        <f t="shared" si="17"/>
        <v>0</v>
      </c>
      <c r="AI97" s="146">
        <f t="shared" si="17"/>
        <v>0</v>
      </c>
      <c r="AJ97" s="146">
        <f t="shared" ref="AJ97:BK97" si="18">+AJ8*AJ75</f>
        <v>0</v>
      </c>
      <c r="AK97" s="146">
        <f t="shared" si="18"/>
        <v>0</v>
      </c>
      <c r="AL97" s="146">
        <f t="shared" si="18"/>
        <v>0</v>
      </c>
      <c r="AM97" s="146">
        <f t="shared" si="18"/>
        <v>0</v>
      </c>
      <c r="AN97" s="146">
        <f t="shared" si="18"/>
        <v>0</v>
      </c>
      <c r="AO97" s="146">
        <f t="shared" si="18"/>
        <v>0</v>
      </c>
      <c r="AP97" s="146">
        <f t="shared" si="18"/>
        <v>0</v>
      </c>
      <c r="AQ97" s="146">
        <f t="shared" si="18"/>
        <v>0</v>
      </c>
      <c r="AR97" s="146">
        <f t="shared" si="18"/>
        <v>0</v>
      </c>
      <c r="AS97" s="146">
        <f t="shared" si="18"/>
        <v>0</v>
      </c>
      <c r="AT97" s="146">
        <f t="shared" si="18"/>
        <v>0</v>
      </c>
      <c r="AU97" s="146">
        <f t="shared" si="18"/>
        <v>0</v>
      </c>
      <c r="AV97" s="146">
        <f t="shared" si="18"/>
        <v>0</v>
      </c>
      <c r="AW97" s="146">
        <f t="shared" si="18"/>
        <v>0</v>
      </c>
      <c r="AX97" s="146">
        <f t="shared" si="18"/>
        <v>0</v>
      </c>
      <c r="AY97" s="146">
        <f t="shared" si="18"/>
        <v>0</v>
      </c>
      <c r="AZ97" s="146">
        <f t="shared" si="18"/>
        <v>0</v>
      </c>
      <c r="BA97" s="146">
        <f t="shared" si="18"/>
        <v>0</v>
      </c>
      <c r="BB97" s="146">
        <f t="shared" si="18"/>
        <v>0</v>
      </c>
      <c r="BC97" s="146">
        <f t="shared" si="18"/>
        <v>0</v>
      </c>
      <c r="BD97" s="146">
        <f t="shared" si="18"/>
        <v>0</v>
      </c>
      <c r="BE97" s="146">
        <f t="shared" si="18"/>
        <v>0</v>
      </c>
      <c r="BF97" s="146">
        <f t="shared" si="18"/>
        <v>0</v>
      </c>
      <c r="BG97" s="146">
        <f t="shared" si="18"/>
        <v>0</v>
      </c>
      <c r="BH97" s="146">
        <f t="shared" si="18"/>
        <v>0</v>
      </c>
      <c r="BI97" s="146">
        <f t="shared" si="18"/>
        <v>0</v>
      </c>
      <c r="BJ97" s="146">
        <f t="shared" si="18"/>
        <v>0</v>
      </c>
      <c r="BK97" s="146">
        <f t="shared" si="18"/>
        <v>0</v>
      </c>
    </row>
    <row r="98" spans="2:63" x14ac:dyDescent="0.25">
      <c r="B98" t="str">
        <f t="shared" si="8"/>
        <v>Materia Prima 6</v>
      </c>
      <c r="D98" s="146">
        <f t="shared" ref="D98:AI98" si="19">+D9*D76</f>
        <v>0</v>
      </c>
      <c r="E98" s="146">
        <f t="shared" si="19"/>
        <v>0</v>
      </c>
      <c r="F98" s="146">
        <f t="shared" si="19"/>
        <v>0</v>
      </c>
      <c r="G98" s="146">
        <f t="shared" si="19"/>
        <v>0</v>
      </c>
      <c r="H98" s="146">
        <f t="shared" si="19"/>
        <v>0</v>
      </c>
      <c r="I98" s="146">
        <f t="shared" si="19"/>
        <v>0</v>
      </c>
      <c r="J98" s="146">
        <f t="shared" si="19"/>
        <v>0</v>
      </c>
      <c r="K98" s="146">
        <f t="shared" si="19"/>
        <v>0</v>
      </c>
      <c r="L98" s="146">
        <f t="shared" si="19"/>
        <v>0</v>
      </c>
      <c r="M98" s="146">
        <f t="shared" si="19"/>
        <v>0</v>
      </c>
      <c r="N98" s="146">
        <f t="shared" si="19"/>
        <v>0</v>
      </c>
      <c r="O98" s="146">
        <f t="shared" si="19"/>
        <v>0</v>
      </c>
      <c r="P98" s="146">
        <f t="shared" si="19"/>
        <v>0</v>
      </c>
      <c r="Q98" s="146">
        <f t="shared" si="19"/>
        <v>0</v>
      </c>
      <c r="R98" s="146">
        <f t="shared" si="19"/>
        <v>0</v>
      </c>
      <c r="S98" s="146">
        <f t="shared" si="19"/>
        <v>0</v>
      </c>
      <c r="T98" s="146">
        <f t="shared" si="19"/>
        <v>0</v>
      </c>
      <c r="U98" s="146">
        <f t="shared" si="19"/>
        <v>0</v>
      </c>
      <c r="V98" s="146">
        <f t="shared" si="19"/>
        <v>0</v>
      </c>
      <c r="W98" s="146">
        <f t="shared" si="19"/>
        <v>0</v>
      </c>
      <c r="X98" s="146">
        <f t="shared" si="19"/>
        <v>0</v>
      </c>
      <c r="Y98" s="146">
        <f t="shared" si="19"/>
        <v>0</v>
      </c>
      <c r="Z98" s="146">
        <f t="shared" si="19"/>
        <v>0</v>
      </c>
      <c r="AA98" s="146">
        <f t="shared" si="19"/>
        <v>0</v>
      </c>
      <c r="AB98" s="146">
        <f t="shared" si="19"/>
        <v>0</v>
      </c>
      <c r="AC98" s="146">
        <f t="shared" si="19"/>
        <v>0</v>
      </c>
      <c r="AD98" s="146">
        <f t="shared" si="19"/>
        <v>0</v>
      </c>
      <c r="AE98" s="146">
        <f t="shared" si="19"/>
        <v>0</v>
      </c>
      <c r="AF98" s="146">
        <f t="shared" si="19"/>
        <v>0</v>
      </c>
      <c r="AG98" s="146">
        <f t="shared" si="19"/>
        <v>0</v>
      </c>
      <c r="AH98" s="146">
        <f t="shared" si="19"/>
        <v>0</v>
      </c>
      <c r="AI98" s="146">
        <f t="shared" si="19"/>
        <v>0</v>
      </c>
      <c r="AJ98" s="146">
        <f t="shared" ref="AJ98:BK98" si="20">+AJ9*AJ76</f>
        <v>0</v>
      </c>
      <c r="AK98" s="146">
        <f t="shared" si="20"/>
        <v>0</v>
      </c>
      <c r="AL98" s="146">
        <f t="shared" si="20"/>
        <v>0</v>
      </c>
      <c r="AM98" s="146">
        <f t="shared" si="20"/>
        <v>0</v>
      </c>
      <c r="AN98" s="146">
        <f t="shared" si="20"/>
        <v>0</v>
      </c>
      <c r="AO98" s="146">
        <f t="shared" si="20"/>
        <v>0</v>
      </c>
      <c r="AP98" s="146">
        <f t="shared" si="20"/>
        <v>0</v>
      </c>
      <c r="AQ98" s="146">
        <f t="shared" si="20"/>
        <v>0</v>
      </c>
      <c r="AR98" s="146">
        <f t="shared" si="20"/>
        <v>0</v>
      </c>
      <c r="AS98" s="146">
        <f t="shared" si="20"/>
        <v>0</v>
      </c>
      <c r="AT98" s="146">
        <f t="shared" si="20"/>
        <v>0</v>
      </c>
      <c r="AU98" s="146">
        <f t="shared" si="20"/>
        <v>0</v>
      </c>
      <c r="AV98" s="146">
        <f t="shared" si="20"/>
        <v>0</v>
      </c>
      <c r="AW98" s="146">
        <f t="shared" si="20"/>
        <v>0</v>
      </c>
      <c r="AX98" s="146">
        <f t="shared" si="20"/>
        <v>0</v>
      </c>
      <c r="AY98" s="146">
        <f t="shared" si="20"/>
        <v>0</v>
      </c>
      <c r="AZ98" s="146">
        <f t="shared" si="20"/>
        <v>0</v>
      </c>
      <c r="BA98" s="146">
        <f t="shared" si="20"/>
        <v>0</v>
      </c>
      <c r="BB98" s="146">
        <f t="shared" si="20"/>
        <v>0</v>
      </c>
      <c r="BC98" s="146">
        <f t="shared" si="20"/>
        <v>0</v>
      </c>
      <c r="BD98" s="146">
        <f t="shared" si="20"/>
        <v>0</v>
      </c>
      <c r="BE98" s="146">
        <f t="shared" si="20"/>
        <v>0</v>
      </c>
      <c r="BF98" s="146">
        <f t="shared" si="20"/>
        <v>0</v>
      </c>
      <c r="BG98" s="146">
        <f t="shared" si="20"/>
        <v>0</v>
      </c>
      <c r="BH98" s="146">
        <f t="shared" si="20"/>
        <v>0</v>
      </c>
      <c r="BI98" s="146">
        <f t="shared" si="20"/>
        <v>0</v>
      </c>
      <c r="BJ98" s="146">
        <f t="shared" si="20"/>
        <v>0</v>
      </c>
      <c r="BK98" s="146">
        <f t="shared" si="20"/>
        <v>0</v>
      </c>
    </row>
    <row r="99" spans="2:63" x14ac:dyDescent="0.25">
      <c r="B99" t="str">
        <f t="shared" si="8"/>
        <v>Materia Prima 7</v>
      </c>
      <c r="D99" s="146">
        <f t="shared" ref="D99:AI99" si="21">+D10*D77</f>
        <v>0</v>
      </c>
      <c r="E99" s="146">
        <f t="shared" si="21"/>
        <v>0</v>
      </c>
      <c r="F99" s="146">
        <f t="shared" si="21"/>
        <v>0</v>
      </c>
      <c r="G99" s="146">
        <f t="shared" si="21"/>
        <v>0</v>
      </c>
      <c r="H99" s="146">
        <f t="shared" si="21"/>
        <v>0</v>
      </c>
      <c r="I99" s="146">
        <f t="shared" si="21"/>
        <v>0</v>
      </c>
      <c r="J99" s="146">
        <f t="shared" si="21"/>
        <v>0</v>
      </c>
      <c r="K99" s="146">
        <f t="shared" si="21"/>
        <v>0</v>
      </c>
      <c r="L99" s="146">
        <f t="shared" si="21"/>
        <v>0</v>
      </c>
      <c r="M99" s="146">
        <f t="shared" si="21"/>
        <v>0</v>
      </c>
      <c r="N99" s="146">
        <f t="shared" si="21"/>
        <v>0</v>
      </c>
      <c r="O99" s="146">
        <f t="shared" si="21"/>
        <v>0</v>
      </c>
      <c r="P99" s="146">
        <f t="shared" si="21"/>
        <v>0</v>
      </c>
      <c r="Q99" s="146">
        <f t="shared" si="21"/>
        <v>0</v>
      </c>
      <c r="R99" s="146">
        <f t="shared" si="21"/>
        <v>0</v>
      </c>
      <c r="S99" s="146">
        <f t="shared" si="21"/>
        <v>0</v>
      </c>
      <c r="T99" s="146">
        <f t="shared" si="21"/>
        <v>0</v>
      </c>
      <c r="U99" s="146">
        <f t="shared" si="21"/>
        <v>0</v>
      </c>
      <c r="V99" s="146">
        <f t="shared" si="21"/>
        <v>0</v>
      </c>
      <c r="W99" s="146">
        <f t="shared" si="21"/>
        <v>0</v>
      </c>
      <c r="X99" s="146">
        <f t="shared" si="21"/>
        <v>0</v>
      </c>
      <c r="Y99" s="146">
        <f t="shared" si="21"/>
        <v>0</v>
      </c>
      <c r="Z99" s="146">
        <f t="shared" si="21"/>
        <v>0</v>
      </c>
      <c r="AA99" s="146">
        <f t="shared" si="21"/>
        <v>0</v>
      </c>
      <c r="AB99" s="146">
        <f t="shared" si="21"/>
        <v>0</v>
      </c>
      <c r="AC99" s="146">
        <f t="shared" si="21"/>
        <v>0</v>
      </c>
      <c r="AD99" s="146">
        <f t="shared" si="21"/>
        <v>0</v>
      </c>
      <c r="AE99" s="146">
        <f t="shared" si="21"/>
        <v>0</v>
      </c>
      <c r="AF99" s="146">
        <f t="shared" si="21"/>
        <v>0</v>
      </c>
      <c r="AG99" s="146">
        <f t="shared" si="21"/>
        <v>0</v>
      </c>
      <c r="AH99" s="146">
        <f t="shared" si="21"/>
        <v>0</v>
      </c>
      <c r="AI99" s="146">
        <f t="shared" si="21"/>
        <v>0</v>
      </c>
      <c r="AJ99" s="146">
        <f t="shared" ref="AJ99:BK99" si="22">+AJ10*AJ77</f>
        <v>0</v>
      </c>
      <c r="AK99" s="146">
        <f t="shared" si="22"/>
        <v>0</v>
      </c>
      <c r="AL99" s="146">
        <f t="shared" si="22"/>
        <v>0</v>
      </c>
      <c r="AM99" s="146">
        <f t="shared" si="22"/>
        <v>0</v>
      </c>
      <c r="AN99" s="146">
        <f t="shared" si="22"/>
        <v>0</v>
      </c>
      <c r="AO99" s="146">
        <f t="shared" si="22"/>
        <v>0</v>
      </c>
      <c r="AP99" s="146">
        <f t="shared" si="22"/>
        <v>0</v>
      </c>
      <c r="AQ99" s="146">
        <f t="shared" si="22"/>
        <v>0</v>
      </c>
      <c r="AR99" s="146">
        <f t="shared" si="22"/>
        <v>0</v>
      </c>
      <c r="AS99" s="146">
        <f t="shared" si="22"/>
        <v>0</v>
      </c>
      <c r="AT99" s="146">
        <f t="shared" si="22"/>
        <v>0</v>
      </c>
      <c r="AU99" s="146">
        <f t="shared" si="22"/>
        <v>0</v>
      </c>
      <c r="AV99" s="146">
        <f t="shared" si="22"/>
        <v>0</v>
      </c>
      <c r="AW99" s="146">
        <f t="shared" si="22"/>
        <v>0</v>
      </c>
      <c r="AX99" s="146">
        <f t="shared" si="22"/>
        <v>0</v>
      </c>
      <c r="AY99" s="146">
        <f t="shared" si="22"/>
        <v>0</v>
      </c>
      <c r="AZ99" s="146">
        <f t="shared" si="22"/>
        <v>0</v>
      </c>
      <c r="BA99" s="146">
        <f t="shared" si="22"/>
        <v>0</v>
      </c>
      <c r="BB99" s="146">
        <f t="shared" si="22"/>
        <v>0</v>
      </c>
      <c r="BC99" s="146">
        <f t="shared" si="22"/>
        <v>0</v>
      </c>
      <c r="BD99" s="146">
        <f t="shared" si="22"/>
        <v>0</v>
      </c>
      <c r="BE99" s="146">
        <f t="shared" si="22"/>
        <v>0</v>
      </c>
      <c r="BF99" s="146">
        <f t="shared" si="22"/>
        <v>0</v>
      </c>
      <c r="BG99" s="146">
        <f t="shared" si="22"/>
        <v>0</v>
      </c>
      <c r="BH99" s="146">
        <f t="shared" si="22"/>
        <v>0</v>
      </c>
      <c r="BI99" s="146">
        <f t="shared" si="22"/>
        <v>0</v>
      </c>
      <c r="BJ99" s="146">
        <f t="shared" si="22"/>
        <v>0</v>
      </c>
      <c r="BK99" s="146">
        <f t="shared" si="22"/>
        <v>0</v>
      </c>
    </row>
    <row r="100" spans="2:63" x14ac:dyDescent="0.25">
      <c r="B100" t="str">
        <f t="shared" si="8"/>
        <v>Materia Prima 8</v>
      </c>
      <c r="D100" s="146">
        <f t="shared" ref="D100:AI100" si="23">+D11*D78</f>
        <v>0</v>
      </c>
      <c r="E100" s="146">
        <f t="shared" si="23"/>
        <v>0</v>
      </c>
      <c r="F100" s="146">
        <f t="shared" si="23"/>
        <v>0</v>
      </c>
      <c r="G100" s="146">
        <f t="shared" si="23"/>
        <v>0</v>
      </c>
      <c r="H100" s="146">
        <f t="shared" si="23"/>
        <v>0</v>
      </c>
      <c r="I100" s="146">
        <f t="shared" si="23"/>
        <v>0</v>
      </c>
      <c r="J100" s="146">
        <f t="shared" si="23"/>
        <v>0</v>
      </c>
      <c r="K100" s="146">
        <f t="shared" si="23"/>
        <v>0</v>
      </c>
      <c r="L100" s="146">
        <f t="shared" si="23"/>
        <v>0</v>
      </c>
      <c r="M100" s="146">
        <f t="shared" si="23"/>
        <v>0</v>
      </c>
      <c r="N100" s="146">
        <f t="shared" si="23"/>
        <v>0</v>
      </c>
      <c r="O100" s="146">
        <f t="shared" si="23"/>
        <v>0</v>
      </c>
      <c r="P100" s="146">
        <f t="shared" si="23"/>
        <v>0</v>
      </c>
      <c r="Q100" s="146">
        <f t="shared" si="23"/>
        <v>0</v>
      </c>
      <c r="R100" s="146">
        <f t="shared" si="23"/>
        <v>0</v>
      </c>
      <c r="S100" s="146">
        <f t="shared" si="23"/>
        <v>0</v>
      </c>
      <c r="T100" s="146">
        <f t="shared" si="23"/>
        <v>0</v>
      </c>
      <c r="U100" s="146">
        <f t="shared" si="23"/>
        <v>0</v>
      </c>
      <c r="V100" s="146">
        <f t="shared" si="23"/>
        <v>0</v>
      </c>
      <c r="W100" s="146">
        <f t="shared" si="23"/>
        <v>0</v>
      </c>
      <c r="X100" s="146">
        <f t="shared" si="23"/>
        <v>0</v>
      </c>
      <c r="Y100" s="146">
        <f t="shared" si="23"/>
        <v>0</v>
      </c>
      <c r="Z100" s="146">
        <f t="shared" si="23"/>
        <v>0</v>
      </c>
      <c r="AA100" s="146">
        <f t="shared" si="23"/>
        <v>0</v>
      </c>
      <c r="AB100" s="146">
        <f t="shared" si="23"/>
        <v>0</v>
      </c>
      <c r="AC100" s="146">
        <f t="shared" si="23"/>
        <v>0</v>
      </c>
      <c r="AD100" s="146">
        <f t="shared" si="23"/>
        <v>0</v>
      </c>
      <c r="AE100" s="146">
        <f t="shared" si="23"/>
        <v>0</v>
      </c>
      <c r="AF100" s="146">
        <f t="shared" si="23"/>
        <v>0</v>
      </c>
      <c r="AG100" s="146">
        <f t="shared" si="23"/>
        <v>0</v>
      </c>
      <c r="AH100" s="146">
        <f t="shared" si="23"/>
        <v>0</v>
      </c>
      <c r="AI100" s="146">
        <f t="shared" si="23"/>
        <v>0</v>
      </c>
      <c r="AJ100" s="146">
        <f t="shared" ref="AJ100:BK100" si="24">+AJ11*AJ78</f>
        <v>0</v>
      </c>
      <c r="AK100" s="146">
        <f t="shared" si="24"/>
        <v>0</v>
      </c>
      <c r="AL100" s="146">
        <f t="shared" si="24"/>
        <v>0</v>
      </c>
      <c r="AM100" s="146">
        <f t="shared" si="24"/>
        <v>0</v>
      </c>
      <c r="AN100" s="146">
        <f t="shared" si="24"/>
        <v>0</v>
      </c>
      <c r="AO100" s="146">
        <f t="shared" si="24"/>
        <v>0</v>
      </c>
      <c r="AP100" s="146">
        <f t="shared" si="24"/>
        <v>0</v>
      </c>
      <c r="AQ100" s="146">
        <f t="shared" si="24"/>
        <v>0</v>
      </c>
      <c r="AR100" s="146">
        <f t="shared" si="24"/>
        <v>0</v>
      </c>
      <c r="AS100" s="146">
        <f t="shared" si="24"/>
        <v>0</v>
      </c>
      <c r="AT100" s="146">
        <f t="shared" si="24"/>
        <v>0</v>
      </c>
      <c r="AU100" s="146">
        <f t="shared" si="24"/>
        <v>0</v>
      </c>
      <c r="AV100" s="146">
        <f t="shared" si="24"/>
        <v>0</v>
      </c>
      <c r="AW100" s="146">
        <f t="shared" si="24"/>
        <v>0</v>
      </c>
      <c r="AX100" s="146">
        <f t="shared" si="24"/>
        <v>0</v>
      </c>
      <c r="AY100" s="146">
        <f t="shared" si="24"/>
        <v>0</v>
      </c>
      <c r="AZ100" s="146">
        <f t="shared" si="24"/>
        <v>0</v>
      </c>
      <c r="BA100" s="146">
        <f t="shared" si="24"/>
        <v>0</v>
      </c>
      <c r="BB100" s="146">
        <f t="shared" si="24"/>
        <v>0</v>
      </c>
      <c r="BC100" s="146">
        <f t="shared" si="24"/>
        <v>0</v>
      </c>
      <c r="BD100" s="146">
        <f t="shared" si="24"/>
        <v>0</v>
      </c>
      <c r="BE100" s="146">
        <f t="shared" si="24"/>
        <v>0</v>
      </c>
      <c r="BF100" s="146">
        <f t="shared" si="24"/>
        <v>0</v>
      </c>
      <c r="BG100" s="146">
        <f t="shared" si="24"/>
        <v>0</v>
      </c>
      <c r="BH100" s="146">
        <f t="shared" si="24"/>
        <v>0</v>
      </c>
      <c r="BI100" s="146">
        <f t="shared" si="24"/>
        <v>0</v>
      </c>
      <c r="BJ100" s="146">
        <f t="shared" si="24"/>
        <v>0</v>
      </c>
      <c r="BK100" s="146">
        <f t="shared" si="24"/>
        <v>0</v>
      </c>
    </row>
    <row r="101" spans="2:63" x14ac:dyDescent="0.25">
      <c r="B101" t="str">
        <f t="shared" si="8"/>
        <v>Materia Prima 9</v>
      </c>
      <c r="D101" s="146">
        <f t="shared" ref="D101:AI101" si="25">+D12*D79</f>
        <v>0</v>
      </c>
      <c r="E101" s="146">
        <f t="shared" si="25"/>
        <v>0</v>
      </c>
      <c r="F101" s="146">
        <f t="shared" si="25"/>
        <v>0</v>
      </c>
      <c r="G101" s="146">
        <f t="shared" si="25"/>
        <v>0</v>
      </c>
      <c r="H101" s="146">
        <f t="shared" si="25"/>
        <v>0</v>
      </c>
      <c r="I101" s="146">
        <f t="shared" si="25"/>
        <v>0</v>
      </c>
      <c r="J101" s="146">
        <f t="shared" si="25"/>
        <v>0</v>
      </c>
      <c r="K101" s="146">
        <f t="shared" si="25"/>
        <v>0</v>
      </c>
      <c r="L101" s="146">
        <f t="shared" si="25"/>
        <v>0</v>
      </c>
      <c r="M101" s="146">
        <f t="shared" si="25"/>
        <v>0</v>
      </c>
      <c r="N101" s="146">
        <f t="shared" si="25"/>
        <v>0</v>
      </c>
      <c r="O101" s="146">
        <f t="shared" si="25"/>
        <v>0</v>
      </c>
      <c r="P101" s="146">
        <f t="shared" si="25"/>
        <v>0</v>
      </c>
      <c r="Q101" s="146">
        <f t="shared" si="25"/>
        <v>0</v>
      </c>
      <c r="R101" s="146">
        <f t="shared" si="25"/>
        <v>0</v>
      </c>
      <c r="S101" s="146">
        <f t="shared" si="25"/>
        <v>0</v>
      </c>
      <c r="T101" s="146">
        <f t="shared" si="25"/>
        <v>0</v>
      </c>
      <c r="U101" s="146">
        <f t="shared" si="25"/>
        <v>0</v>
      </c>
      <c r="V101" s="146">
        <f t="shared" si="25"/>
        <v>0</v>
      </c>
      <c r="W101" s="146">
        <f t="shared" si="25"/>
        <v>0</v>
      </c>
      <c r="X101" s="146">
        <f t="shared" si="25"/>
        <v>0</v>
      </c>
      <c r="Y101" s="146">
        <f t="shared" si="25"/>
        <v>0</v>
      </c>
      <c r="Z101" s="146">
        <f t="shared" si="25"/>
        <v>0</v>
      </c>
      <c r="AA101" s="146">
        <f t="shared" si="25"/>
        <v>0</v>
      </c>
      <c r="AB101" s="146">
        <f t="shared" si="25"/>
        <v>0</v>
      </c>
      <c r="AC101" s="146">
        <f t="shared" si="25"/>
        <v>0</v>
      </c>
      <c r="AD101" s="146">
        <f t="shared" si="25"/>
        <v>0</v>
      </c>
      <c r="AE101" s="146">
        <f t="shared" si="25"/>
        <v>0</v>
      </c>
      <c r="AF101" s="146">
        <f t="shared" si="25"/>
        <v>0</v>
      </c>
      <c r="AG101" s="146">
        <f t="shared" si="25"/>
        <v>0</v>
      </c>
      <c r="AH101" s="146">
        <f t="shared" si="25"/>
        <v>0</v>
      </c>
      <c r="AI101" s="146">
        <f t="shared" si="25"/>
        <v>0</v>
      </c>
      <c r="AJ101" s="146">
        <f t="shared" ref="AJ101:BK101" si="26">+AJ12*AJ79</f>
        <v>0</v>
      </c>
      <c r="AK101" s="146">
        <f t="shared" si="26"/>
        <v>0</v>
      </c>
      <c r="AL101" s="146">
        <f t="shared" si="26"/>
        <v>0</v>
      </c>
      <c r="AM101" s="146">
        <f t="shared" si="26"/>
        <v>0</v>
      </c>
      <c r="AN101" s="146">
        <f t="shared" si="26"/>
        <v>0</v>
      </c>
      <c r="AO101" s="146">
        <f t="shared" si="26"/>
        <v>0</v>
      </c>
      <c r="AP101" s="146">
        <f t="shared" si="26"/>
        <v>0</v>
      </c>
      <c r="AQ101" s="146">
        <f t="shared" si="26"/>
        <v>0</v>
      </c>
      <c r="AR101" s="146">
        <f t="shared" si="26"/>
        <v>0</v>
      </c>
      <c r="AS101" s="146">
        <f t="shared" si="26"/>
        <v>0</v>
      </c>
      <c r="AT101" s="146">
        <f t="shared" si="26"/>
        <v>0</v>
      </c>
      <c r="AU101" s="146">
        <f t="shared" si="26"/>
        <v>0</v>
      </c>
      <c r="AV101" s="146">
        <f t="shared" si="26"/>
        <v>0</v>
      </c>
      <c r="AW101" s="146">
        <f t="shared" si="26"/>
        <v>0</v>
      </c>
      <c r="AX101" s="146">
        <f t="shared" si="26"/>
        <v>0</v>
      </c>
      <c r="AY101" s="146">
        <f t="shared" si="26"/>
        <v>0</v>
      </c>
      <c r="AZ101" s="146">
        <f t="shared" si="26"/>
        <v>0</v>
      </c>
      <c r="BA101" s="146">
        <f t="shared" si="26"/>
        <v>0</v>
      </c>
      <c r="BB101" s="146">
        <f t="shared" si="26"/>
        <v>0</v>
      </c>
      <c r="BC101" s="146">
        <f t="shared" si="26"/>
        <v>0</v>
      </c>
      <c r="BD101" s="146">
        <f t="shared" si="26"/>
        <v>0</v>
      </c>
      <c r="BE101" s="146">
        <f t="shared" si="26"/>
        <v>0</v>
      </c>
      <c r="BF101" s="146">
        <f t="shared" si="26"/>
        <v>0</v>
      </c>
      <c r="BG101" s="146">
        <f t="shared" si="26"/>
        <v>0</v>
      </c>
      <c r="BH101" s="146">
        <f t="shared" si="26"/>
        <v>0</v>
      </c>
      <c r="BI101" s="146">
        <f t="shared" si="26"/>
        <v>0</v>
      </c>
      <c r="BJ101" s="146">
        <f t="shared" si="26"/>
        <v>0</v>
      </c>
      <c r="BK101" s="146">
        <f t="shared" si="26"/>
        <v>0</v>
      </c>
    </row>
    <row r="102" spans="2:63" x14ac:dyDescent="0.25">
      <c r="B102" t="str">
        <f t="shared" si="8"/>
        <v>Materia Prima 10</v>
      </c>
      <c r="D102" s="146">
        <f t="shared" ref="D102:AI102" si="27">+D13*D80</f>
        <v>0</v>
      </c>
      <c r="E102" s="146">
        <f t="shared" si="27"/>
        <v>0</v>
      </c>
      <c r="F102" s="146">
        <f t="shared" si="27"/>
        <v>0</v>
      </c>
      <c r="G102" s="146">
        <f t="shared" si="27"/>
        <v>0</v>
      </c>
      <c r="H102" s="146">
        <f t="shared" si="27"/>
        <v>0</v>
      </c>
      <c r="I102" s="146">
        <f t="shared" si="27"/>
        <v>0</v>
      </c>
      <c r="J102" s="146">
        <f t="shared" si="27"/>
        <v>0</v>
      </c>
      <c r="K102" s="146">
        <f t="shared" si="27"/>
        <v>0</v>
      </c>
      <c r="L102" s="146">
        <f t="shared" si="27"/>
        <v>0</v>
      </c>
      <c r="M102" s="146">
        <f t="shared" si="27"/>
        <v>0</v>
      </c>
      <c r="N102" s="146">
        <f t="shared" si="27"/>
        <v>0</v>
      </c>
      <c r="O102" s="146">
        <f t="shared" si="27"/>
        <v>0</v>
      </c>
      <c r="P102" s="146">
        <f t="shared" si="27"/>
        <v>0</v>
      </c>
      <c r="Q102" s="146">
        <f t="shared" si="27"/>
        <v>0</v>
      </c>
      <c r="R102" s="146">
        <f t="shared" si="27"/>
        <v>0</v>
      </c>
      <c r="S102" s="146">
        <f t="shared" si="27"/>
        <v>0</v>
      </c>
      <c r="T102" s="146">
        <f t="shared" si="27"/>
        <v>0</v>
      </c>
      <c r="U102" s="146">
        <f t="shared" si="27"/>
        <v>0</v>
      </c>
      <c r="V102" s="146">
        <f t="shared" si="27"/>
        <v>0</v>
      </c>
      <c r="W102" s="146">
        <f t="shared" si="27"/>
        <v>0</v>
      </c>
      <c r="X102" s="146">
        <f t="shared" si="27"/>
        <v>0</v>
      </c>
      <c r="Y102" s="146">
        <f t="shared" si="27"/>
        <v>0</v>
      </c>
      <c r="Z102" s="146">
        <f t="shared" si="27"/>
        <v>0</v>
      </c>
      <c r="AA102" s="146">
        <f t="shared" si="27"/>
        <v>0</v>
      </c>
      <c r="AB102" s="146">
        <f t="shared" si="27"/>
        <v>0</v>
      </c>
      <c r="AC102" s="146">
        <f t="shared" si="27"/>
        <v>0</v>
      </c>
      <c r="AD102" s="146">
        <f t="shared" si="27"/>
        <v>0</v>
      </c>
      <c r="AE102" s="146">
        <f t="shared" si="27"/>
        <v>0</v>
      </c>
      <c r="AF102" s="146">
        <f t="shared" si="27"/>
        <v>0</v>
      </c>
      <c r="AG102" s="146">
        <f t="shared" si="27"/>
        <v>0</v>
      </c>
      <c r="AH102" s="146">
        <f t="shared" si="27"/>
        <v>0</v>
      </c>
      <c r="AI102" s="146">
        <f t="shared" si="27"/>
        <v>0</v>
      </c>
      <c r="AJ102" s="146">
        <f t="shared" ref="AJ102:BK102" si="28">+AJ13*AJ80</f>
        <v>0</v>
      </c>
      <c r="AK102" s="146">
        <f t="shared" si="28"/>
        <v>0</v>
      </c>
      <c r="AL102" s="146">
        <f t="shared" si="28"/>
        <v>0</v>
      </c>
      <c r="AM102" s="146">
        <f t="shared" si="28"/>
        <v>0</v>
      </c>
      <c r="AN102" s="146">
        <f t="shared" si="28"/>
        <v>0</v>
      </c>
      <c r="AO102" s="146">
        <f t="shared" si="28"/>
        <v>0</v>
      </c>
      <c r="AP102" s="146">
        <f t="shared" si="28"/>
        <v>0</v>
      </c>
      <c r="AQ102" s="146">
        <f t="shared" si="28"/>
        <v>0</v>
      </c>
      <c r="AR102" s="146">
        <f t="shared" si="28"/>
        <v>0</v>
      </c>
      <c r="AS102" s="146">
        <f t="shared" si="28"/>
        <v>0</v>
      </c>
      <c r="AT102" s="146">
        <f t="shared" si="28"/>
        <v>0</v>
      </c>
      <c r="AU102" s="146">
        <f t="shared" si="28"/>
        <v>0</v>
      </c>
      <c r="AV102" s="146">
        <f t="shared" si="28"/>
        <v>0</v>
      </c>
      <c r="AW102" s="146">
        <f t="shared" si="28"/>
        <v>0</v>
      </c>
      <c r="AX102" s="146">
        <f t="shared" si="28"/>
        <v>0</v>
      </c>
      <c r="AY102" s="146">
        <f t="shared" si="28"/>
        <v>0</v>
      </c>
      <c r="AZ102" s="146">
        <f t="shared" si="28"/>
        <v>0</v>
      </c>
      <c r="BA102" s="146">
        <f t="shared" si="28"/>
        <v>0</v>
      </c>
      <c r="BB102" s="146">
        <f t="shared" si="28"/>
        <v>0</v>
      </c>
      <c r="BC102" s="146">
        <f t="shared" si="28"/>
        <v>0</v>
      </c>
      <c r="BD102" s="146">
        <f t="shared" si="28"/>
        <v>0</v>
      </c>
      <c r="BE102" s="146">
        <f t="shared" si="28"/>
        <v>0</v>
      </c>
      <c r="BF102" s="146">
        <f t="shared" si="28"/>
        <v>0</v>
      </c>
      <c r="BG102" s="146">
        <f t="shared" si="28"/>
        <v>0</v>
      </c>
      <c r="BH102" s="146">
        <f t="shared" si="28"/>
        <v>0</v>
      </c>
      <c r="BI102" s="146">
        <f t="shared" si="28"/>
        <v>0</v>
      </c>
      <c r="BJ102" s="146">
        <f t="shared" si="28"/>
        <v>0</v>
      </c>
      <c r="BK102" s="146">
        <f t="shared" si="28"/>
        <v>0</v>
      </c>
    </row>
    <row r="103" spans="2:63" x14ac:dyDescent="0.25">
      <c r="B103" t="str">
        <f t="shared" si="8"/>
        <v>Materia Prima 11</v>
      </c>
      <c r="D103" s="146">
        <f t="shared" ref="D103:AI103" si="29">+D14*D81</f>
        <v>0</v>
      </c>
      <c r="E103" s="146">
        <f t="shared" si="29"/>
        <v>0</v>
      </c>
      <c r="F103" s="146">
        <f t="shared" si="29"/>
        <v>0</v>
      </c>
      <c r="G103" s="146">
        <f t="shared" si="29"/>
        <v>0</v>
      </c>
      <c r="H103" s="146">
        <f t="shared" si="29"/>
        <v>0</v>
      </c>
      <c r="I103" s="146">
        <f t="shared" si="29"/>
        <v>0</v>
      </c>
      <c r="J103" s="146">
        <f t="shared" si="29"/>
        <v>0</v>
      </c>
      <c r="K103" s="146">
        <f t="shared" si="29"/>
        <v>0</v>
      </c>
      <c r="L103" s="146">
        <f t="shared" si="29"/>
        <v>0</v>
      </c>
      <c r="M103" s="146">
        <f t="shared" si="29"/>
        <v>0</v>
      </c>
      <c r="N103" s="146">
        <f t="shared" si="29"/>
        <v>0</v>
      </c>
      <c r="O103" s="146">
        <f t="shared" si="29"/>
        <v>0</v>
      </c>
      <c r="P103" s="146">
        <f t="shared" si="29"/>
        <v>0</v>
      </c>
      <c r="Q103" s="146">
        <f t="shared" si="29"/>
        <v>0</v>
      </c>
      <c r="R103" s="146">
        <f t="shared" si="29"/>
        <v>0</v>
      </c>
      <c r="S103" s="146">
        <f t="shared" si="29"/>
        <v>0</v>
      </c>
      <c r="T103" s="146">
        <f t="shared" si="29"/>
        <v>0</v>
      </c>
      <c r="U103" s="146">
        <f t="shared" si="29"/>
        <v>0</v>
      </c>
      <c r="V103" s="146">
        <f t="shared" si="29"/>
        <v>0</v>
      </c>
      <c r="W103" s="146">
        <f t="shared" si="29"/>
        <v>0</v>
      </c>
      <c r="X103" s="146">
        <f t="shared" si="29"/>
        <v>0</v>
      </c>
      <c r="Y103" s="146">
        <f t="shared" si="29"/>
        <v>0</v>
      </c>
      <c r="Z103" s="146">
        <f t="shared" si="29"/>
        <v>0</v>
      </c>
      <c r="AA103" s="146">
        <f t="shared" si="29"/>
        <v>0</v>
      </c>
      <c r="AB103" s="146">
        <f t="shared" si="29"/>
        <v>0</v>
      </c>
      <c r="AC103" s="146">
        <f t="shared" si="29"/>
        <v>0</v>
      </c>
      <c r="AD103" s="146">
        <f t="shared" si="29"/>
        <v>0</v>
      </c>
      <c r="AE103" s="146">
        <f t="shared" si="29"/>
        <v>0</v>
      </c>
      <c r="AF103" s="146">
        <f t="shared" si="29"/>
        <v>0</v>
      </c>
      <c r="AG103" s="146">
        <f t="shared" si="29"/>
        <v>0</v>
      </c>
      <c r="AH103" s="146">
        <f t="shared" si="29"/>
        <v>0</v>
      </c>
      <c r="AI103" s="146">
        <f t="shared" si="29"/>
        <v>0</v>
      </c>
      <c r="AJ103" s="146">
        <f t="shared" ref="AJ103:BK103" si="30">+AJ14*AJ81</f>
        <v>0</v>
      </c>
      <c r="AK103" s="146">
        <f t="shared" si="30"/>
        <v>0</v>
      </c>
      <c r="AL103" s="146">
        <f t="shared" si="30"/>
        <v>0</v>
      </c>
      <c r="AM103" s="146">
        <f t="shared" si="30"/>
        <v>0</v>
      </c>
      <c r="AN103" s="146">
        <f t="shared" si="30"/>
        <v>0</v>
      </c>
      <c r="AO103" s="146">
        <f t="shared" si="30"/>
        <v>0</v>
      </c>
      <c r="AP103" s="146">
        <f t="shared" si="30"/>
        <v>0</v>
      </c>
      <c r="AQ103" s="146">
        <f t="shared" si="30"/>
        <v>0</v>
      </c>
      <c r="AR103" s="146">
        <f t="shared" si="30"/>
        <v>0</v>
      </c>
      <c r="AS103" s="146">
        <f t="shared" si="30"/>
        <v>0</v>
      </c>
      <c r="AT103" s="146">
        <f t="shared" si="30"/>
        <v>0</v>
      </c>
      <c r="AU103" s="146">
        <f t="shared" si="30"/>
        <v>0</v>
      </c>
      <c r="AV103" s="146">
        <f t="shared" si="30"/>
        <v>0</v>
      </c>
      <c r="AW103" s="146">
        <f t="shared" si="30"/>
        <v>0</v>
      </c>
      <c r="AX103" s="146">
        <f t="shared" si="30"/>
        <v>0</v>
      </c>
      <c r="AY103" s="146">
        <f t="shared" si="30"/>
        <v>0</v>
      </c>
      <c r="AZ103" s="146">
        <f t="shared" si="30"/>
        <v>0</v>
      </c>
      <c r="BA103" s="146">
        <f t="shared" si="30"/>
        <v>0</v>
      </c>
      <c r="BB103" s="146">
        <f t="shared" si="30"/>
        <v>0</v>
      </c>
      <c r="BC103" s="146">
        <f t="shared" si="30"/>
        <v>0</v>
      </c>
      <c r="BD103" s="146">
        <f t="shared" si="30"/>
        <v>0</v>
      </c>
      <c r="BE103" s="146">
        <f t="shared" si="30"/>
        <v>0</v>
      </c>
      <c r="BF103" s="146">
        <f t="shared" si="30"/>
        <v>0</v>
      </c>
      <c r="BG103" s="146">
        <f t="shared" si="30"/>
        <v>0</v>
      </c>
      <c r="BH103" s="146">
        <f t="shared" si="30"/>
        <v>0</v>
      </c>
      <c r="BI103" s="146">
        <f t="shared" si="30"/>
        <v>0</v>
      </c>
      <c r="BJ103" s="146">
        <f t="shared" si="30"/>
        <v>0</v>
      </c>
      <c r="BK103" s="146">
        <f t="shared" si="30"/>
        <v>0</v>
      </c>
    </row>
    <row r="104" spans="2:63" x14ac:dyDescent="0.25">
      <c r="B104" t="str">
        <f t="shared" si="8"/>
        <v>Materia Prima 12</v>
      </c>
      <c r="D104" s="146">
        <f t="shared" ref="D104:AI104" si="31">+D15*D82</f>
        <v>0</v>
      </c>
      <c r="E104" s="146">
        <f t="shared" si="31"/>
        <v>0</v>
      </c>
      <c r="F104" s="146">
        <f t="shared" si="31"/>
        <v>0</v>
      </c>
      <c r="G104" s="146">
        <f t="shared" si="31"/>
        <v>0</v>
      </c>
      <c r="H104" s="146">
        <f t="shared" si="31"/>
        <v>0</v>
      </c>
      <c r="I104" s="146">
        <f t="shared" si="31"/>
        <v>0</v>
      </c>
      <c r="J104" s="146">
        <f t="shared" si="31"/>
        <v>0</v>
      </c>
      <c r="K104" s="146">
        <f t="shared" si="31"/>
        <v>0</v>
      </c>
      <c r="L104" s="146">
        <f t="shared" si="31"/>
        <v>0</v>
      </c>
      <c r="M104" s="146">
        <f t="shared" si="31"/>
        <v>0</v>
      </c>
      <c r="N104" s="146">
        <f t="shared" si="31"/>
        <v>0</v>
      </c>
      <c r="O104" s="146">
        <f t="shared" si="31"/>
        <v>0</v>
      </c>
      <c r="P104" s="146">
        <f t="shared" si="31"/>
        <v>0</v>
      </c>
      <c r="Q104" s="146">
        <f t="shared" si="31"/>
        <v>0</v>
      </c>
      <c r="R104" s="146">
        <f t="shared" si="31"/>
        <v>0</v>
      </c>
      <c r="S104" s="146">
        <f t="shared" si="31"/>
        <v>0</v>
      </c>
      <c r="T104" s="146">
        <f t="shared" si="31"/>
        <v>0</v>
      </c>
      <c r="U104" s="146">
        <f t="shared" si="31"/>
        <v>0</v>
      </c>
      <c r="V104" s="146">
        <f t="shared" si="31"/>
        <v>0</v>
      </c>
      <c r="W104" s="146">
        <f t="shared" si="31"/>
        <v>0</v>
      </c>
      <c r="X104" s="146">
        <f t="shared" si="31"/>
        <v>0</v>
      </c>
      <c r="Y104" s="146">
        <f t="shared" si="31"/>
        <v>0</v>
      </c>
      <c r="Z104" s="146">
        <f t="shared" si="31"/>
        <v>0</v>
      </c>
      <c r="AA104" s="146">
        <f t="shared" si="31"/>
        <v>0</v>
      </c>
      <c r="AB104" s="146">
        <f t="shared" si="31"/>
        <v>0</v>
      </c>
      <c r="AC104" s="146">
        <f t="shared" si="31"/>
        <v>0</v>
      </c>
      <c r="AD104" s="146">
        <f t="shared" si="31"/>
        <v>0</v>
      </c>
      <c r="AE104" s="146">
        <f t="shared" si="31"/>
        <v>0</v>
      </c>
      <c r="AF104" s="146">
        <f t="shared" si="31"/>
        <v>0</v>
      </c>
      <c r="AG104" s="146">
        <f t="shared" si="31"/>
        <v>0</v>
      </c>
      <c r="AH104" s="146">
        <f t="shared" si="31"/>
        <v>0</v>
      </c>
      <c r="AI104" s="146">
        <f t="shared" si="31"/>
        <v>0</v>
      </c>
      <c r="AJ104" s="146">
        <f t="shared" ref="AJ104:BK104" si="32">+AJ15*AJ82</f>
        <v>0</v>
      </c>
      <c r="AK104" s="146">
        <f t="shared" si="32"/>
        <v>0</v>
      </c>
      <c r="AL104" s="146">
        <f t="shared" si="32"/>
        <v>0</v>
      </c>
      <c r="AM104" s="146">
        <f t="shared" si="32"/>
        <v>0</v>
      </c>
      <c r="AN104" s="146">
        <f t="shared" si="32"/>
        <v>0</v>
      </c>
      <c r="AO104" s="146">
        <f t="shared" si="32"/>
        <v>0</v>
      </c>
      <c r="AP104" s="146">
        <f t="shared" si="32"/>
        <v>0</v>
      </c>
      <c r="AQ104" s="146">
        <f t="shared" si="32"/>
        <v>0</v>
      </c>
      <c r="AR104" s="146">
        <f t="shared" si="32"/>
        <v>0</v>
      </c>
      <c r="AS104" s="146">
        <f t="shared" si="32"/>
        <v>0</v>
      </c>
      <c r="AT104" s="146">
        <f t="shared" si="32"/>
        <v>0</v>
      </c>
      <c r="AU104" s="146">
        <f t="shared" si="32"/>
        <v>0</v>
      </c>
      <c r="AV104" s="146">
        <f t="shared" si="32"/>
        <v>0</v>
      </c>
      <c r="AW104" s="146">
        <f t="shared" si="32"/>
        <v>0</v>
      </c>
      <c r="AX104" s="146">
        <f t="shared" si="32"/>
        <v>0</v>
      </c>
      <c r="AY104" s="146">
        <f t="shared" si="32"/>
        <v>0</v>
      </c>
      <c r="AZ104" s="146">
        <f t="shared" si="32"/>
        <v>0</v>
      </c>
      <c r="BA104" s="146">
        <f t="shared" si="32"/>
        <v>0</v>
      </c>
      <c r="BB104" s="146">
        <f t="shared" si="32"/>
        <v>0</v>
      </c>
      <c r="BC104" s="146">
        <f t="shared" si="32"/>
        <v>0</v>
      </c>
      <c r="BD104" s="146">
        <f t="shared" si="32"/>
        <v>0</v>
      </c>
      <c r="BE104" s="146">
        <f t="shared" si="32"/>
        <v>0</v>
      </c>
      <c r="BF104" s="146">
        <f t="shared" si="32"/>
        <v>0</v>
      </c>
      <c r="BG104" s="146">
        <f t="shared" si="32"/>
        <v>0</v>
      </c>
      <c r="BH104" s="146">
        <f t="shared" si="32"/>
        <v>0</v>
      </c>
      <c r="BI104" s="146">
        <f t="shared" si="32"/>
        <v>0</v>
      </c>
      <c r="BJ104" s="146">
        <f t="shared" si="32"/>
        <v>0</v>
      </c>
      <c r="BK104" s="146">
        <f t="shared" si="32"/>
        <v>0</v>
      </c>
    </row>
    <row r="105" spans="2:63" x14ac:dyDescent="0.25">
      <c r="B105" t="str">
        <f t="shared" si="8"/>
        <v>Materia Prima 13</v>
      </c>
      <c r="D105" s="146">
        <f t="shared" ref="D105:AI105" si="33">+D16*D83</f>
        <v>0</v>
      </c>
      <c r="E105" s="146">
        <f t="shared" si="33"/>
        <v>0</v>
      </c>
      <c r="F105" s="146">
        <f t="shared" si="33"/>
        <v>0</v>
      </c>
      <c r="G105" s="146">
        <f t="shared" si="33"/>
        <v>0</v>
      </c>
      <c r="H105" s="146">
        <f t="shared" si="33"/>
        <v>0</v>
      </c>
      <c r="I105" s="146">
        <f t="shared" si="33"/>
        <v>0</v>
      </c>
      <c r="J105" s="146">
        <f t="shared" si="33"/>
        <v>0</v>
      </c>
      <c r="K105" s="146">
        <f t="shared" si="33"/>
        <v>0</v>
      </c>
      <c r="L105" s="146">
        <f t="shared" si="33"/>
        <v>0</v>
      </c>
      <c r="M105" s="146">
        <f t="shared" si="33"/>
        <v>0</v>
      </c>
      <c r="N105" s="146">
        <f t="shared" si="33"/>
        <v>0</v>
      </c>
      <c r="O105" s="146">
        <f t="shared" si="33"/>
        <v>0</v>
      </c>
      <c r="P105" s="146">
        <f t="shared" si="33"/>
        <v>0</v>
      </c>
      <c r="Q105" s="146">
        <f t="shared" si="33"/>
        <v>0</v>
      </c>
      <c r="R105" s="146">
        <f t="shared" si="33"/>
        <v>0</v>
      </c>
      <c r="S105" s="146">
        <f t="shared" si="33"/>
        <v>0</v>
      </c>
      <c r="T105" s="146">
        <f t="shared" si="33"/>
        <v>0</v>
      </c>
      <c r="U105" s="146">
        <f t="shared" si="33"/>
        <v>0</v>
      </c>
      <c r="V105" s="146">
        <f t="shared" si="33"/>
        <v>0</v>
      </c>
      <c r="W105" s="146">
        <f t="shared" si="33"/>
        <v>0</v>
      </c>
      <c r="X105" s="146">
        <f t="shared" si="33"/>
        <v>0</v>
      </c>
      <c r="Y105" s="146">
        <f t="shared" si="33"/>
        <v>0</v>
      </c>
      <c r="Z105" s="146">
        <f t="shared" si="33"/>
        <v>0</v>
      </c>
      <c r="AA105" s="146">
        <f t="shared" si="33"/>
        <v>0</v>
      </c>
      <c r="AB105" s="146">
        <f t="shared" si="33"/>
        <v>0</v>
      </c>
      <c r="AC105" s="146">
        <f t="shared" si="33"/>
        <v>0</v>
      </c>
      <c r="AD105" s="146">
        <f t="shared" si="33"/>
        <v>0</v>
      </c>
      <c r="AE105" s="146">
        <f t="shared" si="33"/>
        <v>0</v>
      </c>
      <c r="AF105" s="146">
        <f t="shared" si="33"/>
        <v>0</v>
      </c>
      <c r="AG105" s="146">
        <f t="shared" si="33"/>
        <v>0</v>
      </c>
      <c r="AH105" s="146">
        <f t="shared" si="33"/>
        <v>0</v>
      </c>
      <c r="AI105" s="146">
        <f t="shared" si="33"/>
        <v>0</v>
      </c>
      <c r="AJ105" s="146">
        <f t="shared" ref="AJ105:BK105" si="34">+AJ16*AJ83</f>
        <v>0</v>
      </c>
      <c r="AK105" s="146">
        <f t="shared" si="34"/>
        <v>0</v>
      </c>
      <c r="AL105" s="146">
        <f t="shared" si="34"/>
        <v>0</v>
      </c>
      <c r="AM105" s="146">
        <f t="shared" si="34"/>
        <v>0</v>
      </c>
      <c r="AN105" s="146">
        <f t="shared" si="34"/>
        <v>0</v>
      </c>
      <c r="AO105" s="146">
        <f t="shared" si="34"/>
        <v>0</v>
      </c>
      <c r="AP105" s="146">
        <f t="shared" si="34"/>
        <v>0</v>
      </c>
      <c r="AQ105" s="146">
        <f t="shared" si="34"/>
        <v>0</v>
      </c>
      <c r="AR105" s="146">
        <f t="shared" si="34"/>
        <v>0</v>
      </c>
      <c r="AS105" s="146">
        <f t="shared" si="34"/>
        <v>0</v>
      </c>
      <c r="AT105" s="146">
        <f t="shared" si="34"/>
        <v>0</v>
      </c>
      <c r="AU105" s="146">
        <f t="shared" si="34"/>
        <v>0</v>
      </c>
      <c r="AV105" s="146">
        <f t="shared" si="34"/>
        <v>0</v>
      </c>
      <c r="AW105" s="146">
        <f t="shared" si="34"/>
        <v>0</v>
      </c>
      <c r="AX105" s="146">
        <f t="shared" si="34"/>
        <v>0</v>
      </c>
      <c r="AY105" s="146">
        <f t="shared" si="34"/>
        <v>0</v>
      </c>
      <c r="AZ105" s="146">
        <f t="shared" si="34"/>
        <v>0</v>
      </c>
      <c r="BA105" s="146">
        <f t="shared" si="34"/>
        <v>0</v>
      </c>
      <c r="BB105" s="146">
        <f t="shared" si="34"/>
        <v>0</v>
      </c>
      <c r="BC105" s="146">
        <f t="shared" si="34"/>
        <v>0</v>
      </c>
      <c r="BD105" s="146">
        <f t="shared" si="34"/>
        <v>0</v>
      </c>
      <c r="BE105" s="146">
        <f t="shared" si="34"/>
        <v>0</v>
      </c>
      <c r="BF105" s="146">
        <f t="shared" si="34"/>
        <v>0</v>
      </c>
      <c r="BG105" s="146">
        <f t="shared" si="34"/>
        <v>0</v>
      </c>
      <c r="BH105" s="146">
        <f t="shared" si="34"/>
        <v>0</v>
      </c>
      <c r="BI105" s="146">
        <f t="shared" si="34"/>
        <v>0</v>
      </c>
      <c r="BJ105" s="146">
        <f t="shared" si="34"/>
        <v>0</v>
      </c>
      <c r="BK105" s="146">
        <f t="shared" si="34"/>
        <v>0</v>
      </c>
    </row>
    <row r="106" spans="2:63" x14ac:dyDescent="0.25">
      <c r="B106" t="str">
        <f t="shared" si="8"/>
        <v>Materia Prima 14</v>
      </c>
      <c r="D106" s="146">
        <f t="shared" ref="D106:AI106" si="35">+D17*D84</f>
        <v>0</v>
      </c>
      <c r="E106" s="146">
        <f t="shared" si="35"/>
        <v>0</v>
      </c>
      <c r="F106" s="146">
        <f t="shared" si="35"/>
        <v>0</v>
      </c>
      <c r="G106" s="146">
        <f t="shared" si="35"/>
        <v>0</v>
      </c>
      <c r="H106" s="146">
        <f t="shared" si="35"/>
        <v>0</v>
      </c>
      <c r="I106" s="146">
        <f t="shared" si="35"/>
        <v>0</v>
      </c>
      <c r="J106" s="146">
        <f t="shared" si="35"/>
        <v>0</v>
      </c>
      <c r="K106" s="146">
        <f t="shared" si="35"/>
        <v>0</v>
      </c>
      <c r="L106" s="146">
        <f t="shared" si="35"/>
        <v>0</v>
      </c>
      <c r="M106" s="146">
        <f t="shared" si="35"/>
        <v>0</v>
      </c>
      <c r="N106" s="146">
        <f t="shared" si="35"/>
        <v>0</v>
      </c>
      <c r="O106" s="146">
        <f t="shared" si="35"/>
        <v>0</v>
      </c>
      <c r="P106" s="146">
        <f t="shared" si="35"/>
        <v>0</v>
      </c>
      <c r="Q106" s="146">
        <f t="shared" si="35"/>
        <v>0</v>
      </c>
      <c r="R106" s="146">
        <f t="shared" si="35"/>
        <v>0</v>
      </c>
      <c r="S106" s="146">
        <f t="shared" si="35"/>
        <v>0</v>
      </c>
      <c r="T106" s="146">
        <f t="shared" si="35"/>
        <v>0</v>
      </c>
      <c r="U106" s="146">
        <f t="shared" si="35"/>
        <v>0</v>
      </c>
      <c r="V106" s="146">
        <f t="shared" si="35"/>
        <v>0</v>
      </c>
      <c r="W106" s="146">
        <f t="shared" si="35"/>
        <v>0</v>
      </c>
      <c r="X106" s="146">
        <f t="shared" si="35"/>
        <v>0</v>
      </c>
      <c r="Y106" s="146">
        <f t="shared" si="35"/>
        <v>0</v>
      </c>
      <c r="Z106" s="146">
        <f t="shared" si="35"/>
        <v>0</v>
      </c>
      <c r="AA106" s="146">
        <f t="shared" si="35"/>
        <v>0</v>
      </c>
      <c r="AB106" s="146">
        <f t="shared" si="35"/>
        <v>0</v>
      </c>
      <c r="AC106" s="146">
        <f t="shared" si="35"/>
        <v>0</v>
      </c>
      <c r="AD106" s="146">
        <f t="shared" si="35"/>
        <v>0</v>
      </c>
      <c r="AE106" s="146">
        <f t="shared" si="35"/>
        <v>0</v>
      </c>
      <c r="AF106" s="146">
        <f t="shared" si="35"/>
        <v>0</v>
      </c>
      <c r="AG106" s="146">
        <f t="shared" si="35"/>
        <v>0</v>
      </c>
      <c r="AH106" s="146">
        <f t="shared" si="35"/>
        <v>0</v>
      </c>
      <c r="AI106" s="146">
        <f t="shared" si="35"/>
        <v>0</v>
      </c>
      <c r="AJ106" s="146">
        <f t="shared" ref="AJ106:BK106" si="36">+AJ17*AJ84</f>
        <v>0</v>
      </c>
      <c r="AK106" s="146">
        <f t="shared" si="36"/>
        <v>0</v>
      </c>
      <c r="AL106" s="146">
        <f t="shared" si="36"/>
        <v>0</v>
      </c>
      <c r="AM106" s="146">
        <f t="shared" si="36"/>
        <v>0</v>
      </c>
      <c r="AN106" s="146">
        <f t="shared" si="36"/>
        <v>0</v>
      </c>
      <c r="AO106" s="146">
        <f t="shared" si="36"/>
        <v>0</v>
      </c>
      <c r="AP106" s="146">
        <f t="shared" si="36"/>
        <v>0</v>
      </c>
      <c r="AQ106" s="146">
        <f t="shared" si="36"/>
        <v>0</v>
      </c>
      <c r="AR106" s="146">
        <f t="shared" si="36"/>
        <v>0</v>
      </c>
      <c r="AS106" s="146">
        <f t="shared" si="36"/>
        <v>0</v>
      </c>
      <c r="AT106" s="146">
        <f t="shared" si="36"/>
        <v>0</v>
      </c>
      <c r="AU106" s="146">
        <f t="shared" si="36"/>
        <v>0</v>
      </c>
      <c r="AV106" s="146">
        <f t="shared" si="36"/>
        <v>0</v>
      </c>
      <c r="AW106" s="146">
        <f t="shared" si="36"/>
        <v>0</v>
      </c>
      <c r="AX106" s="146">
        <f t="shared" si="36"/>
        <v>0</v>
      </c>
      <c r="AY106" s="146">
        <f t="shared" si="36"/>
        <v>0</v>
      </c>
      <c r="AZ106" s="146">
        <f t="shared" si="36"/>
        <v>0</v>
      </c>
      <c r="BA106" s="146">
        <f t="shared" si="36"/>
        <v>0</v>
      </c>
      <c r="BB106" s="146">
        <f t="shared" si="36"/>
        <v>0</v>
      </c>
      <c r="BC106" s="146">
        <f t="shared" si="36"/>
        <v>0</v>
      </c>
      <c r="BD106" s="146">
        <f t="shared" si="36"/>
        <v>0</v>
      </c>
      <c r="BE106" s="146">
        <f t="shared" si="36"/>
        <v>0</v>
      </c>
      <c r="BF106" s="146">
        <f t="shared" si="36"/>
        <v>0</v>
      </c>
      <c r="BG106" s="146">
        <f t="shared" si="36"/>
        <v>0</v>
      </c>
      <c r="BH106" s="146">
        <f t="shared" si="36"/>
        <v>0</v>
      </c>
      <c r="BI106" s="146">
        <f t="shared" si="36"/>
        <v>0</v>
      </c>
      <c r="BJ106" s="146">
        <f t="shared" si="36"/>
        <v>0</v>
      </c>
      <c r="BK106" s="146">
        <f t="shared" si="36"/>
        <v>0</v>
      </c>
    </row>
    <row r="107" spans="2:63" x14ac:dyDescent="0.25">
      <c r="B107" t="str">
        <f t="shared" si="8"/>
        <v>Materia Prima 15</v>
      </c>
      <c r="D107" s="146">
        <f t="shared" ref="D107:AI107" si="37">+D18*D85</f>
        <v>0</v>
      </c>
      <c r="E107" s="146">
        <f t="shared" si="37"/>
        <v>0</v>
      </c>
      <c r="F107" s="146">
        <f t="shared" si="37"/>
        <v>0</v>
      </c>
      <c r="G107" s="146">
        <f t="shared" si="37"/>
        <v>0</v>
      </c>
      <c r="H107" s="146">
        <f t="shared" si="37"/>
        <v>0</v>
      </c>
      <c r="I107" s="146">
        <f t="shared" si="37"/>
        <v>0</v>
      </c>
      <c r="J107" s="146">
        <f t="shared" si="37"/>
        <v>0</v>
      </c>
      <c r="K107" s="146">
        <f t="shared" si="37"/>
        <v>0</v>
      </c>
      <c r="L107" s="146">
        <f t="shared" si="37"/>
        <v>0</v>
      </c>
      <c r="M107" s="146">
        <f t="shared" si="37"/>
        <v>0</v>
      </c>
      <c r="N107" s="146">
        <f t="shared" si="37"/>
        <v>0</v>
      </c>
      <c r="O107" s="146">
        <f t="shared" si="37"/>
        <v>0</v>
      </c>
      <c r="P107" s="146">
        <f t="shared" si="37"/>
        <v>0</v>
      </c>
      <c r="Q107" s="146">
        <f t="shared" si="37"/>
        <v>0</v>
      </c>
      <c r="R107" s="146">
        <f t="shared" si="37"/>
        <v>0</v>
      </c>
      <c r="S107" s="146">
        <f t="shared" si="37"/>
        <v>0</v>
      </c>
      <c r="T107" s="146">
        <f t="shared" si="37"/>
        <v>0</v>
      </c>
      <c r="U107" s="146">
        <f t="shared" si="37"/>
        <v>0</v>
      </c>
      <c r="V107" s="146">
        <f t="shared" si="37"/>
        <v>0</v>
      </c>
      <c r="W107" s="146">
        <f t="shared" si="37"/>
        <v>0</v>
      </c>
      <c r="X107" s="146">
        <f t="shared" si="37"/>
        <v>0</v>
      </c>
      <c r="Y107" s="146">
        <f t="shared" si="37"/>
        <v>0</v>
      </c>
      <c r="Z107" s="146">
        <f t="shared" si="37"/>
        <v>0</v>
      </c>
      <c r="AA107" s="146">
        <f t="shared" si="37"/>
        <v>0</v>
      </c>
      <c r="AB107" s="146">
        <f t="shared" si="37"/>
        <v>0</v>
      </c>
      <c r="AC107" s="146">
        <f t="shared" si="37"/>
        <v>0</v>
      </c>
      <c r="AD107" s="146">
        <f t="shared" si="37"/>
        <v>0</v>
      </c>
      <c r="AE107" s="146">
        <f t="shared" si="37"/>
        <v>0</v>
      </c>
      <c r="AF107" s="146">
        <f t="shared" si="37"/>
        <v>0</v>
      </c>
      <c r="AG107" s="146">
        <f t="shared" si="37"/>
        <v>0</v>
      </c>
      <c r="AH107" s="146">
        <f t="shared" si="37"/>
        <v>0</v>
      </c>
      <c r="AI107" s="146">
        <f t="shared" si="37"/>
        <v>0</v>
      </c>
      <c r="AJ107" s="146">
        <f t="shared" ref="AJ107:BK107" si="38">+AJ18*AJ85</f>
        <v>0</v>
      </c>
      <c r="AK107" s="146">
        <f t="shared" si="38"/>
        <v>0</v>
      </c>
      <c r="AL107" s="146">
        <f t="shared" si="38"/>
        <v>0</v>
      </c>
      <c r="AM107" s="146">
        <f t="shared" si="38"/>
        <v>0</v>
      </c>
      <c r="AN107" s="146">
        <f t="shared" si="38"/>
        <v>0</v>
      </c>
      <c r="AO107" s="146">
        <f t="shared" si="38"/>
        <v>0</v>
      </c>
      <c r="AP107" s="146">
        <f t="shared" si="38"/>
        <v>0</v>
      </c>
      <c r="AQ107" s="146">
        <f t="shared" si="38"/>
        <v>0</v>
      </c>
      <c r="AR107" s="146">
        <f t="shared" si="38"/>
        <v>0</v>
      </c>
      <c r="AS107" s="146">
        <f t="shared" si="38"/>
        <v>0</v>
      </c>
      <c r="AT107" s="146">
        <f t="shared" si="38"/>
        <v>0</v>
      </c>
      <c r="AU107" s="146">
        <f t="shared" si="38"/>
        <v>0</v>
      </c>
      <c r="AV107" s="146">
        <f t="shared" si="38"/>
        <v>0</v>
      </c>
      <c r="AW107" s="146">
        <f t="shared" si="38"/>
        <v>0</v>
      </c>
      <c r="AX107" s="146">
        <f t="shared" si="38"/>
        <v>0</v>
      </c>
      <c r="AY107" s="146">
        <f t="shared" si="38"/>
        <v>0</v>
      </c>
      <c r="AZ107" s="146">
        <f t="shared" si="38"/>
        <v>0</v>
      </c>
      <c r="BA107" s="146">
        <f t="shared" si="38"/>
        <v>0</v>
      </c>
      <c r="BB107" s="146">
        <f t="shared" si="38"/>
        <v>0</v>
      </c>
      <c r="BC107" s="146">
        <f t="shared" si="38"/>
        <v>0</v>
      </c>
      <c r="BD107" s="146">
        <f t="shared" si="38"/>
        <v>0</v>
      </c>
      <c r="BE107" s="146">
        <f t="shared" si="38"/>
        <v>0</v>
      </c>
      <c r="BF107" s="146">
        <f t="shared" si="38"/>
        <v>0</v>
      </c>
      <c r="BG107" s="146">
        <f t="shared" si="38"/>
        <v>0</v>
      </c>
      <c r="BH107" s="146">
        <f t="shared" si="38"/>
        <v>0</v>
      </c>
      <c r="BI107" s="146">
        <f t="shared" si="38"/>
        <v>0</v>
      </c>
      <c r="BJ107" s="146">
        <f t="shared" si="38"/>
        <v>0</v>
      </c>
      <c r="BK107" s="146">
        <f t="shared" si="38"/>
        <v>0</v>
      </c>
    </row>
    <row r="108" spans="2:63" x14ac:dyDescent="0.25">
      <c r="B108" t="str">
        <f t="shared" si="8"/>
        <v>Materia Prima 16</v>
      </c>
      <c r="D108" s="146">
        <f t="shared" ref="D108:AI108" si="39">+D19*D86</f>
        <v>0</v>
      </c>
      <c r="E108" s="146">
        <f t="shared" si="39"/>
        <v>0</v>
      </c>
      <c r="F108" s="146">
        <f t="shared" si="39"/>
        <v>0</v>
      </c>
      <c r="G108" s="146">
        <f t="shared" si="39"/>
        <v>0</v>
      </c>
      <c r="H108" s="146">
        <f t="shared" si="39"/>
        <v>0</v>
      </c>
      <c r="I108" s="146">
        <f t="shared" si="39"/>
        <v>0</v>
      </c>
      <c r="J108" s="146">
        <f t="shared" si="39"/>
        <v>0</v>
      </c>
      <c r="K108" s="146">
        <f t="shared" si="39"/>
        <v>0</v>
      </c>
      <c r="L108" s="146">
        <f t="shared" si="39"/>
        <v>0</v>
      </c>
      <c r="M108" s="146">
        <f t="shared" si="39"/>
        <v>0</v>
      </c>
      <c r="N108" s="146">
        <f t="shared" si="39"/>
        <v>0</v>
      </c>
      <c r="O108" s="146">
        <f t="shared" si="39"/>
        <v>0</v>
      </c>
      <c r="P108" s="146">
        <f t="shared" si="39"/>
        <v>0</v>
      </c>
      <c r="Q108" s="146">
        <f t="shared" si="39"/>
        <v>0</v>
      </c>
      <c r="R108" s="146">
        <f t="shared" si="39"/>
        <v>0</v>
      </c>
      <c r="S108" s="146">
        <f t="shared" si="39"/>
        <v>0</v>
      </c>
      <c r="T108" s="146">
        <f t="shared" si="39"/>
        <v>0</v>
      </c>
      <c r="U108" s="146">
        <f t="shared" si="39"/>
        <v>0</v>
      </c>
      <c r="V108" s="146">
        <f t="shared" si="39"/>
        <v>0</v>
      </c>
      <c r="W108" s="146">
        <f t="shared" si="39"/>
        <v>0</v>
      </c>
      <c r="X108" s="146">
        <f t="shared" si="39"/>
        <v>0</v>
      </c>
      <c r="Y108" s="146">
        <f t="shared" si="39"/>
        <v>0</v>
      </c>
      <c r="Z108" s="146">
        <f t="shared" si="39"/>
        <v>0</v>
      </c>
      <c r="AA108" s="146">
        <f t="shared" si="39"/>
        <v>0</v>
      </c>
      <c r="AB108" s="146">
        <f t="shared" si="39"/>
        <v>0</v>
      </c>
      <c r="AC108" s="146">
        <f t="shared" si="39"/>
        <v>0</v>
      </c>
      <c r="AD108" s="146">
        <f t="shared" si="39"/>
        <v>0</v>
      </c>
      <c r="AE108" s="146">
        <f t="shared" si="39"/>
        <v>0</v>
      </c>
      <c r="AF108" s="146">
        <f t="shared" si="39"/>
        <v>0</v>
      </c>
      <c r="AG108" s="146">
        <f t="shared" si="39"/>
        <v>0</v>
      </c>
      <c r="AH108" s="146">
        <f t="shared" si="39"/>
        <v>0</v>
      </c>
      <c r="AI108" s="146">
        <f t="shared" si="39"/>
        <v>0</v>
      </c>
      <c r="AJ108" s="146">
        <f t="shared" ref="AJ108:BK108" si="40">+AJ19*AJ86</f>
        <v>0</v>
      </c>
      <c r="AK108" s="146">
        <f t="shared" si="40"/>
        <v>0</v>
      </c>
      <c r="AL108" s="146">
        <f t="shared" si="40"/>
        <v>0</v>
      </c>
      <c r="AM108" s="146">
        <f t="shared" si="40"/>
        <v>0</v>
      </c>
      <c r="AN108" s="146">
        <f t="shared" si="40"/>
        <v>0</v>
      </c>
      <c r="AO108" s="146">
        <f t="shared" si="40"/>
        <v>0</v>
      </c>
      <c r="AP108" s="146">
        <f t="shared" si="40"/>
        <v>0</v>
      </c>
      <c r="AQ108" s="146">
        <f t="shared" si="40"/>
        <v>0</v>
      </c>
      <c r="AR108" s="146">
        <f t="shared" si="40"/>
        <v>0</v>
      </c>
      <c r="AS108" s="146">
        <f t="shared" si="40"/>
        <v>0</v>
      </c>
      <c r="AT108" s="146">
        <f t="shared" si="40"/>
        <v>0</v>
      </c>
      <c r="AU108" s="146">
        <f t="shared" si="40"/>
        <v>0</v>
      </c>
      <c r="AV108" s="146">
        <f t="shared" si="40"/>
        <v>0</v>
      </c>
      <c r="AW108" s="146">
        <f t="shared" si="40"/>
        <v>0</v>
      </c>
      <c r="AX108" s="146">
        <f t="shared" si="40"/>
        <v>0</v>
      </c>
      <c r="AY108" s="146">
        <f t="shared" si="40"/>
        <v>0</v>
      </c>
      <c r="AZ108" s="146">
        <f t="shared" si="40"/>
        <v>0</v>
      </c>
      <c r="BA108" s="146">
        <f t="shared" si="40"/>
        <v>0</v>
      </c>
      <c r="BB108" s="146">
        <f t="shared" si="40"/>
        <v>0</v>
      </c>
      <c r="BC108" s="146">
        <f t="shared" si="40"/>
        <v>0</v>
      </c>
      <c r="BD108" s="146">
        <f t="shared" si="40"/>
        <v>0</v>
      </c>
      <c r="BE108" s="146">
        <f t="shared" si="40"/>
        <v>0</v>
      </c>
      <c r="BF108" s="146">
        <f t="shared" si="40"/>
        <v>0</v>
      </c>
      <c r="BG108" s="146">
        <f t="shared" si="40"/>
        <v>0</v>
      </c>
      <c r="BH108" s="146">
        <f t="shared" si="40"/>
        <v>0</v>
      </c>
      <c r="BI108" s="146">
        <f t="shared" si="40"/>
        <v>0</v>
      </c>
      <c r="BJ108" s="146">
        <f t="shared" si="40"/>
        <v>0</v>
      </c>
      <c r="BK108" s="146">
        <f t="shared" si="40"/>
        <v>0</v>
      </c>
    </row>
    <row r="109" spans="2:63" x14ac:dyDescent="0.25">
      <c r="B109" t="str">
        <f t="shared" si="8"/>
        <v>Materia Prima 17</v>
      </c>
      <c r="D109" s="146">
        <f t="shared" ref="D109:AI109" si="41">+D20*D87</f>
        <v>0</v>
      </c>
      <c r="E109" s="146">
        <f t="shared" si="41"/>
        <v>0</v>
      </c>
      <c r="F109" s="146">
        <f t="shared" si="41"/>
        <v>0</v>
      </c>
      <c r="G109" s="146">
        <f t="shared" si="41"/>
        <v>0</v>
      </c>
      <c r="H109" s="146">
        <f t="shared" si="41"/>
        <v>0</v>
      </c>
      <c r="I109" s="146">
        <f t="shared" si="41"/>
        <v>0</v>
      </c>
      <c r="J109" s="146">
        <f t="shared" si="41"/>
        <v>0</v>
      </c>
      <c r="K109" s="146">
        <f t="shared" si="41"/>
        <v>0</v>
      </c>
      <c r="L109" s="146">
        <f t="shared" si="41"/>
        <v>0</v>
      </c>
      <c r="M109" s="146">
        <f t="shared" si="41"/>
        <v>0</v>
      </c>
      <c r="N109" s="146">
        <f t="shared" si="41"/>
        <v>0</v>
      </c>
      <c r="O109" s="146">
        <f t="shared" si="41"/>
        <v>0</v>
      </c>
      <c r="P109" s="146">
        <f t="shared" si="41"/>
        <v>0</v>
      </c>
      <c r="Q109" s="146">
        <f t="shared" si="41"/>
        <v>0</v>
      </c>
      <c r="R109" s="146">
        <f t="shared" si="41"/>
        <v>0</v>
      </c>
      <c r="S109" s="146">
        <f t="shared" si="41"/>
        <v>0</v>
      </c>
      <c r="T109" s="146">
        <f t="shared" si="41"/>
        <v>0</v>
      </c>
      <c r="U109" s="146">
        <f t="shared" si="41"/>
        <v>0</v>
      </c>
      <c r="V109" s="146">
        <f t="shared" si="41"/>
        <v>0</v>
      </c>
      <c r="W109" s="146">
        <f t="shared" si="41"/>
        <v>0</v>
      </c>
      <c r="X109" s="146">
        <f t="shared" si="41"/>
        <v>0</v>
      </c>
      <c r="Y109" s="146">
        <f t="shared" si="41"/>
        <v>0</v>
      </c>
      <c r="Z109" s="146">
        <f t="shared" si="41"/>
        <v>0</v>
      </c>
      <c r="AA109" s="146">
        <f t="shared" si="41"/>
        <v>0</v>
      </c>
      <c r="AB109" s="146">
        <f t="shared" si="41"/>
        <v>0</v>
      </c>
      <c r="AC109" s="146">
        <f t="shared" si="41"/>
        <v>0</v>
      </c>
      <c r="AD109" s="146">
        <f t="shared" si="41"/>
        <v>0</v>
      </c>
      <c r="AE109" s="146">
        <f t="shared" si="41"/>
        <v>0</v>
      </c>
      <c r="AF109" s="146">
        <f t="shared" si="41"/>
        <v>0</v>
      </c>
      <c r="AG109" s="146">
        <f t="shared" si="41"/>
        <v>0</v>
      </c>
      <c r="AH109" s="146">
        <f t="shared" si="41"/>
        <v>0</v>
      </c>
      <c r="AI109" s="146">
        <f t="shared" si="41"/>
        <v>0</v>
      </c>
      <c r="AJ109" s="146">
        <f t="shared" ref="AJ109:BK109" si="42">+AJ20*AJ87</f>
        <v>0</v>
      </c>
      <c r="AK109" s="146">
        <f t="shared" si="42"/>
        <v>0</v>
      </c>
      <c r="AL109" s="146">
        <f t="shared" si="42"/>
        <v>0</v>
      </c>
      <c r="AM109" s="146">
        <f t="shared" si="42"/>
        <v>0</v>
      </c>
      <c r="AN109" s="146">
        <f t="shared" si="42"/>
        <v>0</v>
      </c>
      <c r="AO109" s="146">
        <f t="shared" si="42"/>
        <v>0</v>
      </c>
      <c r="AP109" s="146">
        <f t="shared" si="42"/>
        <v>0</v>
      </c>
      <c r="AQ109" s="146">
        <f t="shared" si="42"/>
        <v>0</v>
      </c>
      <c r="AR109" s="146">
        <f t="shared" si="42"/>
        <v>0</v>
      </c>
      <c r="AS109" s="146">
        <f t="shared" si="42"/>
        <v>0</v>
      </c>
      <c r="AT109" s="146">
        <f t="shared" si="42"/>
        <v>0</v>
      </c>
      <c r="AU109" s="146">
        <f t="shared" si="42"/>
        <v>0</v>
      </c>
      <c r="AV109" s="146">
        <f t="shared" si="42"/>
        <v>0</v>
      </c>
      <c r="AW109" s="146">
        <f t="shared" si="42"/>
        <v>0</v>
      </c>
      <c r="AX109" s="146">
        <f t="shared" si="42"/>
        <v>0</v>
      </c>
      <c r="AY109" s="146">
        <f t="shared" si="42"/>
        <v>0</v>
      </c>
      <c r="AZ109" s="146">
        <f t="shared" si="42"/>
        <v>0</v>
      </c>
      <c r="BA109" s="146">
        <f t="shared" si="42"/>
        <v>0</v>
      </c>
      <c r="BB109" s="146">
        <f t="shared" si="42"/>
        <v>0</v>
      </c>
      <c r="BC109" s="146">
        <f t="shared" si="42"/>
        <v>0</v>
      </c>
      <c r="BD109" s="146">
        <f t="shared" si="42"/>
        <v>0</v>
      </c>
      <c r="BE109" s="146">
        <f t="shared" si="42"/>
        <v>0</v>
      </c>
      <c r="BF109" s="146">
        <f t="shared" si="42"/>
        <v>0</v>
      </c>
      <c r="BG109" s="146">
        <f t="shared" si="42"/>
        <v>0</v>
      </c>
      <c r="BH109" s="146">
        <f t="shared" si="42"/>
        <v>0</v>
      </c>
      <c r="BI109" s="146">
        <f t="shared" si="42"/>
        <v>0</v>
      </c>
      <c r="BJ109" s="146">
        <f t="shared" si="42"/>
        <v>0</v>
      </c>
      <c r="BK109" s="146">
        <f t="shared" si="42"/>
        <v>0</v>
      </c>
    </row>
    <row r="110" spans="2:63" x14ac:dyDescent="0.25">
      <c r="B110" t="str">
        <f t="shared" si="8"/>
        <v>Materia Prima 18</v>
      </c>
      <c r="D110" s="146">
        <f t="shared" ref="D110:AI110" si="43">+D21*D88</f>
        <v>0</v>
      </c>
      <c r="E110" s="146">
        <f t="shared" si="43"/>
        <v>0</v>
      </c>
      <c r="F110" s="146">
        <f t="shared" si="43"/>
        <v>0</v>
      </c>
      <c r="G110" s="146">
        <f t="shared" si="43"/>
        <v>0</v>
      </c>
      <c r="H110" s="146">
        <f t="shared" si="43"/>
        <v>0</v>
      </c>
      <c r="I110" s="146">
        <f t="shared" si="43"/>
        <v>0</v>
      </c>
      <c r="J110" s="146">
        <f t="shared" si="43"/>
        <v>0</v>
      </c>
      <c r="K110" s="146">
        <f t="shared" si="43"/>
        <v>0</v>
      </c>
      <c r="L110" s="146">
        <f t="shared" si="43"/>
        <v>0</v>
      </c>
      <c r="M110" s="146">
        <f t="shared" si="43"/>
        <v>0</v>
      </c>
      <c r="N110" s="146">
        <f t="shared" si="43"/>
        <v>0</v>
      </c>
      <c r="O110" s="146">
        <f t="shared" si="43"/>
        <v>0</v>
      </c>
      <c r="P110" s="146">
        <f t="shared" si="43"/>
        <v>0</v>
      </c>
      <c r="Q110" s="146">
        <f t="shared" si="43"/>
        <v>0</v>
      </c>
      <c r="R110" s="146">
        <f t="shared" si="43"/>
        <v>0</v>
      </c>
      <c r="S110" s="146">
        <f t="shared" si="43"/>
        <v>0</v>
      </c>
      <c r="T110" s="146">
        <f t="shared" si="43"/>
        <v>0</v>
      </c>
      <c r="U110" s="146">
        <f t="shared" si="43"/>
        <v>0</v>
      </c>
      <c r="V110" s="146">
        <f t="shared" si="43"/>
        <v>0</v>
      </c>
      <c r="W110" s="146">
        <f t="shared" si="43"/>
        <v>0</v>
      </c>
      <c r="X110" s="146">
        <f t="shared" si="43"/>
        <v>0</v>
      </c>
      <c r="Y110" s="146">
        <f t="shared" si="43"/>
        <v>0</v>
      </c>
      <c r="Z110" s="146">
        <f t="shared" si="43"/>
        <v>0</v>
      </c>
      <c r="AA110" s="146">
        <f t="shared" si="43"/>
        <v>0</v>
      </c>
      <c r="AB110" s="146">
        <f t="shared" si="43"/>
        <v>0</v>
      </c>
      <c r="AC110" s="146">
        <f t="shared" si="43"/>
        <v>0</v>
      </c>
      <c r="AD110" s="146">
        <f t="shared" si="43"/>
        <v>0</v>
      </c>
      <c r="AE110" s="146">
        <f t="shared" si="43"/>
        <v>0</v>
      </c>
      <c r="AF110" s="146">
        <f t="shared" si="43"/>
        <v>0</v>
      </c>
      <c r="AG110" s="146">
        <f t="shared" si="43"/>
        <v>0</v>
      </c>
      <c r="AH110" s="146">
        <f t="shared" si="43"/>
        <v>0</v>
      </c>
      <c r="AI110" s="146">
        <f t="shared" si="43"/>
        <v>0</v>
      </c>
      <c r="AJ110" s="146">
        <f t="shared" ref="AJ110:BK110" si="44">+AJ21*AJ88</f>
        <v>0</v>
      </c>
      <c r="AK110" s="146">
        <f t="shared" si="44"/>
        <v>0</v>
      </c>
      <c r="AL110" s="146">
        <f t="shared" si="44"/>
        <v>0</v>
      </c>
      <c r="AM110" s="146">
        <f t="shared" si="44"/>
        <v>0</v>
      </c>
      <c r="AN110" s="146">
        <f t="shared" si="44"/>
        <v>0</v>
      </c>
      <c r="AO110" s="146">
        <f t="shared" si="44"/>
        <v>0</v>
      </c>
      <c r="AP110" s="146">
        <f t="shared" si="44"/>
        <v>0</v>
      </c>
      <c r="AQ110" s="146">
        <f t="shared" si="44"/>
        <v>0</v>
      </c>
      <c r="AR110" s="146">
        <f t="shared" si="44"/>
        <v>0</v>
      </c>
      <c r="AS110" s="146">
        <f t="shared" si="44"/>
        <v>0</v>
      </c>
      <c r="AT110" s="146">
        <f t="shared" si="44"/>
        <v>0</v>
      </c>
      <c r="AU110" s="146">
        <f t="shared" si="44"/>
        <v>0</v>
      </c>
      <c r="AV110" s="146">
        <f t="shared" si="44"/>
        <v>0</v>
      </c>
      <c r="AW110" s="146">
        <f t="shared" si="44"/>
        <v>0</v>
      </c>
      <c r="AX110" s="146">
        <f t="shared" si="44"/>
        <v>0</v>
      </c>
      <c r="AY110" s="146">
        <f t="shared" si="44"/>
        <v>0</v>
      </c>
      <c r="AZ110" s="146">
        <f t="shared" si="44"/>
        <v>0</v>
      </c>
      <c r="BA110" s="146">
        <f t="shared" si="44"/>
        <v>0</v>
      </c>
      <c r="BB110" s="146">
        <f t="shared" si="44"/>
        <v>0</v>
      </c>
      <c r="BC110" s="146">
        <f t="shared" si="44"/>
        <v>0</v>
      </c>
      <c r="BD110" s="146">
        <f t="shared" si="44"/>
        <v>0</v>
      </c>
      <c r="BE110" s="146">
        <f t="shared" si="44"/>
        <v>0</v>
      </c>
      <c r="BF110" s="146">
        <f t="shared" si="44"/>
        <v>0</v>
      </c>
      <c r="BG110" s="146">
        <f t="shared" si="44"/>
        <v>0</v>
      </c>
      <c r="BH110" s="146">
        <f t="shared" si="44"/>
        <v>0</v>
      </c>
      <c r="BI110" s="146">
        <f t="shared" si="44"/>
        <v>0</v>
      </c>
      <c r="BJ110" s="146">
        <f t="shared" si="44"/>
        <v>0</v>
      </c>
      <c r="BK110" s="146">
        <f t="shared" si="44"/>
        <v>0</v>
      </c>
    </row>
    <row r="111" spans="2:63" x14ac:dyDescent="0.25">
      <c r="B111" t="str">
        <f t="shared" si="8"/>
        <v>Materia Prima 19</v>
      </c>
      <c r="D111" s="146">
        <f t="shared" ref="D111:AI111" si="45">+D22*D89</f>
        <v>0</v>
      </c>
      <c r="E111" s="146">
        <f t="shared" si="45"/>
        <v>0</v>
      </c>
      <c r="F111" s="146">
        <f t="shared" si="45"/>
        <v>0</v>
      </c>
      <c r="G111" s="146">
        <f t="shared" si="45"/>
        <v>0</v>
      </c>
      <c r="H111" s="146">
        <f t="shared" si="45"/>
        <v>0</v>
      </c>
      <c r="I111" s="146">
        <f t="shared" si="45"/>
        <v>0</v>
      </c>
      <c r="J111" s="146">
        <f t="shared" si="45"/>
        <v>0</v>
      </c>
      <c r="K111" s="146">
        <f t="shared" si="45"/>
        <v>0</v>
      </c>
      <c r="L111" s="146">
        <f t="shared" si="45"/>
        <v>0</v>
      </c>
      <c r="M111" s="146">
        <f t="shared" si="45"/>
        <v>0</v>
      </c>
      <c r="N111" s="146">
        <f t="shared" si="45"/>
        <v>0</v>
      </c>
      <c r="O111" s="146">
        <f t="shared" si="45"/>
        <v>0</v>
      </c>
      <c r="P111" s="146">
        <f t="shared" si="45"/>
        <v>0</v>
      </c>
      <c r="Q111" s="146">
        <f t="shared" si="45"/>
        <v>0</v>
      </c>
      <c r="R111" s="146">
        <f t="shared" si="45"/>
        <v>0</v>
      </c>
      <c r="S111" s="146">
        <f t="shared" si="45"/>
        <v>0</v>
      </c>
      <c r="T111" s="146">
        <f t="shared" si="45"/>
        <v>0</v>
      </c>
      <c r="U111" s="146">
        <f t="shared" si="45"/>
        <v>0</v>
      </c>
      <c r="V111" s="146">
        <f t="shared" si="45"/>
        <v>0</v>
      </c>
      <c r="W111" s="146">
        <f t="shared" si="45"/>
        <v>0</v>
      </c>
      <c r="X111" s="146">
        <f t="shared" si="45"/>
        <v>0</v>
      </c>
      <c r="Y111" s="146">
        <f t="shared" si="45"/>
        <v>0</v>
      </c>
      <c r="Z111" s="146">
        <f t="shared" si="45"/>
        <v>0</v>
      </c>
      <c r="AA111" s="146">
        <f t="shared" si="45"/>
        <v>0</v>
      </c>
      <c r="AB111" s="146">
        <f t="shared" si="45"/>
        <v>0</v>
      </c>
      <c r="AC111" s="146">
        <f t="shared" si="45"/>
        <v>0</v>
      </c>
      <c r="AD111" s="146">
        <f t="shared" si="45"/>
        <v>0</v>
      </c>
      <c r="AE111" s="146">
        <f t="shared" si="45"/>
        <v>0</v>
      </c>
      <c r="AF111" s="146">
        <f t="shared" si="45"/>
        <v>0</v>
      </c>
      <c r="AG111" s="146">
        <f t="shared" si="45"/>
        <v>0</v>
      </c>
      <c r="AH111" s="146">
        <f t="shared" si="45"/>
        <v>0</v>
      </c>
      <c r="AI111" s="146">
        <f t="shared" si="45"/>
        <v>0</v>
      </c>
      <c r="AJ111" s="146">
        <f t="shared" ref="AJ111:BK111" si="46">+AJ22*AJ89</f>
        <v>0</v>
      </c>
      <c r="AK111" s="146">
        <f t="shared" si="46"/>
        <v>0</v>
      </c>
      <c r="AL111" s="146">
        <f t="shared" si="46"/>
        <v>0</v>
      </c>
      <c r="AM111" s="146">
        <f t="shared" si="46"/>
        <v>0</v>
      </c>
      <c r="AN111" s="146">
        <f t="shared" si="46"/>
        <v>0</v>
      </c>
      <c r="AO111" s="146">
        <f t="shared" si="46"/>
        <v>0</v>
      </c>
      <c r="AP111" s="146">
        <f t="shared" si="46"/>
        <v>0</v>
      </c>
      <c r="AQ111" s="146">
        <f t="shared" si="46"/>
        <v>0</v>
      </c>
      <c r="AR111" s="146">
        <f t="shared" si="46"/>
        <v>0</v>
      </c>
      <c r="AS111" s="146">
        <f t="shared" si="46"/>
        <v>0</v>
      </c>
      <c r="AT111" s="146">
        <f t="shared" si="46"/>
        <v>0</v>
      </c>
      <c r="AU111" s="146">
        <f t="shared" si="46"/>
        <v>0</v>
      </c>
      <c r="AV111" s="146">
        <f t="shared" si="46"/>
        <v>0</v>
      </c>
      <c r="AW111" s="146">
        <f t="shared" si="46"/>
        <v>0</v>
      </c>
      <c r="AX111" s="146">
        <f t="shared" si="46"/>
        <v>0</v>
      </c>
      <c r="AY111" s="146">
        <f t="shared" si="46"/>
        <v>0</v>
      </c>
      <c r="AZ111" s="146">
        <f t="shared" si="46"/>
        <v>0</v>
      </c>
      <c r="BA111" s="146">
        <f t="shared" si="46"/>
        <v>0</v>
      </c>
      <c r="BB111" s="146">
        <f t="shared" si="46"/>
        <v>0</v>
      </c>
      <c r="BC111" s="146">
        <f t="shared" si="46"/>
        <v>0</v>
      </c>
      <c r="BD111" s="146">
        <f t="shared" si="46"/>
        <v>0</v>
      </c>
      <c r="BE111" s="146">
        <f t="shared" si="46"/>
        <v>0</v>
      </c>
      <c r="BF111" s="146">
        <f t="shared" si="46"/>
        <v>0</v>
      </c>
      <c r="BG111" s="146">
        <f t="shared" si="46"/>
        <v>0</v>
      </c>
      <c r="BH111" s="146">
        <f t="shared" si="46"/>
        <v>0</v>
      </c>
      <c r="BI111" s="146">
        <f t="shared" si="46"/>
        <v>0</v>
      </c>
      <c r="BJ111" s="146">
        <f t="shared" si="46"/>
        <v>0</v>
      </c>
      <c r="BK111" s="146">
        <f t="shared" si="46"/>
        <v>0</v>
      </c>
    </row>
    <row r="112" spans="2:63" x14ac:dyDescent="0.25">
      <c r="B112" t="str">
        <f t="shared" si="8"/>
        <v>Materia Prima 20</v>
      </c>
      <c r="D112" s="146">
        <f t="shared" ref="D112:AI112" si="47">+D23*D90</f>
        <v>0</v>
      </c>
      <c r="E112" s="146">
        <f t="shared" si="47"/>
        <v>0</v>
      </c>
      <c r="F112" s="146">
        <f t="shared" si="47"/>
        <v>0</v>
      </c>
      <c r="G112" s="146">
        <f t="shared" si="47"/>
        <v>0</v>
      </c>
      <c r="H112" s="146">
        <f t="shared" si="47"/>
        <v>0</v>
      </c>
      <c r="I112" s="146">
        <f t="shared" si="47"/>
        <v>0</v>
      </c>
      <c r="J112" s="146">
        <f t="shared" si="47"/>
        <v>0</v>
      </c>
      <c r="K112" s="146">
        <f t="shared" si="47"/>
        <v>0</v>
      </c>
      <c r="L112" s="146">
        <f t="shared" si="47"/>
        <v>0</v>
      </c>
      <c r="M112" s="146">
        <f t="shared" si="47"/>
        <v>0</v>
      </c>
      <c r="N112" s="146">
        <f t="shared" si="47"/>
        <v>0</v>
      </c>
      <c r="O112" s="146">
        <f t="shared" si="47"/>
        <v>0</v>
      </c>
      <c r="P112" s="146">
        <f t="shared" si="47"/>
        <v>0</v>
      </c>
      <c r="Q112" s="146">
        <f t="shared" si="47"/>
        <v>0</v>
      </c>
      <c r="R112" s="146">
        <f t="shared" si="47"/>
        <v>0</v>
      </c>
      <c r="S112" s="146">
        <f t="shared" si="47"/>
        <v>0</v>
      </c>
      <c r="T112" s="146">
        <f t="shared" si="47"/>
        <v>0</v>
      </c>
      <c r="U112" s="146">
        <f t="shared" si="47"/>
        <v>0</v>
      </c>
      <c r="V112" s="146">
        <f t="shared" si="47"/>
        <v>0</v>
      </c>
      <c r="W112" s="146">
        <f t="shared" si="47"/>
        <v>0</v>
      </c>
      <c r="X112" s="146">
        <f t="shared" si="47"/>
        <v>0</v>
      </c>
      <c r="Y112" s="146">
        <f t="shared" si="47"/>
        <v>0</v>
      </c>
      <c r="Z112" s="146">
        <f t="shared" si="47"/>
        <v>0</v>
      </c>
      <c r="AA112" s="146">
        <f t="shared" si="47"/>
        <v>0</v>
      </c>
      <c r="AB112" s="146">
        <f t="shared" si="47"/>
        <v>0</v>
      </c>
      <c r="AC112" s="146">
        <f t="shared" si="47"/>
        <v>0</v>
      </c>
      <c r="AD112" s="146">
        <f t="shared" si="47"/>
        <v>0</v>
      </c>
      <c r="AE112" s="146">
        <f t="shared" si="47"/>
        <v>0</v>
      </c>
      <c r="AF112" s="146">
        <f t="shared" si="47"/>
        <v>0</v>
      </c>
      <c r="AG112" s="146">
        <f t="shared" si="47"/>
        <v>0</v>
      </c>
      <c r="AH112" s="146">
        <f t="shared" si="47"/>
        <v>0</v>
      </c>
      <c r="AI112" s="146">
        <f t="shared" si="47"/>
        <v>0</v>
      </c>
      <c r="AJ112" s="146">
        <f t="shared" ref="AJ112:BK112" si="48">+AJ23*AJ90</f>
        <v>0</v>
      </c>
      <c r="AK112" s="146">
        <f t="shared" si="48"/>
        <v>0</v>
      </c>
      <c r="AL112" s="146">
        <f t="shared" si="48"/>
        <v>0</v>
      </c>
      <c r="AM112" s="146">
        <f t="shared" si="48"/>
        <v>0</v>
      </c>
      <c r="AN112" s="146">
        <f t="shared" si="48"/>
        <v>0</v>
      </c>
      <c r="AO112" s="146">
        <f t="shared" si="48"/>
        <v>0</v>
      </c>
      <c r="AP112" s="146">
        <f t="shared" si="48"/>
        <v>0</v>
      </c>
      <c r="AQ112" s="146">
        <f t="shared" si="48"/>
        <v>0</v>
      </c>
      <c r="AR112" s="146">
        <f t="shared" si="48"/>
        <v>0</v>
      </c>
      <c r="AS112" s="146">
        <f t="shared" si="48"/>
        <v>0</v>
      </c>
      <c r="AT112" s="146">
        <f t="shared" si="48"/>
        <v>0</v>
      </c>
      <c r="AU112" s="146">
        <f t="shared" si="48"/>
        <v>0</v>
      </c>
      <c r="AV112" s="146">
        <f t="shared" si="48"/>
        <v>0</v>
      </c>
      <c r="AW112" s="146">
        <f t="shared" si="48"/>
        <v>0</v>
      </c>
      <c r="AX112" s="146">
        <f t="shared" si="48"/>
        <v>0</v>
      </c>
      <c r="AY112" s="146">
        <f t="shared" si="48"/>
        <v>0</v>
      </c>
      <c r="AZ112" s="146">
        <f t="shared" si="48"/>
        <v>0</v>
      </c>
      <c r="BA112" s="146">
        <f t="shared" si="48"/>
        <v>0</v>
      </c>
      <c r="BB112" s="146">
        <f t="shared" si="48"/>
        <v>0</v>
      </c>
      <c r="BC112" s="146">
        <f t="shared" si="48"/>
        <v>0</v>
      </c>
      <c r="BD112" s="146">
        <f t="shared" si="48"/>
        <v>0</v>
      </c>
      <c r="BE112" s="146">
        <f t="shared" si="48"/>
        <v>0</v>
      </c>
      <c r="BF112" s="146">
        <f t="shared" si="48"/>
        <v>0</v>
      </c>
      <c r="BG112" s="146">
        <f t="shared" si="48"/>
        <v>0</v>
      </c>
      <c r="BH112" s="146">
        <f t="shared" si="48"/>
        <v>0</v>
      </c>
      <c r="BI112" s="146">
        <f t="shared" si="48"/>
        <v>0</v>
      </c>
      <c r="BJ112" s="146">
        <f t="shared" si="48"/>
        <v>0</v>
      </c>
      <c r="BK112" s="146">
        <f t="shared" si="48"/>
        <v>0</v>
      </c>
    </row>
    <row r="113" spans="2:63" s="20" customFormat="1" x14ac:dyDescent="0.25">
      <c r="B113" s="35" t="s">
        <v>115</v>
      </c>
      <c r="C113" s="35"/>
      <c r="D113" s="158">
        <f>SUM(D93:D112)</f>
        <v>0</v>
      </c>
      <c r="E113" s="158">
        <f>SUM(E93:E112)</f>
        <v>0</v>
      </c>
      <c r="F113" s="158">
        <f t="shared" ref="F113:BK113" si="49">SUM(F93:F112)</f>
        <v>0</v>
      </c>
      <c r="G113" s="158">
        <f t="shared" si="49"/>
        <v>0</v>
      </c>
      <c r="H113" s="158">
        <f t="shared" si="49"/>
        <v>0</v>
      </c>
      <c r="I113" s="158">
        <f t="shared" si="49"/>
        <v>0</v>
      </c>
      <c r="J113" s="158">
        <f t="shared" si="49"/>
        <v>0</v>
      </c>
      <c r="K113" s="158">
        <f t="shared" si="49"/>
        <v>0</v>
      </c>
      <c r="L113" s="158">
        <f t="shared" si="49"/>
        <v>0</v>
      </c>
      <c r="M113" s="158">
        <f t="shared" si="49"/>
        <v>0</v>
      </c>
      <c r="N113" s="158">
        <f t="shared" si="49"/>
        <v>0</v>
      </c>
      <c r="O113" s="158">
        <f t="shared" si="49"/>
        <v>0</v>
      </c>
      <c r="P113" s="158">
        <f t="shared" si="49"/>
        <v>0</v>
      </c>
      <c r="Q113" s="158">
        <f t="shared" si="49"/>
        <v>0</v>
      </c>
      <c r="R113" s="158">
        <f t="shared" si="49"/>
        <v>0</v>
      </c>
      <c r="S113" s="158">
        <f t="shared" si="49"/>
        <v>0</v>
      </c>
      <c r="T113" s="158">
        <f t="shared" si="49"/>
        <v>0</v>
      </c>
      <c r="U113" s="158">
        <f t="shared" si="49"/>
        <v>0</v>
      </c>
      <c r="V113" s="158">
        <f t="shared" si="49"/>
        <v>0</v>
      </c>
      <c r="W113" s="158">
        <f t="shared" si="49"/>
        <v>0</v>
      </c>
      <c r="X113" s="158">
        <f t="shared" si="49"/>
        <v>0</v>
      </c>
      <c r="Y113" s="158">
        <f t="shared" si="49"/>
        <v>0</v>
      </c>
      <c r="Z113" s="158">
        <f t="shared" si="49"/>
        <v>0</v>
      </c>
      <c r="AA113" s="158">
        <f t="shared" si="49"/>
        <v>0</v>
      </c>
      <c r="AB113" s="158">
        <f t="shared" si="49"/>
        <v>0</v>
      </c>
      <c r="AC113" s="158">
        <f t="shared" si="49"/>
        <v>0</v>
      </c>
      <c r="AD113" s="158">
        <f t="shared" si="49"/>
        <v>0</v>
      </c>
      <c r="AE113" s="158">
        <f t="shared" si="49"/>
        <v>0</v>
      </c>
      <c r="AF113" s="158">
        <f t="shared" si="49"/>
        <v>0</v>
      </c>
      <c r="AG113" s="158">
        <f t="shared" si="49"/>
        <v>0</v>
      </c>
      <c r="AH113" s="158">
        <f t="shared" si="49"/>
        <v>0</v>
      </c>
      <c r="AI113" s="158">
        <f t="shared" si="49"/>
        <v>0</v>
      </c>
      <c r="AJ113" s="158">
        <f t="shared" si="49"/>
        <v>0</v>
      </c>
      <c r="AK113" s="158">
        <f t="shared" si="49"/>
        <v>0</v>
      </c>
      <c r="AL113" s="158">
        <f t="shared" si="49"/>
        <v>0</v>
      </c>
      <c r="AM113" s="158">
        <f t="shared" si="49"/>
        <v>0</v>
      </c>
      <c r="AN113" s="158">
        <f t="shared" si="49"/>
        <v>0</v>
      </c>
      <c r="AO113" s="158">
        <f t="shared" si="49"/>
        <v>0</v>
      </c>
      <c r="AP113" s="158">
        <f t="shared" si="49"/>
        <v>0</v>
      </c>
      <c r="AQ113" s="158">
        <f t="shared" si="49"/>
        <v>0</v>
      </c>
      <c r="AR113" s="158">
        <f t="shared" si="49"/>
        <v>0</v>
      </c>
      <c r="AS113" s="158">
        <f t="shared" si="49"/>
        <v>0</v>
      </c>
      <c r="AT113" s="158">
        <f t="shared" si="49"/>
        <v>0</v>
      </c>
      <c r="AU113" s="158">
        <f t="shared" si="49"/>
        <v>0</v>
      </c>
      <c r="AV113" s="158">
        <f t="shared" si="49"/>
        <v>0</v>
      </c>
      <c r="AW113" s="158">
        <f t="shared" si="49"/>
        <v>0</v>
      </c>
      <c r="AX113" s="158">
        <f t="shared" si="49"/>
        <v>0</v>
      </c>
      <c r="AY113" s="158">
        <f t="shared" si="49"/>
        <v>0</v>
      </c>
      <c r="AZ113" s="158">
        <f t="shared" si="49"/>
        <v>0</v>
      </c>
      <c r="BA113" s="158">
        <f t="shared" si="49"/>
        <v>0</v>
      </c>
      <c r="BB113" s="158">
        <f t="shared" si="49"/>
        <v>0</v>
      </c>
      <c r="BC113" s="158">
        <f t="shared" si="49"/>
        <v>0</v>
      </c>
      <c r="BD113" s="158">
        <f t="shared" si="49"/>
        <v>0</v>
      </c>
      <c r="BE113" s="158">
        <f t="shared" si="49"/>
        <v>0</v>
      </c>
      <c r="BF113" s="158">
        <f t="shared" si="49"/>
        <v>0</v>
      </c>
      <c r="BG113" s="158">
        <f t="shared" si="49"/>
        <v>0</v>
      </c>
      <c r="BH113" s="158">
        <f t="shared" si="49"/>
        <v>0</v>
      </c>
      <c r="BI113" s="158">
        <f t="shared" si="49"/>
        <v>0</v>
      </c>
      <c r="BJ113" s="158">
        <f t="shared" si="49"/>
        <v>0</v>
      </c>
      <c r="BK113" s="158">
        <f t="shared" si="49"/>
        <v>0</v>
      </c>
    </row>
    <row r="117" spans="2:63" x14ac:dyDescent="0.25">
      <c r="B117" s="22" t="s">
        <v>124</v>
      </c>
      <c r="C117" s="22" t="s">
        <v>119</v>
      </c>
      <c r="D117" s="31">
        <f t="shared" ref="D117:AI117" si="50">+D3</f>
        <v>41640</v>
      </c>
      <c r="E117" s="31">
        <f t="shared" si="50"/>
        <v>41698</v>
      </c>
      <c r="F117" s="31">
        <f t="shared" si="50"/>
        <v>41729</v>
      </c>
      <c r="G117" s="31">
        <f t="shared" si="50"/>
        <v>41759</v>
      </c>
      <c r="H117" s="31">
        <f t="shared" si="50"/>
        <v>41790</v>
      </c>
      <c r="I117" s="31">
        <f t="shared" si="50"/>
        <v>41820</v>
      </c>
      <c r="J117" s="31">
        <f t="shared" si="50"/>
        <v>41851</v>
      </c>
      <c r="K117" s="31">
        <f t="shared" si="50"/>
        <v>41882</v>
      </c>
      <c r="L117" s="31">
        <f t="shared" si="50"/>
        <v>41912</v>
      </c>
      <c r="M117" s="31">
        <f t="shared" si="50"/>
        <v>41943</v>
      </c>
      <c r="N117" s="31">
        <f t="shared" si="50"/>
        <v>41973</v>
      </c>
      <c r="O117" s="31">
        <f t="shared" si="50"/>
        <v>42004</v>
      </c>
      <c r="P117" s="31">
        <f t="shared" si="50"/>
        <v>42035</v>
      </c>
      <c r="Q117" s="31">
        <f t="shared" si="50"/>
        <v>42063</v>
      </c>
      <c r="R117" s="31">
        <f t="shared" si="50"/>
        <v>42094</v>
      </c>
      <c r="S117" s="31">
        <f t="shared" si="50"/>
        <v>42124</v>
      </c>
      <c r="T117" s="31">
        <f t="shared" si="50"/>
        <v>42155</v>
      </c>
      <c r="U117" s="31">
        <f t="shared" si="50"/>
        <v>42185</v>
      </c>
      <c r="V117" s="31">
        <f t="shared" si="50"/>
        <v>42216</v>
      </c>
      <c r="W117" s="31">
        <f t="shared" si="50"/>
        <v>42247</v>
      </c>
      <c r="X117" s="31">
        <f t="shared" si="50"/>
        <v>42277</v>
      </c>
      <c r="Y117" s="31">
        <f t="shared" si="50"/>
        <v>42308</v>
      </c>
      <c r="Z117" s="31">
        <f t="shared" si="50"/>
        <v>42338</v>
      </c>
      <c r="AA117" s="31">
        <f t="shared" si="50"/>
        <v>42369</v>
      </c>
      <c r="AB117" s="31">
        <f t="shared" si="50"/>
        <v>42400</v>
      </c>
      <c r="AC117" s="31">
        <f t="shared" si="50"/>
        <v>42429</v>
      </c>
      <c r="AD117" s="31">
        <f t="shared" si="50"/>
        <v>42460</v>
      </c>
      <c r="AE117" s="31">
        <f t="shared" si="50"/>
        <v>42490</v>
      </c>
      <c r="AF117" s="31">
        <f t="shared" si="50"/>
        <v>42521</v>
      </c>
      <c r="AG117" s="31">
        <f t="shared" si="50"/>
        <v>42551</v>
      </c>
      <c r="AH117" s="31">
        <f t="shared" si="50"/>
        <v>42582</v>
      </c>
      <c r="AI117" s="31">
        <f t="shared" si="50"/>
        <v>42613</v>
      </c>
      <c r="AJ117" s="31">
        <f t="shared" ref="AJ117:BK117" si="51">+AJ3</f>
        <v>42643</v>
      </c>
      <c r="AK117" s="31">
        <f t="shared" si="51"/>
        <v>42674</v>
      </c>
      <c r="AL117" s="31">
        <f t="shared" si="51"/>
        <v>42704</v>
      </c>
      <c r="AM117" s="31">
        <f t="shared" si="51"/>
        <v>42735</v>
      </c>
      <c r="AN117" s="31">
        <f t="shared" si="51"/>
        <v>42766</v>
      </c>
      <c r="AO117" s="31">
        <f t="shared" si="51"/>
        <v>42794</v>
      </c>
      <c r="AP117" s="31">
        <f t="shared" si="51"/>
        <v>42825</v>
      </c>
      <c r="AQ117" s="31">
        <f t="shared" si="51"/>
        <v>42855</v>
      </c>
      <c r="AR117" s="31">
        <f t="shared" si="51"/>
        <v>42886</v>
      </c>
      <c r="AS117" s="31">
        <f t="shared" si="51"/>
        <v>42916</v>
      </c>
      <c r="AT117" s="31">
        <f t="shared" si="51"/>
        <v>42947</v>
      </c>
      <c r="AU117" s="31">
        <f t="shared" si="51"/>
        <v>42978</v>
      </c>
      <c r="AV117" s="31">
        <f t="shared" si="51"/>
        <v>43008</v>
      </c>
      <c r="AW117" s="31">
        <f t="shared" si="51"/>
        <v>43039</v>
      </c>
      <c r="AX117" s="31">
        <f t="shared" si="51"/>
        <v>43069</v>
      </c>
      <c r="AY117" s="31">
        <f t="shared" si="51"/>
        <v>43100</v>
      </c>
      <c r="AZ117" s="31">
        <f t="shared" si="51"/>
        <v>43131</v>
      </c>
      <c r="BA117" s="31">
        <f t="shared" si="51"/>
        <v>43159</v>
      </c>
      <c r="BB117" s="31">
        <f t="shared" si="51"/>
        <v>43190</v>
      </c>
      <c r="BC117" s="31">
        <f t="shared" si="51"/>
        <v>43220</v>
      </c>
      <c r="BD117" s="31">
        <f t="shared" si="51"/>
        <v>43251</v>
      </c>
      <c r="BE117" s="31">
        <f t="shared" si="51"/>
        <v>43281</v>
      </c>
      <c r="BF117" s="31">
        <f t="shared" si="51"/>
        <v>43312</v>
      </c>
      <c r="BG117" s="31">
        <f t="shared" si="51"/>
        <v>43343</v>
      </c>
      <c r="BH117" s="31">
        <f t="shared" si="51"/>
        <v>43373</v>
      </c>
      <c r="BI117" s="31">
        <f t="shared" si="51"/>
        <v>43404</v>
      </c>
      <c r="BJ117" s="31">
        <f t="shared" si="51"/>
        <v>43434</v>
      </c>
      <c r="BK117" s="31">
        <f t="shared" si="51"/>
        <v>43465</v>
      </c>
    </row>
    <row r="118" spans="2:63" x14ac:dyDescent="0.25">
      <c r="B118" t="str">
        <f t="shared" ref="B118:B137" si="52">+B4</f>
        <v>Materia Prima 1</v>
      </c>
      <c r="C118" s="54">
        <f>+Input!$H$5</f>
        <v>0</v>
      </c>
      <c r="D118" s="146">
        <f>+IF($C118=0,0,(D93))</f>
        <v>0</v>
      </c>
      <c r="E118" s="146">
        <f>+IF($C118=0,0,IF($C118=30,(E93),(SUM(D93:E93))))</f>
        <v>0</v>
      </c>
      <c r="F118" s="146">
        <f>+IF($C118=0,0,IF($C118=30,(F93),IF($C118=60,(SUM(E93:F93)),(SUM(D93:F93)))))</f>
        <v>0</v>
      </c>
      <c r="G118" s="146">
        <f>+IF($C118=0,0,IF($C118=30,(G93),IF($C118=60,(SUM(F93:G93)),(SUM(E93:G93)))))</f>
        <v>0</v>
      </c>
      <c r="H118" s="146">
        <f t="shared" ref="H118:BK122" si="53">+IF($C118=0,0,IF($C118=30,(H93),IF($C118=60,(SUM(G93:H93)),(SUM(F93:H93)))))</f>
        <v>0</v>
      </c>
      <c r="I118" s="146">
        <f t="shared" si="53"/>
        <v>0</v>
      </c>
      <c r="J118" s="146">
        <f t="shared" si="53"/>
        <v>0</v>
      </c>
      <c r="K118" s="146">
        <f t="shared" si="53"/>
        <v>0</v>
      </c>
      <c r="L118" s="146">
        <f t="shared" si="53"/>
        <v>0</v>
      </c>
      <c r="M118" s="146">
        <f t="shared" si="53"/>
        <v>0</v>
      </c>
      <c r="N118" s="146">
        <f t="shared" si="53"/>
        <v>0</v>
      </c>
      <c r="O118" s="146">
        <f t="shared" si="53"/>
        <v>0</v>
      </c>
      <c r="P118" s="146">
        <f t="shared" si="53"/>
        <v>0</v>
      </c>
      <c r="Q118" s="146">
        <f t="shared" si="53"/>
        <v>0</v>
      </c>
      <c r="R118" s="146">
        <f t="shared" si="53"/>
        <v>0</v>
      </c>
      <c r="S118" s="146">
        <f t="shared" si="53"/>
        <v>0</v>
      </c>
      <c r="T118" s="146">
        <f t="shared" si="53"/>
        <v>0</v>
      </c>
      <c r="U118" s="146">
        <f t="shared" si="53"/>
        <v>0</v>
      </c>
      <c r="V118" s="146">
        <f t="shared" si="53"/>
        <v>0</v>
      </c>
      <c r="W118" s="146">
        <f t="shared" si="53"/>
        <v>0</v>
      </c>
      <c r="X118" s="146">
        <f t="shared" si="53"/>
        <v>0</v>
      </c>
      <c r="Y118" s="146">
        <f t="shared" si="53"/>
        <v>0</v>
      </c>
      <c r="Z118" s="146">
        <f t="shared" si="53"/>
        <v>0</v>
      </c>
      <c r="AA118" s="146">
        <f t="shared" si="53"/>
        <v>0</v>
      </c>
      <c r="AB118" s="146">
        <f t="shared" si="53"/>
        <v>0</v>
      </c>
      <c r="AC118" s="146">
        <f t="shared" si="53"/>
        <v>0</v>
      </c>
      <c r="AD118" s="146">
        <f t="shared" si="53"/>
        <v>0</v>
      </c>
      <c r="AE118" s="146">
        <f t="shared" si="53"/>
        <v>0</v>
      </c>
      <c r="AF118" s="146">
        <f t="shared" si="53"/>
        <v>0</v>
      </c>
      <c r="AG118" s="146">
        <f t="shared" si="53"/>
        <v>0</v>
      </c>
      <c r="AH118" s="146">
        <f t="shared" si="53"/>
        <v>0</v>
      </c>
      <c r="AI118" s="146">
        <f t="shared" si="53"/>
        <v>0</v>
      </c>
      <c r="AJ118" s="146">
        <f t="shared" si="53"/>
        <v>0</v>
      </c>
      <c r="AK118" s="146">
        <f t="shared" si="53"/>
        <v>0</v>
      </c>
      <c r="AL118" s="146">
        <f t="shared" si="53"/>
        <v>0</v>
      </c>
      <c r="AM118" s="146">
        <f t="shared" si="53"/>
        <v>0</v>
      </c>
      <c r="AN118" s="146">
        <f t="shared" si="53"/>
        <v>0</v>
      </c>
      <c r="AO118" s="146">
        <f t="shared" si="53"/>
        <v>0</v>
      </c>
      <c r="AP118" s="146">
        <f t="shared" si="53"/>
        <v>0</v>
      </c>
      <c r="AQ118" s="146">
        <f t="shared" si="53"/>
        <v>0</v>
      </c>
      <c r="AR118" s="146">
        <f t="shared" si="53"/>
        <v>0</v>
      </c>
      <c r="AS118" s="146">
        <f t="shared" si="53"/>
        <v>0</v>
      </c>
      <c r="AT118" s="146">
        <f t="shared" si="53"/>
        <v>0</v>
      </c>
      <c r="AU118" s="146">
        <f t="shared" si="53"/>
        <v>0</v>
      </c>
      <c r="AV118" s="146">
        <f t="shared" si="53"/>
        <v>0</v>
      </c>
      <c r="AW118" s="146">
        <f t="shared" si="53"/>
        <v>0</v>
      </c>
      <c r="AX118" s="146">
        <f t="shared" si="53"/>
        <v>0</v>
      </c>
      <c r="AY118" s="146">
        <f t="shared" si="53"/>
        <v>0</v>
      </c>
      <c r="AZ118" s="146">
        <f t="shared" si="53"/>
        <v>0</v>
      </c>
      <c r="BA118" s="146">
        <f t="shared" si="53"/>
        <v>0</v>
      </c>
      <c r="BB118" s="146">
        <f t="shared" si="53"/>
        <v>0</v>
      </c>
      <c r="BC118" s="146">
        <f t="shared" si="53"/>
        <v>0</v>
      </c>
      <c r="BD118" s="146">
        <f t="shared" si="53"/>
        <v>0</v>
      </c>
      <c r="BE118" s="146">
        <f t="shared" si="53"/>
        <v>0</v>
      </c>
      <c r="BF118" s="146">
        <f t="shared" si="53"/>
        <v>0</v>
      </c>
      <c r="BG118" s="146">
        <f t="shared" si="53"/>
        <v>0</v>
      </c>
      <c r="BH118" s="146">
        <f t="shared" si="53"/>
        <v>0</v>
      </c>
      <c r="BI118" s="146">
        <f t="shared" si="53"/>
        <v>0</v>
      </c>
      <c r="BJ118" s="146">
        <f t="shared" si="53"/>
        <v>0</v>
      </c>
      <c r="BK118" s="146">
        <f t="shared" si="53"/>
        <v>0</v>
      </c>
    </row>
    <row r="119" spans="2:63" x14ac:dyDescent="0.25">
      <c r="B119" t="str">
        <f t="shared" si="52"/>
        <v>Materia Prima 2</v>
      </c>
      <c r="C119" s="54">
        <f>+Input!$H$5</f>
        <v>0</v>
      </c>
      <c r="D119" s="146">
        <f t="shared" ref="D119:D137" si="54">+IF($C119=0,0,(D94))</f>
        <v>0</v>
      </c>
      <c r="E119" s="146">
        <f t="shared" ref="E119:E137" si="55">+IF($C119=0,0,IF($C119=30,(E94),(SUM(D94:E94))))</f>
        <v>0</v>
      </c>
      <c r="F119" s="146">
        <f t="shared" ref="F119:F137" si="56">+IF($C119=0,0,IF($C119=30,(F94),IF($C119=60,(SUM(E94:F94)),(SUM(D94:F94)))))</f>
        <v>0</v>
      </c>
      <c r="G119" s="146">
        <f t="shared" ref="G119:G137" si="57">+IF($C119=0,0,IF($C119=30,(G94),IF($C119=60,(SUM(F94:G94)),(SUM(E94:G94)))))</f>
        <v>0</v>
      </c>
      <c r="H119" s="146">
        <f t="shared" si="53"/>
        <v>0</v>
      </c>
      <c r="I119" s="146">
        <f t="shared" si="53"/>
        <v>0</v>
      </c>
      <c r="J119" s="146">
        <f t="shared" si="53"/>
        <v>0</v>
      </c>
      <c r="K119" s="146">
        <f t="shared" si="53"/>
        <v>0</v>
      </c>
      <c r="L119" s="146">
        <f t="shared" si="53"/>
        <v>0</v>
      </c>
      <c r="M119" s="146">
        <f t="shared" si="53"/>
        <v>0</v>
      </c>
      <c r="N119" s="146">
        <f t="shared" si="53"/>
        <v>0</v>
      </c>
      <c r="O119" s="146">
        <f t="shared" si="53"/>
        <v>0</v>
      </c>
      <c r="P119" s="146">
        <f t="shared" si="53"/>
        <v>0</v>
      </c>
      <c r="Q119" s="146">
        <f t="shared" si="53"/>
        <v>0</v>
      </c>
      <c r="R119" s="146">
        <f t="shared" si="53"/>
        <v>0</v>
      </c>
      <c r="S119" s="146">
        <f t="shared" si="53"/>
        <v>0</v>
      </c>
      <c r="T119" s="146">
        <f t="shared" si="53"/>
        <v>0</v>
      </c>
      <c r="U119" s="146">
        <f t="shared" si="53"/>
        <v>0</v>
      </c>
      <c r="V119" s="146">
        <f t="shared" si="53"/>
        <v>0</v>
      </c>
      <c r="W119" s="146">
        <f t="shared" si="53"/>
        <v>0</v>
      </c>
      <c r="X119" s="146">
        <f t="shared" si="53"/>
        <v>0</v>
      </c>
      <c r="Y119" s="146">
        <f t="shared" si="53"/>
        <v>0</v>
      </c>
      <c r="Z119" s="146">
        <f t="shared" si="53"/>
        <v>0</v>
      </c>
      <c r="AA119" s="146">
        <f t="shared" si="53"/>
        <v>0</v>
      </c>
      <c r="AB119" s="146">
        <f t="shared" si="53"/>
        <v>0</v>
      </c>
      <c r="AC119" s="146">
        <f t="shared" si="53"/>
        <v>0</v>
      </c>
      <c r="AD119" s="146">
        <f t="shared" si="53"/>
        <v>0</v>
      </c>
      <c r="AE119" s="146">
        <f t="shared" si="53"/>
        <v>0</v>
      </c>
      <c r="AF119" s="146">
        <f t="shared" si="53"/>
        <v>0</v>
      </c>
      <c r="AG119" s="146">
        <f t="shared" si="53"/>
        <v>0</v>
      </c>
      <c r="AH119" s="146">
        <f t="shared" si="53"/>
        <v>0</v>
      </c>
      <c r="AI119" s="146">
        <f t="shared" si="53"/>
        <v>0</v>
      </c>
      <c r="AJ119" s="146">
        <f t="shared" si="53"/>
        <v>0</v>
      </c>
      <c r="AK119" s="146">
        <f t="shared" si="53"/>
        <v>0</v>
      </c>
      <c r="AL119" s="146">
        <f t="shared" si="53"/>
        <v>0</v>
      </c>
      <c r="AM119" s="146">
        <f t="shared" si="53"/>
        <v>0</v>
      </c>
      <c r="AN119" s="146">
        <f t="shared" si="53"/>
        <v>0</v>
      </c>
      <c r="AO119" s="146">
        <f t="shared" si="53"/>
        <v>0</v>
      </c>
      <c r="AP119" s="146">
        <f t="shared" si="53"/>
        <v>0</v>
      </c>
      <c r="AQ119" s="146">
        <f t="shared" si="53"/>
        <v>0</v>
      </c>
      <c r="AR119" s="146">
        <f t="shared" si="53"/>
        <v>0</v>
      </c>
      <c r="AS119" s="146">
        <f t="shared" si="53"/>
        <v>0</v>
      </c>
      <c r="AT119" s="146">
        <f t="shared" si="53"/>
        <v>0</v>
      </c>
      <c r="AU119" s="146">
        <f t="shared" si="53"/>
        <v>0</v>
      </c>
      <c r="AV119" s="146">
        <f t="shared" si="53"/>
        <v>0</v>
      </c>
      <c r="AW119" s="146">
        <f t="shared" si="53"/>
        <v>0</v>
      </c>
      <c r="AX119" s="146">
        <f t="shared" si="53"/>
        <v>0</v>
      </c>
      <c r="AY119" s="146">
        <f t="shared" si="53"/>
        <v>0</v>
      </c>
      <c r="AZ119" s="146">
        <f t="shared" si="53"/>
        <v>0</v>
      </c>
      <c r="BA119" s="146">
        <f t="shared" si="53"/>
        <v>0</v>
      </c>
      <c r="BB119" s="146">
        <f t="shared" si="53"/>
        <v>0</v>
      </c>
      <c r="BC119" s="146">
        <f t="shared" si="53"/>
        <v>0</v>
      </c>
      <c r="BD119" s="146">
        <f t="shared" si="53"/>
        <v>0</v>
      </c>
      <c r="BE119" s="146">
        <f t="shared" si="53"/>
        <v>0</v>
      </c>
      <c r="BF119" s="146">
        <f t="shared" si="53"/>
        <v>0</v>
      </c>
      <c r="BG119" s="146">
        <f t="shared" si="53"/>
        <v>0</v>
      </c>
      <c r="BH119" s="146">
        <f t="shared" si="53"/>
        <v>0</v>
      </c>
      <c r="BI119" s="146">
        <f t="shared" si="53"/>
        <v>0</v>
      </c>
      <c r="BJ119" s="146">
        <f t="shared" si="53"/>
        <v>0</v>
      </c>
      <c r="BK119" s="146">
        <f t="shared" si="53"/>
        <v>0</v>
      </c>
    </row>
    <row r="120" spans="2:63" x14ac:dyDescent="0.25">
      <c r="B120" t="str">
        <f t="shared" si="52"/>
        <v>Materia Prima 3</v>
      </c>
      <c r="C120" s="54">
        <f>+Input!$H$5</f>
        <v>0</v>
      </c>
      <c r="D120" s="146">
        <f t="shared" si="54"/>
        <v>0</v>
      </c>
      <c r="E120" s="146">
        <f t="shared" si="55"/>
        <v>0</v>
      </c>
      <c r="F120" s="146">
        <f t="shared" si="56"/>
        <v>0</v>
      </c>
      <c r="G120" s="146">
        <f t="shared" si="57"/>
        <v>0</v>
      </c>
      <c r="H120" s="146">
        <f t="shared" si="53"/>
        <v>0</v>
      </c>
      <c r="I120" s="146">
        <f t="shared" si="53"/>
        <v>0</v>
      </c>
      <c r="J120" s="146">
        <f t="shared" si="53"/>
        <v>0</v>
      </c>
      <c r="K120" s="146">
        <f t="shared" si="53"/>
        <v>0</v>
      </c>
      <c r="L120" s="146">
        <f t="shared" si="53"/>
        <v>0</v>
      </c>
      <c r="M120" s="146">
        <f t="shared" si="53"/>
        <v>0</v>
      </c>
      <c r="N120" s="146">
        <f t="shared" si="53"/>
        <v>0</v>
      </c>
      <c r="O120" s="146">
        <f t="shared" si="53"/>
        <v>0</v>
      </c>
      <c r="P120" s="146">
        <f t="shared" si="53"/>
        <v>0</v>
      </c>
      <c r="Q120" s="146">
        <f t="shared" si="53"/>
        <v>0</v>
      </c>
      <c r="R120" s="146">
        <f t="shared" si="53"/>
        <v>0</v>
      </c>
      <c r="S120" s="146">
        <f t="shared" si="53"/>
        <v>0</v>
      </c>
      <c r="T120" s="146">
        <f t="shared" si="53"/>
        <v>0</v>
      </c>
      <c r="U120" s="146">
        <f t="shared" si="53"/>
        <v>0</v>
      </c>
      <c r="V120" s="146">
        <f t="shared" si="53"/>
        <v>0</v>
      </c>
      <c r="W120" s="146">
        <f t="shared" si="53"/>
        <v>0</v>
      </c>
      <c r="X120" s="146">
        <f t="shared" si="53"/>
        <v>0</v>
      </c>
      <c r="Y120" s="146">
        <f t="shared" si="53"/>
        <v>0</v>
      </c>
      <c r="Z120" s="146">
        <f t="shared" si="53"/>
        <v>0</v>
      </c>
      <c r="AA120" s="146">
        <f t="shared" si="53"/>
        <v>0</v>
      </c>
      <c r="AB120" s="146">
        <f t="shared" si="53"/>
        <v>0</v>
      </c>
      <c r="AC120" s="146">
        <f t="shared" si="53"/>
        <v>0</v>
      </c>
      <c r="AD120" s="146">
        <f t="shared" si="53"/>
        <v>0</v>
      </c>
      <c r="AE120" s="146">
        <f t="shared" si="53"/>
        <v>0</v>
      </c>
      <c r="AF120" s="146">
        <f t="shared" si="53"/>
        <v>0</v>
      </c>
      <c r="AG120" s="146">
        <f t="shared" si="53"/>
        <v>0</v>
      </c>
      <c r="AH120" s="146">
        <f t="shared" si="53"/>
        <v>0</v>
      </c>
      <c r="AI120" s="146">
        <f t="shared" si="53"/>
        <v>0</v>
      </c>
      <c r="AJ120" s="146">
        <f t="shared" si="53"/>
        <v>0</v>
      </c>
      <c r="AK120" s="146">
        <f t="shared" si="53"/>
        <v>0</v>
      </c>
      <c r="AL120" s="146">
        <f t="shared" si="53"/>
        <v>0</v>
      </c>
      <c r="AM120" s="146">
        <f t="shared" si="53"/>
        <v>0</v>
      </c>
      <c r="AN120" s="146">
        <f t="shared" si="53"/>
        <v>0</v>
      </c>
      <c r="AO120" s="146">
        <f t="shared" si="53"/>
        <v>0</v>
      </c>
      <c r="AP120" s="146">
        <f t="shared" si="53"/>
        <v>0</v>
      </c>
      <c r="AQ120" s="146">
        <f t="shared" si="53"/>
        <v>0</v>
      </c>
      <c r="AR120" s="146">
        <f t="shared" si="53"/>
        <v>0</v>
      </c>
      <c r="AS120" s="146">
        <f t="shared" si="53"/>
        <v>0</v>
      </c>
      <c r="AT120" s="146">
        <f t="shared" si="53"/>
        <v>0</v>
      </c>
      <c r="AU120" s="146">
        <f t="shared" si="53"/>
        <v>0</v>
      </c>
      <c r="AV120" s="146">
        <f t="shared" si="53"/>
        <v>0</v>
      </c>
      <c r="AW120" s="146">
        <f t="shared" si="53"/>
        <v>0</v>
      </c>
      <c r="AX120" s="146">
        <f t="shared" si="53"/>
        <v>0</v>
      </c>
      <c r="AY120" s="146">
        <f t="shared" si="53"/>
        <v>0</v>
      </c>
      <c r="AZ120" s="146">
        <f t="shared" si="53"/>
        <v>0</v>
      </c>
      <c r="BA120" s="146">
        <f t="shared" si="53"/>
        <v>0</v>
      </c>
      <c r="BB120" s="146">
        <f t="shared" si="53"/>
        <v>0</v>
      </c>
      <c r="BC120" s="146">
        <f t="shared" si="53"/>
        <v>0</v>
      </c>
      <c r="BD120" s="146">
        <f t="shared" si="53"/>
        <v>0</v>
      </c>
      <c r="BE120" s="146">
        <f t="shared" si="53"/>
        <v>0</v>
      </c>
      <c r="BF120" s="146">
        <f t="shared" si="53"/>
        <v>0</v>
      </c>
      <c r="BG120" s="146">
        <f t="shared" si="53"/>
        <v>0</v>
      </c>
      <c r="BH120" s="146">
        <f t="shared" si="53"/>
        <v>0</v>
      </c>
      <c r="BI120" s="146">
        <f t="shared" si="53"/>
        <v>0</v>
      </c>
      <c r="BJ120" s="146">
        <f t="shared" si="53"/>
        <v>0</v>
      </c>
      <c r="BK120" s="146">
        <f t="shared" si="53"/>
        <v>0</v>
      </c>
    </row>
    <row r="121" spans="2:63" x14ac:dyDescent="0.25">
      <c r="B121" t="str">
        <f t="shared" si="52"/>
        <v>Materia Prima 4</v>
      </c>
      <c r="C121" s="54">
        <f>+Input!$H$5</f>
        <v>0</v>
      </c>
      <c r="D121" s="146">
        <f t="shared" si="54"/>
        <v>0</v>
      </c>
      <c r="E121" s="146">
        <f t="shared" si="55"/>
        <v>0</v>
      </c>
      <c r="F121" s="146">
        <f t="shared" si="56"/>
        <v>0</v>
      </c>
      <c r="G121" s="146">
        <f t="shared" si="57"/>
        <v>0</v>
      </c>
      <c r="H121" s="146">
        <f t="shared" si="53"/>
        <v>0</v>
      </c>
      <c r="I121" s="146">
        <f t="shared" si="53"/>
        <v>0</v>
      </c>
      <c r="J121" s="146">
        <f t="shared" si="53"/>
        <v>0</v>
      </c>
      <c r="K121" s="146">
        <f t="shared" si="53"/>
        <v>0</v>
      </c>
      <c r="L121" s="146">
        <f t="shared" si="53"/>
        <v>0</v>
      </c>
      <c r="M121" s="146">
        <f t="shared" si="53"/>
        <v>0</v>
      </c>
      <c r="N121" s="146">
        <f t="shared" si="53"/>
        <v>0</v>
      </c>
      <c r="O121" s="146">
        <f t="shared" si="53"/>
        <v>0</v>
      </c>
      <c r="P121" s="146">
        <f t="shared" si="53"/>
        <v>0</v>
      </c>
      <c r="Q121" s="146">
        <f t="shared" si="53"/>
        <v>0</v>
      </c>
      <c r="R121" s="146">
        <f t="shared" si="53"/>
        <v>0</v>
      </c>
      <c r="S121" s="146">
        <f t="shared" si="53"/>
        <v>0</v>
      </c>
      <c r="T121" s="146">
        <f t="shared" si="53"/>
        <v>0</v>
      </c>
      <c r="U121" s="146">
        <f t="shared" si="53"/>
        <v>0</v>
      </c>
      <c r="V121" s="146">
        <f t="shared" si="53"/>
        <v>0</v>
      </c>
      <c r="W121" s="146">
        <f t="shared" si="53"/>
        <v>0</v>
      </c>
      <c r="X121" s="146">
        <f t="shared" si="53"/>
        <v>0</v>
      </c>
      <c r="Y121" s="146">
        <f t="shared" si="53"/>
        <v>0</v>
      </c>
      <c r="Z121" s="146">
        <f t="shared" si="53"/>
        <v>0</v>
      </c>
      <c r="AA121" s="146">
        <f t="shared" si="53"/>
        <v>0</v>
      </c>
      <c r="AB121" s="146">
        <f t="shared" si="53"/>
        <v>0</v>
      </c>
      <c r="AC121" s="146">
        <f t="shared" si="53"/>
        <v>0</v>
      </c>
      <c r="AD121" s="146">
        <f t="shared" si="53"/>
        <v>0</v>
      </c>
      <c r="AE121" s="146">
        <f t="shared" si="53"/>
        <v>0</v>
      </c>
      <c r="AF121" s="146">
        <f t="shared" si="53"/>
        <v>0</v>
      </c>
      <c r="AG121" s="146">
        <f t="shared" si="53"/>
        <v>0</v>
      </c>
      <c r="AH121" s="146">
        <f t="shared" si="53"/>
        <v>0</v>
      </c>
      <c r="AI121" s="146">
        <f t="shared" si="53"/>
        <v>0</v>
      </c>
      <c r="AJ121" s="146">
        <f t="shared" si="53"/>
        <v>0</v>
      </c>
      <c r="AK121" s="146">
        <f t="shared" si="53"/>
        <v>0</v>
      </c>
      <c r="AL121" s="146">
        <f t="shared" si="53"/>
        <v>0</v>
      </c>
      <c r="AM121" s="146">
        <f t="shared" si="53"/>
        <v>0</v>
      </c>
      <c r="AN121" s="146">
        <f t="shared" si="53"/>
        <v>0</v>
      </c>
      <c r="AO121" s="146">
        <f t="shared" si="53"/>
        <v>0</v>
      </c>
      <c r="AP121" s="146">
        <f t="shared" si="53"/>
        <v>0</v>
      </c>
      <c r="AQ121" s="146">
        <f t="shared" si="53"/>
        <v>0</v>
      </c>
      <c r="AR121" s="146">
        <f t="shared" si="53"/>
        <v>0</v>
      </c>
      <c r="AS121" s="146">
        <f t="shared" si="53"/>
        <v>0</v>
      </c>
      <c r="AT121" s="146">
        <f t="shared" si="53"/>
        <v>0</v>
      </c>
      <c r="AU121" s="146">
        <f t="shared" si="53"/>
        <v>0</v>
      </c>
      <c r="AV121" s="146">
        <f t="shared" si="53"/>
        <v>0</v>
      </c>
      <c r="AW121" s="146">
        <f t="shared" si="53"/>
        <v>0</v>
      </c>
      <c r="AX121" s="146">
        <f t="shared" si="53"/>
        <v>0</v>
      </c>
      <c r="AY121" s="146">
        <f t="shared" si="53"/>
        <v>0</v>
      </c>
      <c r="AZ121" s="146">
        <f t="shared" si="53"/>
        <v>0</v>
      </c>
      <c r="BA121" s="146">
        <f t="shared" si="53"/>
        <v>0</v>
      </c>
      <c r="BB121" s="146">
        <f t="shared" si="53"/>
        <v>0</v>
      </c>
      <c r="BC121" s="146">
        <f t="shared" si="53"/>
        <v>0</v>
      </c>
      <c r="BD121" s="146">
        <f t="shared" si="53"/>
        <v>0</v>
      </c>
      <c r="BE121" s="146">
        <f t="shared" si="53"/>
        <v>0</v>
      </c>
      <c r="BF121" s="146">
        <f t="shared" si="53"/>
        <v>0</v>
      </c>
      <c r="BG121" s="146">
        <f t="shared" si="53"/>
        <v>0</v>
      </c>
      <c r="BH121" s="146">
        <f t="shared" si="53"/>
        <v>0</v>
      </c>
      <c r="BI121" s="146">
        <f t="shared" si="53"/>
        <v>0</v>
      </c>
      <c r="BJ121" s="146">
        <f t="shared" si="53"/>
        <v>0</v>
      </c>
      <c r="BK121" s="146">
        <f t="shared" si="53"/>
        <v>0</v>
      </c>
    </row>
    <row r="122" spans="2:63" x14ac:dyDescent="0.25">
      <c r="B122" t="str">
        <f t="shared" si="52"/>
        <v>Materia Prima 5</v>
      </c>
      <c r="C122" s="54">
        <f>+Input!$H$5</f>
        <v>0</v>
      </c>
      <c r="D122" s="146">
        <f t="shared" si="54"/>
        <v>0</v>
      </c>
      <c r="E122" s="146">
        <f t="shared" si="55"/>
        <v>0</v>
      </c>
      <c r="F122" s="146">
        <f t="shared" si="56"/>
        <v>0</v>
      </c>
      <c r="G122" s="146">
        <f t="shared" si="57"/>
        <v>0</v>
      </c>
      <c r="H122" s="146">
        <f t="shared" si="53"/>
        <v>0</v>
      </c>
      <c r="I122" s="146">
        <f t="shared" si="53"/>
        <v>0</v>
      </c>
      <c r="J122" s="146">
        <f t="shared" si="53"/>
        <v>0</v>
      </c>
      <c r="K122" s="146">
        <f t="shared" si="53"/>
        <v>0</v>
      </c>
      <c r="L122" s="146">
        <f t="shared" si="53"/>
        <v>0</v>
      </c>
      <c r="M122" s="146">
        <f t="shared" si="53"/>
        <v>0</v>
      </c>
      <c r="N122" s="146">
        <f t="shared" si="53"/>
        <v>0</v>
      </c>
      <c r="O122" s="146">
        <f t="shared" si="53"/>
        <v>0</v>
      </c>
      <c r="P122" s="146">
        <f t="shared" si="53"/>
        <v>0</v>
      </c>
      <c r="Q122" s="146">
        <f t="shared" si="53"/>
        <v>0</v>
      </c>
      <c r="R122" s="146">
        <f t="shared" si="53"/>
        <v>0</v>
      </c>
      <c r="S122" s="146">
        <f t="shared" si="53"/>
        <v>0</v>
      </c>
      <c r="T122" s="146">
        <f t="shared" si="53"/>
        <v>0</v>
      </c>
      <c r="U122" s="146">
        <f t="shared" si="53"/>
        <v>0</v>
      </c>
      <c r="V122" s="146">
        <f t="shared" si="53"/>
        <v>0</v>
      </c>
      <c r="W122" s="146">
        <f t="shared" si="53"/>
        <v>0</v>
      </c>
      <c r="X122" s="146">
        <f t="shared" si="53"/>
        <v>0</v>
      </c>
      <c r="Y122" s="146">
        <f t="shared" si="53"/>
        <v>0</v>
      </c>
      <c r="Z122" s="146">
        <f t="shared" si="53"/>
        <v>0</v>
      </c>
      <c r="AA122" s="146">
        <f t="shared" si="53"/>
        <v>0</v>
      </c>
      <c r="AB122" s="146">
        <f t="shared" si="53"/>
        <v>0</v>
      </c>
      <c r="AC122" s="146">
        <f t="shared" si="53"/>
        <v>0</v>
      </c>
      <c r="AD122" s="146">
        <f t="shared" si="53"/>
        <v>0</v>
      </c>
      <c r="AE122" s="146">
        <f t="shared" si="53"/>
        <v>0</v>
      </c>
      <c r="AF122" s="146">
        <f t="shared" si="53"/>
        <v>0</v>
      </c>
      <c r="AG122" s="146">
        <f t="shared" si="53"/>
        <v>0</v>
      </c>
      <c r="AH122" s="146">
        <f t="shared" si="53"/>
        <v>0</v>
      </c>
      <c r="AI122" s="146">
        <f t="shared" si="53"/>
        <v>0</v>
      </c>
      <c r="AJ122" s="146">
        <f t="shared" si="53"/>
        <v>0</v>
      </c>
      <c r="AK122" s="146">
        <f t="shared" si="53"/>
        <v>0</v>
      </c>
      <c r="AL122" s="146">
        <f t="shared" si="53"/>
        <v>0</v>
      </c>
      <c r="AM122" s="146">
        <f t="shared" ref="AM122:AM137" si="58">+IF($C122=0,0,IF($C122=30,(AM97),IF($C122=60,(SUM(AL97:AM97)),(SUM(AK97:AM97)))))</f>
        <v>0</v>
      </c>
      <c r="AN122" s="146">
        <f t="shared" ref="AN122:AN137" si="59">+IF($C122=0,0,IF($C122=30,(AN97),IF($C122=60,(SUM(AM97:AN97)),(SUM(AL97:AN97)))))</f>
        <v>0</v>
      </c>
      <c r="AO122" s="146">
        <f t="shared" ref="AO122:AO137" si="60">+IF($C122=0,0,IF($C122=30,(AO97),IF($C122=60,(SUM(AN97:AO97)),(SUM(AM97:AO97)))))</f>
        <v>0</v>
      </c>
      <c r="AP122" s="146">
        <f t="shared" ref="AP122:AP137" si="61">+IF($C122=0,0,IF($C122=30,(AP97),IF($C122=60,(SUM(AO97:AP97)),(SUM(AN97:AP97)))))</f>
        <v>0</v>
      </c>
      <c r="AQ122" s="146">
        <f t="shared" ref="AQ122:AQ137" si="62">+IF($C122=0,0,IF($C122=30,(AQ97),IF($C122=60,(SUM(AP97:AQ97)),(SUM(AO97:AQ97)))))</f>
        <v>0</v>
      </c>
      <c r="AR122" s="146">
        <f t="shared" ref="AR122:AR137" si="63">+IF($C122=0,0,IF($C122=30,(AR97),IF($C122=60,(SUM(AQ97:AR97)),(SUM(AP97:AR97)))))</f>
        <v>0</v>
      </c>
      <c r="AS122" s="146">
        <f t="shared" ref="AS122:AS137" si="64">+IF($C122=0,0,IF($C122=30,(AS97),IF($C122=60,(SUM(AR97:AS97)),(SUM(AQ97:AS97)))))</f>
        <v>0</v>
      </c>
      <c r="AT122" s="146">
        <f t="shared" ref="AT122:AT137" si="65">+IF($C122=0,0,IF($C122=30,(AT97),IF($C122=60,(SUM(AS97:AT97)),(SUM(AR97:AT97)))))</f>
        <v>0</v>
      </c>
      <c r="AU122" s="146">
        <f t="shared" ref="AU122:AU137" si="66">+IF($C122=0,0,IF($C122=30,(AU97),IF($C122=60,(SUM(AT97:AU97)),(SUM(AS97:AU97)))))</f>
        <v>0</v>
      </c>
      <c r="AV122" s="146">
        <f t="shared" ref="AV122:AV137" si="67">+IF($C122=0,0,IF($C122=30,(AV97),IF($C122=60,(SUM(AU97:AV97)),(SUM(AT97:AV97)))))</f>
        <v>0</v>
      </c>
      <c r="AW122" s="146">
        <f t="shared" ref="AW122:AW137" si="68">+IF($C122=0,0,IF($C122=30,(AW97),IF($C122=60,(SUM(AV97:AW97)),(SUM(AU97:AW97)))))</f>
        <v>0</v>
      </c>
      <c r="AX122" s="146">
        <f t="shared" ref="AX122:AX137" si="69">+IF($C122=0,0,IF($C122=30,(AX97),IF($C122=60,(SUM(AW97:AX97)),(SUM(AV97:AX97)))))</f>
        <v>0</v>
      </c>
      <c r="AY122" s="146">
        <f t="shared" ref="AY122:AY137" si="70">+IF($C122=0,0,IF($C122=30,(AY97),IF($C122=60,(SUM(AX97:AY97)),(SUM(AW97:AY97)))))</f>
        <v>0</v>
      </c>
      <c r="AZ122" s="146">
        <f t="shared" ref="AZ122:AZ137" si="71">+IF($C122=0,0,IF($C122=30,(AZ97),IF($C122=60,(SUM(AY97:AZ97)),(SUM(AX97:AZ97)))))</f>
        <v>0</v>
      </c>
      <c r="BA122" s="146">
        <f t="shared" ref="BA122:BA137" si="72">+IF($C122=0,0,IF($C122=30,(BA97),IF($C122=60,(SUM(AZ97:BA97)),(SUM(AY97:BA97)))))</f>
        <v>0</v>
      </c>
      <c r="BB122" s="146">
        <f t="shared" ref="BB122:BB137" si="73">+IF($C122=0,0,IF($C122=30,(BB97),IF($C122=60,(SUM(BA97:BB97)),(SUM(AZ97:BB97)))))</f>
        <v>0</v>
      </c>
      <c r="BC122" s="146">
        <f t="shared" ref="BC122:BC137" si="74">+IF($C122=0,0,IF($C122=30,(BC97),IF($C122=60,(SUM(BB97:BC97)),(SUM(BA97:BC97)))))</f>
        <v>0</v>
      </c>
      <c r="BD122" s="146">
        <f t="shared" ref="BD122:BD137" si="75">+IF($C122=0,0,IF($C122=30,(BD97),IF($C122=60,(SUM(BC97:BD97)),(SUM(BB97:BD97)))))</f>
        <v>0</v>
      </c>
      <c r="BE122" s="146">
        <f t="shared" ref="BE122:BE137" si="76">+IF($C122=0,0,IF($C122=30,(BE97),IF($C122=60,(SUM(BD97:BE97)),(SUM(BC97:BE97)))))</f>
        <v>0</v>
      </c>
      <c r="BF122" s="146">
        <f t="shared" ref="BF122:BF137" si="77">+IF($C122=0,0,IF($C122=30,(BF97),IF($C122=60,(SUM(BE97:BF97)),(SUM(BD97:BF97)))))</f>
        <v>0</v>
      </c>
      <c r="BG122" s="146">
        <f t="shared" ref="BG122:BG137" si="78">+IF($C122=0,0,IF($C122=30,(BG97),IF($C122=60,(SUM(BF97:BG97)),(SUM(BE97:BG97)))))</f>
        <v>0</v>
      </c>
      <c r="BH122" s="146">
        <f t="shared" ref="BH122:BH137" si="79">+IF($C122=0,0,IF($C122=30,(BH97),IF($C122=60,(SUM(BG97:BH97)),(SUM(BF97:BH97)))))</f>
        <v>0</v>
      </c>
      <c r="BI122" s="146">
        <f t="shared" ref="BI122:BI137" si="80">+IF($C122=0,0,IF($C122=30,(BI97),IF($C122=60,(SUM(BH97:BI97)),(SUM(BG97:BI97)))))</f>
        <v>0</v>
      </c>
      <c r="BJ122" s="146">
        <f t="shared" ref="BJ122:BJ137" si="81">+IF($C122=0,0,IF($C122=30,(BJ97),IF($C122=60,(SUM(BI97:BJ97)),(SUM(BH97:BJ97)))))</f>
        <v>0</v>
      </c>
      <c r="BK122" s="146">
        <f t="shared" ref="BK122:BK137" si="82">+IF($C122=0,0,IF($C122=30,(BK97),IF($C122=60,(SUM(BJ97:BK97)),(SUM(BI97:BK97)))))</f>
        <v>0</v>
      </c>
    </row>
    <row r="123" spans="2:63" x14ac:dyDescent="0.25">
      <c r="B123" t="str">
        <f t="shared" si="52"/>
        <v>Materia Prima 6</v>
      </c>
      <c r="C123" s="54">
        <f>+Input!$H$5</f>
        <v>0</v>
      </c>
      <c r="D123" s="146">
        <f t="shared" si="54"/>
        <v>0</v>
      </c>
      <c r="E123" s="146">
        <f t="shared" si="55"/>
        <v>0</v>
      </c>
      <c r="F123" s="146">
        <f t="shared" si="56"/>
        <v>0</v>
      </c>
      <c r="G123" s="146">
        <f t="shared" si="57"/>
        <v>0</v>
      </c>
      <c r="H123" s="146">
        <f t="shared" ref="H123:H137" si="83">+IF($C123=0,0,IF($C123=30,(H98),IF($C123=60,(SUM(G98:H98)),(SUM(F98:H98)))))</f>
        <v>0</v>
      </c>
      <c r="I123" s="146">
        <f t="shared" ref="I123:I137" si="84">+IF($C123=0,0,IF($C123=30,(I98),IF($C123=60,(SUM(H98:I98)),(SUM(G98:I98)))))</f>
        <v>0</v>
      </c>
      <c r="J123" s="146">
        <f t="shared" ref="J123:J137" si="85">+IF($C123=0,0,IF($C123=30,(J98),IF($C123=60,(SUM(I98:J98)),(SUM(H98:J98)))))</f>
        <v>0</v>
      </c>
      <c r="K123" s="146">
        <f t="shared" ref="K123:K137" si="86">+IF($C123=0,0,IF($C123=30,(K98),IF($C123=60,(SUM(J98:K98)),(SUM(I98:K98)))))</f>
        <v>0</v>
      </c>
      <c r="L123" s="146">
        <f t="shared" ref="L123:L137" si="87">+IF($C123=0,0,IF($C123=30,(L98),IF($C123=60,(SUM(K98:L98)),(SUM(J98:L98)))))</f>
        <v>0</v>
      </c>
      <c r="M123" s="146">
        <f t="shared" ref="M123:M137" si="88">+IF($C123=0,0,IF($C123=30,(M98),IF($C123=60,(SUM(L98:M98)),(SUM(K98:M98)))))</f>
        <v>0</v>
      </c>
      <c r="N123" s="146">
        <f t="shared" ref="N123:N137" si="89">+IF($C123=0,0,IF($C123=30,(N98),IF($C123=60,(SUM(M98:N98)),(SUM(L98:N98)))))</f>
        <v>0</v>
      </c>
      <c r="O123" s="146">
        <f t="shared" ref="O123:O137" si="90">+IF($C123=0,0,IF($C123=30,(O98),IF($C123=60,(SUM(N98:O98)),(SUM(M98:O98)))))</f>
        <v>0</v>
      </c>
      <c r="P123" s="146">
        <f t="shared" ref="P123:P137" si="91">+IF($C123=0,0,IF($C123=30,(P98),IF($C123=60,(SUM(O98:P98)),(SUM(N98:P98)))))</f>
        <v>0</v>
      </c>
      <c r="Q123" s="146">
        <f t="shared" ref="Q123:Q137" si="92">+IF($C123=0,0,IF($C123=30,(Q98),IF($C123=60,(SUM(P98:Q98)),(SUM(O98:Q98)))))</f>
        <v>0</v>
      </c>
      <c r="R123" s="146">
        <f t="shared" ref="R123:R137" si="93">+IF($C123=0,0,IF($C123=30,(R98),IF($C123=60,(SUM(Q98:R98)),(SUM(P98:R98)))))</f>
        <v>0</v>
      </c>
      <c r="S123" s="146">
        <f t="shared" ref="S123:S137" si="94">+IF($C123=0,0,IF($C123=30,(S98),IF($C123=60,(SUM(R98:S98)),(SUM(Q98:S98)))))</f>
        <v>0</v>
      </c>
      <c r="T123" s="146">
        <f t="shared" ref="T123:T137" si="95">+IF($C123=0,0,IF($C123=30,(T98),IF($C123=60,(SUM(S98:T98)),(SUM(R98:T98)))))</f>
        <v>0</v>
      </c>
      <c r="U123" s="146">
        <f t="shared" ref="U123:U137" si="96">+IF($C123=0,0,IF($C123=30,(U98),IF($C123=60,(SUM(T98:U98)),(SUM(S98:U98)))))</f>
        <v>0</v>
      </c>
      <c r="V123" s="146">
        <f t="shared" ref="V123:V137" si="97">+IF($C123=0,0,IF($C123=30,(V98),IF($C123=60,(SUM(U98:V98)),(SUM(T98:V98)))))</f>
        <v>0</v>
      </c>
      <c r="W123" s="146">
        <f t="shared" ref="W123:W137" si="98">+IF($C123=0,0,IF($C123=30,(W98),IF($C123=60,(SUM(V98:W98)),(SUM(U98:W98)))))</f>
        <v>0</v>
      </c>
      <c r="X123" s="146">
        <f t="shared" ref="X123:X137" si="99">+IF($C123=0,0,IF($C123=30,(X98),IF($C123=60,(SUM(W98:X98)),(SUM(V98:X98)))))</f>
        <v>0</v>
      </c>
      <c r="Y123" s="146">
        <f t="shared" ref="Y123:Y137" si="100">+IF($C123=0,0,IF($C123=30,(Y98),IF($C123=60,(SUM(X98:Y98)),(SUM(W98:Y98)))))</f>
        <v>0</v>
      </c>
      <c r="Z123" s="146">
        <f t="shared" ref="Z123:Z137" si="101">+IF($C123=0,0,IF($C123=30,(Z98),IF($C123=60,(SUM(Y98:Z98)),(SUM(X98:Z98)))))</f>
        <v>0</v>
      </c>
      <c r="AA123" s="146">
        <f t="shared" ref="AA123:AA137" si="102">+IF($C123=0,0,IF($C123=30,(AA98),IF($C123=60,(SUM(Z98:AA98)),(SUM(Y98:AA98)))))</f>
        <v>0</v>
      </c>
      <c r="AB123" s="146">
        <f t="shared" ref="AB123:AB137" si="103">+IF($C123=0,0,IF($C123=30,(AB98),IF($C123=60,(SUM(AA98:AB98)),(SUM(Z98:AB98)))))</f>
        <v>0</v>
      </c>
      <c r="AC123" s="146">
        <f t="shared" ref="AC123:AC137" si="104">+IF($C123=0,0,IF($C123=30,(AC98),IF($C123=60,(SUM(AB98:AC98)),(SUM(AA98:AC98)))))</f>
        <v>0</v>
      </c>
      <c r="AD123" s="146">
        <f t="shared" ref="AD123:AD137" si="105">+IF($C123=0,0,IF($C123=30,(AD98),IF($C123=60,(SUM(AC98:AD98)),(SUM(AB98:AD98)))))</f>
        <v>0</v>
      </c>
      <c r="AE123" s="146">
        <f t="shared" ref="AE123:AE137" si="106">+IF($C123=0,0,IF($C123=30,(AE98),IF($C123=60,(SUM(AD98:AE98)),(SUM(AC98:AE98)))))</f>
        <v>0</v>
      </c>
      <c r="AF123" s="146">
        <f t="shared" ref="AF123:AF137" si="107">+IF($C123=0,0,IF($C123=30,(AF98),IF($C123=60,(SUM(AE98:AF98)),(SUM(AD98:AF98)))))</f>
        <v>0</v>
      </c>
      <c r="AG123" s="146">
        <f t="shared" ref="AG123:AG137" si="108">+IF($C123=0,0,IF($C123=30,(AG98),IF($C123=60,(SUM(AF98:AG98)),(SUM(AE98:AG98)))))</f>
        <v>0</v>
      </c>
      <c r="AH123" s="146">
        <f t="shared" ref="AH123:AH137" si="109">+IF($C123=0,0,IF($C123=30,(AH98),IF($C123=60,(SUM(AG98:AH98)),(SUM(AF98:AH98)))))</f>
        <v>0</v>
      </c>
      <c r="AI123" s="146">
        <f t="shared" ref="AI123:AI137" si="110">+IF($C123=0,0,IF($C123=30,(AI98),IF($C123=60,(SUM(AH98:AI98)),(SUM(AG98:AI98)))))</f>
        <v>0</v>
      </c>
      <c r="AJ123" s="146">
        <f t="shared" ref="AJ123:AJ137" si="111">+IF($C123=0,0,IF($C123=30,(AJ98),IF($C123=60,(SUM(AI98:AJ98)),(SUM(AH98:AJ98)))))</f>
        <v>0</v>
      </c>
      <c r="AK123" s="146">
        <f t="shared" ref="AK123:AK137" si="112">+IF($C123=0,0,IF($C123=30,(AK98),IF($C123=60,(SUM(AJ98:AK98)),(SUM(AI98:AK98)))))</f>
        <v>0</v>
      </c>
      <c r="AL123" s="146">
        <f t="shared" ref="AL123:AL137" si="113">+IF($C123=0,0,IF($C123=30,(AL98),IF($C123=60,(SUM(AK98:AL98)),(SUM(AJ98:AL98)))))</f>
        <v>0</v>
      </c>
      <c r="AM123" s="146">
        <f t="shared" si="58"/>
        <v>0</v>
      </c>
      <c r="AN123" s="146">
        <f t="shared" si="59"/>
        <v>0</v>
      </c>
      <c r="AO123" s="146">
        <f t="shared" si="60"/>
        <v>0</v>
      </c>
      <c r="AP123" s="146">
        <f t="shared" si="61"/>
        <v>0</v>
      </c>
      <c r="AQ123" s="146">
        <f t="shared" si="62"/>
        <v>0</v>
      </c>
      <c r="AR123" s="146">
        <f t="shared" si="63"/>
        <v>0</v>
      </c>
      <c r="AS123" s="146">
        <f t="shared" si="64"/>
        <v>0</v>
      </c>
      <c r="AT123" s="146">
        <f t="shared" si="65"/>
        <v>0</v>
      </c>
      <c r="AU123" s="146">
        <f t="shared" si="66"/>
        <v>0</v>
      </c>
      <c r="AV123" s="146">
        <f t="shared" si="67"/>
        <v>0</v>
      </c>
      <c r="AW123" s="146">
        <f t="shared" si="68"/>
        <v>0</v>
      </c>
      <c r="AX123" s="146">
        <f t="shared" si="69"/>
        <v>0</v>
      </c>
      <c r="AY123" s="146">
        <f t="shared" si="70"/>
        <v>0</v>
      </c>
      <c r="AZ123" s="146">
        <f t="shared" si="71"/>
        <v>0</v>
      </c>
      <c r="BA123" s="146">
        <f t="shared" si="72"/>
        <v>0</v>
      </c>
      <c r="BB123" s="146">
        <f t="shared" si="73"/>
        <v>0</v>
      </c>
      <c r="BC123" s="146">
        <f t="shared" si="74"/>
        <v>0</v>
      </c>
      <c r="BD123" s="146">
        <f t="shared" si="75"/>
        <v>0</v>
      </c>
      <c r="BE123" s="146">
        <f t="shared" si="76"/>
        <v>0</v>
      </c>
      <c r="BF123" s="146">
        <f t="shared" si="77"/>
        <v>0</v>
      </c>
      <c r="BG123" s="146">
        <f t="shared" si="78"/>
        <v>0</v>
      </c>
      <c r="BH123" s="146">
        <f t="shared" si="79"/>
        <v>0</v>
      </c>
      <c r="BI123" s="146">
        <f t="shared" si="80"/>
        <v>0</v>
      </c>
      <c r="BJ123" s="146">
        <f t="shared" si="81"/>
        <v>0</v>
      </c>
      <c r="BK123" s="146">
        <f t="shared" si="82"/>
        <v>0</v>
      </c>
    </row>
    <row r="124" spans="2:63" x14ac:dyDescent="0.25">
      <c r="B124" t="str">
        <f t="shared" si="52"/>
        <v>Materia Prima 7</v>
      </c>
      <c r="C124" s="54">
        <f>+Input!$H$5</f>
        <v>0</v>
      </c>
      <c r="D124" s="146">
        <f t="shared" si="54"/>
        <v>0</v>
      </c>
      <c r="E124" s="146">
        <f t="shared" si="55"/>
        <v>0</v>
      </c>
      <c r="F124" s="146">
        <f t="shared" si="56"/>
        <v>0</v>
      </c>
      <c r="G124" s="146">
        <f t="shared" si="57"/>
        <v>0</v>
      </c>
      <c r="H124" s="146">
        <f t="shared" si="83"/>
        <v>0</v>
      </c>
      <c r="I124" s="146">
        <f t="shared" si="84"/>
        <v>0</v>
      </c>
      <c r="J124" s="146">
        <f t="shared" si="85"/>
        <v>0</v>
      </c>
      <c r="K124" s="146">
        <f t="shared" si="86"/>
        <v>0</v>
      </c>
      <c r="L124" s="146">
        <f t="shared" si="87"/>
        <v>0</v>
      </c>
      <c r="M124" s="146">
        <f t="shared" si="88"/>
        <v>0</v>
      </c>
      <c r="N124" s="146">
        <f t="shared" si="89"/>
        <v>0</v>
      </c>
      <c r="O124" s="146">
        <f t="shared" si="90"/>
        <v>0</v>
      </c>
      <c r="P124" s="146">
        <f t="shared" si="91"/>
        <v>0</v>
      </c>
      <c r="Q124" s="146">
        <f t="shared" si="92"/>
        <v>0</v>
      </c>
      <c r="R124" s="146">
        <f t="shared" si="93"/>
        <v>0</v>
      </c>
      <c r="S124" s="146">
        <f t="shared" si="94"/>
        <v>0</v>
      </c>
      <c r="T124" s="146">
        <f t="shared" si="95"/>
        <v>0</v>
      </c>
      <c r="U124" s="146">
        <f t="shared" si="96"/>
        <v>0</v>
      </c>
      <c r="V124" s="146">
        <f t="shared" si="97"/>
        <v>0</v>
      </c>
      <c r="W124" s="146">
        <f t="shared" si="98"/>
        <v>0</v>
      </c>
      <c r="X124" s="146">
        <f t="shared" si="99"/>
        <v>0</v>
      </c>
      <c r="Y124" s="146">
        <f t="shared" si="100"/>
        <v>0</v>
      </c>
      <c r="Z124" s="146">
        <f t="shared" si="101"/>
        <v>0</v>
      </c>
      <c r="AA124" s="146">
        <f t="shared" si="102"/>
        <v>0</v>
      </c>
      <c r="AB124" s="146">
        <f t="shared" si="103"/>
        <v>0</v>
      </c>
      <c r="AC124" s="146">
        <f t="shared" si="104"/>
        <v>0</v>
      </c>
      <c r="AD124" s="146">
        <f t="shared" si="105"/>
        <v>0</v>
      </c>
      <c r="AE124" s="146">
        <f t="shared" si="106"/>
        <v>0</v>
      </c>
      <c r="AF124" s="146">
        <f t="shared" si="107"/>
        <v>0</v>
      </c>
      <c r="AG124" s="146">
        <f t="shared" si="108"/>
        <v>0</v>
      </c>
      <c r="AH124" s="146">
        <f t="shared" si="109"/>
        <v>0</v>
      </c>
      <c r="AI124" s="146">
        <f t="shared" si="110"/>
        <v>0</v>
      </c>
      <c r="AJ124" s="146">
        <f t="shared" si="111"/>
        <v>0</v>
      </c>
      <c r="AK124" s="146">
        <f t="shared" si="112"/>
        <v>0</v>
      </c>
      <c r="AL124" s="146">
        <f t="shared" si="113"/>
        <v>0</v>
      </c>
      <c r="AM124" s="146">
        <f t="shared" si="58"/>
        <v>0</v>
      </c>
      <c r="AN124" s="146">
        <f t="shared" si="59"/>
        <v>0</v>
      </c>
      <c r="AO124" s="146">
        <f t="shared" si="60"/>
        <v>0</v>
      </c>
      <c r="AP124" s="146">
        <f t="shared" si="61"/>
        <v>0</v>
      </c>
      <c r="AQ124" s="146">
        <f t="shared" si="62"/>
        <v>0</v>
      </c>
      <c r="AR124" s="146">
        <f t="shared" si="63"/>
        <v>0</v>
      </c>
      <c r="AS124" s="146">
        <f t="shared" si="64"/>
        <v>0</v>
      </c>
      <c r="AT124" s="146">
        <f t="shared" si="65"/>
        <v>0</v>
      </c>
      <c r="AU124" s="146">
        <f t="shared" si="66"/>
        <v>0</v>
      </c>
      <c r="AV124" s="146">
        <f t="shared" si="67"/>
        <v>0</v>
      </c>
      <c r="AW124" s="146">
        <f t="shared" si="68"/>
        <v>0</v>
      </c>
      <c r="AX124" s="146">
        <f t="shared" si="69"/>
        <v>0</v>
      </c>
      <c r="AY124" s="146">
        <f t="shared" si="70"/>
        <v>0</v>
      </c>
      <c r="AZ124" s="146">
        <f t="shared" si="71"/>
        <v>0</v>
      </c>
      <c r="BA124" s="146">
        <f t="shared" si="72"/>
        <v>0</v>
      </c>
      <c r="BB124" s="146">
        <f t="shared" si="73"/>
        <v>0</v>
      </c>
      <c r="BC124" s="146">
        <f t="shared" si="74"/>
        <v>0</v>
      </c>
      <c r="BD124" s="146">
        <f t="shared" si="75"/>
        <v>0</v>
      </c>
      <c r="BE124" s="146">
        <f t="shared" si="76"/>
        <v>0</v>
      </c>
      <c r="BF124" s="146">
        <f t="shared" si="77"/>
        <v>0</v>
      </c>
      <c r="BG124" s="146">
        <f t="shared" si="78"/>
        <v>0</v>
      </c>
      <c r="BH124" s="146">
        <f t="shared" si="79"/>
        <v>0</v>
      </c>
      <c r="BI124" s="146">
        <f t="shared" si="80"/>
        <v>0</v>
      </c>
      <c r="BJ124" s="146">
        <f t="shared" si="81"/>
        <v>0</v>
      </c>
      <c r="BK124" s="146">
        <f t="shared" si="82"/>
        <v>0</v>
      </c>
    </row>
    <row r="125" spans="2:63" x14ac:dyDescent="0.25">
      <c r="B125" t="str">
        <f t="shared" si="52"/>
        <v>Materia Prima 8</v>
      </c>
      <c r="C125" s="54">
        <f>+Input!$H$5</f>
        <v>0</v>
      </c>
      <c r="D125" s="146">
        <f t="shared" si="54"/>
        <v>0</v>
      </c>
      <c r="E125" s="146">
        <f t="shared" si="55"/>
        <v>0</v>
      </c>
      <c r="F125" s="146">
        <f t="shared" si="56"/>
        <v>0</v>
      </c>
      <c r="G125" s="146">
        <f t="shared" si="57"/>
        <v>0</v>
      </c>
      <c r="H125" s="146">
        <f t="shared" si="83"/>
        <v>0</v>
      </c>
      <c r="I125" s="146">
        <f t="shared" si="84"/>
        <v>0</v>
      </c>
      <c r="J125" s="146">
        <f t="shared" si="85"/>
        <v>0</v>
      </c>
      <c r="K125" s="146">
        <f t="shared" si="86"/>
        <v>0</v>
      </c>
      <c r="L125" s="146">
        <f t="shared" si="87"/>
        <v>0</v>
      </c>
      <c r="M125" s="146">
        <f t="shared" si="88"/>
        <v>0</v>
      </c>
      <c r="N125" s="146">
        <f t="shared" si="89"/>
        <v>0</v>
      </c>
      <c r="O125" s="146">
        <f t="shared" si="90"/>
        <v>0</v>
      </c>
      <c r="P125" s="146">
        <f t="shared" si="91"/>
        <v>0</v>
      </c>
      <c r="Q125" s="146">
        <f t="shared" si="92"/>
        <v>0</v>
      </c>
      <c r="R125" s="146">
        <f t="shared" si="93"/>
        <v>0</v>
      </c>
      <c r="S125" s="146">
        <f t="shared" si="94"/>
        <v>0</v>
      </c>
      <c r="T125" s="146">
        <f t="shared" si="95"/>
        <v>0</v>
      </c>
      <c r="U125" s="146">
        <f t="shared" si="96"/>
        <v>0</v>
      </c>
      <c r="V125" s="146">
        <f t="shared" si="97"/>
        <v>0</v>
      </c>
      <c r="W125" s="146">
        <f t="shared" si="98"/>
        <v>0</v>
      </c>
      <c r="X125" s="146">
        <f t="shared" si="99"/>
        <v>0</v>
      </c>
      <c r="Y125" s="146">
        <f t="shared" si="100"/>
        <v>0</v>
      </c>
      <c r="Z125" s="146">
        <f t="shared" si="101"/>
        <v>0</v>
      </c>
      <c r="AA125" s="146">
        <f t="shared" si="102"/>
        <v>0</v>
      </c>
      <c r="AB125" s="146">
        <f t="shared" si="103"/>
        <v>0</v>
      </c>
      <c r="AC125" s="146">
        <f t="shared" si="104"/>
        <v>0</v>
      </c>
      <c r="AD125" s="146">
        <f t="shared" si="105"/>
        <v>0</v>
      </c>
      <c r="AE125" s="146">
        <f t="shared" si="106"/>
        <v>0</v>
      </c>
      <c r="AF125" s="146">
        <f t="shared" si="107"/>
        <v>0</v>
      </c>
      <c r="AG125" s="146">
        <f t="shared" si="108"/>
        <v>0</v>
      </c>
      <c r="AH125" s="146">
        <f t="shared" si="109"/>
        <v>0</v>
      </c>
      <c r="AI125" s="146">
        <f t="shared" si="110"/>
        <v>0</v>
      </c>
      <c r="AJ125" s="146">
        <f t="shared" si="111"/>
        <v>0</v>
      </c>
      <c r="AK125" s="146">
        <f t="shared" si="112"/>
        <v>0</v>
      </c>
      <c r="AL125" s="146">
        <f t="shared" si="113"/>
        <v>0</v>
      </c>
      <c r="AM125" s="146">
        <f t="shared" si="58"/>
        <v>0</v>
      </c>
      <c r="AN125" s="146">
        <f t="shared" si="59"/>
        <v>0</v>
      </c>
      <c r="AO125" s="146">
        <f t="shared" si="60"/>
        <v>0</v>
      </c>
      <c r="AP125" s="146">
        <f t="shared" si="61"/>
        <v>0</v>
      </c>
      <c r="AQ125" s="146">
        <f t="shared" si="62"/>
        <v>0</v>
      </c>
      <c r="AR125" s="146">
        <f t="shared" si="63"/>
        <v>0</v>
      </c>
      <c r="AS125" s="146">
        <f t="shared" si="64"/>
        <v>0</v>
      </c>
      <c r="AT125" s="146">
        <f t="shared" si="65"/>
        <v>0</v>
      </c>
      <c r="AU125" s="146">
        <f t="shared" si="66"/>
        <v>0</v>
      </c>
      <c r="AV125" s="146">
        <f t="shared" si="67"/>
        <v>0</v>
      </c>
      <c r="AW125" s="146">
        <f t="shared" si="68"/>
        <v>0</v>
      </c>
      <c r="AX125" s="146">
        <f t="shared" si="69"/>
        <v>0</v>
      </c>
      <c r="AY125" s="146">
        <f t="shared" si="70"/>
        <v>0</v>
      </c>
      <c r="AZ125" s="146">
        <f t="shared" si="71"/>
        <v>0</v>
      </c>
      <c r="BA125" s="146">
        <f t="shared" si="72"/>
        <v>0</v>
      </c>
      <c r="BB125" s="146">
        <f t="shared" si="73"/>
        <v>0</v>
      </c>
      <c r="BC125" s="146">
        <f t="shared" si="74"/>
        <v>0</v>
      </c>
      <c r="BD125" s="146">
        <f t="shared" si="75"/>
        <v>0</v>
      </c>
      <c r="BE125" s="146">
        <f t="shared" si="76"/>
        <v>0</v>
      </c>
      <c r="BF125" s="146">
        <f t="shared" si="77"/>
        <v>0</v>
      </c>
      <c r="BG125" s="146">
        <f t="shared" si="78"/>
        <v>0</v>
      </c>
      <c r="BH125" s="146">
        <f t="shared" si="79"/>
        <v>0</v>
      </c>
      <c r="BI125" s="146">
        <f t="shared" si="80"/>
        <v>0</v>
      </c>
      <c r="BJ125" s="146">
        <f t="shared" si="81"/>
        <v>0</v>
      </c>
      <c r="BK125" s="146">
        <f t="shared" si="82"/>
        <v>0</v>
      </c>
    </row>
    <row r="126" spans="2:63" x14ac:dyDescent="0.25">
      <c r="B126" t="str">
        <f t="shared" si="52"/>
        <v>Materia Prima 9</v>
      </c>
      <c r="C126" s="54">
        <f>+Input!$H$5</f>
        <v>0</v>
      </c>
      <c r="D126" s="146">
        <f t="shared" si="54"/>
        <v>0</v>
      </c>
      <c r="E126" s="146">
        <f t="shared" si="55"/>
        <v>0</v>
      </c>
      <c r="F126" s="146">
        <f t="shared" si="56"/>
        <v>0</v>
      </c>
      <c r="G126" s="146">
        <f t="shared" si="57"/>
        <v>0</v>
      </c>
      <c r="H126" s="146">
        <f t="shared" si="83"/>
        <v>0</v>
      </c>
      <c r="I126" s="146">
        <f t="shared" si="84"/>
        <v>0</v>
      </c>
      <c r="J126" s="146">
        <f t="shared" si="85"/>
        <v>0</v>
      </c>
      <c r="K126" s="146">
        <f t="shared" si="86"/>
        <v>0</v>
      </c>
      <c r="L126" s="146">
        <f t="shared" si="87"/>
        <v>0</v>
      </c>
      <c r="M126" s="146">
        <f t="shared" si="88"/>
        <v>0</v>
      </c>
      <c r="N126" s="146">
        <f t="shared" si="89"/>
        <v>0</v>
      </c>
      <c r="O126" s="146">
        <f t="shared" si="90"/>
        <v>0</v>
      </c>
      <c r="P126" s="146">
        <f t="shared" si="91"/>
        <v>0</v>
      </c>
      <c r="Q126" s="146">
        <f t="shared" si="92"/>
        <v>0</v>
      </c>
      <c r="R126" s="146">
        <f t="shared" si="93"/>
        <v>0</v>
      </c>
      <c r="S126" s="146">
        <f t="shared" si="94"/>
        <v>0</v>
      </c>
      <c r="T126" s="146">
        <f t="shared" si="95"/>
        <v>0</v>
      </c>
      <c r="U126" s="146">
        <f t="shared" si="96"/>
        <v>0</v>
      </c>
      <c r="V126" s="146">
        <f t="shared" si="97"/>
        <v>0</v>
      </c>
      <c r="W126" s="146">
        <f t="shared" si="98"/>
        <v>0</v>
      </c>
      <c r="X126" s="146">
        <f t="shared" si="99"/>
        <v>0</v>
      </c>
      <c r="Y126" s="146">
        <f t="shared" si="100"/>
        <v>0</v>
      </c>
      <c r="Z126" s="146">
        <f t="shared" si="101"/>
        <v>0</v>
      </c>
      <c r="AA126" s="146">
        <f t="shared" si="102"/>
        <v>0</v>
      </c>
      <c r="AB126" s="146">
        <f t="shared" si="103"/>
        <v>0</v>
      </c>
      <c r="AC126" s="146">
        <f t="shared" si="104"/>
        <v>0</v>
      </c>
      <c r="AD126" s="146">
        <f t="shared" si="105"/>
        <v>0</v>
      </c>
      <c r="AE126" s="146">
        <f t="shared" si="106"/>
        <v>0</v>
      </c>
      <c r="AF126" s="146">
        <f t="shared" si="107"/>
        <v>0</v>
      </c>
      <c r="AG126" s="146">
        <f t="shared" si="108"/>
        <v>0</v>
      </c>
      <c r="AH126" s="146">
        <f t="shared" si="109"/>
        <v>0</v>
      </c>
      <c r="AI126" s="146">
        <f t="shared" si="110"/>
        <v>0</v>
      </c>
      <c r="AJ126" s="146">
        <f t="shared" si="111"/>
        <v>0</v>
      </c>
      <c r="AK126" s="146">
        <f t="shared" si="112"/>
        <v>0</v>
      </c>
      <c r="AL126" s="146">
        <f t="shared" si="113"/>
        <v>0</v>
      </c>
      <c r="AM126" s="146">
        <f t="shared" si="58"/>
        <v>0</v>
      </c>
      <c r="AN126" s="146">
        <f t="shared" si="59"/>
        <v>0</v>
      </c>
      <c r="AO126" s="146">
        <f t="shared" si="60"/>
        <v>0</v>
      </c>
      <c r="AP126" s="146">
        <f t="shared" si="61"/>
        <v>0</v>
      </c>
      <c r="AQ126" s="146">
        <f t="shared" si="62"/>
        <v>0</v>
      </c>
      <c r="AR126" s="146">
        <f t="shared" si="63"/>
        <v>0</v>
      </c>
      <c r="AS126" s="146">
        <f t="shared" si="64"/>
        <v>0</v>
      </c>
      <c r="AT126" s="146">
        <f t="shared" si="65"/>
        <v>0</v>
      </c>
      <c r="AU126" s="146">
        <f t="shared" si="66"/>
        <v>0</v>
      </c>
      <c r="AV126" s="146">
        <f t="shared" si="67"/>
        <v>0</v>
      </c>
      <c r="AW126" s="146">
        <f t="shared" si="68"/>
        <v>0</v>
      </c>
      <c r="AX126" s="146">
        <f t="shared" si="69"/>
        <v>0</v>
      </c>
      <c r="AY126" s="146">
        <f t="shared" si="70"/>
        <v>0</v>
      </c>
      <c r="AZ126" s="146">
        <f t="shared" si="71"/>
        <v>0</v>
      </c>
      <c r="BA126" s="146">
        <f t="shared" si="72"/>
        <v>0</v>
      </c>
      <c r="BB126" s="146">
        <f t="shared" si="73"/>
        <v>0</v>
      </c>
      <c r="BC126" s="146">
        <f t="shared" si="74"/>
        <v>0</v>
      </c>
      <c r="BD126" s="146">
        <f t="shared" si="75"/>
        <v>0</v>
      </c>
      <c r="BE126" s="146">
        <f t="shared" si="76"/>
        <v>0</v>
      </c>
      <c r="BF126" s="146">
        <f t="shared" si="77"/>
        <v>0</v>
      </c>
      <c r="BG126" s="146">
        <f t="shared" si="78"/>
        <v>0</v>
      </c>
      <c r="BH126" s="146">
        <f t="shared" si="79"/>
        <v>0</v>
      </c>
      <c r="BI126" s="146">
        <f t="shared" si="80"/>
        <v>0</v>
      </c>
      <c r="BJ126" s="146">
        <f t="shared" si="81"/>
        <v>0</v>
      </c>
      <c r="BK126" s="146">
        <f t="shared" si="82"/>
        <v>0</v>
      </c>
    </row>
    <row r="127" spans="2:63" x14ac:dyDescent="0.25">
      <c r="B127" t="str">
        <f t="shared" si="52"/>
        <v>Materia Prima 10</v>
      </c>
      <c r="C127" s="54">
        <f>+Input!$H$5</f>
        <v>0</v>
      </c>
      <c r="D127" s="146">
        <f t="shared" si="54"/>
        <v>0</v>
      </c>
      <c r="E127" s="146">
        <f t="shared" si="55"/>
        <v>0</v>
      </c>
      <c r="F127" s="146">
        <f t="shared" si="56"/>
        <v>0</v>
      </c>
      <c r="G127" s="146">
        <f t="shared" si="57"/>
        <v>0</v>
      </c>
      <c r="H127" s="146">
        <f t="shared" si="83"/>
        <v>0</v>
      </c>
      <c r="I127" s="146">
        <f t="shared" si="84"/>
        <v>0</v>
      </c>
      <c r="J127" s="146">
        <f t="shared" si="85"/>
        <v>0</v>
      </c>
      <c r="K127" s="146">
        <f t="shared" si="86"/>
        <v>0</v>
      </c>
      <c r="L127" s="146">
        <f t="shared" si="87"/>
        <v>0</v>
      </c>
      <c r="M127" s="146">
        <f t="shared" si="88"/>
        <v>0</v>
      </c>
      <c r="N127" s="146">
        <f t="shared" si="89"/>
        <v>0</v>
      </c>
      <c r="O127" s="146">
        <f t="shared" si="90"/>
        <v>0</v>
      </c>
      <c r="P127" s="146">
        <f t="shared" si="91"/>
        <v>0</v>
      </c>
      <c r="Q127" s="146">
        <f t="shared" si="92"/>
        <v>0</v>
      </c>
      <c r="R127" s="146">
        <f t="shared" si="93"/>
        <v>0</v>
      </c>
      <c r="S127" s="146">
        <f t="shared" si="94"/>
        <v>0</v>
      </c>
      <c r="T127" s="146">
        <f t="shared" si="95"/>
        <v>0</v>
      </c>
      <c r="U127" s="146">
        <f t="shared" si="96"/>
        <v>0</v>
      </c>
      <c r="V127" s="146">
        <f t="shared" si="97"/>
        <v>0</v>
      </c>
      <c r="W127" s="146">
        <f t="shared" si="98"/>
        <v>0</v>
      </c>
      <c r="X127" s="146">
        <f t="shared" si="99"/>
        <v>0</v>
      </c>
      <c r="Y127" s="146">
        <f t="shared" si="100"/>
        <v>0</v>
      </c>
      <c r="Z127" s="146">
        <f t="shared" si="101"/>
        <v>0</v>
      </c>
      <c r="AA127" s="146">
        <f t="shared" si="102"/>
        <v>0</v>
      </c>
      <c r="AB127" s="146">
        <f t="shared" si="103"/>
        <v>0</v>
      </c>
      <c r="AC127" s="146">
        <f t="shared" si="104"/>
        <v>0</v>
      </c>
      <c r="AD127" s="146">
        <f t="shared" si="105"/>
        <v>0</v>
      </c>
      <c r="AE127" s="146">
        <f t="shared" si="106"/>
        <v>0</v>
      </c>
      <c r="AF127" s="146">
        <f t="shared" si="107"/>
        <v>0</v>
      </c>
      <c r="AG127" s="146">
        <f t="shared" si="108"/>
        <v>0</v>
      </c>
      <c r="AH127" s="146">
        <f t="shared" si="109"/>
        <v>0</v>
      </c>
      <c r="AI127" s="146">
        <f t="shared" si="110"/>
        <v>0</v>
      </c>
      <c r="AJ127" s="146">
        <f t="shared" si="111"/>
        <v>0</v>
      </c>
      <c r="AK127" s="146">
        <f t="shared" si="112"/>
        <v>0</v>
      </c>
      <c r="AL127" s="146">
        <f t="shared" si="113"/>
        <v>0</v>
      </c>
      <c r="AM127" s="146">
        <f t="shared" si="58"/>
        <v>0</v>
      </c>
      <c r="AN127" s="146">
        <f t="shared" si="59"/>
        <v>0</v>
      </c>
      <c r="AO127" s="146">
        <f t="shared" si="60"/>
        <v>0</v>
      </c>
      <c r="AP127" s="146">
        <f t="shared" si="61"/>
        <v>0</v>
      </c>
      <c r="AQ127" s="146">
        <f t="shared" si="62"/>
        <v>0</v>
      </c>
      <c r="AR127" s="146">
        <f t="shared" si="63"/>
        <v>0</v>
      </c>
      <c r="AS127" s="146">
        <f t="shared" si="64"/>
        <v>0</v>
      </c>
      <c r="AT127" s="146">
        <f t="shared" si="65"/>
        <v>0</v>
      </c>
      <c r="AU127" s="146">
        <f t="shared" si="66"/>
        <v>0</v>
      </c>
      <c r="AV127" s="146">
        <f t="shared" si="67"/>
        <v>0</v>
      </c>
      <c r="AW127" s="146">
        <f t="shared" si="68"/>
        <v>0</v>
      </c>
      <c r="AX127" s="146">
        <f t="shared" si="69"/>
        <v>0</v>
      </c>
      <c r="AY127" s="146">
        <f t="shared" si="70"/>
        <v>0</v>
      </c>
      <c r="AZ127" s="146">
        <f t="shared" si="71"/>
        <v>0</v>
      </c>
      <c r="BA127" s="146">
        <f t="shared" si="72"/>
        <v>0</v>
      </c>
      <c r="BB127" s="146">
        <f t="shared" si="73"/>
        <v>0</v>
      </c>
      <c r="BC127" s="146">
        <f t="shared" si="74"/>
        <v>0</v>
      </c>
      <c r="BD127" s="146">
        <f t="shared" si="75"/>
        <v>0</v>
      </c>
      <c r="BE127" s="146">
        <f t="shared" si="76"/>
        <v>0</v>
      </c>
      <c r="BF127" s="146">
        <f t="shared" si="77"/>
        <v>0</v>
      </c>
      <c r="BG127" s="146">
        <f t="shared" si="78"/>
        <v>0</v>
      </c>
      <c r="BH127" s="146">
        <f t="shared" si="79"/>
        <v>0</v>
      </c>
      <c r="BI127" s="146">
        <f t="shared" si="80"/>
        <v>0</v>
      </c>
      <c r="BJ127" s="146">
        <f t="shared" si="81"/>
        <v>0</v>
      </c>
      <c r="BK127" s="146">
        <f t="shared" si="82"/>
        <v>0</v>
      </c>
    </row>
    <row r="128" spans="2:63" x14ac:dyDescent="0.25">
      <c r="B128" t="str">
        <f t="shared" si="52"/>
        <v>Materia Prima 11</v>
      </c>
      <c r="C128" s="54">
        <f>+Input!$H$5</f>
        <v>0</v>
      </c>
      <c r="D128" s="146">
        <f t="shared" si="54"/>
        <v>0</v>
      </c>
      <c r="E128" s="146">
        <f t="shared" si="55"/>
        <v>0</v>
      </c>
      <c r="F128" s="146">
        <f t="shared" si="56"/>
        <v>0</v>
      </c>
      <c r="G128" s="146">
        <f t="shared" si="57"/>
        <v>0</v>
      </c>
      <c r="H128" s="146">
        <f t="shared" si="83"/>
        <v>0</v>
      </c>
      <c r="I128" s="146">
        <f t="shared" si="84"/>
        <v>0</v>
      </c>
      <c r="J128" s="146">
        <f t="shared" si="85"/>
        <v>0</v>
      </c>
      <c r="K128" s="146">
        <f t="shared" si="86"/>
        <v>0</v>
      </c>
      <c r="L128" s="146">
        <f t="shared" si="87"/>
        <v>0</v>
      </c>
      <c r="M128" s="146">
        <f t="shared" si="88"/>
        <v>0</v>
      </c>
      <c r="N128" s="146">
        <f t="shared" si="89"/>
        <v>0</v>
      </c>
      <c r="O128" s="146">
        <f t="shared" si="90"/>
        <v>0</v>
      </c>
      <c r="P128" s="146">
        <f t="shared" si="91"/>
        <v>0</v>
      </c>
      <c r="Q128" s="146">
        <f t="shared" si="92"/>
        <v>0</v>
      </c>
      <c r="R128" s="146">
        <f t="shared" si="93"/>
        <v>0</v>
      </c>
      <c r="S128" s="146">
        <f t="shared" si="94"/>
        <v>0</v>
      </c>
      <c r="T128" s="146">
        <f t="shared" si="95"/>
        <v>0</v>
      </c>
      <c r="U128" s="146">
        <f t="shared" si="96"/>
        <v>0</v>
      </c>
      <c r="V128" s="146">
        <f t="shared" si="97"/>
        <v>0</v>
      </c>
      <c r="W128" s="146">
        <f t="shared" si="98"/>
        <v>0</v>
      </c>
      <c r="X128" s="146">
        <f t="shared" si="99"/>
        <v>0</v>
      </c>
      <c r="Y128" s="146">
        <f t="shared" si="100"/>
        <v>0</v>
      </c>
      <c r="Z128" s="146">
        <f t="shared" si="101"/>
        <v>0</v>
      </c>
      <c r="AA128" s="146">
        <f t="shared" si="102"/>
        <v>0</v>
      </c>
      <c r="AB128" s="146">
        <f t="shared" si="103"/>
        <v>0</v>
      </c>
      <c r="AC128" s="146">
        <f t="shared" si="104"/>
        <v>0</v>
      </c>
      <c r="AD128" s="146">
        <f t="shared" si="105"/>
        <v>0</v>
      </c>
      <c r="AE128" s="146">
        <f t="shared" si="106"/>
        <v>0</v>
      </c>
      <c r="AF128" s="146">
        <f t="shared" si="107"/>
        <v>0</v>
      </c>
      <c r="AG128" s="146">
        <f t="shared" si="108"/>
        <v>0</v>
      </c>
      <c r="AH128" s="146">
        <f t="shared" si="109"/>
        <v>0</v>
      </c>
      <c r="AI128" s="146">
        <f t="shared" si="110"/>
        <v>0</v>
      </c>
      <c r="AJ128" s="146">
        <f t="shared" si="111"/>
        <v>0</v>
      </c>
      <c r="AK128" s="146">
        <f t="shared" si="112"/>
        <v>0</v>
      </c>
      <c r="AL128" s="146">
        <f t="shared" si="113"/>
        <v>0</v>
      </c>
      <c r="AM128" s="146">
        <f t="shared" si="58"/>
        <v>0</v>
      </c>
      <c r="AN128" s="146">
        <f t="shared" si="59"/>
        <v>0</v>
      </c>
      <c r="AO128" s="146">
        <f t="shared" si="60"/>
        <v>0</v>
      </c>
      <c r="AP128" s="146">
        <f t="shared" si="61"/>
        <v>0</v>
      </c>
      <c r="AQ128" s="146">
        <f t="shared" si="62"/>
        <v>0</v>
      </c>
      <c r="AR128" s="146">
        <f t="shared" si="63"/>
        <v>0</v>
      </c>
      <c r="AS128" s="146">
        <f t="shared" si="64"/>
        <v>0</v>
      </c>
      <c r="AT128" s="146">
        <f t="shared" si="65"/>
        <v>0</v>
      </c>
      <c r="AU128" s="146">
        <f t="shared" si="66"/>
        <v>0</v>
      </c>
      <c r="AV128" s="146">
        <f t="shared" si="67"/>
        <v>0</v>
      </c>
      <c r="AW128" s="146">
        <f t="shared" si="68"/>
        <v>0</v>
      </c>
      <c r="AX128" s="146">
        <f t="shared" si="69"/>
        <v>0</v>
      </c>
      <c r="AY128" s="146">
        <f t="shared" si="70"/>
        <v>0</v>
      </c>
      <c r="AZ128" s="146">
        <f t="shared" si="71"/>
        <v>0</v>
      </c>
      <c r="BA128" s="146">
        <f t="shared" si="72"/>
        <v>0</v>
      </c>
      <c r="BB128" s="146">
        <f t="shared" si="73"/>
        <v>0</v>
      </c>
      <c r="BC128" s="146">
        <f t="shared" si="74"/>
        <v>0</v>
      </c>
      <c r="BD128" s="146">
        <f t="shared" si="75"/>
        <v>0</v>
      </c>
      <c r="BE128" s="146">
        <f t="shared" si="76"/>
        <v>0</v>
      </c>
      <c r="BF128" s="146">
        <f t="shared" si="77"/>
        <v>0</v>
      </c>
      <c r="BG128" s="146">
        <f t="shared" si="78"/>
        <v>0</v>
      </c>
      <c r="BH128" s="146">
        <f t="shared" si="79"/>
        <v>0</v>
      </c>
      <c r="BI128" s="146">
        <f t="shared" si="80"/>
        <v>0</v>
      </c>
      <c r="BJ128" s="146">
        <f t="shared" si="81"/>
        <v>0</v>
      </c>
      <c r="BK128" s="146">
        <f t="shared" si="82"/>
        <v>0</v>
      </c>
    </row>
    <row r="129" spans="2:63" x14ac:dyDescent="0.25">
      <c r="B129" t="str">
        <f t="shared" si="52"/>
        <v>Materia Prima 12</v>
      </c>
      <c r="C129" s="54">
        <f>+Input!$H$5</f>
        <v>0</v>
      </c>
      <c r="D129" s="146">
        <f t="shared" si="54"/>
        <v>0</v>
      </c>
      <c r="E129" s="146">
        <f t="shared" si="55"/>
        <v>0</v>
      </c>
      <c r="F129" s="146">
        <f t="shared" si="56"/>
        <v>0</v>
      </c>
      <c r="G129" s="146">
        <f t="shared" si="57"/>
        <v>0</v>
      </c>
      <c r="H129" s="146">
        <f t="shared" si="83"/>
        <v>0</v>
      </c>
      <c r="I129" s="146">
        <f t="shared" si="84"/>
        <v>0</v>
      </c>
      <c r="J129" s="146">
        <f t="shared" si="85"/>
        <v>0</v>
      </c>
      <c r="K129" s="146">
        <f t="shared" si="86"/>
        <v>0</v>
      </c>
      <c r="L129" s="146">
        <f t="shared" si="87"/>
        <v>0</v>
      </c>
      <c r="M129" s="146">
        <f t="shared" si="88"/>
        <v>0</v>
      </c>
      <c r="N129" s="146">
        <f t="shared" si="89"/>
        <v>0</v>
      </c>
      <c r="O129" s="146">
        <f t="shared" si="90"/>
        <v>0</v>
      </c>
      <c r="P129" s="146">
        <f t="shared" si="91"/>
        <v>0</v>
      </c>
      <c r="Q129" s="146">
        <f t="shared" si="92"/>
        <v>0</v>
      </c>
      <c r="R129" s="146">
        <f t="shared" si="93"/>
        <v>0</v>
      </c>
      <c r="S129" s="146">
        <f t="shared" si="94"/>
        <v>0</v>
      </c>
      <c r="T129" s="146">
        <f t="shared" si="95"/>
        <v>0</v>
      </c>
      <c r="U129" s="146">
        <f t="shared" si="96"/>
        <v>0</v>
      </c>
      <c r="V129" s="146">
        <f t="shared" si="97"/>
        <v>0</v>
      </c>
      <c r="W129" s="146">
        <f t="shared" si="98"/>
        <v>0</v>
      </c>
      <c r="X129" s="146">
        <f t="shared" si="99"/>
        <v>0</v>
      </c>
      <c r="Y129" s="146">
        <f t="shared" si="100"/>
        <v>0</v>
      </c>
      <c r="Z129" s="146">
        <f t="shared" si="101"/>
        <v>0</v>
      </c>
      <c r="AA129" s="146">
        <f t="shared" si="102"/>
        <v>0</v>
      </c>
      <c r="AB129" s="146">
        <f t="shared" si="103"/>
        <v>0</v>
      </c>
      <c r="AC129" s="146">
        <f t="shared" si="104"/>
        <v>0</v>
      </c>
      <c r="AD129" s="146">
        <f t="shared" si="105"/>
        <v>0</v>
      </c>
      <c r="AE129" s="146">
        <f t="shared" si="106"/>
        <v>0</v>
      </c>
      <c r="AF129" s="146">
        <f t="shared" si="107"/>
        <v>0</v>
      </c>
      <c r="AG129" s="146">
        <f t="shared" si="108"/>
        <v>0</v>
      </c>
      <c r="AH129" s="146">
        <f t="shared" si="109"/>
        <v>0</v>
      </c>
      <c r="AI129" s="146">
        <f t="shared" si="110"/>
        <v>0</v>
      </c>
      <c r="AJ129" s="146">
        <f t="shared" si="111"/>
        <v>0</v>
      </c>
      <c r="AK129" s="146">
        <f t="shared" si="112"/>
        <v>0</v>
      </c>
      <c r="AL129" s="146">
        <f t="shared" si="113"/>
        <v>0</v>
      </c>
      <c r="AM129" s="146">
        <f t="shared" si="58"/>
        <v>0</v>
      </c>
      <c r="AN129" s="146">
        <f t="shared" si="59"/>
        <v>0</v>
      </c>
      <c r="AO129" s="146">
        <f t="shared" si="60"/>
        <v>0</v>
      </c>
      <c r="AP129" s="146">
        <f t="shared" si="61"/>
        <v>0</v>
      </c>
      <c r="AQ129" s="146">
        <f t="shared" si="62"/>
        <v>0</v>
      </c>
      <c r="AR129" s="146">
        <f t="shared" si="63"/>
        <v>0</v>
      </c>
      <c r="AS129" s="146">
        <f t="shared" si="64"/>
        <v>0</v>
      </c>
      <c r="AT129" s="146">
        <f t="shared" si="65"/>
        <v>0</v>
      </c>
      <c r="AU129" s="146">
        <f t="shared" si="66"/>
        <v>0</v>
      </c>
      <c r="AV129" s="146">
        <f t="shared" si="67"/>
        <v>0</v>
      </c>
      <c r="AW129" s="146">
        <f t="shared" si="68"/>
        <v>0</v>
      </c>
      <c r="AX129" s="146">
        <f t="shared" si="69"/>
        <v>0</v>
      </c>
      <c r="AY129" s="146">
        <f t="shared" si="70"/>
        <v>0</v>
      </c>
      <c r="AZ129" s="146">
        <f t="shared" si="71"/>
        <v>0</v>
      </c>
      <c r="BA129" s="146">
        <f t="shared" si="72"/>
        <v>0</v>
      </c>
      <c r="BB129" s="146">
        <f t="shared" si="73"/>
        <v>0</v>
      </c>
      <c r="BC129" s="146">
        <f t="shared" si="74"/>
        <v>0</v>
      </c>
      <c r="BD129" s="146">
        <f t="shared" si="75"/>
        <v>0</v>
      </c>
      <c r="BE129" s="146">
        <f t="shared" si="76"/>
        <v>0</v>
      </c>
      <c r="BF129" s="146">
        <f t="shared" si="77"/>
        <v>0</v>
      </c>
      <c r="BG129" s="146">
        <f t="shared" si="78"/>
        <v>0</v>
      </c>
      <c r="BH129" s="146">
        <f t="shared" si="79"/>
        <v>0</v>
      </c>
      <c r="BI129" s="146">
        <f t="shared" si="80"/>
        <v>0</v>
      </c>
      <c r="BJ129" s="146">
        <f t="shared" si="81"/>
        <v>0</v>
      </c>
      <c r="BK129" s="146">
        <f t="shared" si="82"/>
        <v>0</v>
      </c>
    </row>
    <row r="130" spans="2:63" x14ac:dyDescent="0.25">
      <c r="B130" t="str">
        <f t="shared" si="52"/>
        <v>Materia Prima 13</v>
      </c>
      <c r="C130" s="54">
        <f>+Input!$H$5</f>
        <v>0</v>
      </c>
      <c r="D130" s="146">
        <f t="shared" si="54"/>
        <v>0</v>
      </c>
      <c r="E130" s="146">
        <f t="shared" si="55"/>
        <v>0</v>
      </c>
      <c r="F130" s="146">
        <f t="shared" si="56"/>
        <v>0</v>
      </c>
      <c r="G130" s="146">
        <f t="shared" si="57"/>
        <v>0</v>
      </c>
      <c r="H130" s="146">
        <f t="shared" si="83"/>
        <v>0</v>
      </c>
      <c r="I130" s="146">
        <f t="shared" si="84"/>
        <v>0</v>
      </c>
      <c r="J130" s="146">
        <f t="shared" si="85"/>
        <v>0</v>
      </c>
      <c r="K130" s="146">
        <f t="shared" si="86"/>
        <v>0</v>
      </c>
      <c r="L130" s="146">
        <f t="shared" si="87"/>
        <v>0</v>
      </c>
      <c r="M130" s="146">
        <f t="shared" si="88"/>
        <v>0</v>
      </c>
      <c r="N130" s="146">
        <f t="shared" si="89"/>
        <v>0</v>
      </c>
      <c r="O130" s="146">
        <f t="shared" si="90"/>
        <v>0</v>
      </c>
      <c r="P130" s="146">
        <f t="shared" si="91"/>
        <v>0</v>
      </c>
      <c r="Q130" s="146">
        <f t="shared" si="92"/>
        <v>0</v>
      </c>
      <c r="R130" s="146">
        <f t="shared" si="93"/>
        <v>0</v>
      </c>
      <c r="S130" s="146">
        <f t="shared" si="94"/>
        <v>0</v>
      </c>
      <c r="T130" s="146">
        <f t="shared" si="95"/>
        <v>0</v>
      </c>
      <c r="U130" s="146">
        <f t="shared" si="96"/>
        <v>0</v>
      </c>
      <c r="V130" s="146">
        <f t="shared" si="97"/>
        <v>0</v>
      </c>
      <c r="W130" s="146">
        <f t="shared" si="98"/>
        <v>0</v>
      </c>
      <c r="X130" s="146">
        <f t="shared" si="99"/>
        <v>0</v>
      </c>
      <c r="Y130" s="146">
        <f t="shared" si="100"/>
        <v>0</v>
      </c>
      <c r="Z130" s="146">
        <f t="shared" si="101"/>
        <v>0</v>
      </c>
      <c r="AA130" s="146">
        <f t="shared" si="102"/>
        <v>0</v>
      </c>
      <c r="AB130" s="146">
        <f t="shared" si="103"/>
        <v>0</v>
      </c>
      <c r="AC130" s="146">
        <f t="shared" si="104"/>
        <v>0</v>
      </c>
      <c r="AD130" s="146">
        <f t="shared" si="105"/>
        <v>0</v>
      </c>
      <c r="AE130" s="146">
        <f t="shared" si="106"/>
        <v>0</v>
      </c>
      <c r="AF130" s="146">
        <f t="shared" si="107"/>
        <v>0</v>
      </c>
      <c r="AG130" s="146">
        <f t="shared" si="108"/>
        <v>0</v>
      </c>
      <c r="AH130" s="146">
        <f t="shared" si="109"/>
        <v>0</v>
      </c>
      <c r="AI130" s="146">
        <f t="shared" si="110"/>
        <v>0</v>
      </c>
      <c r="AJ130" s="146">
        <f t="shared" si="111"/>
        <v>0</v>
      </c>
      <c r="AK130" s="146">
        <f t="shared" si="112"/>
        <v>0</v>
      </c>
      <c r="AL130" s="146">
        <f t="shared" si="113"/>
        <v>0</v>
      </c>
      <c r="AM130" s="146">
        <f t="shared" si="58"/>
        <v>0</v>
      </c>
      <c r="AN130" s="146">
        <f t="shared" si="59"/>
        <v>0</v>
      </c>
      <c r="AO130" s="146">
        <f t="shared" si="60"/>
        <v>0</v>
      </c>
      <c r="AP130" s="146">
        <f t="shared" si="61"/>
        <v>0</v>
      </c>
      <c r="AQ130" s="146">
        <f t="shared" si="62"/>
        <v>0</v>
      </c>
      <c r="AR130" s="146">
        <f t="shared" si="63"/>
        <v>0</v>
      </c>
      <c r="AS130" s="146">
        <f t="shared" si="64"/>
        <v>0</v>
      </c>
      <c r="AT130" s="146">
        <f t="shared" si="65"/>
        <v>0</v>
      </c>
      <c r="AU130" s="146">
        <f t="shared" si="66"/>
        <v>0</v>
      </c>
      <c r="AV130" s="146">
        <f t="shared" si="67"/>
        <v>0</v>
      </c>
      <c r="AW130" s="146">
        <f t="shared" si="68"/>
        <v>0</v>
      </c>
      <c r="AX130" s="146">
        <f t="shared" si="69"/>
        <v>0</v>
      </c>
      <c r="AY130" s="146">
        <f t="shared" si="70"/>
        <v>0</v>
      </c>
      <c r="AZ130" s="146">
        <f t="shared" si="71"/>
        <v>0</v>
      </c>
      <c r="BA130" s="146">
        <f t="shared" si="72"/>
        <v>0</v>
      </c>
      <c r="BB130" s="146">
        <f t="shared" si="73"/>
        <v>0</v>
      </c>
      <c r="BC130" s="146">
        <f t="shared" si="74"/>
        <v>0</v>
      </c>
      <c r="BD130" s="146">
        <f t="shared" si="75"/>
        <v>0</v>
      </c>
      <c r="BE130" s="146">
        <f t="shared" si="76"/>
        <v>0</v>
      </c>
      <c r="BF130" s="146">
        <f t="shared" si="77"/>
        <v>0</v>
      </c>
      <c r="BG130" s="146">
        <f t="shared" si="78"/>
        <v>0</v>
      </c>
      <c r="BH130" s="146">
        <f t="shared" si="79"/>
        <v>0</v>
      </c>
      <c r="BI130" s="146">
        <f t="shared" si="80"/>
        <v>0</v>
      </c>
      <c r="BJ130" s="146">
        <f t="shared" si="81"/>
        <v>0</v>
      </c>
      <c r="BK130" s="146">
        <f t="shared" si="82"/>
        <v>0</v>
      </c>
    </row>
    <row r="131" spans="2:63" x14ac:dyDescent="0.25">
      <c r="B131" t="str">
        <f t="shared" si="52"/>
        <v>Materia Prima 14</v>
      </c>
      <c r="C131" s="54">
        <f>+Input!$H$5</f>
        <v>0</v>
      </c>
      <c r="D131" s="146">
        <f t="shared" si="54"/>
        <v>0</v>
      </c>
      <c r="E131" s="146">
        <f t="shared" si="55"/>
        <v>0</v>
      </c>
      <c r="F131" s="146">
        <f t="shared" si="56"/>
        <v>0</v>
      </c>
      <c r="G131" s="146">
        <f t="shared" si="57"/>
        <v>0</v>
      </c>
      <c r="H131" s="146">
        <f t="shared" si="83"/>
        <v>0</v>
      </c>
      <c r="I131" s="146">
        <f t="shared" si="84"/>
        <v>0</v>
      </c>
      <c r="J131" s="146">
        <f t="shared" si="85"/>
        <v>0</v>
      </c>
      <c r="K131" s="146">
        <f t="shared" si="86"/>
        <v>0</v>
      </c>
      <c r="L131" s="146">
        <f t="shared" si="87"/>
        <v>0</v>
      </c>
      <c r="M131" s="146">
        <f t="shared" si="88"/>
        <v>0</v>
      </c>
      <c r="N131" s="146">
        <f t="shared" si="89"/>
        <v>0</v>
      </c>
      <c r="O131" s="146">
        <f t="shared" si="90"/>
        <v>0</v>
      </c>
      <c r="P131" s="146">
        <f t="shared" si="91"/>
        <v>0</v>
      </c>
      <c r="Q131" s="146">
        <f t="shared" si="92"/>
        <v>0</v>
      </c>
      <c r="R131" s="146">
        <f t="shared" si="93"/>
        <v>0</v>
      </c>
      <c r="S131" s="146">
        <f t="shared" si="94"/>
        <v>0</v>
      </c>
      <c r="T131" s="146">
        <f t="shared" si="95"/>
        <v>0</v>
      </c>
      <c r="U131" s="146">
        <f t="shared" si="96"/>
        <v>0</v>
      </c>
      <c r="V131" s="146">
        <f t="shared" si="97"/>
        <v>0</v>
      </c>
      <c r="W131" s="146">
        <f t="shared" si="98"/>
        <v>0</v>
      </c>
      <c r="X131" s="146">
        <f t="shared" si="99"/>
        <v>0</v>
      </c>
      <c r="Y131" s="146">
        <f t="shared" si="100"/>
        <v>0</v>
      </c>
      <c r="Z131" s="146">
        <f t="shared" si="101"/>
        <v>0</v>
      </c>
      <c r="AA131" s="146">
        <f t="shared" si="102"/>
        <v>0</v>
      </c>
      <c r="AB131" s="146">
        <f t="shared" si="103"/>
        <v>0</v>
      </c>
      <c r="AC131" s="146">
        <f t="shared" si="104"/>
        <v>0</v>
      </c>
      <c r="AD131" s="146">
        <f t="shared" si="105"/>
        <v>0</v>
      </c>
      <c r="AE131" s="146">
        <f t="shared" si="106"/>
        <v>0</v>
      </c>
      <c r="AF131" s="146">
        <f t="shared" si="107"/>
        <v>0</v>
      </c>
      <c r="AG131" s="146">
        <f t="shared" si="108"/>
        <v>0</v>
      </c>
      <c r="AH131" s="146">
        <f t="shared" si="109"/>
        <v>0</v>
      </c>
      <c r="AI131" s="146">
        <f t="shared" si="110"/>
        <v>0</v>
      </c>
      <c r="AJ131" s="146">
        <f t="shared" si="111"/>
        <v>0</v>
      </c>
      <c r="AK131" s="146">
        <f t="shared" si="112"/>
        <v>0</v>
      </c>
      <c r="AL131" s="146">
        <f t="shared" si="113"/>
        <v>0</v>
      </c>
      <c r="AM131" s="146">
        <f t="shared" si="58"/>
        <v>0</v>
      </c>
      <c r="AN131" s="146">
        <f t="shared" si="59"/>
        <v>0</v>
      </c>
      <c r="AO131" s="146">
        <f t="shared" si="60"/>
        <v>0</v>
      </c>
      <c r="AP131" s="146">
        <f t="shared" si="61"/>
        <v>0</v>
      </c>
      <c r="AQ131" s="146">
        <f t="shared" si="62"/>
        <v>0</v>
      </c>
      <c r="AR131" s="146">
        <f t="shared" si="63"/>
        <v>0</v>
      </c>
      <c r="AS131" s="146">
        <f t="shared" si="64"/>
        <v>0</v>
      </c>
      <c r="AT131" s="146">
        <f t="shared" si="65"/>
        <v>0</v>
      </c>
      <c r="AU131" s="146">
        <f t="shared" si="66"/>
        <v>0</v>
      </c>
      <c r="AV131" s="146">
        <f t="shared" si="67"/>
        <v>0</v>
      </c>
      <c r="AW131" s="146">
        <f t="shared" si="68"/>
        <v>0</v>
      </c>
      <c r="AX131" s="146">
        <f t="shared" si="69"/>
        <v>0</v>
      </c>
      <c r="AY131" s="146">
        <f t="shared" si="70"/>
        <v>0</v>
      </c>
      <c r="AZ131" s="146">
        <f t="shared" si="71"/>
        <v>0</v>
      </c>
      <c r="BA131" s="146">
        <f t="shared" si="72"/>
        <v>0</v>
      </c>
      <c r="BB131" s="146">
        <f t="shared" si="73"/>
        <v>0</v>
      </c>
      <c r="BC131" s="146">
        <f t="shared" si="74"/>
        <v>0</v>
      </c>
      <c r="BD131" s="146">
        <f t="shared" si="75"/>
        <v>0</v>
      </c>
      <c r="BE131" s="146">
        <f t="shared" si="76"/>
        <v>0</v>
      </c>
      <c r="BF131" s="146">
        <f t="shared" si="77"/>
        <v>0</v>
      </c>
      <c r="BG131" s="146">
        <f t="shared" si="78"/>
        <v>0</v>
      </c>
      <c r="BH131" s="146">
        <f t="shared" si="79"/>
        <v>0</v>
      </c>
      <c r="BI131" s="146">
        <f t="shared" si="80"/>
        <v>0</v>
      </c>
      <c r="BJ131" s="146">
        <f t="shared" si="81"/>
        <v>0</v>
      </c>
      <c r="BK131" s="146">
        <f t="shared" si="82"/>
        <v>0</v>
      </c>
    </row>
    <row r="132" spans="2:63" x14ac:dyDescent="0.25">
      <c r="B132" t="str">
        <f t="shared" si="52"/>
        <v>Materia Prima 15</v>
      </c>
      <c r="C132" s="54">
        <f>+Input!$H$5</f>
        <v>0</v>
      </c>
      <c r="D132" s="146">
        <f t="shared" si="54"/>
        <v>0</v>
      </c>
      <c r="E132" s="146">
        <f t="shared" si="55"/>
        <v>0</v>
      </c>
      <c r="F132" s="146">
        <f t="shared" si="56"/>
        <v>0</v>
      </c>
      <c r="G132" s="146">
        <f t="shared" si="57"/>
        <v>0</v>
      </c>
      <c r="H132" s="146">
        <f t="shared" si="83"/>
        <v>0</v>
      </c>
      <c r="I132" s="146">
        <f t="shared" si="84"/>
        <v>0</v>
      </c>
      <c r="J132" s="146">
        <f t="shared" si="85"/>
        <v>0</v>
      </c>
      <c r="K132" s="146">
        <f t="shared" si="86"/>
        <v>0</v>
      </c>
      <c r="L132" s="146">
        <f t="shared" si="87"/>
        <v>0</v>
      </c>
      <c r="M132" s="146">
        <f t="shared" si="88"/>
        <v>0</v>
      </c>
      <c r="N132" s="146">
        <f t="shared" si="89"/>
        <v>0</v>
      </c>
      <c r="O132" s="146">
        <f t="shared" si="90"/>
        <v>0</v>
      </c>
      <c r="P132" s="146">
        <f t="shared" si="91"/>
        <v>0</v>
      </c>
      <c r="Q132" s="146">
        <f t="shared" si="92"/>
        <v>0</v>
      </c>
      <c r="R132" s="146">
        <f t="shared" si="93"/>
        <v>0</v>
      </c>
      <c r="S132" s="146">
        <f t="shared" si="94"/>
        <v>0</v>
      </c>
      <c r="T132" s="146">
        <f t="shared" si="95"/>
        <v>0</v>
      </c>
      <c r="U132" s="146">
        <f t="shared" si="96"/>
        <v>0</v>
      </c>
      <c r="V132" s="146">
        <f t="shared" si="97"/>
        <v>0</v>
      </c>
      <c r="W132" s="146">
        <f t="shared" si="98"/>
        <v>0</v>
      </c>
      <c r="X132" s="146">
        <f t="shared" si="99"/>
        <v>0</v>
      </c>
      <c r="Y132" s="146">
        <f t="shared" si="100"/>
        <v>0</v>
      </c>
      <c r="Z132" s="146">
        <f t="shared" si="101"/>
        <v>0</v>
      </c>
      <c r="AA132" s="146">
        <f t="shared" si="102"/>
        <v>0</v>
      </c>
      <c r="AB132" s="146">
        <f t="shared" si="103"/>
        <v>0</v>
      </c>
      <c r="AC132" s="146">
        <f t="shared" si="104"/>
        <v>0</v>
      </c>
      <c r="AD132" s="146">
        <f t="shared" si="105"/>
        <v>0</v>
      </c>
      <c r="AE132" s="146">
        <f t="shared" si="106"/>
        <v>0</v>
      </c>
      <c r="AF132" s="146">
        <f t="shared" si="107"/>
        <v>0</v>
      </c>
      <c r="AG132" s="146">
        <f t="shared" si="108"/>
        <v>0</v>
      </c>
      <c r="AH132" s="146">
        <f t="shared" si="109"/>
        <v>0</v>
      </c>
      <c r="AI132" s="146">
        <f t="shared" si="110"/>
        <v>0</v>
      </c>
      <c r="AJ132" s="146">
        <f t="shared" si="111"/>
        <v>0</v>
      </c>
      <c r="AK132" s="146">
        <f t="shared" si="112"/>
        <v>0</v>
      </c>
      <c r="AL132" s="146">
        <f t="shared" si="113"/>
        <v>0</v>
      </c>
      <c r="AM132" s="146">
        <f t="shared" si="58"/>
        <v>0</v>
      </c>
      <c r="AN132" s="146">
        <f t="shared" si="59"/>
        <v>0</v>
      </c>
      <c r="AO132" s="146">
        <f t="shared" si="60"/>
        <v>0</v>
      </c>
      <c r="AP132" s="146">
        <f t="shared" si="61"/>
        <v>0</v>
      </c>
      <c r="AQ132" s="146">
        <f t="shared" si="62"/>
        <v>0</v>
      </c>
      <c r="AR132" s="146">
        <f t="shared" si="63"/>
        <v>0</v>
      </c>
      <c r="AS132" s="146">
        <f t="shared" si="64"/>
        <v>0</v>
      </c>
      <c r="AT132" s="146">
        <f t="shared" si="65"/>
        <v>0</v>
      </c>
      <c r="AU132" s="146">
        <f t="shared" si="66"/>
        <v>0</v>
      </c>
      <c r="AV132" s="146">
        <f t="shared" si="67"/>
        <v>0</v>
      </c>
      <c r="AW132" s="146">
        <f t="shared" si="68"/>
        <v>0</v>
      </c>
      <c r="AX132" s="146">
        <f t="shared" si="69"/>
        <v>0</v>
      </c>
      <c r="AY132" s="146">
        <f t="shared" si="70"/>
        <v>0</v>
      </c>
      <c r="AZ132" s="146">
        <f t="shared" si="71"/>
        <v>0</v>
      </c>
      <c r="BA132" s="146">
        <f t="shared" si="72"/>
        <v>0</v>
      </c>
      <c r="BB132" s="146">
        <f t="shared" si="73"/>
        <v>0</v>
      </c>
      <c r="BC132" s="146">
        <f t="shared" si="74"/>
        <v>0</v>
      </c>
      <c r="BD132" s="146">
        <f t="shared" si="75"/>
        <v>0</v>
      </c>
      <c r="BE132" s="146">
        <f t="shared" si="76"/>
        <v>0</v>
      </c>
      <c r="BF132" s="146">
        <f t="shared" si="77"/>
        <v>0</v>
      </c>
      <c r="BG132" s="146">
        <f t="shared" si="78"/>
        <v>0</v>
      </c>
      <c r="BH132" s="146">
        <f t="shared" si="79"/>
        <v>0</v>
      </c>
      <c r="BI132" s="146">
        <f t="shared" si="80"/>
        <v>0</v>
      </c>
      <c r="BJ132" s="146">
        <f t="shared" si="81"/>
        <v>0</v>
      </c>
      <c r="BK132" s="146">
        <f t="shared" si="82"/>
        <v>0</v>
      </c>
    </row>
    <row r="133" spans="2:63" x14ac:dyDescent="0.25">
      <c r="B133" t="str">
        <f t="shared" si="52"/>
        <v>Materia Prima 16</v>
      </c>
      <c r="C133" s="54">
        <f>+Input!$H$5</f>
        <v>0</v>
      </c>
      <c r="D133" s="146">
        <f t="shared" si="54"/>
        <v>0</v>
      </c>
      <c r="E133" s="146">
        <f t="shared" si="55"/>
        <v>0</v>
      </c>
      <c r="F133" s="146">
        <f t="shared" si="56"/>
        <v>0</v>
      </c>
      <c r="G133" s="146">
        <f t="shared" si="57"/>
        <v>0</v>
      </c>
      <c r="H133" s="146">
        <f t="shared" si="83"/>
        <v>0</v>
      </c>
      <c r="I133" s="146">
        <f t="shared" si="84"/>
        <v>0</v>
      </c>
      <c r="J133" s="146">
        <f t="shared" si="85"/>
        <v>0</v>
      </c>
      <c r="K133" s="146">
        <f t="shared" si="86"/>
        <v>0</v>
      </c>
      <c r="L133" s="146">
        <f t="shared" si="87"/>
        <v>0</v>
      </c>
      <c r="M133" s="146">
        <f t="shared" si="88"/>
        <v>0</v>
      </c>
      <c r="N133" s="146">
        <f t="shared" si="89"/>
        <v>0</v>
      </c>
      <c r="O133" s="146">
        <f t="shared" si="90"/>
        <v>0</v>
      </c>
      <c r="P133" s="146">
        <f t="shared" si="91"/>
        <v>0</v>
      </c>
      <c r="Q133" s="146">
        <f t="shared" si="92"/>
        <v>0</v>
      </c>
      <c r="R133" s="146">
        <f t="shared" si="93"/>
        <v>0</v>
      </c>
      <c r="S133" s="146">
        <f t="shared" si="94"/>
        <v>0</v>
      </c>
      <c r="T133" s="146">
        <f t="shared" si="95"/>
        <v>0</v>
      </c>
      <c r="U133" s="146">
        <f t="shared" si="96"/>
        <v>0</v>
      </c>
      <c r="V133" s="146">
        <f t="shared" si="97"/>
        <v>0</v>
      </c>
      <c r="W133" s="146">
        <f t="shared" si="98"/>
        <v>0</v>
      </c>
      <c r="X133" s="146">
        <f t="shared" si="99"/>
        <v>0</v>
      </c>
      <c r="Y133" s="146">
        <f t="shared" si="100"/>
        <v>0</v>
      </c>
      <c r="Z133" s="146">
        <f t="shared" si="101"/>
        <v>0</v>
      </c>
      <c r="AA133" s="146">
        <f t="shared" si="102"/>
        <v>0</v>
      </c>
      <c r="AB133" s="146">
        <f t="shared" si="103"/>
        <v>0</v>
      </c>
      <c r="AC133" s="146">
        <f t="shared" si="104"/>
        <v>0</v>
      </c>
      <c r="AD133" s="146">
        <f t="shared" si="105"/>
        <v>0</v>
      </c>
      <c r="AE133" s="146">
        <f t="shared" si="106"/>
        <v>0</v>
      </c>
      <c r="AF133" s="146">
        <f t="shared" si="107"/>
        <v>0</v>
      </c>
      <c r="AG133" s="146">
        <f t="shared" si="108"/>
        <v>0</v>
      </c>
      <c r="AH133" s="146">
        <f t="shared" si="109"/>
        <v>0</v>
      </c>
      <c r="AI133" s="146">
        <f t="shared" si="110"/>
        <v>0</v>
      </c>
      <c r="AJ133" s="146">
        <f t="shared" si="111"/>
        <v>0</v>
      </c>
      <c r="AK133" s="146">
        <f t="shared" si="112"/>
        <v>0</v>
      </c>
      <c r="AL133" s="146">
        <f t="shared" si="113"/>
        <v>0</v>
      </c>
      <c r="AM133" s="146">
        <f t="shared" si="58"/>
        <v>0</v>
      </c>
      <c r="AN133" s="146">
        <f t="shared" si="59"/>
        <v>0</v>
      </c>
      <c r="AO133" s="146">
        <f t="shared" si="60"/>
        <v>0</v>
      </c>
      <c r="AP133" s="146">
        <f t="shared" si="61"/>
        <v>0</v>
      </c>
      <c r="AQ133" s="146">
        <f t="shared" si="62"/>
        <v>0</v>
      </c>
      <c r="AR133" s="146">
        <f t="shared" si="63"/>
        <v>0</v>
      </c>
      <c r="AS133" s="146">
        <f t="shared" si="64"/>
        <v>0</v>
      </c>
      <c r="AT133" s="146">
        <f t="shared" si="65"/>
        <v>0</v>
      </c>
      <c r="AU133" s="146">
        <f t="shared" si="66"/>
        <v>0</v>
      </c>
      <c r="AV133" s="146">
        <f t="shared" si="67"/>
        <v>0</v>
      </c>
      <c r="AW133" s="146">
        <f t="shared" si="68"/>
        <v>0</v>
      </c>
      <c r="AX133" s="146">
        <f t="shared" si="69"/>
        <v>0</v>
      </c>
      <c r="AY133" s="146">
        <f t="shared" si="70"/>
        <v>0</v>
      </c>
      <c r="AZ133" s="146">
        <f t="shared" si="71"/>
        <v>0</v>
      </c>
      <c r="BA133" s="146">
        <f t="shared" si="72"/>
        <v>0</v>
      </c>
      <c r="BB133" s="146">
        <f t="shared" si="73"/>
        <v>0</v>
      </c>
      <c r="BC133" s="146">
        <f t="shared" si="74"/>
        <v>0</v>
      </c>
      <c r="BD133" s="146">
        <f t="shared" si="75"/>
        <v>0</v>
      </c>
      <c r="BE133" s="146">
        <f t="shared" si="76"/>
        <v>0</v>
      </c>
      <c r="BF133" s="146">
        <f t="shared" si="77"/>
        <v>0</v>
      </c>
      <c r="BG133" s="146">
        <f t="shared" si="78"/>
        <v>0</v>
      </c>
      <c r="BH133" s="146">
        <f t="shared" si="79"/>
        <v>0</v>
      </c>
      <c r="BI133" s="146">
        <f t="shared" si="80"/>
        <v>0</v>
      </c>
      <c r="BJ133" s="146">
        <f t="shared" si="81"/>
        <v>0</v>
      </c>
      <c r="BK133" s="146">
        <f t="shared" si="82"/>
        <v>0</v>
      </c>
    </row>
    <row r="134" spans="2:63" x14ac:dyDescent="0.25">
      <c r="B134" t="str">
        <f t="shared" si="52"/>
        <v>Materia Prima 17</v>
      </c>
      <c r="C134" s="54">
        <f>+Input!$H$5</f>
        <v>0</v>
      </c>
      <c r="D134" s="146">
        <f t="shared" si="54"/>
        <v>0</v>
      </c>
      <c r="E134" s="146">
        <f t="shared" si="55"/>
        <v>0</v>
      </c>
      <c r="F134" s="146">
        <f t="shared" si="56"/>
        <v>0</v>
      </c>
      <c r="G134" s="146">
        <f t="shared" si="57"/>
        <v>0</v>
      </c>
      <c r="H134" s="146">
        <f t="shared" si="83"/>
        <v>0</v>
      </c>
      <c r="I134" s="146">
        <f t="shared" si="84"/>
        <v>0</v>
      </c>
      <c r="J134" s="146">
        <f t="shared" si="85"/>
        <v>0</v>
      </c>
      <c r="K134" s="146">
        <f t="shared" si="86"/>
        <v>0</v>
      </c>
      <c r="L134" s="146">
        <f t="shared" si="87"/>
        <v>0</v>
      </c>
      <c r="M134" s="146">
        <f t="shared" si="88"/>
        <v>0</v>
      </c>
      <c r="N134" s="146">
        <f t="shared" si="89"/>
        <v>0</v>
      </c>
      <c r="O134" s="146">
        <f t="shared" si="90"/>
        <v>0</v>
      </c>
      <c r="P134" s="146">
        <f t="shared" si="91"/>
        <v>0</v>
      </c>
      <c r="Q134" s="146">
        <f t="shared" si="92"/>
        <v>0</v>
      </c>
      <c r="R134" s="146">
        <f t="shared" si="93"/>
        <v>0</v>
      </c>
      <c r="S134" s="146">
        <f t="shared" si="94"/>
        <v>0</v>
      </c>
      <c r="T134" s="146">
        <f t="shared" si="95"/>
        <v>0</v>
      </c>
      <c r="U134" s="146">
        <f t="shared" si="96"/>
        <v>0</v>
      </c>
      <c r="V134" s="146">
        <f t="shared" si="97"/>
        <v>0</v>
      </c>
      <c r="W134" s="146">
        <f t="shared" si="98"/>
        <v>0</v>
      </c>
      <c r="X134" s="146">
        <f t="shared" si="99"/>
        <v>0</v>
      </c>
      <c r="Y134" s="146">
        <f t="shared" si="100"/>
        <v>0</v>
      </c>
      <c r="Z134" s="146">
        <f t="shared" si="101"/>
        <v>0</v>
      </c>
      <c r="AA134" s="146">
        <f t="shared" si="102"/>
        <v>0</v>
      </c>
      <c r="AB134" s="146">
        <f t="shared" si="103"/>
        <v>0</v>
      </c>
      <c r="AC134" s="146">
        <f t="shared" si="104"/>
        <v>0</v>
      </c>
      <c r="AD134" s="146">
        <f t="shared" si="105"/>
        <v>0</v>
      </c>
      <c r="AE134" s="146">
        <f t="shared" si="106"/>
        <v>0</v>
      </c>
      <c r="AF134" s="146">
        <f t="shared" si="107"/>
        <v>0</v>
      </c>
      <c r="AG134" s="146">
        <f t="shared" si="108"/>
        <v>0</v>
      </c>
      <c r="AH134" s="146">
        <f t="shared" si="109"/>
        <v>0</v>
      </c>
      <c r="AI134" s="146">
        <f t="shared" si="110"/>
        <v>0</v>
      </c>
      <c r="AJ134" s="146">
        <f t="shared" si="111"/>
        <v>0</v>
      </c>
      <c r="AK134" s="146">
        <f t="shared" si="112"/>
        <v>0</v>
      </c>
      <c r="AL134" s="146">
        <f t="shared" si="113"/>
        <v>0</v>
      </c>
      <c r="AM134" s="146">
        <f t="shared" si="58"/>
        <v>0</v>
      </c>
      <c r="AN134" s="146">
        <f t="shared" si="59"/>
        <v>0</v>
      </c>
      <c r="AO134" s="146">
        <f t="shared" si="60"/>
        <v>0</v>
      </c>
      <c r="AP134" s="146">
        <f t="shared" si="61"/>
        <v>0</v>
      </c>
      <c r="AQ134" s="146">
        <f t="shared" si="62"/>
        <v>0</v>
      </c>
      <c r="AR134" s="146">
        <f t="shared" si="63"/>
        <v>0</v>
      </c>
      <c r="AS134" s="146">
        <f t="shared" si="64"/>
        <v>0</v>
      </c>
      <c r="AT134" s="146">
        <f t="shared" si="65"/>
        <v>0</v>
      </c>
      <c r="AU134" s="146">
        <f t="shared" si="66"/>
        <v>0</v>
      </c>
      <c r="AV134" s="146">
        <f t="shared" si="67"/>
        <v>0</v>
      </c>
      <c r="AW134" s="146">
        <f t="shared" si="68"/>
        <v>0</v>
      </c>
      <c r="AX134" s="146">
        <f t="shared" si="69"/>
        <v>0</v>
      </c>
      <c r="AY134" s="146">
        <f t="shared" si="70"/>
        <v>0</v>
      </c>
      <c r="AZ134" s="146">
        <f t="shared" si="71"/>
        <v>0</v>
      </c>
      <c r="BA134" s="146">
        <f t="shared" si="72"/>
        <v>0</v>
      </c>
      <c r="BB134" s="146">
        <f t="shared" si="73"/>
        <v>0</v>
      </c>
      <c r="BC134" s="146">
        <f t="shared" si="74"/>
        <v>0</v>
      </c>
      <c r="BD134" s="146">
        <f t="shared" si="75"/>
        <v>0</v>
      </c>
      <c r="BE134" s="146">
        <f t="shared" si="76"/>
        <v>0</v>
      </c>
      <c r="BF134" s="146">
        <f t="shared" si="77"/>
        <v>0</v>
      </c>
      <c r="BG134" s="146">
        <f t="shared" si="78"/>
        <v>0</v>
      </c>
      <c r="BH134" s="146">
        <f t="shared" si="79"/>
        <v>0</v>
      </c>
      <c r="BI134" s="146">
        <f t="shared" si="80"/>
        <v>0</v>
      </c>
      <c r="BJ134" s="146">
        <f t="shared" si="81"/>
        <v>0</v>
      </c>
      <c r="BK134" s="146">
        <f t="shared" si="82"/>
        <v>0</v>
      </c>
    </row>
    <row r="135" spans="2:63" x14ac:dyDescent="0.25">
      <c r="B135" t="str">
        <f t="shared" si="52"/>
        <v>Materia Prima 18</v>
      </c>
      <c r="C135" s="54">
        <f>+Input!$H$5</f>
        <v>0</v>
      </c>
      <c r="D135" s="146">
        <f t="shared" si="54"/>
        <v>0</v>
      </c>
      <c r="E135" s="146">
        <f t="shared" si="55"/>
        <v>0</v>
      </c>
      <c r="F135" s="146">
        <f t="shared" si="56"/>
        <v>0</v>
      </c>
      <c r="G135" s="146">
        <f t="shared" si="57"/>
        <v>0</v>
      </c>
      <c r="H135" s="146">
        <f t="shared" si="83"/>
        <v>0</v>
      </c>
      <c r="I135" s="146">
        <f t="shared" si="84"/>
        <v>0</v>
      </c>
      <c r="J135" s="146">
        <f t="shared" si="85"/>
        <v>0</v>
      </c>
      <c r="K135" s="146">
        <f t="shared" si="86"/>
        <v>0</v>
      </c>
      <c r="L135" s="146">
        <f t="shared" si="87"/>
        <v>0</v>
      </c>
      <c r="M135" s="146">
        <f t="shared" si="88"/>
        <v>0</v>
      </c>
      <c r="N135" s="146">
        <f t="shared" si="89"/>
        <v>0</v>
      </c>
      <c r="O135" s="146">
        <f t="shared" si="90"/>
        <v>0</v>
      </c>
      <c r="P135" s="146">
        <f t="shared" si="91"/>
        <v>0</v>
      </c>
      <c r="Q135" s="146">
        <f t="shared" si="92"/>
        <v>0</v>
      </c>
      <c r="R135" s="146">
        <f t="shared" si="93"/>
        <v>0</v>
      </c>
      <c r="S135" s="146">
        <f t="shared" si="94"/>
        <v>0</v>
      </c>
      <c r="T135" s="146">
        <f t="shared" si="95"/>
        <v>0</v>
      </c>
      <c r="U135" s="146">
        <f t="shared" si="96"/>
        <v>0</v>
      </c>
      <c r="V135" s="146">
        <f t="shared" si="97"/>
        <v>0</v>
      </c>
      <c r="W135" s="146">
        <f t="shared" si="98"/>
        <v>0</v>
      </c>
      <c r="X135" s="146">
        <f t="shared" si="99"/>
        <v>0</v>
      </c>
      <c r="Y135" s="146">
        <f t="shared" si="100"/>
        <v>0</v>
      </c>
      <c r="Z135" s="146">
        <f t="shared" si="101"/>
        <v>0</v>
      </c>
      <c r="AA135" s="146">
        <f t="shared" si="102"/>
        <v>0</v>
      </c>
      <c r="AB135" s="146">
        <f t="shared" si="103"/>
        <v>0</v>
      </c>
      <c r="AC135" s="146">
        <f t="shared" si="104"/>
        <v>0</v>
      </c>
      <c r="AD135" s="146">
        <f t="shared" si="105"/>
        <v>0</v>
      </c>
      <c r="AE135" s="146">
        <f t="shared" si="106"/>
        <v>0</v>
      </c>
      <c r="AF135" s="146">
        <f t="shared" si="107"/>
        <v>0</v>
      </c>
      <c r="AG135" s="146">
        <f t="shared" si="108"/>
        <v>0</v>
      </c>
      <c r="AH135" s="146">
        <f t="shared" si="109"/>
        <v>0</v>
      </c>
      <c r="AI135" s="146">
        <f t="shared" si="110"/>
        <v>0</v>
      </c>
      <c r="AJ135" s="146">
        <f t="shared" si="111"/>
        <v>0</v>
      </c>
      <c r="AK135" s="146">
        <f t="shared" si="112"/>
        <v>0</v>
      </c>
      <c r="AL135" s="146">
        <f t="shared" si="113"/>
        <v>0</v>
      </c>
      <c r="AM135" s="146">
        <f t="shared" si="58"/>
        <v>0</v>
      </c>
      <c r="AN135" s="146">
        <f t="shared" si="59"/>
        <v>0</v>
      </c>
      <c r="AO135" s="146">
        <f t="shared" si="60"/>
        <v>0</v>
      </c>
      <c r="AP135" s="146">
        <f t="shared" si="61"/>
        <v>0</v>
      </c>
      <c r="AQ135" s="146">
        <f t="shared" si="62"/>
        <v>0</v>
      </c>
      <c r="AR135" s="146">
        <f t="shared" si="63"/>
        <v>0</v>
      </c>
      <c r="AS135" s="146">
        <f t="shared" si="64"/>
        <v>0</v>
      </c>
      <c r="AT135" s="146">
        <f t="shared" si="65"/>
        <v>0</v>
      </c>
      <c r="AU135" s="146">
        <f t="shared" si="66"/>
        <v>0</v>
      </c>
      <c r="AV135" s="146">
        <f t="shared" si="67"/>
        <v>0</v>
      </c>
      <c r="AW135" s="146">
        <f t="shared" si="68"/>
        <v>0</v>
      </c>
      <c r="AX135" s="146">
        <f t="shared" si="69"/>
        <v>0</v>
      </c>
      <c r="AY135" s="146">
        <f t="shared" si="70"/>
        <v>0</v>
      </c>
      <c r="AZ135" s="146">
        <f t="shared" si="71"/>
        <v>0</v>
      </c>
      <c r="BA135" s="146">
        <f t="shared" si="72"/>
        <v>0</v>
      </c>
      <c r="BB135" s="146">
        <f t="shared" si="73"/>
        <v>0</v>
      </c>
      <c r="BC135" s="146">
        <f t="shared" si="74"/>
        <v>0</v>
      </c>
      <c r="BD135" s="146">
        <f t="shared" si="75"/>
        <v>0</v>
      </c>
      <c r="BE135" s="146">
        <f t="shared" si="76"/>
        <v>0</v>
      </c>
      <c r="BF135" s="146">
        <f t="shared" si="77"/>
        <v>0</v>
      </c>
      <c r="BG135" s="146">
        <f t="shared" si="78"/>
        <v>0</v>
      </c>
      <c r="BH135" s="146">
        <f t="shared" si="79"/>
        <v>0</v>
      </c>
      <c r="BI135" s="146">
        <f t="shared" si="80"/>
        <v>0</v>
      </c>
      <c r="BJ135" s="146">
        <f t="shared" si="81"/>
        <v>0</v>
      </c>
      <c r="BK135" s="146">
        <f t="shared" si="82"/>
        <v>0</v>
      </c>
    </row>
    <row r="136" spans="2:63" x14ac:dyDescent="0.25">
      <c r="B136" t="str">
        <f t="shared" si="52"/>
        <v>Materia Prima 19</v>
      </c>
      <c r="C136" s="54">
        <f>+Input!$H$5</f>
        <v>0</v>
      </c>
      <c r="D136" s="146">
        <f t="shared" si="54"/>
        <v>0</v>
      </c>
      <c r="E136" s="146">
        <f t="shared" si="55"/>
        <v>0</v>
      </c>
      <c r="F136" s="146">
        <f t="shared" si="56"/>
        <v>0</v>
      </c>
      <c r="G136" s="146">
        <f t="shared" si="57"/>
        <v>0</v>
      </c>
      <c r="H136" s="146">
        <f t="shared" si="83"/>
        <v>0</v>
      </c>
      <c r="I136" s="146">
        <f t="shared" si="84"/>
        <v>0</v>
      </c>
      <c r="J136" s="146">
        <f t="shared" si="85"/>
        <v>0</v>
      </c>
      <c r="K136" s="146">
        <f t="shared" si="86"/>
        <v>0</v>
      </c>
      <c r="L136" s="146">
        <f t="shared" si="87"/>
        <v>0</v>
      </c>
      <c r="M136" s="146">
        <f t="shared" si="88"/>
        <v>0</v>
      </c>
      <c r="N136" s="146">
        <f t="shared" si="89"/>
        <v>0</v>
      </c>
      <c r="O136" s="146">
        <f t="shared" si="90"/>
        <v>0</v>
      </c>
      <c r="P136" s="146">
        <f t="shared" si="91"/>
        <v>0</v>
      </c>
      <c r="Q136" s="146">
        <f t="shared" si="92"/>
        <v>0</v>
      </c>
      <c r="R136" s="146">
        <f t="shared" si="93"/>
        <v>0</v>
      </c>
      <c r="S136" s="146">
        <f t="shared" si="94"/>
        <v>0</v>
      </c>
      <c r="T136" s="146">
        <f t="shared" si="95"/>
        <v>0</v>
      </c>
      <c r="U136" s="146">
        <f t="shared" si="96"/>
        <v>0</v>
      </c>
      <c r="V136" s="146">
        <f t="shared" si="97"/>
        <v>0</v>
      </c>
      <c r="W136" s="146">
        <f t="shared" si="98"/>
        <v>0</v>
      </c>
      <c r="X136" s="146">
        <f t="shared" si="99"/>
        <v>0</v>
      </c>
      <c r="Y136" s="146">
        <f t="shared" si="100"/>
        <v>0</v>
      </c>
      <c r="Z136" s="146">
        <f t="shared" si="101"/>
        <v>0</v>
      </c>
      <c r="AA136" s="146">
        <f t="shared" si="102"/>
        <v>0</v>
      </c>
      <c r="AB136" s="146">
        <f t="shared" si="103"/>
        <v>0</v>
      </c>
      <c r="AC136" s="146">
        <f t="shared" si="104"/>
        <v>0</v>
      </c>
      <c r="AD136" s="146">
        <f t="shared" si="105"/>
        <v>0</v>
      </c>
      <c r="AE136" s="146">
        <f t="shared" si="106"/>
        <v>0</v>
      </c>
      <c r="AF136" s="146">
        <f t="shared" si="107"/>
        <v>0</v>
      </c>
      <c r="AG136" s="146">
        <f t="shared" si="108"/>
        <v>0</v>
      </c>
      <c r="AH136" s="146">
        <f t="shared" si="109"/>
        <v>0</v>
      </c>
      <c r="AI136" s="146">
        <f t="shared" si="110"/>
        <v>0</v>
      </c>
      <c r="AJ136" s="146">
        <f t="shared" si="111"/>
        <v>0</v>
      </c>
      <c r="AK136" s="146">
        <f t="shared" si="112"/>
        <v>0</v>
      </c>
      <c r="AL136" s="146">
        <f t="shared" si="113"/>
        <v>0</v>
      </c>
      <c r="AM136" s="146">
        <f t="shared" si="58"/>
        <v>0</v>
      </c>
      <c r="AN136" s="146">
        <f t="shared" si="59"/>
        <v>0</v>
      </c>
      <c r="AO136" s="146">
        <f t="shared" si="60"/>
        <v>0</v>
      </c>
      <c r="AP136" s="146">
        <f t="shared" si="61"/>
        <v>0</v>
      </c>
      <c r="AQ136" s="146">
        <f t="shared" si="62"/>
        <v>0</v>
      </c>
      <c r="AR136" s="146">
        <f t="shared" si="63"/>
        <v>0</v>
      </c>
      <c r="AS136" s="146">
        <f t="shared" si="64"/>
        <v>0</v>
      </c>
      <c r="AT136" s="146">
        <f t="shared" si="65"/>
        <v>0</v>
      </c>
      <c r="AU136" s="146">
        <f t="shared" si="66"/>
        <v>0</v>
      </c>
      <c r="AV136" s="146">
        <f t="shared" si="67"/>
        <v>0</v>
      </c>
      <c r="AW136" s="146">
        <f t="shared" si="68"/>
        <v>0</v>
      </c>
      <c r="AX136" s="146">
        <f t="shared" si="69"/>
        <v>0</v>
      </c>
      <c r="AY136" s="146">
        <f t="shared" si="70"/>
        <v>0</v>
      </c>
      <c r="AZ136" s="146">
        <f t="shared" si="71"/>
        <v>0</v>
      </c>
      <c r="BA136" s="146">
        <f t="shared" si="72"/>
        <v>0</v>
      </c>
      <c r="BB136" s="146">
        <f t="shared" si="73"/>
        <v>0</v>
      </c>
      <c r="BC136" s="146">
        <f t="shared" si="74"/>
        <v>0</v>
      </c>
      <c r="BD136" s="146">
        <f t="shared" si="75"/>
        <v>0</v>
      </c>
      <c r="BE136" s="146">
        <f t="shared" si="76"/>
        <v>0</v>
      </c>
      <c r="BF136" s="146">
        <f t="shared" si="77"/>
        <v>0</v>
      </c>
      <c r="BG136" s="146">
        <f t="shared" si="78"/>
        <v>0</v>
      </c>
      <c r="BH136" s="146">
        <f t="shared" si="79"/>
        <v>0</v>
      </c>
      <c r="BI136" s="146">
        <f t="shared" si="80"/>
        <v>0</v>
      </c>
      <c r="BJ136" s="146">
        <f t="shared" si="81"/>
        <v>0</v>
      </c>
      <c r="BK136" s="146">
        <f t="shared" si="82"/>
        <v>0</v>
      </c>
    </row>
    <row r="137" spans="2:63" x14ac:dyDescent="0.25">
      <c r="B137" t="str">
        <f t="shared" si="52"/>
        <v>Materia Prima 20</v>
      </c>
      <c r="C137" s="54">
        <f>+Input!$H$5</f>
        <v>0</v>
      </c>
      <c r="D137" s="146">
        <f t="shared" si="54"/>
        <v>0</v>
      </c>
      <c r="E137" s="146">
        <f t="shared" si="55"/>
        <v>0</v>
      </c>
      <c r="F137" s="146">
        <f t="shared" si="56"/>
        <v>0</v>
      </c>
      <c r="G137" s="146">
        <f t="shared" si="57"/>
        <v>0</v>
      </c>
      <c r="H137" s="146">
        <f t="shared" si="83"/>
        <v>0</v>
      </c>
      <c r="I137" s="146">
        <f t="shared" si="84"/>
        <v>0</v>
      </c>
      <c r="J137" s="146">
        <f t="shared" si="85"/>
        <v>0</v>
      </c>
      <c r="K137" s="146">
        <f t="shared" si="86"/>
        <v>0</v>
      </c>
      <c r="L137" s="146">
        <f t="shared" si="87"/>
        <v>0</v>
      </c>
      <c r="M137" s="146">
        <f t="shared" si="88"/>
        <v>0</v>
      </c>
      <c r="N137" s="146">
        <f t="shared" si="89"/>
        <v>0</v>
      </c>
      <c r="O137" s="146">
        <f t="shared" si="90"/>
        <v>0</v>
      </c>
      <c r="P137" s="146">
        <f t="shared" si="91"/>
        <v>0</v>
      </c>
      <c r="Q137" s="146">
        <f t="shared" si="92"/>
        <v>0</v>
      </c>
      <c r="R137" s="146">
        <f t="shared" si="93"/>
        <v>0</v>
      </c>
      <c r="S137" s="146">
        <f t="shared" si="94"/>
        <v>0</v>
      </c>
      <c r="T137" s="146">
        <f t="shared" si="95"/>
        <v>0</v>
      </c>
      <c r="U137" s="146">
        <f t="shared" si="96"/>
        <v>0</v>
      </c>
      <c r="V137" s="146">
        <f t="shared" si="97"/>
        <v>0</v>
      </c>
      <c r="W137" s="146">
        <f t="shared" si="98"/>
        <v>0</v>
      </c>
      <c r="X137" s="146">
        <f t="shared" si="99"/>
        <v>0</v>
      </c>
      <c r="Y137" s="146">
        <f t="shared" si="100"/>
        <v>0</v>
      </c>
      <c r="Z137" s="146">
        <f t="shared" si="101"/>
        <v>0</v>
      </c>
      <c r="AA137" s="146">
        <f t="shared" si="102"/>
        <v>0</v>
      </c>
      <c r="AB137" s="146">
        <f t="shared" si="103"/>
        <v>0</v>
      </c>
      <c r="AC137" s="146">
        <f t="shared" si="104"/>
        <v>0</v>
      </c>
      <c r="AD137" s="146">
        <f t="shared" si="105"/>
        <v>0</v>
      </c>
      <c r="AE137" s="146">
        <f t="shared" si="106"/>
        <v>0</v>
      </c>
      <c r="AF137" s="146">
        <f t="shared" si="107"/>
        <v>0</v>
      </c>
      <c r="AG137" s="146">
        <f t="shared" si="108"/>
        <v>0</v>
      </c>
      <c r="AH137" s="146">
        <f t="shared" si="109"/>
        <v>0</v>
      </c>
      <c r="AI137" s="146">
        <f t="shared" si="110"/>
        <v>0</v>
      </c>
      <c r="AJ137" s="146">
        <f t="shared" si="111"/>
        <v>0</v>
      </c>
      <c r="AK137" s="146">
        <f t="shared" si="112"/>
        <v>0</v>
      </c>
      <c r="AL137" s="146">
        <f t="shared" si="113"/>
        <v>0</v>
      </c>
      <c r="AM137" s="146">
        <f t="shared" si="58"/>
        <v>0</v>
      </c>
      <c r="AN137" s="146">
        <f t="shared" si="59"/>
        <v>0</v>
      </c>
      <c r="AO137" s="146">
        <f t="shared" si="60"/>
        <v>0</v>
      </c>
      <c r="AP137" s="146">
        <f t="shared" si="61"/>
        <v>0</v>
      </c>
      <c r="AQ137" s="146">
        <f t="shared" si="62"/>
        <v>0</v>
      </c>
      <c r="AR137" s="146">
        <f t="shared" si="63"/>
        <v>0</v>
      </c>
      <c r="AS137" s="146">
        <f t="shared" si="64"/>
        <v>0</v>
      </c>
      <c r="AT137" s="146">
        <f t="shared" si="65"/>
        <v>0</v>
      </c>
      <c r="AU137" s="146">
        <f t="shared" si="66"/>
        <v>0</v>
      </c>
      <c r="AV137" s="146">
        <f t="shared" si="67"/>
        <v>0</v>
      </c>
      <c r="AW137" s="146">
        <f t="shared" si="68"/>
        <v>0</v>
      </c>
      <c r="AX137" s="146">
        <f t="shared" si="69"/>
        <v>0</v>
      </c>
      <c r="AY137" s="146">
        <f t="shared" si="70"/>
        <v>0</v>
      </c>
      <c r="AZ137" s="146">
        <f t="shared" si="71"/>
        <v>0</v>
      </c>
      <c r="BA137" s="146">
        <f t="shared" si="72"/>
        <v>0</v>
      </c>
      <c r="BB137" s="146">
        <f t="shared" si="73"/>
        <v>0</v>
      </c>
      <c r="BC137" s="146">
        <f t="shared" si="74"/>
        <v>0</v>
      </c>
      <c r="BD137" s="146">
        <f t="shared" si="75"/>
        <v>0</v>
      </c>
      <c r="BE137" s="146">
        <f t="shared" si="76"/>
        <v>0</v>
      </c>
      <c r="BF137" s="146">
        <f t="shared" si="77"/>
        <v>0</v>
      </c>
      <c r="BG137" s="146">
        <f t="shared" si="78"/>
        <v>0</v>
      </c>
      <c r="BH137" s="146">
        <f t="shared" si="79"/>
        <v>0</v>
      </c>
      <c r="BI137" s="146">
        <f t="shared" si="80"/>
        <v>0</v>
      </c>
      <c r="BJ137" s="146">
        <f t="shared" si="81"/>
        <v>0</v>
      </c>
      <c r="BK137" s="146">
        <f t="shared" si="82"/>
        <v>0</v>
      </c>
    </row>
    <row r="138" spans="2:63" x14ac:dyDescent="0.25">
      <c r="B138" s="38" t="s">
        <v>115</v>
      </c>
      <c r="C138" s="38"/>
      <c r="D138" s="159">
        <f>SUM(D118:D137)</f>
        <v>0</v>
      </c>
      <c r="E138" s="159">
        <f t="shared" ref="E138:BK138" si="114">SUM(E118:E137)</f>
        <v>0</v>
      </c>
      <c r="F138" s="159">
        <f t="shared" si="114"/>
        <v>0</v>
      </c>
      <c r="G138" s="159">
        <f t="shared" si="114"/>
        <v>0</v>
      </c>
      <c r="H138" s="159">
        <f t="shared" si="114"/>
        <v>0</v>
      </c>
      <c r="I138" s="159">
        <f t="shared" si="114"/>
        <v>0</v>
      </c>
      <c r="J138" s="159">
        <f t="shared" si="114"/>
        <v>0</v>
      </c>
      <c r="K138" s="159">
        <f t="shared" si="114"/>
        <v>0</v>
      </c>
      <c r="L138" s="159">
        <f t="shared" si="114"/>
        <v>0</v>
      </c>
      <c r="M138" s="159">
        <f t="shared" si="114"/>
        <v>0</v>
      </c>
      <c r="N138" s="159">
        <f t="shared" si="114"/>
        <v>0</v>
      </c>
      <c r="O138" s="159">
        <f t="shared" si="114"/>
        <v>0</v>
      </c>
      <c r="P138" s="159">
        <f t="shared" si="114"/>
        <v>0</v>
      </c>
      <c r="Q138" s="159">
        <f t="shared" si="114"/>
        <v>0</v>
      </c>
      <c r="R138" s="159">
        <f t="shared" si="114"/>
        <v>0</v>
      </c>
      <c r="S138" s="159">
        <f t="shared" si="114"/>
        <v>0</v>
      </c>
      <c r="T138" s="159">
        <f t="shared" si="114"/>
        <v>0</v>
      </c>
      <c r="U138" s="159">
        <f t="shared" si="114"/>
        <v>0</v>
      </c>
      <c r="V138" s="159">
        <f t="shared" si="114"/>
        <v>0</v>
      </c>
      <c r="W138" s="159">
        <f t="shared" si="114"/>
        <v>0</v>
      </c>
      <c r="X138" s="159">
        <f t="shared" si="114"/>
        <v>0</v>
      </c>
      <c r="Y138" s="159">
        <f t="shared" si="114"/>
        <v>0</v>
      </c>
      <c r="Z138" s="159">
        <f t="shared" si="114"/>
        <v>0</v>
      </c>
      <c r="AA138" s="159">
        <f t="shared" si="114"/>
        <v>0</v>
      </c>
      <c r="AB138" s="159">
        <f t="shared" si="114"/>
        <v>0</v>
      </c>
      <c r="AC138" s="159">
        <f t="shared" si="114"/>
        <v>0</v>
      </c>
      <c r="AD138" s="159">
        <f t="shared" si="114"/>
        <v>0</v>
      </c>
      <c r="AE138" s="159">
        <f t="shared" si="114"/>
        <v>0</v>
      </c>
      <c r="AF138" s="159">
        <f t="shared" si="114"/>
        <v>0</v>
      </c>
      <c r="AG138" s="159">
        <f t="shared" si="114"/>
        <v>0</v>
      </c>
      <c r="AH138" s="159">
        <f t="shared" si="114"/>
        <v>0</v>
      </c>
      <c r="AI138" s="159">
        <f t="shared" si="114"/>
        <v>0</v>
      </c>
      <c r="AJ138" s="159">
        <f t="shared" si="114"/>
        <v>0</v>
      </c>
      <c r="AK138" s="159">
        <f t="shared" si="114"/>
        <v>0</v>
      </c>
      <c r="AL138" s="159">
        <f t="shared" si="114"/>
        <v>0</v>
      </c>
      <c r="AM138" s="159">
        <f t="shared" si="114"/>
        <v>0</v>
      </c>
      <c r="AN138" s="159">
        <f t="shared" si="114"/>
        <v>0</v>
      </c>
      <c r="AO138" s="159">
        <f t="shared" si="114"/>
        <v>0</v>
      </c>
      <c r="AP138" s="159">
        <f t="shared" si="114"/>
        <v>0</v>
      </c>
      <c r="AQ138" s="159">
        <f t="shared" si="114"/>
        <v>0</v>
      </c>
      <c r="AR138" s="159">
        <f t="shared" si="114"/>
        <v>0</v>
      </c>
      <c r="AS138" s="159">
        <f t="shared" si="114"/>
        <v>0</v>
      </c>
      <c r="AT138" s="159">
        <f t="shared" si="114"/>
        <v>0</v>
      </c>
      <c r="AU138" s="159">
        <f t="shared" si="114"/>
        <v>0</v>
      </c>
      <c r="AV138" s="159">
        <f t="shared" si="114"/>
        <v>0</v>
      </c>
      <c r="AW138" s="159">
        <f t="shared" si="114"/>
        <v>0</v>
      </c>
      <c r="AX138" s="159">
        <f t="shared" si="114"/>
        <v>0</v>
      </c>
      <c r="AY138" s="159">
        <f t="shared" si="114"/>
        <v>0</v>
      </c>
      <c r="AZ138" s="159">
        <f t="shared" si="114"/>
        <v>0</v>
      </c>
      <c r="BA138" s="159">
        <f t="shared" si="114"/>
        <v>0</v>
      </c>
      <c r="BB138" s="159">
        <f t="shared" si="114"/>
        <v>0</v>
      </c>
      <c r="BC138" s="159">
        <f t="shared" si="114"/>
        <v>0</v>
      </c>
      <c r="BD138" s="159">
        <f t="shared" si="114"/>
        <v>0</v>
      </c>
      <c r="BE138" s="159">
        <f t="shared" si="114"/>
        <v>0</v>
      </c>
      <c r="BF138" s="159">
        <f t="shared" si="114"/>
        <v>0</v>
      </c>
      <c r="BG138" s="159">
        <f t="shared" si="114"/>
        <v>0</v>
      </c>
      <c r="BH138" s="159">
        <f t="shared" si="114"/>
        <v>0</v>
      </c>
      <c r="BI138" s="159">
        <f t="shared" si="114"/>
        <v>0</v>
      </c>
      <c r="BJ138" s="159">
        <f t="shared" si="114"/>
        <v>0</v>
      </c>
      <c r="BK138" s="159">
        <f t="shared" si="114"/>
        <v>0</v>
      </c>
    </row>
    <row r="140" spans="2:63" x14ac:dyDescent="0.25">
      <c r="B140" s="22" t="s">
        <v>125</v>
      </c>
      <c r="C140" s="22"/>
      <c r="D140" s="31">
        <f t="shared" ref="D140:AI140" si="115">+D3</f>
        <v>41640</v>
      </c>
      <c r="E140" s="31">
        <f t="shared" si="115"/>
        <v>41698</v>
      </c>
      <c r="F140" s="31">
        <f t="shared" si="115"/>
        <v>41729</v>
      </c>
      <c r="G140" s="31">
        <f t="shared" si="115"/>
        <v>41759</v>
      </c>
      <c r="H140" s="31">
        <f t="shared" si="115"/>
        <v>41790</v>
      </c>
      <c r="I140" s="31">
        <f t="shared" si="115"/>
        <v>41820</v>
      </c>
      <c r="J140" s="31">
        <f t="shared" si="115"/>
        <v>41851</v>
      </c>
      <c r="K140" s="31">
        <f t="shared" si="115"/>
        <v>41882</v>
      </c>
      <c r="L140" s="31">
        <f t="shared" si="115"/>
        <v>41912</v>
      </c>
      <c r="M140" s="31">
        <f t="shared" si="115"/>
        <v>41943</v>
      </c>
      <c r="N140" s="31">
        <f t="shared" si="115"/>
        <v>41973</v>
      </c>
      <c r="O140" s="31">
        <f t="shared" si="115"/>
        <v>42004</v>
      </c>
      <c r="P140" s="31">
        <f t="shared" si="115"/>
        <v>42035</v>
      </c>
      <c r="Q140" s="31">
        <f t="shared" si="115"/>
        <v>42063</v>
      </c>
      <c r="R140" s="31">
        <f t="shared" si="115"/>
        <v>42094</v>
      </c>
      <c r="S140" s="31">
        <f t="shared" si="115"/>
        <v>42124</v>
      </c>
      <c r="T140" s="31">
        <f t="shared" si="115"/>
        <v>42155</v>
      </c>
      <c r="U140" s="31">
        <f t="shared" si="115"/>
        <v>42185</v>
      </c>
      <c r="V140" s="31">
        <f t="shared" si="115"/>
        <v>42216</v>
      </c>
      <c r="W140" s="31">
        <f t="shared" si="115"/>
        <v>42247</v>
      </c>
      <c r="X140" s="31">
        <f t="shared" si="115"/>
        <v>42277</v>
      </c>
      <c r="Y140" s="31">
        <f t="shared" si="115"/>
        <v>42308</v>
      </c>
      <c r="Z140" s="31">
        <f t="shared" si="115"/>
        <v>42338</v>
      </c>
      <c r="AA140" s="31">
        <f t="shared" si="115"/>
        <v>42369</v>
      </c>
      <c r="AB140" s="31">
        <f t="shared" si="115"/>
        <v>42400</v>
      </c>
      <c r="AC140" s="31">
        <f t="shared" si="115"/>
        <v>42429</v>
      </c>
      <c r="AD140" s="31">
        <f t="shared" si="115"/>
        <v>42460</v>
      </c>
      <c r="AE140" s="31">
        <f t="shared" si="115"/>
        <v>42490</v>
      </c>
      <c r="AF140" s="31">
        <f t="shared" si="115"/>
        <v>42521</v>
      </c>
      <c r="AG140" s="31">
        <f t="shared" si="115"/>
        <v>42551</v>
      </c>
      <c r="AH140" s="31">
        <f t="shared" si="115"/>
        <v>42582</v>
      </c>
      <c r="AI140" s="31">
        <f t="shared" si="115"/>
        <v>42613</v>
      </c>
      <c r="AJ140" s="31">
        <f t="shared" ref="AJ140:BK140" si="116">+AJ3</f>
        <v>42643</v>
      </c>
      <c r="AK140" s="31">
        <f t="shared" si="116"/>
        <v>42674</v>
      </c>
      <c r="AL140" s="31">
        <f t="shared" si="116"/>
        <v>42704</v>
      </c>
      <c r="AM140" s="31">
        <f t="shared" si="116"/>
        <v>42735</v>
      </c>
      <c r="AN140" s="31">
        <f t="shared" si="116"/>
        <v>42766</v>
      </c>
      <c r="AO140" s="31">
        <f t="shared" si="116"/>
        <v>42794</v>
      </c>
      <c r="AP140" s="31">
        <f t="shared" si="116"/>
        <v>42825</v>
      </c>
      <c r="AQ140" s="31">
        <f t="shared" si="116"/>
        <v>42855</v>
      </c>
      <c r="AR140" s="31">
        <f t="shared" si="116"/>
        <v>42886</v>
      </c>
      <c r="AS140" s="31">
        <f t="shared" si="116"/>
        <v>42916</v>
      </c>
      <c r="AT140" s="31">
        <f t="shared" si="116"/>
        <v>42947</v>
      </c>
      <c r="AU140" s="31">
        <f t="shared" si="116"/>
        <v>42978</v>
      </c>
      <c r="AV140" s="31">
        <f t="shared" si="116"/>
        <v>43008</v>
      </c>
      <c r="AW140" s="31">
        <f t="shared" si="116"/>
        <v>43039</v>
      </c>
      <c r="AX140" s="31">
        <f t="shared" si="116"/>
        <v>43069</v>
      </c>
      <c r="AY140" s="31">
        <f t="shared" si="116"/>
        <v>43100</v>
      </c>
      <c r="AZ140" s="31">
        <f t="shared" si="116"/>
        <v>43131</v>
      </c>
      <c r="BA140" s="31">
        <f t="shared" si="116"/>
        <v>43159</v>
      </c>
      <c r="BB140" s="31">
        <f t="shared" si="116"/>
        <v>43190</v>
      </c>
      <c r="BC140" s="31">
        <f t="shared" si="116"/>
        <v>43220</v>
      </c>
      <c r="BD140" s="31">
        <f t="shared" si="116"/>
        <v>43251</v>
      </c>
      <c r="BE140" s="31">
        <f t="shared" si="116"/>
        <v>43281</v>
      </c>
      <c r="BF140" s="31">
        <f t="shared" si="116"/>
        <v>43312</v>
      </c>
      <c r="BG140" s="31">
        <f t="shared" si="116"/>
        <v>43343</v>
      </c>
      <c r="BH140" s="31">
        <f t="shared" si="116"/>
        <v>43373</v>
      </c>
      <c r="BI140" s="31">
        <f t="shared" si="116"/>
        <v>43404</v>
      </c>
      <c r="BJ140" s="31">
        <f t="shared" si="116"/>
        <v>43434</v>
      </c>
      <c r="BK140" s="31">
        <f t="shared" si="116"/>
        <v>43465</v>
      </c>
    </row>
    <row r="141" spans="2:63" x14ac:dyDescent="0.25">
      <c r="B141" t="str">
        <f>+B118</f>
        <v>Materia Prima 1</v>
      </c>
      <c r="D141" s="160">
        <f>+D93-D118</f>
        <v>0</v>
      </c>
      <c r="E141" s="160">
        <f>+E93-(E118-D118)</f>
        <v>0</v>
      </c>
      <c r="F141" s="160">
        <f t="shared" ref="F141:BK145" si="117">+F93-(F118-E118)</f>
        <v>0</v>
      </c>
      <c r="G141" s="160">
        <f t="shared" si="117"/>
        <v>0</v>
      </c>
      <c r="H141" s="160">
        <f t="shared" si="117"/>
        <v>0</v>
      </c>
      <c r="I141" s="160">
        <f t="shared" si="117"/>
        <v>0</v>
      </c>
      <c r="J141" s="160">
        <f t="shared" si="117"/>
        <v>0</v>
      </c>
      <c r="K141" s="160">
        <f t="shared" si="117"/>
        <v>0</v>
      </c>
      <c r="L141" s="160">
        <f t="shared" si="117"/>
        <v>0</v>
      </c>
      <c r="M141" s="160">
        <f t="shared" si="117"/>
        <v>0</v>
      </c>
      <c r="N141" s="160">
        <f t="shared" si="117"/>
        <v>0</v>
      </c>
      <c r="O141" s="160">
        <f t="shared" si="117"/>
        <v>0</v>
      </c>
      <c r="P141" s="160">
        <f t="shared" si="117"/>
        <v>0</v>
      </c>
      <c r="Q141" s="160">
        <f t="shared" si="117"/>
        <v>0</v>
      </c>
      <c r="R141" s="160">
        <f t="shared" si="117"/>
        <v>0</v>
      </c>
      <c r="S141" s="160">
        <f t="shared" si="117"/>
        <v>0</v>
      </c>
      <c r="T141" s="160">
        <f t="shared" si="117"/>
        <v>0</v>
      </c>
      <c r="U141" s="160">
        <f t="shared" si="117"/>
        <v>0</v>
      </c>
      <c r="V141" s="160">
        <f t="shared" si="117"/>
        <v>0</v>
      </c>
      <c r="W141" s="160">
        <f t="shared" si="117"/>
        <v>0</v>
      </c>
      <c r="X141" s="160">
        <f t="shared" si="117"/>
        <v>0</v>
      </c>
      <c r="Y141" s="160">
        <f t="shared" si="117"/>
        <v>0</v>
      </c>
      <c r="Z141" s="160">
        <f t="shared" si="117"/>
        <v>0</v>
      </c>
      <c r="AA141" s="160">
        <f t="shared" si="117"/>
        <v>0</v>
      </c>
      <c r="AB141" s="160">
        <f t="shared" si="117"/>
        <v>0</v>
      </c>
      <c r="AC141" s="160">
        <f t="shared" si="117"/>
        <v>0</v>
      </c>
      <c r="AD141" s="160">
        <f t="shared" si="117"/>
        <v>0</v>
      </c>
      <c r="AE141" s="160">
        <f t="shared" si="117"/>
        <v>0</v>
      </c>
      <c r="AF141" s="160">
        <f t="shared" si="117"/>
        <v>0</v>
      </c>
      <c r="AG141" s="160">
        <f t="shared" si="117"/>
        <v>0</v>
      </c>
      <c r="AH141" s="160">
        <f t="shared" si="117"/>
        <v>0</v>
      </c>
      <c r="AI141" s="160">
        <f t="shared" si="117"/>
        <v>0</v>
      </c>
      <c r="AJ141" s="160">
        <f t="shared" si="117"/>
        <v>0</v>
      </c>
      <c r="AK141" s="160">
        <f t="shared" si="117"/>
        <v>0</v>
      </c>
      <c r="AL141" s="160">
        <f t="shared" si="117"/>
        <v>0</v>
      </c>
      <c r="AM141" s="160">
        <f t="shared" si="117"/>
        <v>0</v>
      </c>
      <c r="AN141" s="160">
        <f t="shared" si="117"/>
        <v>0</v>
      </c>
      <c r="AO141" s="160">
        <f t="shared" si="117"/>
        <v>0</v>
      </c>
      <c r="AP141" s="160">
        <f t="shared" si="117"/>
        <v>0</v>
      </c>
      <c r="AQ141" s="160">
        <f t="shared" si="117"/>
        <v>0</v>
      </c>
      <c r="AR141" s="160">
        <f t="shared" si="117"/>
        <v>0</v>
      </c>
      <c r="AS141" s="160">
        <f t="shared" si="117"/>
        <v>0</v>
      </c>
      <c r="AT141" s="160">
        <f t="shared" si="117"/>
        <v>0</v>
      </c>
      <c r="AU141" s="160">
        <f t="shared" si="117"/>
        <v>0</v>
      </c>
      <c r="AV141" s="160">
        <f t="shared" si="117"/>
        <v>0</v>
      </c>
      <c r="AW141" s="160">
        <f t="shared" si="117"/>
        <v>0</v>
      </c>
      <c r="AX141" s="160">
        <f t="shared" si="117"/>
        <v>0</v>
      </c>
      <c r="AY141" s="160">
        <f t="shared" si="117"/>
        <v>0</v>
      </c>
      <c r="AZ141" s="160">
        <f t="shared" si="117"/>
        <v>0</v>
      </c>
      <c r="BA141" s="160">
        <f t="shared" si="117"/>
        <v>0</v>
      </c>
      <c r="BB141" s="160">
        <f t="shared" si="117"/>
        <v>0</v>
      </c>
      <c r="BC141" s="160">
        <f t="shared" si="117"/>
        <v>0</v>
      </c>
      <c r="BD141" s="160">
        <f t="shared" si="117"/>
        <v>0</v>
      </c>
      <c r="BE141" s="160">
        <f t="shared" si="117"/>
        <v>0</v>
      </c>
      <c r="BF141" s="160">
        <f t="shared" si="117"/>
        <v>0</v>
      </c>
      <c r="BG141" s="160">
        <f t="shared" si="117"/>
        <v>0</v>
      </c>
      <c r="BH141" s="160">
        <f t="shared" si="117"/>
        <v>0</v>
      </c>
      <c r="BI141" s="160">
        <f t="shared" si="117"/>
        <v>0</v>
      </c>
      <c r="BJ141" s="160">
        <f t="shared" si="117"/>
        <v>0</v>
      </c>
      <c r="BK141" s="160">
        <f t="shared" si="117"/>
        <v>0</v>
      </c>
    </row>
    <row r="142" spans="2:63" x14ac:dyDescent="0.25">
      <c r="B142" t="str">
        <f t="shared" ref="B142:B159" si="118">+B119</f>
        <v>Materia Prima 2</v>
      </c>
      <c r="D142" s="160">
        <f t="shared" ref="D142:D160" si="119">+D94-D119</f>
        <v>0</v>
      </c>
      <c r="E142" s="160">
        <f t="shared" ref="E142:T160" si="120">+E94-(E119-D119)</f>
        <v>0</v>
      </c>
      <c r="F142" s="160">
        <f t="shared" si="120"/>
        <v>0</v>
      </c>
      <c r="G142" s="160">
        <f t="shared" si="120"/>
        <v>0</v>
      </c>
      <c r="H142" s="160">
        <f t="shared" si="120"/>
        <v>0</v>
      </c>
      <c r="I142" s="160">
        <f t="shared" si="120"/>
        <v>0</v>
      </c>
      <c r="J142" s="160">
        <f t="shared" si="120"/>
        <v>0</v>
      </c>
      <c r="K142" s="160">
        <f t="shared" si="120"/>
        <v>0</v>
      </c>
      <c r="L142" s="160">
        <f t="shared" si="120"/>
        <v>0</v>
      </c>
      <c r="M142" s="160">
        <f t="shared" si="120"/>
        <v>0</v>
      </c>
      <c r="N142" s="160">
        <f t="shared" si="120"/>
        <v>0</v>
      </c>
      <c r="O142" s="160">
        <f t="shared" si="120"/>
        <v>0</v>
      </c>
      <c r="P142" s="160">
        <f t="shared" si="120"/>
        <v>0</v>
      </c>
      <c r="Q142" s="160">
        <f t="shared" si="120"/>
        <v>0</v>
      </c>
      <c r="R142" s="160">
        <f t="shared" si="120"/>
        <v>0</v>
      </c>
      <c r="S142" s="160">
        <f t="shared" si="120"/>
        <v>0</v>
      </c>
      <c r="T142" s="160">
        <f t="shared" si="120"/>
        <v>0</v>
      </c>
      <c r="U142" s="160">
        <f t="shared" si="117"/>
        <v>0</v>
      </c>
      <c r="V142" s="160">
        <f t="shared" si="117"/>
        <v>0</v>
      </c>
      <c r="W142" s="160">
        <f t="shared" si="117"/>
        <v>0</v>
      </c>
      <c r="X142" s="160">
        <f t="shared" si="117"/>
        <v>0</v>
      </c>
      <c r="Y142" s="160">
        <f t="shared" si="117"/>
        <v>0</v>
      </c>
      <c r="Z142" s="160">
        <f t="shared" si="117"/>
        <v>0</v>
      </c>
      <c r="AA142" s="160">
        <f t="shared" si="117"/>
        <v>0</v>
      </c>
      <c r="AB142" s="160">
        <f t="shared" si="117"/>
        <v>0</v>
      </c>
      <c r="AC142" s="160">
        <f t="shared" si="117"/>
        <v>0</v>
      </c>
      <c r="AD142" s="160">
        <f t="shared" si="117"/>
        <v>0</v>
      </c>
      <c r="AE142" s="160">
        <f t="shared" si="117"/>
        <v>0</v>
      </c>
      <c r="AF142" s="160">
        <f t="shared" si="117"/>
        <v>0</v>
      </c>
      <c r="AG142" s="160">
        <f t="shared" si="117"/>
        <v>0</v>
      </c>
      <c r="AH142" s="160">
        <f t="shared" si="117"/>
        <v>0</v>
      </c>
      <c r="AI142" s="160">
        <f t="shared" si="117"/>
        <v>0</v>
      </c>
      <c r="AJ142" s="160">
        <f t="shared" si="117"/>
        <v>0</v>
      </c>
      <c r="AK142" s="160">
        <f t="shared" si="117"/>
        <v>0</v>
      </c>
      <c r="AL142" s="160">
        <f t="shared" si="117"/>
        <v>0</v>
      </c>
      <c r="AM142" s="160">
        <f t="shared" si="117"/>
        <v>0</v>
      </c>
      <c r="AN142" s="160">
        <f t="shared" si="117"/>
        <v>0</v>
      </c>
      <c r="AO142" s="160">
        <f t="shared" si="117"/>
        <v>0</v>
      </c>
      <c r="AP142" s="160">
        <f t="shared" si="117"/>
        <v>0</v>
      </c>
      <c r="AQ142" s="160">
        <f t="shared" si="117"/>
        <v>0</v>
      </c>
      <c r="AR142" s="160">
        <f t="shared" si="117"/>
        <v>0</v>
      </c>
      <c r="AS142" s="160">
        <f t="shared" si="117"/>
        <v>0</v>
      </c>
      <c r="AT142" s="160">
        <f t="shared" si="117"/>
        <v>0</v>
      </c>
      <c r="AU142" s="160">
        <f t="shared" si="117"/>
        <v>0</v>
      </c>
      <c r="AV142" s="160">
        <f t="shared" si="117"/>
        <v>0</v>
      </c>
      <c r="AW142" s="160">
        <f t="shared" si="117"/>
        <v>0</v>
      </c>
      <c r="AX142" s="160">
        <f t="shared" si="117"/>
        <v>0</v>
      </c>
      <c r="AY142" s="160">
        <f t="shared" si="117"/>
        <v>0</v>
      </c>
      <c r="AZ142" s="160">
        <f t="shared" si="117"/>
        <v>0</v>
      </c>
      <c r="BA142" s="160">
        <f t="shared" si="117"/>
        <v>0</v>
      </c>
      <c r="BB142" s="160">
        <f t="shared" si="117"/>
        <v>0</v>
      </c>
      <c r="BC142" s="160">
        <f t="shared" si="117"/>
        <v>0</v>
      </c>
      <c r="BD142" s="160">
        <f t="shared" si="117"/>
        <v>0</v>
      </c>
      <c r="BE142" s="160">
        <f t="shared" si="117"/>
        <v>0</v>
      </c>
      <c r="BF142" s="160">
        <f t="shared" si="117"/>
        <v>0</v>
      </c>
      <c r="BG142" s="160">
        <f t="shared" si="117"/>
        <v>0</v>
      </c>
      <c r="BH142" s="160">
        <f t="shared" si="117"/>
        <v>0</v>
      </c>
      <c r="BI142" s="160">
        <f t="shared" si="117"/>
        <v>0</v>
      </c>
      <c r="BJ142" s="160">
        <f t="shared" si="117"/>
        <v>0</v>
      </c>
      <c r="BK142" s="160">
        <f t="shared" si="117"/>
        <v>0</v>
      </c>
    </row>
    <row r="143" spans="2:63" x14ac:dyDescent="0.25">
      <c r="B143" t="str">
        <f t="shared" si="118"/>
        <v>Materia Prima 3</v>
      </c>
      <c r="D143" s="160">
        <f t="shared" si="119"/>
        <v>0</v>
      </c>
      <c r="E143" s="160">
        <f t="shared" si="120"/>
        <v>0</v>
      </c>
      <c r="F143" s="160">
        <f t="shared" si="117"/>
        <v>0</v>
      </c>
      <c r="G143" s="160">
        <f t="shared" si="117"/>
        <v>0</v>
      </c>
      <c r="H143" s="160">
        <f t="shared" si="117"/>
        <v>0</v>
      </c>
      <c r="I143" s="160">
        <f t="shared" si="117"/>
        <v>0</v>
      </c>
      <c r="J143" s="160">
        <f t="shared" si="117"/>
        <v>0</v>
      </c>
      <c r="K143" s="160">
        <f t="shared" si="117"/>
        <v>0</v>
      </c>
      <c r="L143" s="160">
        <f t="shared" si="117"/>
        <v>0</v>
      </c>
      <c r="M143" s="160">
        <f t="shared" si="117"/>
        <v>0</v>
      </c>
      <c r="N143" s="160">
        <f t="shared" si="117"/>
        <v>0</v>
      </c>
      <c r="O143" s="160">
        <f t="shared" si="117"/>
        <v>0</v>
      </c>
      <c r="P143" s="160">
        <f t="shared" si="117"/>
        <v>0</v>
      </c>
      <c r="Q143" s="160">
        <f t="shared" si="117"/>
        <v>0</v>
      </c>
      <c r="R143" s="160">
        <f t="shared" si="117"/>
        <v>0</v>
      </c>
      <c r="S143" s="160">
        <f t="shared" si="117"/>
        <v>0</v>
      </c>
      <c r="T143" s="160">
        <f t="shared" si="117"/>
        <v>0</v>
      </c>
      <c r="U143" s="160">
        <f t="shared" si="117"/>
        <v>0</v>
      </c>
      <c r="V143" s="160">
        <f t="shared" si="117"/>
        <v>0</v>
      </c>
      <c r="W143" s="160">
        <f t="shared" si="117"/>
        <v>0</v>
      </c>
      <c r="X143" s="160">
        <f t="shared" si="117"/>
        <v>0</v>
      </c>
      <c r="Y143" s="160">
        <f t="shared" si="117"/>
        <v>0</v>
      </c>
      <c r="Z143" s="160">
        <f t="shared" si="117"/>
        <v>0</v>
      </c>
      <c r="AA143" s="160">
        <f t="shared" si="117"/>
        <v>0</v>
      </c>
      <c r="AB143" s="160">
        <f t="shared" si="117"/>
        <v>0</v>
      </c>
      <c r="AC143" s="160">
        <f t="shared" si="117"/>
        <v>0</v>
      </c>
      <c r="AD143" s="160">
        <f t="shared" si="117"/>
        <v>0</v>
      </c>
      <c r="AE143" s="160">
        <f t="shared" si="117"/>
        <v>0</v>
      </c>
      <c r="AF143" s="160">
        <f t="shared" si="117"/>
        <v>0</v>
      </c>
      <c r="AG143" s="160">
        <f t="shared" si="117"/>
        <v>0</v>
      </c>
      <c r="AH143" s="160">
        <f t="shared" si="117"/>
        <v>0</v>
      </c>
      <c r="AI143" s="160">
        <f t="shared" si="117"/>
        <v>0</v>
      </c>
      <c r="AJ143" s="160">
        <f t="shared" si="117"/>
        <v>0</v>
      </c>
      <c r="AK143" s="160">
        <f t="shared" si="117"/>
        <v>0</v>
      </c>
      <c r="AL143" s="160">
        <f t="shared" si="117"/>
        <v>0</v>
      </c>
      <c r="AM143" s="160">
        <f t="shared" si="117"/>
        <v>0</v>
      </c>
      <c r="AN143" s="160">
        <f t="shared" si="117"/>
        <v>0</v>
      </c>
      <c r="AO143" s="160">
        <f t="shared" si="117"/>
        <v>0</v>
      </c>
      <c r="AP143" s="160">
        <f t="shared" si="117"/>
        <v>0</v>
      </c>
      <c r="AQ143" s="160">
        <f t="shared" si="117"/>
        <v>0</v>
      </c>
      <c r="AR143" s="160">
        <f t="shared" si="117"/>
        <v>0</v>
      </c>
      <c r="AS143" s="160">
        <f t="shared" si="117"/>
        <v>0</v>
      </c>
      <c r="AT143" s="160">
        <f t="shared" si="117"/>
        <v>0</v>
      </c>
      <c r="AU143" s="160">
        <f t="shared" si="117"/>
        <v>0</v>
      </c>
      <c r="AV143" s="160">
        <f t="shared" si="117"/>
        <v>0</v>
      </c>
      <c r="AW143" s="160">
        <f t="shared" si="117"/>
        <v>0</v>
      </c>
      <c r="AX143" s="160">
        <f t="shared" si="117"/>
        <v>0</v>
      </c>
      <c r="AY143" s="160">
        <f t="shared" si="117"/>
        <v>0</v>
      </c>
      <c r="AZ143" s="160">
        <f t="shared" si="117"/>
        <v>0</v>
      </c>
      <c r="BA143" s="160">
        <f t="shared" si="117"/>
        <v>0</v>
      </c>
      <c r="BB143" s="160">
        <f t="shared" si="117"/>
        <v>0</v>
      </c>
      <c r="BC143" s="160">
        <f t="shared" si="117"/>
        <v>0</v>
      </c>
      <c r="BD143" s="160">
        <f t="shared" si="117"/>
        <v>0</v>
      </c>
      <c r="BE143" s="160">
        <f t="shared" si="117"/>
        <v>0</v>
      </c>
      <c r="BF143" s="160">
        <f t="shared" si="117"/>
        <v>0</v>
      </c>
      <c r="BG143" s="160">
        <f t="shared" si="117"/>
        <v>0</v>
      </c>
      <c r="BH143" s="160">
        <f t="shared" si="117"/>
        <v>0</v>
      </c>
      <c r="BI143" s="160">
        <f t="shared" si="117"/>
        <v>0</v>
      </c>
      <c r="BJ143" s="160">
        <f t="shared" si="117"/>
        <v>0</v>
      </c>
      <c r="BK143" s="160">
        <f t="shared" si="117"/>
        <v>0</v>
      </c>
    </row>
    <row r="144" spans="2:63" x14ac:dyDescent="0.25">
      <c r="B144" t="str">
        <f t="shared" si="118"/>
        <v>Materia Prima 4</v>
      </c>
      <c r="D144" s="160">
        <f t="shared" si="119"/>
        <v>0</v>
      </c>
      <c r="E144" s="160">
        <f t="shared" si="120"/>
        <v>0</v>
      </c>
      <c r="F144" s="160">
        <f t="shared" si="117"/>
        <v>0</v>
      </c>
      <c r="G144" s="160">
        <f t="shared" si="117"/>
        <v>0</v>
      </c>
      <c r="H144" s="160">
        <f t="shared" si="117"/>
        <v>0</v>
      </c>
      <c r="I144" s="160">
        <f t="shared" si="117"/>
        <v>0</v>
      </c>
      <c r="J144" s="160">
        <f t="shared" si="117"/>
        <v>0</v>
      </c>
      <c r="K144" s="160">
        <f t="shared" si="117"/>
        <v>0</v>
      </c>
      <c r="L144" s="160">
        <f t="shared" si="117"/>
        <v>0</v>
      </c>
      <c r="M144" s="160">
        <f t="shared" si="117"/>
        <v>0</v>
      </c>
      <c r="N144" s="160">
        <f t="shared" si="117"/>
        <v>0</v>
      </c>
      <c r="O144" s="160">
        <f t="shared" si="117"/>
        <v>0</v>
      </c>
      <c r="P144" s="160">
        <f t="shared" si="117"/>
        <v>0</v>
      </c>
      <c r="Q144" s="160">
        <f t="shared" si="117"/>
        <v>0</v>
      </c>
      <c r="R144" s="160">
        <f t="shared" si="117"/>
        <v>0</v>
      </c>
      <c r="S144" s="160">
        <f t="shared" si="117"/>
        <v>0</v>
      </c>
      <c r="T144" s="160">
        <f t="shared" si="117"/>
        <v>0</v>
      </c>
      <c r="U144" s="160">
        <f t="shared" si="117"/>
        <v>0</v>
      </c>
      <c r="V144" s="160">
        <f t="shared" si="117"/>
        <v>0</v>
      </c>
      <c r="W144" s="160">
        <f t="shared" si="117"/>
        <v>0</v>
      </c>
      <c r="X144" s="160">
        <f t="shared" si="117"/>
        <v>0</v>
      </c>
      <c r="Y144" s="160">
        <f t="shared" si="117"/>
        <v>0</v>
      </c>
      <c r="Z144" s="160">
        <f t="shared" si="117"/>
        <v>0</v>
      </c>
      <c r="AA144" s="160">
        <f t="shared" si="117"/>
        <v>0</v>
      </c>
      <c r="AB144" s="160">
        <f t="shared" si="117"/>
        <v>0</v>
      </c>
      <c r="AC144" s="160">
        <f t="shared" si="117"/>
        <v>0</v>
      </c>
      <c r="AD144" s="160">
        <f t="shared" si="117"/>
        <v>0</v>
      </c>
      <c r="AE144" s="160">
        <f t="shared" si="117"/>
        <v>0</v>
      </c>
      <c r="AF144" s="160">
        <f t="shared" si="117"/>
        <v>0</v>
      </c>
      <c r="AG144" s="160">
        <f t="shared" si="117"/>
        <v>0</v>
      </c>
      <c r="AH144" s="160">
        <f t="shared" si="117"/>
        <v>0</v>
      </c>
      <c r="AI144" s="160">
        <f t="shared" si="117"/>
        <v>0</v>
      </c>
      <c r="AJ144" s="160">
        <f t="shared" si="117"/>
        <v>0</v>
      </c>
      <c r="AK144" s="160">
        <f t="shared" si="117"/>
        <v>0</v>
      </c>
      <c r="AL144" s="160">
        <f t="shared" si="117"/>
        <v>0</v>
      </c>
      <c r="AM144" s="160">
        <f t="shared" si="117"/>
        <v>0</v>
      </c>
      <c r="AN144" s="160">
        <f t="shared" si="117"/>
        <v>0</v>
      </c>
      <c r="AO144" s="160">
        <f t="shared" si="117"/>
        <v>0</v>
      </c>
      <c r="AP144" s="160">
        <f t="shared" si="117"/>
        <v>0</v>
      </c>
      <c r="AQ144" s="160">
        <f t="shared" si="117"/>
        <v>0</v>
      </c>
      <c r="AR144" s="160">
        <f t="shared" si="117"/>
        <v>0</v>
      </c>
      <c r="AS144" s="160">
        <f t="shared" si="117"/>
        <v>0</v>
      </c>
      <c r="AT144" s="160">
        <f t="shared" si="117"/>
        <v>0</v>
      </c>
      <c r="AU144" s="160">
        <f t="shared" si="117"/>
        <v>0</v>
      </c>
      <c r="AV144" s="160">
        <f t="shared" si="117"/>
        <v>0</v>
      </c>
      <c r="AW144" s="160">
        <f t="shared" si="117"/>
        <v>0</v>
      </c>
      <c r="AX144" s="160">
        <f t="shared" si="117"/>
        <v>0</v>
      </c>
      <c r="AY144" s="160">
        <f t="shared" si="117"/>
        <v>0</v>
      </c>
      <c r="AZ144" s="160">
        <f t="shared" si="117"/>
        <v>0</v>
      </c>
      <c r="BA144" s="160">
        <f t="shared" si="117"/>
        <v>0</v>
      </c>
      <c r="BB144" s="160">
        <f t="shared" si="117"/>
        <v>0</v>
      </c>
      <c r="BC144" s="160">
        <f t="shared" si="117"/>
        <v>0</v>
      </c>
      <c r="BD144" s="160">
        <f t="shared" si="117"/>
        <v>0</v>
      </c>
      <c r="BE144" s="160">
        <f t="shared" si="117"/>
        <v>0</v>
      </c>
      <c r="BF144" s="160">
        <f t="shared" si="117"/>
        <v>0</v>
      </c>
      <c r="BG144" s="160">
        <f t="shared" si="117"/>
        <v>0</v>
      </c>
      <c r="BH144" s="160">
        <f t="shared" si="117"/>
        <v>0</v>
      </c>
      <c r="BI144" s="160">
        <f t="shared" si="117"/>
        <v>0</v>
      </c>
      <c r="BJ144" s="160">
        <f t="shared" si="117"/>
        <v>0</v>
      </c>
      <c r="BK144" s="160">
        <f t="shared" si="117"/>
        <v>0</v>
      </c>
    </row>
    <row r="145" spans="2:63" x14ac:dyDescent="0.25">
      <c r="B145" t="str">
        <f t="shared" si="118"/>
        <v>Materia Prima 5</v>
      </c>
      <c r="D145" s="160">
        <f t="shared" si="119"/>
        <v>0</v>
      </c>
      <c r="E145" s="160">
        <f t="shared" si="120"/>
        <v>0</v>
      </c>
      <c r="F145" s="160">
        <f t="shared" si="117"/>
        <v>0</v>
      </c>
      <c r="G145" s="160">
        <f t="shared" si="117"/>
        <v>0</v>
      </c>
      <c r="H145" s="160">
        <f t="shared" si="117"/>
        <v>0</v>
      </c>
      <c r="I145" s="160">
        <f t="shared" si="117"/>
        <v>0</v>
      </c>
      <c r="J145" s="160">
        <f t="shared" si="117"/>
        <v>0</v>
      </c>
      <c r="K145" s="160">
        <f t="shared" si="117"/>
        <v>0</v>
      </c>
      <c r="L145" s="160">
        <f t="shared" si="117"/>
        <v>0</v>
      </c>
      <c r="M145" s="160">
        <f t="shared" si="117"/>
        <v>0</v>
      </c>
      <c r="N145" s="160">
        <f t="shared" si="117"/>
        <v>0</v>
      </c>
      <c r="O145" s="160">
        <f t="shared" si="117"/>
        <v>0</v>
      </c>
      <c r="P145" s="160">
        <f t="shared" si="117"/>
        <v>0</v>
      </c>
      <c r="Q145" s="160">
        <f t="shared" si="117"/>
        <v>0</v>
      </c>
      <c r="R145" s="160">
        <f t="shared" si="117"/>
        <v>0</v>
      </c>
      <c r="S145" s="160">
        <f t="shared" si="117"/>
        <v>0</v>
      </c>
      <c r="T145" s="160">
        <f t="shared" si="117"/>
        <v>0</v>
      </c>
      <c r="U145" s="160">
        <f t="shared" si="117"/>
        <v>0</v>
      </c>
      <c r="V145" s="160">
        <f t="shared" si="117"/>
        <v>0</v>
      </c>
      <c r="W145" s="160">
        <f t="shared" si="117"/>
        <v>0</v>
      </c>
      <c r="X145" s="160">
        <f t="shared" si="117"/>
        <v>0</v>
      </c>
      <c r="Y145" s="160">
        <f t="shared" si="117"/>
        <v>0</v>
      </c>
      <c r="Z145" s="160">
        <f t="shared" si="117"/>
        <v>0</v>
      </c>
      <c r="AA145" s="160">
        <f t="shared" si="117"/>
        <v>0</v>
      </c>
      <c r="AB145" s="160">
        <f t="shared" si="117"/>
        <v>0</v>
      </c>
      <c r="AC145" s="160">
        <f t="shared" si="117"/>
        <v>0</v>
      </c>
      <c r="AD145" s="160">
        <f t="shared" si="117"/>
        <v>0</v>
      </c>
      <c r="AE145" s="160">
        <f t="shared" si="117"/>
        <v>0</v>
      </c>
      <c r="AF145" s="160">
        <f t="shared" si="117"/>
        <v>0</v>
      </c>
      <c r="AG145" s="160">
        <f t="shared" si="117"/>
        <v>0</v>
      </c>
      <c r="AH145" s="160">
        <f t="shared" si="117"/>
        <v>0</v>
      </c>
      <c r="AI145" s="160">
        <f t="shared" si="117"/>
        <v>0</v>
      </c>
      <c r="AJ145" s="160">
        <f t="shared" si="117"/>
        <v>0</v>
      </c>
      <c r="AK145" s="160">
        <f t="shared" si="117"/>
        <v>0</v>
      </c>
      <c r="AL145" s="160">
        <f t="shared" si="117"/>
        <v>0</v>
      </c>
      <c r="AM145" s="160">
        <f t="shared" si="117"/>
        <v>0</v>
      </c>
      <c r="AN145" s="160">
        <f t="shared" si="117"/>
        <v>0</v>
      </c>
      <c r="AO145" s="160">
        <f t="shared" si="117"/>
        <v>0</v>
      </c>
      <c r="AP145" s="160">
        <f t="shared" si="117"/>
        <v>0</v>
      </c>
      <c r="AQ145" s="160">
        <f t="shared" si="117"/>
        <v>0</v>
      </c>
      <c r="AR145" s="160">
        <f t="shared" ref="F145:BK150" si="121">+AR97-(AR122-AQ122)</f>
        <v>0</v>
      </c>
      <c r="AS145" s="160">
        <f t="shared" si="121"/>
        <v>0</v>
      </c>
      <c r="AT145" s="160">
        <f t="shared" si="121"/>
        <v>0</v>
      </c>
      <c r="AU145" s="160">
        <f t="shared" si="121"/>
        <v>0</v>
      </c>
      <c r="AV145" s="160">
        <f t="shared" si="121"/>
        <v>0</v>
      </c>
      <c r="AW145" s="160">
        <f t="shared" si="121"/>
        <v>0</v>
      </c>
      <c r="AX145" s="160">
        <f t="shared" si="121"/>
        <v>0</v>
      </c>
      <c r="AY145" s="160">
        <f t="shared" si="121"/>
        <v>0</v>
      </c>
      <c r="AZ145" s="160">
        <f t="shared" si="121"/>
        <v>0</v>
      </c>
      <c r="BA145" s="160">
        <f t="shared" si="121"/>
        <v>0</v>
      </c>
      <c r="BB145" s="160">
        <f t="shared" si="121"/>
        <v>0</v>
      </c>
      <c r="BC145" s="160">
        <f t="shared" si="121"/>
        <v>0</v>
      </c>
      <c r="BD145" s="160">
        <f t="shared" si="121"/>
        <v>0</v>
      </c>
      <c r="BE145" s="160">
        <f t="shared" si="121"/>
        <v>0</v>
      </c>
      <c r="BF145" s="160">
        <f t="shared" si="121"/>
        <v>0</v>
      </c>
      <c r="BG145" s="160">
        <f t="shared" si="121"/>
        <v>0</v>
      </c>
      <c r="BH145" s="160">
        <f t="shared" si="121"/>
        <v>0</v>
      </c>
      <c r="BI145" s="160">
        <f t="shared" si="121"/>
        <v>0</v>
      </c>
      <c r="BJ145" s="160">
        <f t="shared" si="121"/>
        <v>0</v>
      </c>
      <c r="BK145" s="160">
        <f t="shared" si="121"/>
        <v>0</v>
      </c>
    </row>
    <row r="146" spans="2:63" x14ac:dyDescent="0.25">
      <c r="B146" t="str">
        <f t="shared" si="118"/>
        <v>Materia Prima 6</v>
      </c>
      <c r="D146" s="160">
        <f t="shared" si="119"/>
        <v>0</v>
      </c>
      <c r="E146" s="160">
        <f t="shared" si="120"/>
        <v>0</v>
      </c>
      <c r="F146" s="160">
        <f t="shared" si="121"/>
        <v>0</v>
      </c>
      <c r="G146" s="160">
        <f t="shared" si="121"/>
        <v>0</v>
      </c>
      <c r="H146" s="160">
        <f t="shared" si="121"/>
        <v>0</v>
      </c>
      <c r="I146" s="160">
        <f t="shared" si="121"/>
        <v>0</v>
      </c>
      <c r="J146" s="160">
        <f t="shared" si="121"/>
        <v>0</v>
      </c>
      <c r="K146" s="160">
        <f t="shared" si="121"/>
        <v>0</v>
      </c>
      <c r="L146" s="160">
        <f t="shared" si="121"/>
        <v>0</v>
      </c>
      <c r="M146" s="160">
        <f t="shared" si="121"/>
        <v>0</v>
      </c>
      <c r="N146" s="160">
        <f t="shared" si="121"/>
        <v>0</v>
      </c>
      <c r="O146" s="160">
        <f t="shared" si="121"/>
        <v>0</v>
      </c>
      <c r="P146" s="160">
        <f t="shared" si="121"/>
        <v>0</v>
      </c>
      <c r="Q146" s="160">
        <f t="shared" si="121"/>
        <v>0</v>
      </c>
      <c r="R146" s="160">
        <f t="shared" si="121"/>
        <v>0</v>
      </c>
      <c r="S146" s="160">
        <f t="shared" si="121"/>
        <v>0</v>
      </c>
      <c r="T146" s="160">
        <f t="shared" si="121"/>
        <v>0</v>
      </c>
      <c r="U146" s="160">
        <f t="shared" si="121"/>
        <v>0</v>
      </c>
      <c r="V146" s="160">
        <f t="shared" si="121"/>
        <v>0</v>
      </c>
      <c r="W146" s="160">
        <f t="shared" si="121"/>
        <v>0</v>
      </c>
      <c r="X146" s="160">
        <f t="shared" si="121"/>
        <v>0</v>
      </c>
      <c r="Y146" s="160">
        <f t="shared" si="121"/>
        <v>0</v>
      </c>
      <c r="Z146" s="160">
        <f t="shared" si="121"/>
        <v>0</v>
      </c>
      <c r="AA146" s="160">
        <f t="shared" si="121"/>
        <v>0</v>
      </c>
      <c r="AB146" s="160">
        <f t="shared" si="121"/>
        <v>0</v>
      </c>
      <c r="AC146" s="160">
        <f t="shared" si="121"/>
        <v>0</v>
      </c>
      <c r="AD146" s="160">
        <f t="shared" si="121"/>
        <v>0</v>
      </c>
      <c r="AE146" s="160">
        <f t="shared" si="121"/>
        <v>0</v>
      </c>
      <c r="AF146" s="160">
        <f t="shared" si="121"/>
        <v>0</v>
      </c>
      <c r="AG146" s="160">
        <f t="shared" si="121"/>
        <v>0</v>
      </c>
      <c r="AH146" s="160">
        <f t="shared" si="121"/>
        <v>0</v>
      </c>
      <c r="AI146" s="160">
        <f t="shared" si="121"/>
        <v>0</v>
      </c>
      <c r="AJ146" s="160">
        <f t="shared" si="121"/>
        <v>0</v>
      </c>
      <c r="AK146" s="160">
        <f t="shared" si="121"/>
        <v>0</v>
      </c>
      <c r="AL146" s="160">
        <f t="shared" si="121"/>
        <v>0</v>
      </c>
      <c r="AM146" s="160">
        <f t="shared" si="121"/>
        <v>0</v>
      </c>
      <c r="AN146" s="160">
        <f t="shared" si="121"/>
        <v>0</v>
      </c>
      <c r="AO146" s="160">
        <f t="shared" si="121"/>
        <v>0</v>
      </c>
      <c r="AP146" s="160">
        <f t="shared" si="121"/>
        <v>0</v>
      </c>
      <c r="AQ146" s="160">
        <f t="shared" si="121"/>
        <v>0</v>
      </c>
      <c r="AR146" s="160">
        <f t="shared" si="121"/>
        <v>0</v>
      </c>
      <c r="AS146" s="160">
        <f t="shared" si="121"/>
        <v>0</v>
      </c>
      <c r="AT146" s="160">
        <f t="shared" si="121"/>
        <v>0</v>
      </c>
      <c r="AU146" s="160">
        <f t="shared" si="121"/>
        <v>0</v>
      </c>
      <c r="AV146" s="160">
        <f t="shared" si="121"/>
        <v>0</v>
      </c>
      <c r="AW146" s="160">
        <f t="shared" si="121"/>
        <v>0</v>
      </c>
      <c r="AX146" s="160">
        <f t="shared" si="121"/>
        <v>0</v>
      </c>
      <c r="AY146" s="160">
        <f t="shared" si="121"/>
        <v>0</v>
      </c>
      <c r="AZ146" s="160">
        <f t="shared" si="121"/>
        <v>0</v>
      </c>
      <c r="BA146" s="160">
        <f t="shared" si="121"/>
        <v>0</v>
      </c>
      <c r="BB146" s="160">
        <f t="shared" si="121"/>
        <v>0</v>
      </c>
      <c r="BC146" s="160">
        <f t="shared" si="121"/>
        <v>0</v>
      </c>
      <c r="BD146" s="160">
        <f t="shared" si="121"/>
        <v>0</v>
      </c>
      <c r="BE146" s="160">
        <f t="shared" si="121"/>
        <v>0</v>
      </c>
      <c r="BF146" s="160">
        <f t="shared" si="121"/>
        <v>0</v>
      </c>
      <c r="BG146" s="160">
        <f t="shared" si="121"/>
        <v>0</v>
      </c>
      <c r="BH146" s="160">
        <f t="shared" si="121"/>
        <v>0</v>
      </c>
      <c r="BI146" s="160">
        <f t="shared" si="121"/>
        <v>0</v>
      </c>
      <c r="BJ146" s="160">
        <f t="shared" si="121"/>
        <v>0</v>
      </c>
      <c r="BK146" s="160">
        <f t="shared" si="121"/>
        <v>0</v>
      </c>
    </row>
    <row r="147" spans="2:63" x14ac:dyDescent="0.25">
      <c r="B147" t="str">
        <f t="shared" si="118"/>
        <v>Materia Prima 7</v>
      </c>
      <c r="D147" s="160">
        <f t="shared" si="119"/>
        <v>0</v>
      </c>
      <c r="E147" s="160">
        <f t="shared" si="120"/>
        <v>0</v>
      </c>
      <c r="F147" s="160">
        <f t="shared" si="121"/>
        <v>0</v>
      </c>
      <c r="G147" s="160">
        <f t="shared" si="121"/>
        <v>0</v>
      </c>
      <c r="H147" s="160">
        <f t="shared" si="121"/>
        <v>0</v>
      </c>
      <c r="I147" s="160">
        <f t="shared" si="121"/>
        <v>0</v>
      </c>
      <c r="J147" s="160">
        <f t="shared" si="121"/>
        <v>0</v>
      </c>
      <c r="K147" s="160">
        <f t="shared" si="121"/>
        <v>0</v>
      </c>
      <c r="L147" s="160">
        <f t="shared" si="121"/>
        <v>0</v>
      </c>
      <c r="M147" s="160">
        <f t="shared" si="121"/>
        <v>0</v>
      </c>
      <c r="N147" s="160">
        <f t="shared" si="121"/>
        <v>0</v>
      </c>
      <c r="O147" s="160">
        <f t="shared" si="121"/>
        <v>0</v>
      </c>
      <c r="P147" s="160">
        <f t="shared" si="121"/>
        <v>0</v>
      </c>
      <c r="Q147" s="160">
        <f t="shared" si="121"/>
        <v>0</v>
      </c>
      <c r="R147" s="160">
        <f t="shared" si="121"/>
        <v>0</v>
      </c>
      <c r="S147" s="160">
        <f t="shared" si="121"/>
        <v>0</v>
      </c>
      <c r="T147" s="160">
        <f t="shared" si="121"/>
        <v>0</v>
      </c>
      <c r="U147" s="160">
        <f t="shared" si="121"/>
        <v>0</v>
      </c>
      <c r="V147" s="160">
        <f t="shared" si="121"/>
        <v>0</v>
      </c>
      <c r="W147" s="160">
        <f t="shared" si="121"/>
        <v>0</v>
      </c>
      <c r="X147" s="160">
        <f t="shared" si="121"/>
        <v>0</v>
      </c>
      <c r="Y147" s="160">
        <f t="shared" si="121"/>
        <v>0</v>
      </c>
      <c r="Z147" s="160">
        <f t="shared" si="121"/>
        <v>0</v>
      </c>
      <c r="AA147" s="160">
        <f t="shared" si="121"/>
        <v>0</v>
      </c>
      <c r="AB147" s="160">
        <f t="shared" si="121"/>
        <v>0</v>
      </c>
      <c r="AC147" s="160">
        <f t="shared" si="121"/>
        <v>0</v>
      </c>
      <c r="AD147" s="160">
        <f t="shared" si="121"/>
        <v>0</v>
      </c>
      <c r="AE147" s="160">
        <f t="shared" si="121"/>
        <v>0</v>
      </c>
      <c r="AF147" s="160">
        <f t="shared" si="121"/>
        <v>0</v>
      </c>
      <c r="AG147" s="160">
        <f t="shared" si="121"/>
        <v>0</v>
      </c>
      <c r="AH147" s="160">
        <f t="shared" si="121"/>
        <v>0</v>
      </c>
      <c r="AI147" s="160">
        <f t="shared" si="121"/>
        <v>0</v>
      </c>
      <c r="AJ147" s="160">
        <f t="shared" si="121"/>
        <v>0</v>
      </c>
      <c r="AK147" s="160">
        <f t="shared" si="121"/>
        <v>0</v>
      </c>
      <c r="AL147" s="160">
        <f t="shared" si="121"/>
        <v>0</v>
      </c>
      <c r="AM147" s="160">
        <f t="shared" si="121"/>
        <v>0</v>
      </c>
      <c r="AN147" s="160">
        <f t="shared" si="121"/>
        <v>0</v>
      </c>
      <c r="AO147" s="160">
        <f t="shared" si="121"/>
        <v>0</v>
      </c>
      <c r="AP147" s="160">
        <f t="shared" si="121"/>
        <v>0</v>
      </c>
      <c r="AQ147" s="160">
        <f t="shared" si="121"/>
        <v>0</v>
      </c>
      <c r="AR147" s="160">
        <f t="shared" si="121"/>
        <v>0</v>
      </c>
      <c r="AS147" s="160">
        <f t="shared" si="121"/>
        <v>0</v>
      </c>
      <c r="AT147" s="160">
        <f t="shared" si="121"/>
        <v>0</v>
      </c>
      <c r="AU147" s="160">
        <f t="shared" si="121"/>
        <v>0</v>
      </c>
      <c r="AV147" s="160">
        <f t="shared" si="121"/>
        <v>0</v>
      </c>
      <c r="AW147" s="160">
        <f t="shared" si="121"/>
        <v>0</v>
      </c>
      <c r="AX147" s="160">
        <f t="shared" si="121"/>
        <v>0</v>
      </c>
      <c r="AY147" s="160">
        <f t="shared" si="121"/>
        <v>0</v>
      </c>
      <c r="AZ147" s="160">
        <f t="shared" si="121"/>
        <v>0</v>
      </c>
      <c r="BA147" s="160">
        <f t="shared" si="121"/>
        <v>0</v>
      </c>
      <c r="BB147" s="160">
        <f t="shared" si="121"/>
        <v>0</v>
      </c>
      <c r="BC147" s="160">
        <f t="shared" si="121"/>
        <v>0</v>
      </c>
      <c r="BD147" s="160">
        <f t="shared" si="121"/>
        <v>0</v>
      </c>
      <c r="BE147" s="160">
        <f t="shared" si="121"/>
        <v>0</v>
      </c>
      <c r="BF147" s="160">
        <f t="shared" si="121"/>
        <v>0</v>
      </c>
      <c r="BG147" s="160">
        <f t="shared" si="121"/>
        <v>0</v>
      </c>
      <c r="BH147" s="160">
        <f t="shared" si="121"/>
        <v>0</v>
      </c>
      <c r="BI147" s="160">
        <f t="shared" si="121"/>
        <v>0</v>
      </c>
      <c r="BJ147" s="160">
        <f t="shared" si="121"/>
        <v>0</v>
      </c>
      <c r="BK147" s="160">
        <f t="shared" si="121"/>
        <v>0</v>
      </c>
    </row>
    <row r="148" spans="2:63" x14ac:dyDescent="0.25">
      <c r="B148" t="str">
        <f t="shared" si="118"/>
        <v>Materia Prima 8</v>
      </c>
      <c r="D148" s="160">
        <f t="shared" si="119"/>
        <v>0</v>
      </c>
      <c r="E148" s="160">
        <f t="shared" si="120"/>
        <v>0</v>
      </c>
      <c r="F148" s="160">
        <f t="shared" si="121"/>
        <v>0</v>
      </c>
      <c r="G148" s="160">
        <f t="shared" si="121"/>
        <v>0</v>
      </c>
      <c r="H148" s="160">
        <f t="shared" si="121"/>
        <v>0</v>
      </c>
      <c r="I148" s="160">
        <f t="shared" si="121"/>
        <v>0</v>
      </c>
      <c r="J148" s="160">
        <f t="shared" si="121"/>
        <v>0</v>
      </c>
      <c r="K148" s="160">
        <f t="shared" si="121"/>
        <v>0</v>
      </c>
      <c r="L148" s="160">
        <f t="shared" si="121"/>
        <v>0</v>
      </c>
      <c r="M148" s="160">
        <f t="shared" si="121"/>
        <v>0</v>
      </c>
      <c r="N148" s="160">
        <f t="shared" si="121"/>
        <v>0</v>
      </c>
      <c r="O148" s="160">
        <f t="shared" si="121"/>
        <v>0</v>
      </c>
      <c r="P148" s="160">
        <f t="shared" si="121"/>
        <v>0</v>
      </c>
      <c r="Q148" s="160">
        <f t="shared" si="121"/>
        <v>0</v>
      </c>
      <c r="R148" s="160">
        <f t="shared" si="121"/>
        <v>0</v>
      </c>
      <c r="S148" s="160">
        <f t="shared" si="121"/>
        <v>0</v>
      </c>
      <c r="T148" s="160">
        <f t="shared" si="121"/>
        <v>0</v>
      </c>
      <c r="U148" s="160">
        <f t="shared" si="121"/>
        <v>0</v>
      </c>
      <c r="V148" s="160">
        <f t="shared" si="121"/>
        <v>0</v>
      </c>
      <c r="W148" s="160">
        <f t="shared" si="121"/>
        <v>0</v>
      </c>
      <c r="X148" s="160">
        <f t="shared" si="121"/>
        <v>0</v>
      </c>
      <c r="Y148" s="160">
        <f t="shared" si="121"/>
        <v>0</v>
      </c>
      <c r="Z148" s="160">
        <f t="shared" si="121"/>
        <v>0</v>
      </c>
      <c r="AA148" s="160">
        <f t="shared" si="121"/>
        <v>0</v>
      </c>
      <c r="AB148" s="160">
        <f t="shared" si="121"/>
        <v>0</v>
      </c>
      <c r="AC148" s="160">
        <f t="shared" si="121"/>
        <v>0</v>
      </c>
      <c r="AD148" s="160">
        <f t="shared" si="121"/>
        <v>0</v>
      </c>
      <c r="AE148" s="160">
        <f t="shared" si="121"/>
        <v>0</v>
      </c>
      <c r="AF148" s="160">
        <f t="shared" si="121"/>
        <v>0</v>
      </c>
      <c r="AG148" s="160">
        <f t="shared" si="121"/>
        <v>0</v>
      </c>
      <c r="AH148" s="160">
        <f t="shared" si="121"/>
        <v>0</v>
      </c>
      <c r="AI148" s="160">
        <f t="shared" si="121"/>
        <v>0</v>
      </c>
      <c r="AJ148" s="160">
        <f t="shared" si="121"/>
        <v>0</v>
      </c>
      <c r="AK148" s="160">
        <f t="shared" si="121"/>
        <v>0</v>
      </c>
      <c r="AL148" s="160">
        <f t="shared" si="121"/>
        <v>0</v>
      </c>
      <c r="AM148" s="160">
        <f t="shared" si="121"/>
        <v>0</v>
      </c>
      <c r="AN148" s="160">
        <f t="shared" si="121"/>
        <v>0</v>
      </c>
      <c r="AO148" s="160">
        <f t="shared" si="121"/>
        <v>0</v>
      </c>
      <c r="AP148" s="160">
        <f t="shared" si="121"/>
        <v>0</v>
      </c>
      <c r="AQ148" s="160">
        <f t="shared" si="121"/>
        <v>0</v>
      </c>
      <c r="AR148" s="160">
        <f t="shared" si="121"/>
        <v>0</v>
      </c>
      <c r="AS148" s="160">
        <f t="shared" si="121"/>
        <v>0</v>
      </c>
      <c r="AT148" s="160">
        <f t="shared" si="121"/>
        <v>0</v>
      </c>
      <c r="AU148" s="160">
        <f t="shared" si="121"/>
        <v>0</v>
      </c>
      <c r="AV148" s="160">
        <f t="shared" si="121"/>
        <v>0</v>
      </c>
      <c r="AW148" s="160">
        <f t="shared" si="121"/>
        <v>0</v>
      </c>
      <c r="AX148" s="160">
        <f t="shared" si="121"/>
        <v>0</v>
      </c>
      <c r="AY148" s="160">
        <f t="shared" si="121"/>
        <v>0</v>
      </c>
      <c r="AZ148" s="160">
        <f t="shared" si="121"/>
        <v>0</v>
      </c>
      <c r="BA148" s="160">
        <f t="shared" si="121"/>
        <v>0</v>
      </c>
      <c r="BB148" s="160">
        <f t="shared" si="121"/>
        <v>0</v>
      </c>
      <c r="BC148" s="160">
        <f t="shared" si="121"/>
        <v>0</v>
      </c>
      <c r="BD148" s="160">
        <f t="shared" si="121"/>
        <v>0</v>
      </c>
      <c r="BE148" s="160">
        <f t="shared" si="121"/>
        <v>0</v>
      </c>
      <c r="BF148" s="160">
        <f t="shared" si="121"/>
        <v>0</v>
      </c>
      <c r="BG148" s="160">
        <f t="shared" si="121"/>
        <v>0</v>
      </c>
      <c r="BH148" s="160">
        <f t="shared" si="121"/>
        <v>0</v>
      </c>
      <c r="BI148" s="160">
        <f t="shared" si="121"/>
        <v>0</v>
      </c>
      <c r="BJ148" s="160">
        <f t="shared" si="121"/>
        <v>0</v>
      </c>
      <c r="BK148" s="160">
        <f t="shared" si="121"/>
        <v>0</v>
      </c>
    </row>
    <row r="149" spans="2:63" x14ac:dyDescent="0.25">
      <c r="B149" t="str">
        <f t="shared" si="118"/>
        <v>Materia Prima 9</v>
      </c>
      <c r="D149" s="160">
        <f t="shared" si="119"/>
        <v>0</v>
      </c>
      <c r="E149" s="160">
        <f t="shared" si="120"/>
        <v>0</v>
      </c>
      <c r="F149" s="160">
        <f t="shared" si="121"/>
        <v>0</v>
      </c>
      <c r="G149" s="160">
        <f t="shared" si="121"/>
        <v>0</v>
      </c>
      <c r="H149" s="160">
        <f t="shared" si="121"/>
        <v>0</v>
      </c>
      <c r="I149" s="160">
        <f t="shared" si="121"/>
        <v>0</v>
      </c>
      <c r="J149" s="160">
        <f t="shared" si="121"/>
        <v>0</v>
      </c>
      <c r="K149" s="160">
        <f t="shared" si="121"/>
        <v>0</v>
      </c>
      <c r="L149" s="160">
        <f t="shared" si="121"/>
        <v>0</v>
      </c>
      <c r="M149" s="160">
        <f t="shared" si="121"/>
        <v>0</v>
      </c>
      <c r="N149" s="160">
        <f t="shared" si="121"/>
        <v>0</v>
      </c>
      <c r="O149" s="160">
        <f t="shared" si="121"/>
        <v>0</v>
      </c>
      <c r="P149" s="160">
        <f t="shared" si="121"/>
        <v>0</v>
      </c>
      <c r="Q149" s="160">
        <f t="shared" si="121"/>
        <v>0</v>
      </c>
      <c r="R149" s="160">
        <f t="shared" si="121"/>
        <v>0</v>
      </c>
      <c r="S149" s="160">
        <f t="shared" si="121"/>
        <v>0</v>
      </c>
      <c r="T149" s="160">
        <f t="shared" si="121"/>
        <v>0</v>
      </c>
      <c r="U149" s="160">
        <f t="shared" si="121"/>
        <v>0</v>
      </c>
      <c r="V149" s="160">
        <f t="shared" si="121"/>
        <v>0</v>
      </c>
      <c r="W149" s="160">
        <f t="shared" si="121"/>
        <v>0</v>
      </c>
      <c r="X149" s="160">
        <f t="shared" si="121"/>
        <v>0</v>
      </c>
      <c r="Y149" s="160">
        <f t="shared" si="121"/>
        <v>0</v>
      </c>
      <c r="Z149" s="160">
        <f t="shared" si="121"/>
        <v>0</v>
      </c>
      <c r="AA149" s="160">
        <f t="shared" si="121"/>
        <v>0</v>
      </c>
      <c r="AB149" s="160">
        <f t="shared" si="121"/>
        <v>0</v>
      </c>
      <c r="AC149" s="160">
        <f t="shared" si="121"/>
        <v>0</v>
      </c>
      <c r="AD149" s="160">
        <f t="shared" si="121"/>
        <v>0</v>
      </c>
      <c r="AE149" s="160">
        <f t="shared" si="121"/>
        <v>0</v>
      </c>
      <c r="AF149" s="160">
        <f t="shared" si="121"/>
        <v>0</v>
      </c>
      <c r="AG149" s="160">
        <f t="shared" si="121"/>
        <v>0</v>
      </c>
      <c r="AH149" s="160">
        <f t="shared" si="121"/>
        <v>0</v>
      </c>
      <c r="AI149" s="160">
        <f t="shared" si="121"/>
        <v>0</v>
      </c>
      <c r="AJ149" s="160">
        <f t="shared" si="121"/>
        <v>0</v>
      </c>
      <c r="AK149" s="160">
        <f t="shared" si="121"/>
        <v>0</v>
      </c>
      <c r="AL149" s="160">
        <f t="shared" si="121"/>
        <v>0</v>
      </c>
      <c r="AM149" s="160">
        <f t="shared" si="121"/>
        <v>0</v>
      </c>
      <c r="AN149" s="160">
        <f t="shared" si="121"/>
        <v>0</v>
      </c>
      <c r="AO149" s="160">
        <f t="shared" si="121"/>
        <v>0</v>
      </c>
      <c r="AP149" s="160">
        <f t="shared" si="121"/>
        <v>0</v>
      </c>
      <c r="AQ149" s="160">
        <f t="shared" si="121"/>
        <v>0</v>
      </c>
      <c r="AR149" s="160">
        <f t="shared" si="121"/>
        <v>0</v>
      </c>
      <c r="AS149" s="160">
        <f t="shared" si="121"/>
        <v>0</v>
      </c>
      <c r="AT149" s="160">
        <f t="shared" si="121"/>
        <v>0</v>
      </c>
      <c r="AU149" s="160">
        <f t="shared" si="121"/>
        <v>0</v>
      </c>
      <c r="AV149" s="160">
        <f t="shared" si="121"/>
        <v>0</v>
      </c>
      <c r="AW149" s="160">
        <f t="shared" si="121"/>
        <v>0</v>
      </c>
      <c r="AX149" s="160">
        <f t="shared" si="121"/>
        <v>0</v>
      </c>
      <c r="AY149" s="160">
        <f t="shared" si="121"/>
        <v>0</v>
      </c>
      <c r="AZ149" s="160">
        <f t="shared" si="121"/>
        <v>0</v>
      </c>
      <c r="BA149" s="160">
        <f t="shared" si="121"/>
        <v>0</v>
      </c>
      <c r="BB149" s="160">
        <f t="shared" si="121"/>
        <v>0</v>
      </c>
      <c r="BC149" s="160">
        <f t="shared" si="121"/>
        <v>0</v>
      </c>
      <c r="BD149" s="160">
        <f t="shared" si="121"/>
        <v>0</v>
      </c>
      <c r="BE149" s="160">
        <f t="shared" si="121"/>
        <v>0</v>
      </c>
      <c r="BF149" s="160">
        <f t="shared" si="121"/>
        <v>0</v>
      </c>
      <c r="BG149" s="160">
        <f t="shared" si="121"/>
        <v>0</v>
      </c>
      <c r="BH149" s="160">
        <f t="shared" si="121"/>
        <v>0</v>
      </c>
      <c r="BI149" s="160">
        <f t="shared" si="121"/>
        <v>0</v>
      </c>
      <c r="BJ149" s="160">
        <f t="shared" si="121"/>
        <v>0</v>
      </c>
      <c r="BK149" s="160">
        <f t="shared" si="121"/>
        <v>0</v>
      </c>
    </row>
    <row r="150" spans="2:63" x14ac:dyDescent="0.25">
      <c r="B150" t="str">
        <f t="shared" si="118"/>
        <v>Materia Prima 10</v>
      </c>
      <c r="D150" s="160">
        <f t="shared" si="119"/>
        <v>0</v>
      </c>
      <c r="E150" s="160">
        <f t="shared" si="120"/>
        <v>0</v>
      </c>
      <c r="F150" s="160">
        <f t="shared" si="121"/>
        <v>0</v>
      </c>
      <c r="G150" s="160">
        <f t="shared" si="121"/>
        <v>0</v>
      </c>
      <c r="H150" s="160">
        <f t="shared" si="121"/>
        <v>0</v>
      </c>
      <c r="I150" s="160">
        <f t="shared" ref="F150:BK154" si="122">+I102-(I127-H127)</f>
        <v>0</v>
      </c>
      <c r="J150" s="160">
        <f t="shared" si="122"/>
        <v>0</v>
      </c>
      <c r="K150" s="160">
        <f t="shared" si="122"/>
        <v>0</v>
      </c>
      <c r="L150" s="160">
        <f t="shared" si="122"/>
        <v>0</v>
      </c>
      <c r="M150" s="160">
        <f t="shared" si="122"/>
        <v>0</v>
      </c>
      <c r="N150" s="160">
        <f t="shared" si="122"/>
        <v>0</v>
      </c>
      <c r="O150" s="160">
        <f t="shared" si="122"/>
        <v>0</v>
      </c>
      <c r="P150" s="160">
        <f t="shared" si="122"/>
        <v>0</v>
      </c>
      <c r="Q150" s="160">
        <f t="shared" si="122"/>
        <v>0</v>
      </c>
      <c r="R150" s="160">
        <f t="shared" si="122"/>
        <v>0</v>
      </c>
      <c r="S150" s="160">
        <f t="shared" si="122"/>
        <v>0</v>
      </c>
      <c r="T150" s="160">
        <f t="shared" si="122"/>
        <v>0</v>
      </c>
      <c r="U150" s="160">
        <f t="shared" si="122"/>
        <v>0</v>
      </c>
      <c r="V150" s="160">
        <f t="shared" si="122"/>
        <v>0</v>
      </c>
      <c r="W150" s="160">
        <f t="shared" si="122"/>
        <v>0</v>
      </c>
      <c r="X150" s="160">
        <f t="shared" si="122"/>
        <v>0</v>
      </c>
      <c r="Y150" s="160">
        <f t="shared" si="122"/>
        <v>0</v>
      </c>
      <c r="Z150" s="160">
        <f t="shared" si="122"/>
        <v>0</v>
      </c>
      <c r="AA150" s="160">
        <f t="shared" si="122"/>
        <v>0</v>
      </c>
      <c r="AB150" s="160">
        <f t="shared" si="122"/>
        <v>0</v>
      </c>
      <c r="AC150" s="160">
        <f t="shared" si="122"/>
        <v>0</v>
      </c>
      <c r="AD150" s="160">
        <f t="shared" si="122"/>
        <v>0</v>
      </c>
      <c r="AE150" s="160">
        <f t="shared" si="122"/>
        <v>0</v>
      </c>
      <c r="AF150" s="160">
        <f t="shared" si="122"/>
        <v>0</v>
      </c>
      <c r="AG150" s="160">
        <f t="shared" si="122"/>
        <v>0</v>
      </c>
      <c r="AH150" s="160">
        <f t="shared" si="122"/>
        <v>0</v>
      </c>
      <c r="AI150" s="160">
        <f t="shared" si="122"/>
        <v>0</v>
      </c>
      <c r="AJ150" s="160">
        <f t="shared" si="122"/>
        <v>0</v>
      </c>
      <c r="AK150" s="160">
        <f t="shared" si="122"/>
        <v>0</v>
      </c>
      <c r="AL150" s="160">
        <f t="shared" si="122"/>
        <v>0</v>
      </c>
      <c r="AM150" s="160">
        <f t="shared" si="122"/>
        <v>0</v>
      </c>
      <c r="AN150" s="160">
        <f t="shared" si="122"/>
        <v>0</v>
      </c>
      <c r="AO150" s="160">
        <f t="shared" si="122"/>
        <v>0</v>
      </c>
      <c r="AP150" s="160">
        <f t="shared" si="122"/>
        <v>0</v>
      </c>
      <c r="AQ150" s="160">
        <f t="shared" si="122"/>
        <v>0</v>
      </c>
      <c r="AR150" s="160">
        <f t="shared" si="122"/>
        <v>0</v>
      </c>
      <c r="AS150" s="160">
        <f t="shared" si="122"/>
        <v>0</v>
      </c>
      <c r="AT150" s="160">
        <f t="shared" si="122"/>
        <v>0</v>
      </c>
      <c r="AU150" s="160">
        <f t="shared" si="122"/>
        <v>0</v>
      </c>
      <c r="AV150" s="160">
        <f t="shared" si="122"/>
        <v>0</v>
      </c>
      <c r="AW150" s="160">
        <f t="shared" si="122"/>
        <v>0</v>
      </c>
      <c r="AX150" s="160">
        <f t="shared" si="122"/>
        <v>0</v>
      </c>
      <c r="AY150" s="160">
        <f t="shared" si="122"/>
        <v>0</v>
      </c>
      <c r="AZ150" s="160">
        <f t="shared" si="122"/>
        <v>0</v>
      </c>
      <c r="BA150" s="160">
        <f t="shared" si="122"/>
        <v>0</v>
      </c>
      <c r="BB150" s="160">
        <f t="shared" si="122"/>
        <v>0</v>
      </c>
      <c r="BC150" s="160">
        <f t="shared" si="122"/>
        <v>0</v>
      </c>
      <c r="BD150" s="160">
        <f t="shared" si="122"/>
        <v>0</v>
      </c>
      <c r="BE150" s="160">
        <f t="shared" si="122"/>
        <v>0</v>
      </c>
      <c r="BF150" s="160">
        <f t="shared" si="122"/>
        <v>0</v>
      </c>
      <c r="BG150" s="160">
        <f t="shared" si="122"/>
        <v>0</v>
      </c>
      <c r="BH150" s="160">
        <f t="shared" si="122"/>
        <v>0</v>
      </c>
      <c r="BI150" s="160">
        <f t="shared" si="122"/>
        <v>0</v>
      </c>
      <c r="BJ150" s="160">
        <f t="shared" si="122"/>
        <v>0</v>
      </c>
      <c r="BK150" s="160">
        <f t="shared" si="122"/>
        <v>0</v>
      </c>
    </row>
    <row r="151" spans="2:63" x14ac:dyDescent="0.25">
      <c r="B151" t="str">
        <f t="shared" si="118"/>
        <v>Materia Prima 11</v>
      </c>
      <c r="D151" s="160">
        <f t="shared" si="119"/>
        <v>0</v>
      </c>
      <c r="E151" s="160">
        <f t="shared" si="120"/>
        <v>0</v>
      </c>
      <c r="F151" s="160">
        <f t="shared" si="122"/>
        <v>0</v>
      </c>
      <c r="G151" s="160">
        <f t="shared" si="122"/>
        <v>0</v>
      </c>
      <c r="H151" s="160">
        <f t="shared" si="122"/>
        <v>0</v>
      </c>
      <c r="I151" s="160">
        <f t="shared" si="122"/>
        <v>0</v>
      </c>
      <c r="J151" s="160">
        <f t="shared" si="122"/>
        <v>0</v>
      </c>
      <c r="K151" s="160">
        <f t="shared" si="122"/>
        <v>0</v>
      </c>
      <c r="L151" s="160">
        <f t="shared" si="122"/>
        <v>0</v>
      </c>
      <c r="M151" s="160">
        <f t="shared" si="122"/>
        <v>0</v>
      </c>
      <c r="N151" s="160">
        <f t="shared" si="122"/>
        <v>0</v>
      </c>
      <c r="O151" s="160">
        <f t="shared" si="122"/>
        <v>0</v>
      </c>
      <c r="P151" s="160">
        <f t="shared" si="122"/>
        <v>0</v>
      </c>
      <c r="Q151" s="160">
        <f t="shared" si="122"/>
        <v>0</v>
      </c>
      <c r="R151" s="160">
        <f t="shared" si="122"/>
        <v>0</v>
      </c>
      <c r="S151" s="160">
        <f t="shared" si="122"/>
        <v>0</v>
      </c>
      <c r="T151" s="160">
        <f t="shared" si="122"/>
        <v>0</v>
      </c>
      <c r="U151" s="160">
        <f t="shared" si="122"/>
        <v>0</v>
      </c>
      <c r="V151" s="160">
        <f t="shared" si="122"/>
        <v>0</v>
      </c>
      <c r="W151" s="160">
        <f t="shared" si="122"/>
        <v>0</v>
      </c>
      <c r="X151" s="160">
        <f t="shared" si="122"/>
        <v>0</v>
      </c>
      <c r="Y151" s="160">
        <f t="shared" si="122"/>
        <v>0</v>
      </c>
      <c r="Z151" s="160">
        <f t="shared" si="122"/>
        <v>0</v>
      </c>
      <c r="AA151" s="160">
        <f t="shared" si="122"/>
        <v>0</v>
      </c>
      <c r="AB151" s="160">
        <f t="shared" si="122"/>
        <v>0</v>
      </c>
      <c r="AC151" s="160">
        <f t="shared" si="122"/>
        <v>0</v>
      </c>
      <c r="AD151" s="160">
        <f t="shared" si="122"/>
        <v>0</v>
      </c>
      <c r="AE151" s="160">
        <f t="shared" si="122"/>
        <v>0</v>
      </c>
      <c r="AF151" s="160">
        <f t="shared" si="122"/>
        <v>0</v>
      </c>
      <c r="AG151" s="160">
        <f t="shared" si="122"/>
        <v>0</v>
      </c>
      <c r="AH151" s="160">
        <f t="shared" si="122"/>
        <v>0</v>
      </c>
      <c r="AI151" s="160">
        <f t="shared" si="122"/>
        <v>0</v>
      </c>
      <c r="AJ151" s="160">
        <f t="shared" si="122"/>
        <v>0</v>
      </c>
      <c r="AK151" s="160">
        <f t="shared" si="122"/>
        <v>0</v>
      </c>
      <c r="AL151" s="160">
        <f t="shared" si="122"/>
        <v>0</v>
      </c>
      <c r="AM151" s="160">
        <f t="shared" si="122"/>
        <v>0</v>
      </c>
      <c r="AN151" s="160">
        <f t="shared" si="122"/>
        <v>0</v>
      </c>
      <c r="AO151" s="160">
        <f t="shared" si="122"/>
        <v>0</v>
      </c>
      <c r="AP151" s="160">
        <f t="shared" si="122"/>
        <v>0</v>
      </c>
      <c r="AQ151" s="160">
        <f t="shared" si="122"/>
        <v>0</v>
      </c>
      <c r="AR151" s="160">
        <f t="shared" si="122"/>
        <v>0</v>
      </c>
      <c r="AS151" s="160">
        <f t="shared" si="122"/>
        <v>0</v>
      </c>
      <c r="AT151" s="160">
        <f t="shared" si="122"/>
        <v>0</v>
      </c>
      <c r="AU151" s="160">
        <f t="shared" si="122"/>
        <v>0</v>
      </c>
      <c r="AV151" s="160">
        <f t="shared" si="122"/>
        <v>0</v>
      </c>
      <c r="AW151" s="160">
        <f t="shared" si="122"/>
        <v>0</v>
      </c>
      <c r="AX151" s="160">
        <f t="shared" si="122"/>
        <v>0</v>
      </c>
      <c r="AY151" s="160">
        <f t="shared" si="122"/>
        <v>0</v>
      </c>
      <c r="AZ151" s="160">
        <f t="shared" si="122"/>
        <v>0</v>
      </c>
      <c r="BA151" s="160">
        <f t="shared" si="122"/>
        <v>0</v>
      </c>
      <c r="BB151" s="160">
        <f t="shared" si="122"/>
        <v>0</v>
      </c>
      <c r="BC151" s="160">
        <f t="shared" si="122"/>
        <v>0</v>
      </c>
      <c r="BD151" s="160">
        <f t="shared" si="122"/>
        <v>0</v>
      </c>
      <c r="BE151" s="160">
        <f t="shared" si="122"/>
        <v>0</v>
      </c>
      <c r="BF151" s="160">
        <f t="shared" si="122"/>
        <v>0</v>
      </c>
      <c r="BG151" s="160">
        <f t="shared" si="122"/>
        <v>0</v>
      </c>
      <c r="BH151" s="160">
        <f t="shared" si="122"/>
        <v>0</v>
      </c>
      <c r="BI151" s="160">
        <f t="shared" si="122"/>
        <v>0</v>
      </c>
      <c r="BJ151" s="160">
        <f t="shared" si="122"/>
        <v>0</v>
      </c>
      <c r="BK151" s="160">
        <f t="shared" si="122"/>
        <v>0</v>
      </c>
    </row>
    <row r="152" spans="2:63" x14ac:dyDescent="0.25">
      <c r="B152" t="str">
        <f t="shared" si="118"/>
        <v>Materia Prima 12</v>
      </c>
      <c r="D152" s="160">
        <f t="shared" si="119"/>
        <v>0</v>
      </c>
      <c r="E152" s="160">
        <f t="shared" si="120"/>
        <v>0</v>
      </c>
      <c r="F152" s="160">
        <f t="shared" si="122"/>
        <v>0</v>
      </c>
      <c r="G152" s="160">
        <f t="shared" si="122"/>
        <v>0</v>
      </c>
      <c r="H152" s="160">
        <f t="shared" si="122"/>
        <v>0</v>
      </c>
      <c r="I152" s="160">
        <f t="shared" si="122"/>
        <v>0</v>
      </c>
      <c r="J152" s="160">
        <f t="shared" si="122"/>
        <v>0</v>
      </c>
      <c r="K152" s="160">
        <f t="shared" si="122"/>
        <v>0</v>
      </c>
      <c r="L152" s="160">
        <f t="shared" si="122"/>
        <v>0</v>
      </c>
      <c r="M152" s="160">
        <f t="shared" si="122"/>
        <v>0</v>
      </c>
      <c r="N152" s="160">
        <f t="shared" si="122"/>
        <v>0</v>
      </c>
      <c r="O152" s="160">
        <f t="shared" si="122"/>
        <v>0</v>
      </c>
      <c r="P152" s="160">
        <f t="shared" si="122"/>
        <v>0</v>
      </c>
      <c r="Q152" s="160">
        <f t="shared" si="122"/>
        <v>0</v>
      </c>
      <c r="R152" s="160">
        <f t="shared" si="122"/>
        <v>0</v>
      </c>
      <c r="S152" s="160">
        <f t="shared" si="122"/>
        <v>0</v>
      </c>
      <c r="T152" s="160">
        <f t="shared" si="122"/>
        <v>0</v>
      </c>
      <c r="U152" s="160">
        <f t="shared" si="122"/>
        <v>0</v>
      </c>
      <c r="V152" s="160">
        <f t="shared" si="122"/>
        <v>0</v>
      </c>
      <c r="W152" s="160">
        <f t="shared" si="122"/>
        <v>0</v>
      </c>
      <c r="X152" s="160">
        <f t="shared" si="122"/>
        <v>0</v>
      </c>
      <c r="Y152" s="160">
        <f t="shared" si="122"/>
        <v>0</v>
      </c>
      <c r="Z152" s="160">
        <f t="shared" si="122"/>
        <v>0</v>
      </c>
      <c r="AA152" s="160">
        <f t="shared" si="122"/>
        <v>0</v>
      </c>
      <c r="AB152" s="160">
        <f t="shared" si="122"/>
        <v>0</v>
      </c>
      <c r="AC152" s="160">
        <f t="shared" si="122"/>
        <v>0</v>
      </c>
      <c r="AD152" s="160">
        <f t="shared" si="122"/>
        <v>0</v>
      </c>
      <c r="AE152" s="160">
        <f t="shared" si="122"/>
        <v>0</v>
      </c>
      <c r="AF152" s="160">
        <f t="shared" si="122"/>
        <v>0</v>
      </c>
      <c r="AG152" s="160">
        <f t="shared" si="122"/>
        <v>0</v>
      </c>
      <c r="AH152" s="160">
        <f t="shared" si="122"/>
        <v>0</v>
      </c>
      <c r="AI152" s="160">
        <f t="shared" si="122"/>
        <v>0</v>
      </c>
      <c r="AJ152" s="160">
        <f t="shared" si="122"/>
        <v>0</v>
      </c>
      <c r="AK152" s="160">
        <f t="shared" si="122"/>
        <v>0</v>
      </c>
      <c r="AL152" s="160">
        <f t="shared" si="122"/>
        <v>0</v>
      </c>
      <c r="AM152" s="160">
        <f t="shared" si="122"/>
        <v>0</v>
      </c>
      <c r="AN152" s="160">
        <f t="shared" si="122"/>
        <v>0</v>
      </c>
      <c r="AO152" s="160">
        <f t="shared" si="122"/>
        <v>0</v>
      </c>
      <c r="AP152" s="160">
        <f t="shared" si="122"/>
        <v>0</v>
      </c>
      <c r="AQ152" s="160">
        <f t="shared" si="122"/>
        <v>0</v>
      </c>
      <c r="AR152" s="160">
        <f t="shared" si="122"/>
        <v>0</v>
      </c>
      <c r="AS152" s="160">
        <f t="shared" si="122"/>
        <v>0</v>
      </c>
      <c r="AT152" s="160">
        <f t="shared" si="122"/>
        <v>0</v>
      </c>
      <c r="AU152" s="160">
        <f t="shared" si="122"/>
        <v>0</v>
      </c>
      <c r="AV152" s="160">
        <f t="shared" si="122"/>
        <v>0</v>
      </c>
      <c r="AW152" s="160">
        <f t="shared" si="122"/>
        <v>0</v>
      </c>
      <c r="AX152" s="160">
        <f t="shared" si="122"/>
        <v>0</v>
      </c>
      <c r="AY152" s="160">
        <f t="shared" si="122"/>
        <v>0</v>
      </c>
      <c r="AZ152" s="160">
        <f t="shared" si="122"/>
        <v>0</v>
      </c>
      <c r="BA152" s="160">
        <f t="shared" si="122"/>
        <v>0</v>
      </c>
      <c r="BB152" s="160">
        <f t="shared" si="122"/>
        <v>0</v>
      </c>
      <c r="BC152" s="160">
        <f t="shared" si="122"/>
        <v>0</v>
      </c>
      <c r="BD152" s="160">
        <f t="shared" si="122"/>
        <v>0</v>
      </c>
      <c r="BE152" s="160">
        <f t="shared" si="122"/>
        <v>0</v>
      </c>
      <c r="BF152" s="160">
        <f t="shared" si="122"/>
        <v>0</v>
      </c>
      <c r="BG152" s="160">
        <f t="shared" si="122"/>
        <v>0</v>
      </c>
      <c r="BH152" s="160">
        <f t="shared" si="122"/>
        <v>0</v>
      </c>
      <c r="BI152" s="160">
        <f t="shared" si="122"/>
        <v>0</v>
      </c>
      <c r="BJ152" s="160">
        <f t="shared" si="122"/>
        <v>0</v>
      </c>
      <c r="BK152" s="160">
        <f t="shared" si="122"/>
        <v>0</v>
      </c>
    </row>
    <row r="153" spans="2:63" x14ac:dyDescent="0.25">
      <c r="B153" t="str">
        <f t="shared" si="118"/>
        <v>Materia Prima 13</v>
      </c>
      <c r="D153" s="160">
        <f t="shared" si="119"/>
        <v>0</v>
      </c>
      <c r="E153" s="160">
        <f t="shared" si="120"/>
        <v>0</v>
      </c>
      <c r="F153" s="160">
        <f t="shared" si="122"/>
        <v>0</v>
      </c>
      <c r="G153" s="160">
        <f t="shared" si="122"/>
        <v>0</v>
      </c>
      <c r="H153" s="160">
        <f t="shared" si="122"/>
        <v>0</v>
      </c>
      <c r="I153" s="160">
        <f t="shared" si="122"/>
        <v>0</v>
      </c>
      <c r="J153" s="160">
        <f t="shared" si="122"/>
        <v>0</v>
      </c>
      <c r="K153" s="160">
        <f t="shared" si="122"/>
        <v>0</v>
      </c>
      <c r="L153" s="160">
        <f t="shared" si="122"/>
        <v>0</v>
      </c>
      <c r="M153" s="160">
        <f t="shared" si="122"/>
        <v>0</v>
      </c>
      <c r="N153" s="160">
        <f t="shared" si="122"/>
        <v>0</v>
      </c>
      <c r="O153" s="160">
        <f t="shared" si="122"/>
        <v>0</v>
      </c>
      <c r="P153" s="160">
        <f t="shared" si="122"/>
        <v>0</v>
      </c>
      <c r="Q153" s="160">
        <f t="shared" si="122"/>
        <v>0</v>
      </c>
      <c r="R153" s="160">
        <f t="shared" si="122"/>
        <v>0</v>
      </c>
      <c r="S153" s="160">
        <f t="shared" si="122"/>
        <v>0</v>
      </c>
      <c r="T153" s="160">
        <f t="shared" si="122"/>
        <v>0</v>
      </c>
      <c r="U153" s="160">
        <f t="shared" si="122"/>
        <v>0</v>
      </c>
      <c r="V153" s="160">
        <f t="shared" si="122"/>
        <v>0</v>
      </c>
      <c r="W153" s="160">
        <f t="shared" si="122"/>
        <v>0</v>
      </c>
      <c r="X153" s="160">
        <f t="shared" si="122"/>
        <v>0</v>
      </c>
      <c r="Y153" s="160">
        <f t="shared" si="122"/>
        <v>0</v>
      </c>
      <c r="Z153" s="160">
        <f t="shared" si="122"/>
        <v>0</v>
      </c>
      <c r="AA153" s="160">
        <f t="shared" si="122"/>
        <v>0</v>
      </c>
      <c r="AB153" s="160">
        <f t="shared" si="122"/>
        <v>0</v>
      </c>
      <c r="AC153" s="160">
        <f t="shared" si="122"/>
        <v>0</v>
      </c>
      <c r="AD153" s="160">
        <f t="shared" si="122"/>
        <v>0</v>
      </c>
      <c r="AE153" s="160">
        <f t="shared" si="122"/>
        <v>0</v>
      </c>
      <c r="AF153" s="160">
        <f t="shared" si="122"/>
        <v>0</v>
      </c>
      <c r="AG153" s="160">
        <f t="shared" si="122"/>
        <v>0</v>
      </c>
      <c r="AH153" s="160">
        <f t="shared" si="122"/>
        <v>0</v>
      </c>
      <c r="AI153" s="160">
        <f t="shared" si="122"/>
        <v>0</v>
      </c>
      <c r="AJ153" s="160">
        <f t="shared" si="122"/>
        <v>0</v>
      </c>
      <c r="AK153" s="160">
        <f t="shared" si="122"/>
        <v>0</v>
      </c>
      <c r="AL153" s="160">
        <f t="shared" si="122"/>
        <v>0</v>
      </c>
      <c r="AM153" s="160">
        <f t="shared" si="122"/>
        <v>0</v>
      </c>
      <c r="AN153" s="160">
        <f t="shared" si="122"/>
        <v>0</v>
      </c>
      <c r="AO153" s="160">
        <f t="shared" si="122"/>
        <v>0</v>
      </c>
      <c r="AP153" s="160">
        <f t="shared" si="122"/>
        <v>0</v>
      </c>
      <c r="AQ153" s="160">
        <f t="shared" si="122"/>
        <v>0</v>
      </c>
      <c r="AR153" s="160">
        <f t="shared" si="122"/>
        <v>0</v>
      </c>
      <c r="AS153" s="160">
        <f t="shared" si="122"/>
        <v>0</v>
      </c>
      <c r="AT153" s="160">
        <f t="shared" si="122"/>
        <v>0</v>
      </c>
      <c r="AU153" s="160">
        <f t="shared" si="122"/>
        <v>0</v>
      </c>
      <c r="AV153" s="160">
        <f t="shared" si="122"/>
        <v>0</v>
      </c>
      <c r="AW153" s="160">
        <f t="shared" si="122"/>
        <v>0</v>
      </c>
      <c r="AX153" s="160">
        <f t="shared" si="122"/>
        <v>0</v>
      </c>
      <c r="AY153" s="160">
        <f t="shared" si="122"/>
        <v>0</v>
      </c>
      <c r="AZ153" s="160">
        <f t="shared" si="122"/>
        <v>0</v>
      </c>
      <c r="BA153" s="160">
        <f t="shared" si="122"/>
        <v>0</v>
      </c>
      <c r="BB153" s="160">
        <f t="shared" si="122"/>
        <v>0</v>
      </c>
      <c r="BC153" s="160">
        <f t="shared" si="122"/>
        <v>0</v>
      </c>
      <c r="BD153" s="160">
        <f t="shared" si="122"/>
        <v>0</v>
      </c>
      <c r="BE153" s="160">
        <f t="shared" si="122"/>
        <v>0</v>
      </c>
      <c r="BF153" s="160">
        <f t="shared" si="122"/>
        <v>0</v>
      </c>
      <c r="BG153" s="160">
        <f t="shared" si="122"/>
        <v>0</v>
      </c>
      <c r="BH153" s="160">
        <f t="shared" si="122"/>
        <v>0</v>
      </c>
      <c r="BI153" s="160">
        <f t="shared" si="122"/>
        <v>0</v>
      </c>
      <c r="BJ153" s="160">
        <f t="shared" si="122"/>
        <v>0</v>
      </c>
      <c r="BK153" s="160">
        <f t="shared" si="122"/>
        <v>0</v>
      </c>
    </row>
    <row r="154" spans="2:63" x14ac:dyDescent="0.25">
      <c r="B154" t="str">
        <f t="shared" si="118"/>
        <v>Materia Prima 14</v>
      </c>
      <c r="D154" s="160">
        <f t="shared" si="119"/>
        <v>0</v>
      </c>
      <c r="E154" s="160">
        <f t="shared" si="120"/>
        <v>0</v>
      </c>
      <c r="F154" s="160">
        <f t="shared" si="122"/>
        <v>0</v>
      </c>
      <c r="G154" s="160">
        <f t="shared" si="122"/>
        <v>0</v>
      </c>
      <c r="H154" s="160">
        <f t="shared" si="122"/>
        <v>0</v>
      </c>
      <c r="I154" s="160">
        <f t="shared" si="122"/>
        <v>0</v>
      </c>
      <c r="J154" s="160">
        <f t="shared" si="122"/>
        <v>0</v>
      </c>
      <c r="K154" s="160">
        <f t="shared" si="122"/>
        <v>0</v>
      </c>
      <c r="L154" s="160">
        <f t="shared" si="122"/>
        <v>0</v>
      </c>
      <c r="M154" s="160">
        <f t="shared" si="122"/>
        <v>0</v>
      </c>
      <c r="N154" s="160">
        <f t="shared" si="122"/>
        <v>0</v>
      </c>
      <c r="O154" s="160">
        <f t="shared" si="122"/>
        <v>0</v>
      </c>
      <c r="P154" s="160">
        <f t="shared" si="122"/>
        <v>0</v>
      </c>
      <c r="Q154" s="160">
        <f t="shared" si="122"/>
        <v>0</v>
      </c>
      <c r="R154" s="160">
        <f t="shared" si="122"/>
        <v>0</v>
      </c>
      <c r="S154" s="160">
        <f t="shared" si="122"/>
        <v>0</v>
      </c>
      <c r="T154" s="160">
        <f t="shared" si="122"/>
        <v>0</v>
      </c>
      <c r="U154" s="160">
        <f t="shared" si="122"/>
        <v>0</v>
      </c>
      <c r="V154" s="160">
        <f t="shared" si="122"/>
        <v>0</v>
      </c>
      <c r="W154" s="160">
        <f t="shared" si="122"/>
        <v>0</v>
      </c>
      <c r="X154" s="160">
        <f t="shared" si="122"/>
        <v>0</v>
      </c>
      <c r="Y154" s="160">
        <f t="shared" si="122"/>
        <v>0</v>
      </c>
      <c r="Z154" s="160">
        <f t="shared" si="122"/>
        <v>0</v>
      </c>
      <c r="AA154" s="160">
        <f t="shared" si="122"/>
        <v>0</v>
      </c>
      <c r="AB154" s="160">
        <f t="shared" si="122"/>
        <v>0</v>
      </c>
      <c r="AC154" s="160">
        <f t="shared" si="122"/>
        <v>0</v>
      </c>
      <c r="AD154" s="160">
        <f t="shared" si="122"/>
        <v>0</v>
      </c>
      <c r="AE154" s="160">
        <f t="shared" si="122"/>
        <v>0</v>
      </c>
      <c r="AF154" s="160">
        <f t="shared" ref="F154:BK158" si="123">+AF106-(AF131-AE131)</f>
        <v>0</v>
      </c>
      <c r="AG154" s="160">
        <f t="shared" si="123"/>
        <v>0</v>
      </c>
      <c r="AH154" s="160">
        <f t="shared" si="123"/>
        <v>0</v>
      </c>
      <c r="AI154" s="160">
        <f t="shared" si="123"/>
        <v>0</v>
      </c>
      <c r="AJ154" s="160">
        <f t="shared" si="123"/>
        <v>0</v>
      </c>
      <c r="AK154" s="160">
        <f t="shared" si="123"/>
        <v>0</v>
      </c>
      <c r="AL154" s="160">
        <f t="shared" si="123"/>
        <v>0</v>
      </c>
      <c r="AM154" s="160">
        <f t="shared" si="123"/>
        <v>0</v>
      </c>
      <c r="AN154" s="160">
        <f t="shared" si="123"/>
        <v>0</v>
      </c>
      <c r="AO154" s="160">
        <f t="shared" si="123"/>
        <v>0</v>
      </c>
      <c r="AP154" s="160">
        <f t="shared" si="123"/>
        <v>0</v>
      </c>
      <c r="AQ154" s="160">
        <f t="shared" si="123"/>
        <v>0</v>
      </c>
      <c r="AR154" s="160">
        <f t="shared" si="123"/>
        <v>0</v>
      </c>
      <c r="AS154" s="160">
        <f t="shared" si="123"/>
        <v>0</v>
      </c>
      <c r="AT154" s="160">
        <f t="shared" si="123"/>
        <v>0</v>
      </c>
      <c r="AU154" s="160">
        <f t="shared" si="123"/>
        <v>0</v>
      </c>
      <c r="AV154" s="160">
        <f t="shared" si="123"/>
        <v>0</v>
      </c>
      <c r="AW154" s="160">
        <f t="shared" si="123"/>
        <v>0</v>
      </c>
      <c r="AX154" s="160">
        <f t="shared" si="123"/>
        <v>0</v>
      </c>
      <c r="AY154" s="160">
        <f t="shared" si="123"/>
        <v>0</v>
      </c>
      <c r="AZ154" s="160">
        <f t="shared" si="123"/>
        <v>0</v>
      </c>
      <c r="BA154" s="160">
        <f t="shared" si="123"/>
        <v>0</v>
      </c>
      <c r="BB154" s="160">
        <f t="shared" si="123"/>
        <v>0</v>
      </c>
      <c r="BC154" s="160">
        <f t="shared" si="123"/>
        <v>0</v>
      </c>
      <c r="BD154" s="160">
        <f t="shared" si="123"/>
        <v>0</v>
      </c>
      <c r="BE154" s="160">
        <f t="shared" si="123"/>
        <v>0</v>
      </c>
      <c r="BF154" s="160">
        <f t="shared" si="123"/>
        <v>0</v>
      </c>
      <c r="BG154" s="160">
        <f t="shared" si="123"/>
        <v>0</v>
      </c>
      <c r="BH154" s="160">
        <f t="shared" si="123"/>
        <v>0</v>
      </c>
      <c r="BI154" s="160">
        <f t="shared" si="123"/>
        <v>0</v>
      </c>
      <c r="BJ154" s="160">
        <f t="shared" si="123"/>
        <v>0</v>
      </c>
      <c r="BK154" s="160">
        <f t="shared" si="123"/>
        <v>0</v>
      </c>
    </row>
    <row r="155" spans="2:63" x14ac:dyDescent="0.25">
      <c r="B155" t="str">
        <f t="shared" si="118"/>
        <v>Materia Prima 15</v>
      </c>
      <c r="D155" s="160">
        <f t="shared" si="119"/>
        <v>0</v>
      </c>
      <c r="E155" s="160">
        <f t="shared" si="120"/>
        <v>0</v>
      </c>
      <c r="F155" s="160">
        <f t="shared" si="123"/>
        <v>0</v>
      </c>
      <c r="G155" s="160">
        <f t="shared" si="123"/>
        <v>0</v>
      </c>
      <c r="H155" s="160">
        <f t="shared" si="123"/>
        <v>0</v>
      </c>
      <c r="I155" s="160">
        <f t="shared" si="123"/>
        <v>0</v>
      </c>
      <c r="J155" s="160">
        <f t="shared" si="123"/>
        <v>0</v>
      </c>
      <c r="K155" s="160">
        <f t="shared" si="123"/>
        <v>0</v>
      </c>
      <c r="L155" s="160">
        <f t="shared" si="123"/>
        <v>0</v>
      </c>
      <c r="M155" s="160">
        <f t="shared" si="123"/>
        <v>0</v>
      </c>
      <c r="N155" s="160">
        <f t="shared" si="123"/>
        <v>0</v>
      </c>
      <c r="O155" s="160">
        <f t="shared" si="123"/>
        <v>0</v>
      </c>
      <c r="P155" s="160">
        <f t="shared" si="123"/>
        <v>0</v>
      </c>
      <c r="Q155" s="160">
        <f t="shared" si="123"/>
        <v>0</v>
      </c>
      <c r="R155" s="160">
        <f t="shared" si="123"/>
        <v>0</v>
      </c>
      <c r="S155" s="160">
        <f t="shared" si="123"/>
        <v>0</v>
      </c>
      <c r="T155" s="160">
        <f t="shared" si="123"/>
        <v>0</v>
      </c>
      <c r="U155" s="160">
        <f t="shared" si="123"/>
        <v>0</v>
      </c>
      <c r="V155" s="160">
        <f t="shared" si="123"/>
        <v>0</v>
      </c>
      <c r="W155" s="160">
        <f t="shared" si="123"/>
        <v>0</v>
      </c>
      <c r="X155" s="160">
        <f t="shared" si="123"/>
        <v>0</v>
      </c>
      <c r="Y155" s="160">
        <f t="shared" si="123"/>
        <v>0</v>
      </c>
      <c r="Z155" s="160">
        <f t="shared" si="123"/>
        <v>0</v>
      </c>
      <c r="AA155" s="160">
        <f t="shared" si="123"/>
        <v>0</v>
      </c>
      <c r="AB155" s="160">
        <f t="shared" si="123"/>
        <v>0</v>
      </c>
      <c r="AC155" s="160">
        <f t="shared" si="123"/>
        <v>0</v>
      </c>
      <c r="AD155" s="160">
        <f t="shared" si="123"/>
        <v>0</v>
      </c>
      <c r="AE155" s="160">
        <f t="shared" si="123"/>
        <v>0</v>
      </c>
      <c r="AF155" s="160">
        <f t="shared" si="123"/>
        <v>0</v>
      </c>
      <c r="AG155" s="160">
        <f t="shared" si="123"/>
        <v>0</v>
      </c>
      <c r="AH155" s="160">
        <f t="shared" si="123"/>
        <v>0</v>
      </c>
      <c r="AI155" s="160">
        <f t="shared" si="123"/>
        <v>0</v>
      </c>
      <c r="AJ155" s="160">
        <f t="shared" si="123"/>
        <v>0</v>
      </c>
      <c r="AK155" s="160">
        <f t="shared" si="123"/>
        <v>0</v>
      </c>
      <c r="AL155" s="160">
        <f t="shared" si="123"/>
        <v>0</v>
      </c>
      <c r="AM155" s="160">
        <f t="shared" si="123"/>
        <v>0</v>
      </c>
      <c r="AN155" s="160">
        <f t="shared" si="123"/>
        <v>0</v>
      </c>
      <c r="AO155" s="160">
        <f t="shared" si="123"/>
        <v>0</v>
      </c>
      <c r="AP155" s="160">
        <f t="shared" si="123"/>
        <v>0</v>
      </c>
      <c r="AQ155" s="160">
        <f t="shared" si="123"/>
        <v>0</v>
      </c>
      <c r="AR155" s="160">
        <f t="shared" si="123"/>
        <v>0</v>
      </c>
      <c r="AS155" s="160">
        <f t="shared" si="123"/>
        <v>0</v>
      </c>
      <c r="AT155" s="160">
        <f t="shared" si="123"/>
        <v>0</v>
      </c>
      <c r="AU155" s="160">
        <f t="shared" si="123"/>
        <v>0</v>
      </c>
      <c r="AV155" s="160">
        <f t="shared" si="123"/>
        <v>0</v>
      </c>
      <c r="AW155" s="160">
        <f t="shared" si="123"/>
        <v>0</v>
      </c>
      <c r="AX155" s="160">
        <f t="shared" si="123"/>
        <v>0</v>
      </c>
      <c r="AY155" s="160">
        <f t="shared" si="123"/>
        <v>0</v>
      </c>
      <c r="AZ155" s="160">
        <f t="shared" si="123"/>
        <v>0</v>
      </c>
      <c r="BA155" s="160">
        <f t="shared" si="123"/>
        <v>0</v>
      </c>
      <c r="BB155" s="160">
        <f t="shared" si="123"/>
        <v>0</v>
      </c>
      <c r="BC155" s="160">
        <f t="shared" si="123"/>
        <v>0</v>
      </c>
      <c r="BD155" s="160">
        <f t="shared" si="123"/>
        <v>0</v>
      </c>
      <c r="BE155" s="160">
        <f t="shared" si="123"/>
        <v>0</v>
      </c>
      <c r="BF155" s="160">
        <f t="shared" si="123"/>
        <v>0</v>
      </c>
      <c r="BG155" s="160">
        <f t="shared" si="123"/>
        <v>0</v>
      </c>
      <c r="BH155" s="160">
        <f t="shared" si="123"/>
        <v>0</v>
      </c>
      <c r="BI155" s="160">
        <f t="shared" si="123"/>
        <v>0</v>
      </c>
      <c r="BJ155" s="160">
        <f t="shared" si="123"/>
        <v>0</v>
      </c>
      <c r="BK155" s="160">
        <f t="shared" si="123"/>
        <v>0</v>
      </c>
    </row>
    <row r="156" spans="2:63" x14ac:dyDescent="0.25">
      <c r="B156" t="str">
        <f t="shared" si="118"/>
        <v>Materia Prima 16</v>
      </c>
      <c r="D156" s="160">
        <f t="shared" si="119"/>
        <v>0</v>
      </c>
      <c r="E156" s="160">
        <f t="shared" si="120"/>
        <v>0</v>
      </c>
      <c r="F156" s="160">
        <f t="shared" si="123"/>
        <v>0</v>
      </c>
      <c r="G156" s="160">
        <f t="shared" si="123"/>
        <v>0</v>
      </c>
      <c r="H156" s="160">
        <f t="shared" si="123"/>
        <v>0</v>
      </c>
      <c r="I156" s="160">
        <f t="shared" si="123"/>
        <v>0</v>
      </c>
      <c r="J156" s="160">
        <f t="shared" si="123"/>
        <v>0</v>
      </c>
      <c r="K156" s="160">
        <f t="shared" si="123"/>
        <v>0</v>
      </c>
      <c r="L156" s="160">
        <f t="shared" si="123"/>
        <v>0</v>
      </c>
      <c r="M156" s="160">
        <f t="shared" si="123"/>
        <v>0</v>
      </c>
      <c r="N156" s="160">
        <f t="shared" si="123"/>
        <v>0</v>
      </c>
      <c r="O156" s="160">
        <f t="shared" si="123"/>
        <v>0</v>
      </c>
      <c r="P156" s="160">
        <f t="shared" si="123"/>
        <v>0</v>
      </c>
      <c r="Q156" s="160">
        <f t="shared" si="123"/>
        <v>0</v>
      </c>
      <c r="R156" s="160">
        <f t="shared" si="123"/>
        <v>0</v>
      </c>
      <c r="S156" s="160">
        <f t="shared" si="123"/>
        <v>0</v>
      </c>
      <c r="T156" s="160">
        <f t="shared" si="123"/>
        <v>0</v>
      </c>
      <c r="U156" s="160">
        <f t="shared" si="123"/>
        <v>0</v>
      </c>
      <c r="V156" s="160">
        <f t="shared" si="123"/>
        <v>0</v>
      </c>
      <c r="W156" s="160">
        <f t="shared" si="123"/>
        <v>0</v>
      </c>
      <c r="X156" s="160">
        <f t="shared" si="123"/>
        <v>0</v>
      </c>
      <c r="Y156" s="160">
        <f t="shared" si="123"/>
        <v>0</v>
      </c>
      <c r="Z156" s="160">
        <f t="shared" si="123"/>
        <v>0</v>
      </c>
      <c r="AA156" s="160">
        <f t="shared" si="123"/>
        <v>0</v>
      </c>
      <c r="AB156" s="160">
        <f t="shared" si="123"/>
        <v>0</v>
      </c>
      <c r="AC156" s="160">
        <f t="shared" si="123"/>
        <v>0</v>
      </c>
      <c r="AD156" s="160">
        <f t="shared" si="123"/>
        <v>0</v>
      </c>
      <c r="AE156" s="160">
        <f t="shared" si="123"/>
        <v>0</v>
      </c>
      <c r="AF156" s="160">
        <f t="shared" si="123"/>
        <v>0</v>
      </c>
      <c r="AG156" s="160">
        <f t="shared" si="123"/>
        <v>0</v>
      </c>
      <c r="AH156" s="160">
        <f t="shared" si="123"/>
        <v>0</v>
      </c>
      <c r="AI156" s="160">
        <f t="shared" si="123"/>
        <v>0</v>
      </c>
      <c r="AJ156" s="160">
        <f t="shared" si="123"/>
        <v>0</v>
      </c>
      <c r="AK156" s="160">
        <f t="shared" si="123"/>
        <v>0</v>
      </c>
      <c r="AL156" s="160">
        <f t="shared" si="123"/>
        <v>0</v>
      </c>
      <c r="AM156" s="160">
        <f t="shared" si="123"/>
        <v>0</v>
      </c>
      <c r="AN156" s="160">
        <f t="shared" si="123"/>
        <v>0</v>
      </c>
      <c r="AO156" s="160">
        <f t="shared" si="123"/>
        <v>0</v>
      </c>
      <c r="AP156" s="160">
        <f t="shared" si="123"/>
        <v>0</v>
      </c>
      <c r="AQ156" s="160">
        <f t="shared" si="123"/>
        <v>0</v>
      </c>
      <c r="AR156" s="160">
        <f t="shared" si="123"/>
        <v>0</v>
      </c>
      <c r="AS156" s="160">
        <f t="shared" si="123"/>
        <v>0</v>
      </c>
      <c r="AT156" s="160">
        <f t="shared" si="123"/>
        <v>0</v>
      </c>
      <c r="AU156" s="160">
        <f t="shared" si="123"/>
        <v>0</v>
      </c>
      <c r="AV156" s="160">
        <f t="shared" si="123"/>
        <v>0</v>
      </c>
      <c r="AW156" s="160">
        <f t="shared" si="123"/>
        <v>0</v>
      </c>
      <c r="AX156" s="160">
        <f t="shared" si="123"/>
        <v>0</v>
      </c>
      <c r="AY156" s="160">
        <f t="shared" si="123"/>
        <v>0</v>
      </c>
      <c r="AZ156" s="160">
        <f t="shared" si="123"/>
        <v>0</v>
      </c>
      <c r="BA156" s="160">
        <f t="shared" si="123"/>
        <v>0</v>
      </c>
      <c r="BB156" s="160">
        <f t="shared" si="123"/>
        <v>0</v>
      </c>
      <c r="BC156" s="160">
        <f t="shared" si="123"/>
        <v>0</v>
      </c>
      <c r="BD156" s="160">
        <f t="shared" si="123"/>
        <v>0</v>
      </c>
      <c r="BE156" s="160">
        <f t="shared" si="123"/>
        <v>0</v>
      </c>
      <c r="BF156" s="160">
        <f t="shared" si="123"/>
        <v>0</v>
      </c>
      <c r="BG156" s="160">
        <f t="shared" si="123"/>
        <v>0</v>
      </c>
      <c r="BH156" s="160">
        <f t="shared" si="123"/>
        <v>0</v>
      </c>
      <c r="BI156" s="160">
        <f t="shared" si="123"/>
        <v>0</v>
      </c>
      <c r="BJ156" s="160">
        <f t="shared" si="123"/>
        <v>0</v>
      </c>
      <c r="BK156" s="160">
        <f t="shared" si="123"/>
        <v>0</v>
      </c>
    </row>
    <row r="157" spans="2:63" x14ac:dyDescent="0.25">
      <c r="B157" t="str">
        <f t="shared" si="118"/>
        <v>Materia Prima 17</v>
      </c>
      <c r="D157" s="160">
        <f t="shared" si="119"/>
        <v>0</v>
      </c>
      <c r="E157" s="160">
        <f t="shared" si="120"/>
        <v>0</v>
      </c>
      <c r="F157" s="160">
        <f t="shared" si="123"/>
        <v>0</v>
      </c>
      <c r="G157" s="160">
        <f t="shared" si="123"/>
        <v>0</v>
      </c>
      <c r="H157" s="160">
        <f t="shared" si="123"/>
        <v>0</v>
      </c>
      <c r="I157" s="160">
        <f t="shared" si="123"/>
        <v>0</v>
      </c>
      <c r="J157" s="160">
        <f t="shared" si="123"/>
        <v>0</v>
      </c>
      <c r="K157" s="160">
        <f t="shared" si="123"/>
        <v>0</v>
      </c>
      <c r="L157" s="160">
        <f t="shared" si="123"/>
        <v>0</v>
      </c>
      <c r="M157" s="160">
        <f t="shared" si="123"/>
        <v>0</v>
      </c>
      <c r="N157" s="160">
        <f t="shared" si="123"/>
        <v>0</v>
      </c>
      <c r="O157" s="160">
        <f t="shared" si="123"/>
        <v>0</v>
      </c>
      <c r="P157" s="160">
        <f t="shared" si="123"/>
        <v>0</v>
      </c>
      <c r="Q157" s="160">
        <f t="shared" si="123"/>
        <v>0</v>
      </c>
      <c r="R157" s="160">
        <f t="shared" si="123"/>
        <v>0</v>
      </c>
      <c r="S157" s="160">
        <f t="shared" si="123"/>
        <v>0</v>
      </c>
      <c r="T157" s="160">
        <f t="shared" si="123"/>
        <v>0</v>
      </c>
      <c r="U157" s="160">
        <f t="shared" si="123"/>
        <v>0</v>
      </c>
      <c r="V157" s="160">
        <f t="shared" si="123"/>
        <v>0</v>
      </c>
      <c r="W157" s="160">
        <f t="shared" si="123"/>
        <v>0</v>
      </c>
      <c r="X157" s="160">
        <f t="shared" si="123"/>
        <v>0</v>
      </c>
      <c r="Y157" s="160">
        <f t="shared" si="123"/>
        <v>0</v>
      </c>
      <c r="Z157" s="160">
        <f t="shared" si="123"/>
        <v>0</v>
      </c>
      <c r="AA157" s="160">
        <f t="shared" si="123"/>
        <v>0</v>
      </c>
      <c r="AB157" s="160">
        <f t="shared" si="123"/>
        <v>0</v>
      </c>
      <c r="AC157" s="160">
        <f t="shared" si="123"/>
        <v>0</v>
      </c>
      <c r="AD157" s="160">
        <f t="shared" si="123"/>
        <v>0</v>
      </c>
      <c r="AE157" s="160">
        <f t="shared" si="123"/>
        <v>0</v>
      </c>
      <c r="AF157" s="160">
        <f t="shared" si="123"/>
        <v>0</v>
      </c>
      <c r="AG157" s="160">
        <f t="shared" si="123"/>
        <v>0</v>
      </c>
      <c r="AH157" s="160">
        <f t="shared" si="123"/>
        <v>0</v>
      </c>
      <c r="AI157" s="160">
        <f t="shared" si="123"/>
        <v>0</v>
      </c>
      <c r="AJ157" s="160">
        <f t="shared" si="123"/>
        <v>0</v>
      </c>
      <c r="AK157" s="160">
        <f t="shared" si="123"/>
        <v>0</v>
      </c>
      <c r="AL157" s="160">
        <f t="shared" si="123"/>
        <v>0</v>
      </c>
      <c r="AM157" s="160">
        <f t="shared" si="123"/>
        <v>0</v>
      </c>
      <c r="AN157" s="160">
        <f t="shared" si="123"/>
        <v>0</v>
      </c>
      <c r="AO157" s="160">
        <f t="shared" si="123"/>
        <v>0</v>
      </c>
      <c r="AP157" s="160">
        <f t="shared" si="123"/>
        <v>0</v>
      </c>
      <c r="AQ157" s="160">
        <f t="shared" si="123"/>
        <v>0</v>
      </c>
      <c r="AR157" s="160">
        <f t="shared" si="123"/>
        <v>0</v>
      </c>
      <c r="AS157" s="160">
        <f t="shared" si="123"/>
        <v>0</v>
      </c>
      <c r="AT157" s="160">
        <f t="shared" si="123"/>
        <v>0</v>
      </c>
      <c r="AU157" s="160">
        <f t="shared" si="123"/>
        <v>0</v>
      </c>
      <c r="AV157" s="160">
        <f t="shared" si="123"/>
        <v>0</v>
      </c>
      <c r="AW157" s="160">
        <f t="shared" si="123"/>
        <v>0</v>
      </c>
      <c r="AX157" s="160">
        <f t="shared" si="123"/>
        <v>0</v>
      </c>
      <c r="AY157" s="160">
        <f t="shared" si="123"/>
        <v>0</v>
      </c>
      <c r="AZ157" s="160">
        <f t="shared" si="123"/>
        <v>0</v>
      </c>
      <c r="BA157" s="160">
        <f t="shared" si="123"/>
        <v>0</v>
      </c>
      <c r="BB157" s="160">
        <f t="shared" si="123"/>
        <v>0</v>
      </c>
      <c r="BC157" s="160">
        <f t="shared" si="123"/>
        <v>0</v>
      </c>
      <c r="BD157" s="160">
        <f t="shared" si="123"/>
        <v>0</v>
      </c>
      <c r="BE157" s="160">
        <f t="shared" si="123"/>
        <v>0</v>
      </c>
      <c r="BF157" s="160">
        <f t="shared" si="123"/>
        <v>0</v>
      </c>
      <c r="BG157" s="160">
        <f t="shared" si="123"/>
        <v>0</v>
      </c>
      <c r="BH157" s="160">
        <f t="shared" si="123"/>
        <v>0</v>
      </c>
      <c r="BI157" s="160">
        <f t="shared" si="123"/>
        <v>0</v>
      </c>
      <c r="BJ157" s="160">
        <f t="shared" si="123"/>
        <v>0</v>
      </c>
      <c r="BK157" s="160">
        <f t="shared" si="123"/>
        <v>0</v>
      </c>
    </row>
    <row r="158" spans="2:63" x14ac:dyDescent="0.25">
      <c r="B158" t="str">
        <f t="shared" si="118"/>
        <v>Materia Prima 18</v>
      </c>
      <c r="D158" s="160">
        <f t="shared" si="119"/>
        <v>0</v>
      </c>
      <c r="E158" s="160">
        <f t="shared" si="120"/>
        <v>0</v>
      </c>
      <c r="F158" s="160">
        <f t="shared" si="123"/>
        <v>0</v>
      </c>
      <c r="G158" s="160">
        <f t="shared" si="123"/>
        <v>0</v>
      </c>
      <c r="H158" s="160">
        <f t="shared" si="123"/>
        <v>0</v>
      </c>
      <c r="I158" s="160">
        <f t="shared" si="123"/>
        <v>0</v>
      </c>
      <c r="J158" s="160">
        <f t="shared" si="123"/>
        <v>0</v>
      </c>
      <c r="K158" s="160">
        <f t="shared" si="123"/>
        <v>0</v>
      </c>
      <c r="L158" s="160">
        <f t="shared" si="123"/>
        <v>0</v>
      </c>
      <c r="M158" s="160">
        <f t="shared" si="123"/>
        <v>0</v>
      </c>
      <c r="N158" s="160">
        <f t="shared" si="123"/>
        <v>0</v>
      </c>
      <c r="O158" s="160">
        <f t="shared" si="123"/>
        <v>0</v>
      </c>
      <c r="P158" s="160">
        <f t="shared" si="123"/>
        <v>0</v>
      </c>
      <c r="Q158" s="160">
        <f t="shared" si="123"/>
        <v>0</v>
      </c>
      <c r="R158" s="160">
        <f t="shared" si="123"/>
        <v>0</v>
      </c>
      <c r="S158" s="160">
        <f t="shared" si="123"/>
        <v>0</v>
      </c>
      <c r="T158" s="160">
        <f t="shared" si="123"/>
        <v>0</v>
      </c>
      <c r="U158" s="160">
        <f t="shared" si="123"/>
        <v>0</v>
      </c>
      <c r="V158" s="160">
        <f t="shared" si="123"/>
        <v>0</v>
      </c>
      <c r="W158" s="160">
        <f t="shared" si="123"/>
        <v>0</v>
      </c>
      <c r="X158" s="160">
        <f t="shared" si="123"/>
        <v>0</v>
      </c>
      <c r="Y158" s="160">
        <f t="shared" si="123"/>
        <v>0</v>
      </c>
      <c r="Z158" s="160">
        <f t="shared" si="123"/>
        <v>0</v>
      </c>
      <c r="AA158" s="160">
        <f t="shared" si="123"/>
        <v>0</v>
      </c>
      <c r="AB158" s="160">
        <f t="shared" si="123"/>
        <v>0</v>
      </c>
      <c r="AC158" s="160">
        <f t="shared" si="123"/>
        <v>0</v>
      </c>
      <c r="AD158" s="160">
        <f t="shared" si="123"/>
        <v>0</v>
      </c>
      <c r="AE158" s="160">
        <f t="shared" si="123"/>
        <v>0</v>
      </c>
      <c r="AF158" s="160">
        <f t="shared" si="123"/>
        <v>0</v>
      </c>
      <c r="AG158" s="160">
        <f t="shared" si="123"/>
        <v>0</v>
      </c>
      <c r="AH158" s="160">
        <f t="shared" si="123"/>
        <v>0</v>
      </c>
      <c r="AI158" s="160">
        <f t="shared" si="123"/>
        <v>0</v>
      </c>
      <c r="AJ158" s="160">
        <f t="shared" si="123"/>
        <v>0</v>
      </c>
      <c r="AK158" s="160">
        <f t="shared" si="123"/>
        <v>0</v>
      </c>
      <c r="AL158" s="160">
        <f t="shared" si="123"/>
        <v>0</v>
      </c>
      <c r="AM158" s="160">
        <f t="shared" si="123"/>
        <v>0</v>
      </c>
      <c r="AN158" s="160">
        <f t="shared" si="123"/>
        <v>0</v>
      </c>
      <c r="AO158" s="160">
        <f t="shared" si="123"/>
        <v>0</v>
      </c>
      <c r="AP158" s="160">
        <f t="shared" si="123"/>
        <v>0</v>
      </c>
      <c r="AQ158" s="160">
        <f t="shared" si="123"/>
        <v>0</v>
      </c>
      <c r="AR158" s="160">
        <f t="shared" si="123"/>
        <v>0</v>
      </c>
      <c r="AS158" s="160">
        <f t="shared" si="123"/>
        <v>0</v>
      </c>
      <c r="AT158" s="160">
        <f t="shared" si="123"/>
        <v>0</v>
      </c>
      <c r="AU158" s="160">
        <f t="shared" si="123"/>
        <v>0</v>
      </c>
      <c r="AV158" s="160">
        <f t="shared" si="123"/>
        <v>0</v>
      </c>
      <c r="AW158" s="160">
        <f t="shared" si="123"/>
        <v>0</v>
      </c>
      <c r="AX158" s="160">
        <f t="shared" si="123"/>
        <v>0</v>
      </c>
      <c r="AY158" s="160">
        <f t="shared" si="123"/>
        <v>0</v>
      </c>
      <c r="AZ158" s="160">
        <f t="shared" si="123"/>
        <v>0</v>
      </c>
      <c r="BA158" s="160">
        <f t="shared" si="123"/>
        <v>0</v>
      </c>
      <c r="BB158" s="160">
        <f t="shared" si="123"/>
        <v>0</v>
      </c>
      <c r="BC158" s="160">
        <f t="shared" ref="F158:BK160" si="124">+BC110-(BC135-BB135)</f>
        <v>0</v>
      </c>
      <c r="BD158" s="160">
        <f t="shared" si="124"/>
        <v>0</v>
      </c>
      <c r="BE158" s="160">
        <f t="shared" si="124"/>
        <v>0</v>
      </c>
      <c r="BF158" s="160">
        <f t="shared" si="124"/>
        <v>0</v>
      </c>
      <c r="BG158" s="160">
        <f t="shared" si="124"/>
        <v>0</v>
      </c>
      <c r="BH158" s="160">
        <f t="shared" si="124"/>
        <v>0</v>
      </c>
      <c r="BI158" s="160">
        <f t="shared" si="124"/>
        <v>0</v>
      </c>
      <c r="BJ158" s="160">
        <f t="shared" si="124"/>
        <v>0</v>
      </c>
      <c r="BK158" s="160">
        <f t="shared" si="124"/>
        <v>0</v>
      </c>
    </row>
    <row r="159" spans="2:63" x14ac:dyDescent="0.25">
      <c r="B159" t="str">
        <f t="shared" si="118"/>
        <v>Materia Prima 19</v>
      </c>
      <c r="D159" s="160">
        <f t="shared" si="119"/>
        <v>0</v>
      </c>
      <c r="E159" s="160">
        <f t="shared" si="120"/>
        <v>0</v>
      </c>
      <c r="F159" s="160">
        <f t="shared" si="124"/>
        <v>0</v>
      </c>
      <c r="G159" s="160">
        <f t="shared" si="124"/>
        <v>0</v>
      </c>
      <c r="H159" s="160">
        <f t="shared" si="124"/>
        <v>0</v>
      </c>
      <c r="I159" s="160">
        <f t="shared" si="124"/>
        <v>0</v>
      </c>
      <c r="J159" s="160">
        <f t="shared" si="124"/>
        <v>0</v>
      </c>
      <c r="K159" s="160">
        <f t="shared" si="124"/>
        <v>0</v>
      </c>
      <c r="L159" s="160">
        <f t="shared" si="124"/>
        <v>0</v>
      </c>
      <c r="M159" s="160">
        <f t="shared" si="124"/>
        <v>0</v>
      </c>
      <c r="N159" s="160">
        <f t="shared" si="124"/>
        <v>0</v>
      </c>
      <c r="O159" s="160">
        <f t="shared" si="124"/>
        <v>0</v>
      </c>
      <c r="P159" s="160">
        <f t="shared" si="124"/>
        <v>0</v>
      </c>
      <c r="Q159" s="160">
        <f t="shared" si="124"/>
        <v>0</v>
      </c>
      <c r="R159" s="160">
        <f t="shared" si="124"/>
        <v>0</v>
      </c>
      <c r="S159" s="160">
        <f t="shared" si="124"/>
        <v>0</v>
      </c>
      <c r="T159" s="160">
        <f t="shared" si="124"/>
        <v>0</v>
      </c>
      <c r="U159" s="160">
        <f t="shared" si="124"/>
        <v>0</v>
      </c>
      <c r="V159" s="160">
        <f t="shared" si="124"/>
        <v>0</v>
      </c>
      <c r="W159" s="160">
        <f t="shared" si="124"/>
        <v>0</v>
      </c>
      <c r="X159" s="160">
        <f t="shared" si="124"/>
        <v>0</v>
      </c>
      <c r="Y159" s="160">
        <f t="shared" si="124"/>
        <v>0</v>
      </c>
      <c r="Z159" s="160">
        <f t="shared" si="124"/>
        <v>0</v>
      </c>
      <c r="AA159" s="160">
        <f t="shared" si="124"/>
        <v>0</v>
      </c>
      <c r="AB159" s="160">
        <f t="shared" si="124"/>
        <v>0</v>
      </c>
      <c r="AC159" s="160">
        <f t="shared" si="124"/>
        <v>0</v>
      </c>
      <c r="AD159" s="160">
        <f t="shared" si="124"/>
        <v>0</v>
      </c>
      <c r="AE159" s="160">
        <f t="shared" si="124"/>
        <v>0</v>
      </c>
      <c r="AF159" s="160">
        <f t="shared" si="124"/>
        <v>0</v>
      </c>
      <c r="AG159" s="160">
        <f t="shared" si="124"/>
        <v>0</v>
      </c>
      <c r="AH159" s="160">
        <f t="shared" si="124"/>
        <v>0</v>
      </c>
      <c r="AI159" s="160">
        <f t="shared" si="124"/>
        <v>0</v>
      </c>
      <c r="AJ159" s="160">
        <f t="shared" si="124"/>
        <v>0</v>
      </c>
      <c r="AK159" s="160">
        <f t="shared" si="124"/>
        <v>0</v>
      </c>
      <c r="AL159" s="160">
        <f t="shared" si="124"/>
        <v>0</v>
      </c>
      <c r="AM159" s="160">
        <f t="shared" si="124"/>
        <v>0</v>
      </c>
      <c r="AN159" s="160">
        <f t="shared" si="124"/>
        <v>0</v>
      </c>
      <c r="AO159" s="160">
        <f t="shared" si="124"/>
        <v>0</v>
      </c>
      <c r="AP159" s="160">
        <f t="shared" si="124"/>
        <v>0</v>
      </c>
      <c r="AQ159" s="160">
        <f t="shared" si="124"/>
        <v>0</v>
      </c>
      <c r="AR159" s="160">
        <f t="shared" si="124"/>
        <v>0</v>
      </c>
      <c r="AS159" s="160">
        <f t="shared" si="124"/>
        <v>0</v>
      </c>
      <c r="AT159" s="160">
        <f t="shared" si="124"/>
        <v>0</v>
      </c>
      <c r="AU159" s="160">
        <f t="shared" si="124"/>
        <v>0</v>
      </c>
      <c r="AV159" s="160">
        <f t="shared" si="124"/>
        <v>0</v>
      </c>
      <c r="AW159" s="160">
        <f t="shared" si="124"/>
        <v>0</v>
      </c>
      <c r="AX159" s="160">
        <f t="shared" si="124"/>
        <v>0</v>
      </c>
      <c r="AY159" s="160">
        <f t="shared" si="124"/>
        <v>0</v>
      </c>
      <c r="AZ159" s="160">
        <f t="shared" si="124"/>
        <v>0</v>
      </c>
      <c r="BA159" s="160">
        <f t="shared" si="124"/>
        <v>0</v>
      </c>
      <c r="BB159" s="160">
        <f t="shared" si="124"/>
        <v>0</v>
      </c>
      <c r="BC159" s="160">
        <f t="shared" si="124"/>
        <v>0</v>
      </c>
      <c r="BD159" s="160">
        <f t="shared" si="124"/>
        <v>0</v>
      </c>
      <c r="BE159" s="160">
        <f t="shared" si="124"/>
        <v>0</v>
      </c>
      <c r="BF159" s="160">
        <f t="shared" si="124"/>
        <v>0</v>
      </c>
      <c r="BG159" s="160">
        <f t="shared" si="124"/>
        <v>0</v>
      </c>
      <c r="BH159" s="160">
        <f t="shared" si="124"/>
        <v>0</v>
      </c>
      <c r="BI159" s="160">
        <f t="shared" si="124"/>
        <v>0</v>
      </c>
      <c r="BJ159" s="160">
        <f t="shared" si="124"/>
        <v>0</v>
      </c>
      <c r="BK159" s="160">
        <f t="shared" si="124"/>
        <v>0</v>
      </c>
    </row>
    <row r="160" spans="2:63" x14ac:dyDescent="0.25">
      <c r="B160" t="str">
        <f>+B137</f>
        <v>Materia Prima 20</v>
      </c>
      <c r="D160" s="160">
        <f t="shared" si="119"/>
        <v>0</v>
      </c>
      <c r="E160" s="160">
        <f t="shared" si="120"/>
        <v>0</v>
      </c>
      <c r="F160" s="160">
        <f t="shared" si="124"/>
        <v>0</v>
      </c>
      <c r="G160" s="160">
        <f t="shared" si="124"/>
        <v>0</v>
      </c>
      <c r="H160" s="160">
        <f t="shared" si="124"/>
        <v>0</v>
      </c>
      <c r="I160" s="160">
        <f t="shared" si="124"/>
        <v>0</v>
      </c>
      <c r="J160" s="160">
        <f t="shared" si="124"/>
        <v>0</v>
      </c>
      <c r="K160" s="160">
        <f t="shared" si="124"/>
        <v>0</v>
      </c>
      <c r="L160" s="160">
        <f t="shared" si="124"/>
        <v>0</v>
      </c>
      <c r="M160" s="160">
        <f t="shared" si="124"/>
        <v>0</v>
      </c>
      <c r="N160" s="160">
        <f t="shared" si="124"/>
        <v>0</v>
      </c>
      <c r="O160" s="160">
        <f t="shared" si="124"/>
        <v>0</v>
      </c>
      <c r="P160" s="160">
        <f t="shared" si="124"/>
        <v>0</v>
      </c>
      <c r="Q160" s="160">
        <f t="shared" si="124"/>
        <v>0</v>
      </c>
      <c r="R160" s="160">
        <f t="shared" si="124"/>
        <v>0</v>
      </c>
      <c r="S160" s="160">
        <f t="shared" si="124"/>
        <v>0</v>
      </c>
      <c r="T160" s="160">
        <f t="shared" si="124"/>
        <v>0</v>
      </c>
      <c r="U160" s="160">
        <f t="shared" si="124"/>
        <v>0</v>
      </c>
      <c r="V160" s="160">
        <f t="shared" si="124"/>
        <v>0</v>
      </c>
      <c r="W160" s="160">
        <f t="shared" si="124"/>
        <v>0</v>
      </c>
      <c r="X160" s="160">
        <f t="shared" si="124"/>
        <v>0</v>
      </c>
      <c r="Y160" s="160">
        <f t="shared" si="124"/>
        <v>0</v>
      </c>
      <c r="Z160" s="160">
        <f t="shared" si="124"/>
        <v>0</v>
      </c>
      <c r="AA160" s="160">
        <f t="shared" si="124"/>
        <v>0</v>
      </c>
      <c r="AB160" s="160">
        <f t="shared" si="124"/>
        <v>0</v>
      </c>
      <c r="AC160" s="160">
        <f t="shared" si="124"/>
        <v>0</v>
      </c>
      <c r="AD160" s="160">
        <f t="shared" si="124"/>
        <v>0</v>
      </c>
      <c r="AE160" s="160">
        <f t="shared" si="124"/>
        <v>0</v>
      </c>
      <c r="AF160" s="160">
        <f t="shared" si="124"/>
        <v>0</v>
      </c>
      <c r="AG160" s="160">
        <f t="shared" si="124"/>
        <v>0</v>
      </c>
      <c r="AH160" s="160">
        <f t="shared" si="124"/>
        <v>0</v>
      </c>
      <c r="AI160" s="160">
        <f t="shared" si="124"/>
        <v>0</v>
      </c>
      <c r="AJ160" s="160">
        <f t="shared" si="124"/>
        <v>0</v>
      </c>
      <c r="AK160" s="160">
        <f t="shared" si="124"/>
        <v>0</v>
      </c>
      <c r="AL160" s="160">
        <f t="shared" si="124"/>
        <v>0</v>
      </c>
      <c r="AM160" s="160">
        <f t="shared" si="124"/>
        <v>0</v>
      </c>
      <c r="AN160" s="160">
        <f t="shared" si="124"/>
        <v>0</v>
      </c>
      <c r="AO160" s="160">
        <f t="shared" si="124"/>
        <v>0</v>
      </c>
      <c r="AP160" s="160">
        <f t="shared" si="124"/>
        <v>0</v>
      </c>
      <c r="AQ160" s="160">
        <f t="shared" si="124"/>
        <v>0</v>
      </c>
      <c r="AR160" s="160">
        <f t="shared" si="124"/>
        <v>0</v>
      </c>
      <c r="AS160" s="160">
        <f t="shared" si="124"/>
        <v>0</v>
      </c>
      <c r="AT160" s="160">
        <f t="shared" si="124"/>
        <v>0</v>
      </c>
      <c r="AU160" s="160">
        <f t="shared" si="124"/>
        <v>0</v>
      </c>
      <c r="AV160" s="160">
        <f t="shared" si="124"/>
        <v>0</v>
      </c>
      <c r="AW160" s="160">
        <f t="shared" si="124"/>
        <v>0</v>
      </c>
      <c r="AX160" s="160">
        <f t="shared" si="124"/>
        <v>0</v>
      </c>
      <c r="AY160" s="160">
        <f t="shared" si="124"/>
        <v>0</v>
      </c>
      <c r="AZ160" s="160">
        <f t="shared" si="124"/>
        <v>0</v>
      </c>
      <c r="BA160" s="160">
        <f t="shared" si="124"/>
        <v>0</v>
      </c>
      <c r="BB160" s="160">
        <f t="shared" si="124"/>
        <v>0</v>
      </c>
      <c r="BC160" s="160">
        <f t="shared" si="124"/>
        <v>0</v>
      </c>
      <c r="BD160" s="160">
        <f t="shared" si="124"/>
        <v>0</v>
      </c>
      <c r="BE160" s="160">
        <f t="shared" si="124"/>
        <v>0</v>
      </c>
      <c r="BF160" s="160">
        <f t="shared" si="124"/>
        <v>0</v>
      </c>
      <c r="BG160" s="160">
        <f t="shared" si="124"/>
        <v>0</v>
      </c>
      <c r="BH160" s="160">
        <f t="shared" si="124"/>
        <v>0</v>
      </c>
      <c r="BI160" s="160">
        <f t="shared" si="124"/>
        <v>0</v>
      </c>
      <c r="BJ160" s="160">
        <f t="shared" si="124"/>
        <v>0</v>
      </c>
      <c r="BK160" s="160">
        <f t="shared" si="124"/>
        <v>0</v>
      </c>
    </row>
    <row r="161" spans="2:63" x14ac:dyDescent="0.25">
      <c r="B161" s="29" t="s">
        <v>115</v>
      </c>
      <c r="C161" s="29"/>
      <c r="D161" s="161">
        <f>SUM(D141:D160)</f>
        <v>0</v>
      </c>
      <c r="E161" s="161">
        <f t="shared" ref="E161:G161" si="125">SUM(E141:E160)</f>
        <v>0</v>
      </c>
      <c r="F161" s="161">
        <f t="shared" si="125"/>
        <v>0</v>
      </c>
      <c r="G161" s="161">
        <f t="shared" si="125"/>
        <v>0</v>
      </c>
      <c r="H161" s="161">
        <f>SUM(H141:H160)</f>
        <v>0</v>
      </c>
      <c r="I161" s="161">
        <f t="shared" ref="I161:BK161" si="126">SUM(I141:I160)</f>
        <v>0</v>
      </c>
      <c r="J161" s="161">
        <f t="shared" si="126"/>
        <v>0</v>
      </c>
      <c r="K161" s="161">
        <f t="shared" si="126"/>
        <v>0</v>
      </c>
      <c r="L161" s="161">
        <f t="shared" si="126"/>
        <v>0</v>
      </c>
      <c r="M161" s="161">
        <f t="shared" si="126"/>
        <v>0</v>
      </c>
      <c r="N161" s="161">
        <f t="shared" si="126"/>
        <v>0</v>
      </c>
      <c r="O161" s="161">
        <f t="shared" si="126"/>
        <v>0</v>
      </c>
      <c r="P161" s="161">
        <f t="shared" si="126"/>
        <v>0</v>
      </c>
      <c r="Q161" s="161">
        <f t="shared" si="126"/>
        <v>0</v>
      </c>
      <c r="R161" s="161">
        <f t="shared" si="126"/>
        <v>0</v>
      </c>
      <c r="S161" s="161">
        <f t="shared" si="126"/>
        <v>0</v>
      </c>
      <c r="T161" s="161">
        <f t="shared" si="126"/>
        <v>0</v>
      </c>
      <c r="U161" s="161">
        <f t="shared" si="126"/>
        <v>0</v>
      </c>
      <c r="V161" s="161">
        <f t="shared" si="126"/>
        <v>0</v>
      </c>
      <c r="W161" s="161">
        <f t="shared" si="126"/>
        <v>0</v>
      </c>
      <c r="X161" s="161">
        <f t="shared" si="126"/>
        <v>0</v>
      </c>
      <c r="Y161" s="161">
        <f t="shared" si="126"/>
        <v>0</v>
      </c>
      <c r="Z161" s="161">
        <f t="shared" si="126"/>
        <v>0</v>
      </c>
      <c r="AA161" s="161">
        <f t="shared" si="126"/>
        <v>0</v>
      </c>
      <c r="AB161" s="161">
        <f t="shared" si="126"/>
        <v>0</v>
      </c>
      <c r="AC161" s="161">
        <f t="shared" si="126"/>
        <v>0</v>
      </c>
      <c r="AD161" s="161">
        <f t="shared" si="126"/>
        <v>0</v>
      </c>
      <c r="AE161" s="161">
        <f t="shared" si="126"/>
        <v>0</v>
      </c>
      <c r="AF161" s="161">
        <f t="shared" si="126"/>
        <v>0</v>
      </c>
      <c r="AG161" s="161">
        <f t="shared" si="126"/>
        <v>0</v>
      </c>
      <c r="AH161" s="161">
        <f t="shared" si="126"/>
        <v>0</v>
      </c>
      <c r="AI161" s="161">
        <f t="shared" si="126"/>
        <v>0</v>
      </c>
      <c r="AJ161" s="161">
        <f t="shared" si="126"/>
        <v>0</v>
      </c>
      <c r="AK161" s="161">
        <f t="shared" si="126"/>
        <v>0</v>
      </c>
      <c r="AL161" s="161">
        <f t="shared" si="126"/>
        <v>0</v>
      </c>
      <c r="AM161" s="161">
        <f t="shared" si="126"/>
        <v>0</v>
      </c>
      <c r="AN161" s="161">
        <f t="shared" si="126"/>
        <v>0</v>
      </c>
      <c r="AO161" s="161">
        <f t="shared" si="126"/>
        <v>0</v>
      </c>
      <c r="AP161" s="161">
        <f t="shared" si="126"/>
        <v>0</v>
      </c>
      <c r="AQ161" s="161">
        <f t="shared" si="126"/>
        <v>0</v>
      </c>
      <c r="AR161" s="161">
        <f t="shared" si="126"/>
        <v>0</v>
      </c>
      <c r="AS161" s="161">
        <f t="shared" si="126"/>
        <v>0</v>
      </c>
      <c r="AT161" s="161">
        <f t="shared" si="126"/>
        <v>0</v>
      </c>
      <c r="AU161" s="161">
        <f t="shared" si="126"/>
        <v>0</v>
      </c>
      <c r="AV161" s="161">
        <f t="shared" si="126"/>
        <v>0</v>
      </c>
      <c r="AW161" s="161">
        <f t="shared" si="126"/>
        <v>0</v>
      </c>
      <c r="AX161" s="161">
        <f t="shared" si="126"/>
        <v>0</v>
      </c>
      <c r="AY161" s="161">
        <f t="shared" si="126"/>
        <v>0</v>
      </c>
      <c r="AZ161" s="161">
        <f t="shared" si="126"/>
        <v>0</v>
      </c>
      <c r="BA161" s="161">
        <f t="shared" si="126"/>
        <v>0</v>
      </c>
      <c r="BB161" s="161">
        <f t="shared" si="126"/>
        <v>0</v>
      </c>
      <c r="BC161" s="161">
        <f t="shared" si="126"/>
        <v>0</v>
      </c>
      <c r="BD161" s="161">
        <f t="shared" si="126"/>
        <v>0</v>
      </c>
      <c r="BE161" s="161">
        <f t="shared" si="126"/>
        <v>0</v>
      </c>
      <c r="BF161" s="161">
        <f t="shared" si="126"/>
        <v>0</v>
      </c>
      <c r="BG161" s="161">
        <f t="shared" si="126"/>
        <v>0</v>
      </c>
      <c r="BH161" s="161">
        <f t="shared" si="126"/>
        <v>0</v>
      </c>
      <c r="BI161" s="161">
        <f t="shared" si="126"/>
        <v>0</v>
      </c>
      <c r="BJ161" s="161">
        <f t="shared" si="126"/>
        <v>0</v>
      </c>
      <c r="BK161" s="161">
        <f t="shared" si="126"/>
        <v>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BK182"/>
  <sheetViews>
    <sheetView showGridLines="0" topLeftCell="A157" workbookViewId="0">
      <selection activeCell="D162" sqref="D162:BK182"/>
    </sheetView>
  </sheetViews>
  <sheetFormatPr defaultRowHeight="15" x14ac:dyDescent="0.25"/>
  <cols>
    <col min="2" max="2" width="22.42578125" bestFit="1" customWidth="1"/>
    <col min="3" max="3" width="17.28515625" bestFit="1" customWidth="1"/>
    <col min="4" max="5" width="12.5703125" bestFit="1" customWidth="1"/>
    <col min="6" max="6" width="12.7109375" bestFit="1" customWidth="1"/>
    <col min="7" max="7" width="14.85546875" bestFit="1" customWidth="1"/>
    <col min="8" max="54" width="12.140625" bestFit="1" customWidth="1"/>
    <col min="55" max="63" width="13.28515625" bestFit="1" customWidth="1"/>
  </cols>
  <sheetData>
    <row r="1" spans="2:63" x14ac:dyDescent="0.25">
      <c r="C1" s="27" t="s">
        <v>104</v>
      </c>
      <c r="D1" t="s">
        <v>105</v>
      </c>
      <c r="E1" s="28" t="s">
        <v>106</v>
      </c>
      <c r="F1" s="29" t="s">
        <v>107</v>
      </c>
      <c r="G1" s="30" t="s">
        <v>108</v>
      </c>
    </row>
    <row r="3" spans="2:63" x14ac:dyDescent="0.25">
      <c r="B3" s="22" t="s">
        <v>109</v>
      </c>
      <c r="C3" s="22"/>
      <c r="D3" s="31">
        <f>+I_Vendite!D3</f>
        <v>41640</v>
      </c>
      <c r="E3" s="31">
        <f>+I_Vendite!E3</f>
        <v>41698</v>
      </c>
      <c r="F3" s="31">
        <f>+I_Vendite!F3</f>
        <v>41729</v>
      </c>
      <c r="G3" s="31">
        <f>+I_Vendite!G3</f>
        <v>41759</v>
      </c>
      <c r="H3" s="31">
        <f>+I_Vendite!H3</f>
        <v>41790</v>
      </c>
      <c r="I3" s="31">
        <f>+I_Vendite!I3</f>
        <v>41820</v>
      </c>
      <c r="J3" s="31">
        <f>+I_Vendite!J3</f>
        <v>41851</v>
      </c>
      <c r="K3" s="31">
        <f>+I_Vendite!K3</f>
        <v>41882</v>
      </c>
      <c r="L3" s="31">
        <f>+I_Vendite!L3</f>
        <v>41912</v>
      </c>
      <c r="M3" s="31">
        <f>+I_Vendite!M3</f>
        <v>41943</v>
      </c>
      <c r="N3" s="31">
        <f>+I_Vendite!N3</f>
        <v>41973</v>
      </c>
      <c r="O3" s="31">
        <f>+I_Vendite!O3</f>
        <v>42004</v>
      </c>
      <c r="P3" s="31">
        <f>+I_Vendite!P3</f>
        <v>42035</v>
      </c>
      <c r="Q3" s="31">
        <f>+I_Vendite!Q3</f>
        <v>42063</v>
      </c>
      <c r="R3" s="31">
        <f>+I_Vendite!R3</f>
        <v>42094</v>
      </c>
      <c r="S3" s="31">
        <f>+I_Vendite!S3</f>
        <v>42124</v>
      </c>
      <c r="T3" s="31">
        <f>+I_Vendite!T3</f>
        <v>42155</v>
      </c>
      <c r="U3" s="31">
        <f>+I_Vendite!U3</f>
        <v>42185</v>
      </c>
      <c r="V3" s="31">
        <f>+I_Vendite!V3</f>
        <v>42216</v>
      </c>
      <c r="W3" s="31">
        <f>+I_Vendite!W3</f>
        <v>42247</v>
      </c>
      <c r="X3" s="31">
        <f>+I_Vendite!X3</f>
        <v>42277</v>
      </c>
      <c r="Y3" s="31">
        <f>+I_Vendite!Y3</f>
        <v>42308</v>
      </c>
      <c r="Z3" s="31">
        <f>+I_Vendite!Z3</f>
        <v>42338</v>
      </c>
      <c r="AA3" s="31">
        <f>+I_Vendite!AA3</f>
        <v>42369</v>
      </c>
      <c r="AB3" s="31">
        <f>+I_Vendite!AB3</f>
        <v>42400</v>
      </c>
      <c r="AC3" s="31">
        <f>+I_Vendite!AC3</f>
        <v>42429</v>
      </c>
      <c r="AD3" s="31">
        <f>+I_Vendite!AD3</f>
        <v>42460</v>
      </c>
      <c r="AE3" s="31">
        <f>+I_Vendite!AE3</f>
        <v>42490</v>
      </c>
      <c r="AF3" s="31">
        <f>+I_Vendite!AF3</f>
        <v>42521</v>
      </c>
      <c r="AG3" s="31">
        <f>+I_Vendite!AG3</f>
        <v>42551</v>
      </c>
      <c r="AH3" s="31">
        <f>+I_Vendite!AH3</f>
        <v>42582</v>
      </c>
      <c r="AI3" s="31">
        <f>+I_Vendite!AI3</f>
        <v>42613</v>
      </c>
      <c r="AJ3" s="31">
        <f>+I_Vendite!AJ3</f>
        <v>42643</v>
      </c>
      <c r="AK3" s="31">
        <f>+I_Vendite!AK3</f>
        <v>42674</v>
      </c>
      <c r="AL3" s="31">
        <f>+I_Vendite!AL3</f>
        <v>42704</v>
      </c>
      <c r="AM3" s="31">
        <f>+I_Vendite!AM3</f>
        <v>42735</v>
      </c>
      <c r="AN3" s="31">
        <f>+I_Vendite!AN3</f>
        <v>42766</v>
      </c>
      <c r="AO3" s="31">
        <f>+I_Vendite!AO3</f>
        <v>42794</v>
      </c>
      <c r="AP3" s="31">
        <f>+I_Vendite!AP3</f>
        <v>42825</v>
      </c>
      <c r="AQ3" s="31">
        <f>+I_Vendite!AQ3</f>
        <v>42855</v>
      </c>
      <c r="AR3" s="31">
        <f>+I_Vendite!AR3</f>
        <v>42886</v>
      </c>
      <c r="AS3" s="31">
        <f>+I_Vendite!AS3</f>
        <v>42916</v>
      </c>
      <c r="AT3" s="31">
        <f>+I_Vendite!AT3</f>
        <v>42947</v>
      </c>
      <c r="AU3" s="31">
        <f>+I_Vendite!AU3</f>
        <v>42978</v>
      </c>
      <c r="AV3" s="31">
        <f>+I_Vendite!AV3</f>
        <v>43008</v>
      </c>
      <c r="AW3" s="31">
        <f>+I_Vendite!AW3</f>
        <v>43039</v>
      </c>
      <c r="AX3" s="31">
        <f>+I_Vendite!AX3</f>
        <v>43069</v>
      </c>
      <c r="AY3" s="31">
        <f>+I_Vendite!AY3</f>
        <v>43100</v>
      </c>
      <c r="AZ3" s="31">
        <f>+I_Vendite!AZ3</f>
        <v>43131</v>
      </c>
      <c r="BA3" s="31">
        <f>+I_Vendite!BA3</f>
        <v>43159</v>
      </c>
      <c r="BB3" s="31">
        <f>+I_Vendite!BB3</f>
        <v>43190</v>
      </c>
      <c r="BC3" s="31">
        <f>+I_Vendite!BC3</f>
        <v>43220</v>
      </c>
      <c r="BD3" s="31">
        <f>+I_Vendite!BD3</f>
        <v>43251</v>
      </c>
      <c r="BE3" s="31">
        <f>+I_Vendite!BE3</f>
        <v>43281</v>
      </c>
      <c r="BF3" s="31">
        <f>+I_Vendite!BF3</f>
        <v>43312</v>
      </c>
      <c r="BG3" s="31">
        <f>+I_Vendite!BG3</f>
        <v>43343</v>
      </c>
      <c r="BH3" s="31">
        <f>+I_Vendite!BH3</f>
        <v>43373</v>
      </c>
      <c r="BI3" s="31">
        <f>+I_Vendite!BI3</f>
        <v>43404</v>
      </c>
      <c r="BJ3" s="31">
        <f>+I_Vendite!BJ3</f>
        <v>43434</v>
      </c>
      <c r="BK3" s="31">
        <f>+I_Vendite!BK3</f>
        <v>43465</v>
      </c>
    </row>
    <row r="4" spans="2:63" x14ac:dyDescent="0.25">
      <c r="B4" t="str">
        <f>+I_Vendite!B4</f>
        <v>Linea A</v>
      </c>
      <c r="D4" s="157">
        <f>+I_Vendite!D4</f>
        <v>10</v>
      </c>
      <c r="E4" s="157">
        <f>+I_Vendite!E4</f>
        <v>10</v>
      </c>
      <c r="F4" s="157">
        <f>+I_Vendite!F4</f>
        <v>10</v>
      </c>
      <c r="G4" s="157">
        <f>+I_Vendite!G4</f>
        <v>10</v>
      </c>
      <c r="H4" s="157">
        <f>+I_Vendite!H4</f>
        <v>10</v>
      </c>
      <c r="I4" s="157">
        <f>+I_Vendite!I4</f>
        <v>10</v>
      </c>
      <c r="J4" s="157">
        <f>+I_Vendite!J4</f>
        <v>10</v>
      </c>
      <c r="K4" s="157">
        <f>+I_Vendite!K4</f>
        <v>10</v>
      </c>
      <c r="L4" s="157">
        <f>+I_Vendite!L4</f>
        <v>10</v>
      </c>
      <c r="M4" s="157">
        <f>+I_Vendite!M4</f>
        <v>10</v>
      </c>
      <c r="N4" s="157">
        <f>+I_Vendite!N4</f>
        <v>10</v>
      </c>
      <c r="O4" s="157">
        <f>+I_Vendite!O4</f>
        <v>10</v>
      </c>
      <c r="P4" s="157">
        <f>+I_Vendite!P4</f>
        <v>10</v>
      </c>
      <c r="Q4" s="157">
        <f>+I_Vendite!Q4</f>
        <v>10</v>
      </c>
      <c r="R4" s="157">
        <f>+I_Vendite!R4</f>
        <v>10</v>
      </c>
      <c r="S4" s="157">
        <f>+I_Vendite!S4</f>
        <v>10</v>
      </c>
      <c r="T4" s="157">
        <f>+I_Vendite!T4</f>
        <v>10</v>
      </c>
      <c r="U4" s="157">
        <f>+I_Vendite!U4</f>
        <v>10</v>
      </c>
      <c r="V4" s="157">
        <f>+I_Vendite!V4</f>
        <v>10</v>
      </c>
      <c r="W4" s="157">
        <f>+I_Vendite!W4</f>
        <v>10</v>
      </c>
      <c r="X4" s="157">
        <f>+I_Vendite!X4</f>
        <v>10</v>
      </c>
      <c r="Y4" s="157">
        <f>+I_Vendite!Y4</f>
        <v>10</v>
      </c>
      <c r="Z4" s="157">
        <f>+I_Vendite!Z4</f>
        <v>10</v>
      </c>
      <c r="AA4" s="157">
        <f>+I_Vendite!AA4</f>
        <v>10</v>
      </c>
      <c r="AB4" s="157">
        <f>+I_Vendite!AB4</f>
        <v>10</v>
      </c>
      <c r="AC4" s="157">
        <f>+I_Vendite!AC4</f>
        <v>10</v>
      </c>
      <c r="AD4" s="157">
        <f>+I_Vendite!AD4</f>
        <v>10</v>
      </c>
      <c r="AE4" s="157">
        <f>+I_Vendite!AE4</f>
        <v>10</v>
      </c>
      <c r="AF4" s="157">
        <f>+I_Vendite!AF4</f>
        <v>10</v>
      </c>
      <c r="AG4" s="157">
        <f>+I_Vendite!AG4</f>
        <v>10</v>
      </c>
      <c r="AH4" s="157">
        <f>+I_Vendite!AH4</f>
        <v>10</v>
      </c>
      <c r="AI4" s="157">
        <f>+I_Vendite!AI4</f>
        <v>10</v>
      </c>
      <c r="AJ4" s="157">
        <f>+I_Vendite!AJ4</f>
        <v>10</v>
      </c>
      <c r="AK4" s="157">
        <f>+I_Vendite!AK4</f>
        <v>10</v>
      </c>
      <c r="AL4" s="157">
        <f>+I_Vendite!AL4</f>
        <v>10</v>
      </c>
      <c r="AM4" s="157">
        <f>+I_Vendite!AM4</f>
        <v>10</v>
      </c>
      <c r="AN4" s="157">
        <f>+I_Vendite!AN4</f>
        <v>10</v>
      </c>
      <c r="AO4" s="157">
        <f>+I_Vendite!AO4</f>
        <v>10</v>
      </c>
      <c r="AP4" s="157">
        <f>+I_Vendite!AP4</f>
        <v>10</v>
      </c>
      <c r="AQ4" s="157">
        <f>+I_Vendite!AQ4</f>
        <v>10</v>
      </c>
      <c r="AR4" s="157">
        <f>+I_Vendite!AR4</f>
        <v>10</v>
      </c>
      <c r="AS4" s="157">
        <f>+I_Vendite!AS4</f>
        <v>10</v>
      </c>
      <c r="AT4" s="157">
        <f>+I_Vendite!AT4</f>
        <v>10</v>
      </c>
      <c r="AU4" s="157">
        <f>+I_Vendite!AU4</f>
        <v>10</v>
      </c>
      <c r="AV4" s="157">
        <f>+I_Vendite!AV4</f>
        <v>10</v>
      </c>
      <c r="AW4" s="157">
        <f>+I_Vendite!AW4</f>
        <v>10</v>
      </c>
      <c r="AX4" s="157">
        <f>+I_Vendite!AX4</f>
        <v>10</v>
      </c>
      <c r="AY4" s="157">
        <f>+I_Vendite!AY4</f>
        <v>10</v>
      </c>
      <c r="AZ4" s="157">
        <f>+I_Vendite!AZ4</f>
        <v>10</v>
      </c>
      <c r="BA4" s="157">
        <f>+I_Vendite!BA4</f>
        <v>10</v>
      </c>
      <c r="BB4" s="157">
        <f>+I_Vendite!BB4</f>
        <v>10</v>
      </c>
      <c r="BC4" s="157">
        <f>+I_Vendite!BC4</f>
        <v>10</v>
      </c>
      <c r="BD4" s="157">
        <f>+I_Vendite!BD4</f>
        <v>10</v>
      </c>
      <c r="BE4" s="157">
        <f>+I_Vendite!BE4</f>
        <v>10</v>
      </c>
      <c r="BF4" s="157">
        <f>+I_Vendite!BF4</f>
        <v>10</v>
      </c>
      <c r="BG4" s="157">
        <f>+I_Vendite!BG4</f>
        <v>10</v>
      </c>
      <c r="BH4" s="157">
        <f>+I_Vendite!BH4</f>
        <v>10</v>
      </c>
      <c r="BI4" s="157">
        <f>+I_Vendite!BI4</f>
        <v>10</v>
      </c>
      <c r="BJ4" s="157">
        <f>+I_Vendite!BJ4</f>
        <v>10</v>
      </c>
      <c r="BK4" s="157">
        <f>+I_Vendite!BK4</f>
        <v>10</v>
      </c>
    </row>
    <row r="5" spans="2:63" x14ac:dyDescent="0.25">
      <c r="B5" t="str">
        <f>+I_Vendite!B5</f>
        <v>Linea B</v>
      </c>
      <c r="D5" s="157">
        <f>+I_Vendite!D5</f>
        <v>0</v>
      </c>
      <c r="E5" s="157">
        <f>+I_Vendite!E5</f>
        <v>0</v>
      </c>
      <c r="F5" s="157">
        <f>+I_Vendite!F5</f>
        <v>0</v>
      </c>
      <c r="G5" s="157">
        <f>+I_Vendite!G5</f>
        <v>0</v>
      </c>
      <c r="H5" s="157">
        <f>+I_Vendite!H5</f>
        <v>0</v>
      </c>
      <c r="I5" s="157">
        <f>+I_Vendite!I5</f>
        <v>0</v>
      </c>
      <c r="J5" s="157">
        <f>+I_Vendite!J5</f>
        <v>0</v>
      </c>
      <c r="K5" s="157">
        <f>+I_Vendite!K5</f>
        <v>0</v>
      </c>
      <c r="L5" s="157">
        <f>+I_Vendite!L5</f>
        <v>0</v>
      </c>
      <c r="M5" s="157">
        <f>+I_Vendite!M5</f>
        <v>0</v>
      </c>
      <c r="N5" s="157">
        <f>+I_Vendite!N5</f>
        <v>0</v>
      </c>
      <c r="O5" s="157">
        <f>+I_Vendite!O5</f>
        <v>0</v>
      </c>
      <c r="P5" s="157">
        <f>+I_Vendite!P5</f>
        <v>10</v>
      </c>
      <c r="Q5" s="157">
        <f>+I_Vendite!Q5</f>
        <v>10</v>
      </c>
      <c r="R5" s="157">
        <f>+I_Vendite!R5</f>
        <v>10</v>
      </c>
      <c r="S5" s="157">
        <f>+I_Vendite!S5</f>
        <v>10</v>
      </c>
      <c r="T5" s="157">
        <f>+I_Vendite!T5</f>
        <v>10</v>
      </c>
      <c r="U5" s="157">
        <f>+I_Vendite!U5</f>
        <v>10</v>
      </c>
      <c r="V5" s="157">
        <f>+I_Vendite!V5</f>
        <v>10</v>
      </c>
      <c r="W5" s="157">
        <f>+I_Vendite!W5</f>
        <v>10</v>
      </c>
      <c r="X5" s="157">
        <f>+I_Vendite!X5</f>
        <v>10</v>
      </c>
      <c r="Y5" s="157">
        <f>+I_Vendite!Y5</f>
        <v>10</v>
      </c>
      <c r="Z5" s="157">
        <f>+I_Vendite!Z5</f>
        <v>10</v>
      </c>
      <c r="AA5" s="157">
        <f>+I_Vendite!AA5</f>
        <v>10</v>
      </c>
      <c r="AB5" s="157">
        <f>+I_Vendite!AB5</f>
        <v>10</v>
      </c>
      <c r="AC5" s="157">
        <f>+I_Vendite!AC5</f>
        <v>10</v>
      </c>
      <c r="AD5" s="157">
        <f>+I_Vendite!AD5</f>
        <v>10</v>
      </c>
      <c r="AE5" s="157">
        <f>+I_Vendite!AE5</f>
        <v>10</v>
      </c>
      <c r="AF5" s="157">
        <f>+I_Vendite!AF5</f>
        <v>10</v>
      </c>
      <c r="AG5" s="157">
        <f>+I_Vendite!AG5</f>
        <v>10</v>
      </c>
      <c r="AH5" s="157">
        <f>+I_Vendite!AH5</f>
        <v>10</v>
      </c>
      <c r="AI5" s="157">
        <f>+I_Vendite!AI5</f>
        <v>10</v>
      </c>
      <c r="AJ5" s="157">
        <f>+I_Vendite!AJ5</f>
        <v>10</v>
      </c>
      <c r="AK5" s="157">
        <f>+I_Vendite!AK5</f>
        <v>10</v>
      </c>
      <c r="AL5" s="157">
        <f>+I_Vendite!AL5</f>
        <v>10</v>
      </c>
      <c r="AM5" s="157">
        <f>+I_Vendite!AM5</f>
        <v>10</v>
      </c>
      <c r="AN5" s="157">
        <f>+I_Vendite!AN5</f>
        <v>10</v>
      </c>
      <c r="AO5" s="157">
        <f>+I_Vendite!AO5</f>
        <v>10</v>
      </c>
      <c r="AP5" s="157">
        <f>+I_Vendite!AP5</f>
        <v>10</v>
      </c>
      <c r="AQ5" s="157">
        <f>+I_Vendite!AQ5</f>
        <v>10</v>
      </c>
      <c r="AR5" s="157">
        <f>+I_Vendite!AR5</f>
        <v>10</v>
      </c>
      <c r="AS5" s="157">
        <f>+I_Vendite!AS5</f>
        <v>10</v>
      </c>
      <c r="AT5" s="157">
        <f>+I_Vendite!AT5</f>
        <v>10</v>
      </c>
      <c r="AU5" s="157">
        <f>+I_Vendite!AU5</f>
        <v>10</v>
      </c>
      <c r="AV5" s="157">
        <f>+I_Vendite!AV5</f>
        <v>10</v>
      </c>
      <c r="AW5" s="157">
        <f>+I_Vendite!AW5</f>
        <v>10</v>
      </c>
      <c r="AX5" s="157">
        <f>+I_Vendite!AX5</f>
        <v>10</v>
      </c>
      <c r="AY5" s="157">
        <f>+I_Vendite!AY5</f>
        <v>10</v>
      </c>
      <c r="AZ5" s="157">
        <f>+I_Vendite!AZ5</f>
        <v>10</v>
      </c>
      <c r="BA5" s="157">
        <f>+I_Vendite!BA5</f>
        <v>10</v>
      </c>
      <c r="BB5" s="157">
        <f>+I_Vendite!BB5</f>
        <v>10</v>
      </c>
      <c r="BC5" s="157">
        <f>+I_Vendite!BC5</f>
        <v>10</v>
      </c>
      <c r="BD5" s="157">
        <f>+I_Vendite!BD5</f>
        <v>10</v>
      </c>
      <c r="BE5" s="157">
        <f>+I_Vendite!BE5</f>
        <v>10</v>
      </c>
      <c r="BF5" s="157">
        <f>+I_Vendite!BF5</f>
        <v>10</v>
      </c>
      <c r="BG5" s="157">
        <f>+I_Vendite!BG5</f>
        <v>10</v>
      </c>
      <c r="BH5" s="157">
        <f>+I_Vendite!BH5</f>
        <v>10</v>
      </c>
      <c r="BI5" s="157">
        <f>+I_Vendite!BI5</f>
        <v>10</v>
      </c>
      <c r="BJ5" s="157">
        <f>+I_Vendite!BJ5</f>
        <v>10</v>
      </c>
      <c r="BK5" s="157">
        <f>+I_Vendite!BK5</f>
        <v>10</v>
      </c>
    </row>
    <row r="6" spans="2:63" x14ac:dyDescent="0.25">
      <c r="B6" t="str">
        <f>+I_Vendite!B6</f>
        <v>Linea C</v>
      </c>
      <c r="D6" s="157">
        <f>+I_Vendite!D6</f>
        <v>0</v>
      </c>
      <c r="E6" s="157">
        <f>+I_Vendite!E6</f>
        <v>0</v>
      </c>
      <c r="F6" s="157">
        <f>+I_Vendite!F6</f>
        <v>0</v>
      </c>
      <c r="G6" s="157">
        <f>+I_Vendite!G6</f>
        <v>0</v>
      </c>
      <c r="H6" s="157">
        <f>+I_Vendite!H6</f>
        <v>0</v>
      </c>
      <c r="I6" s="157">
        <f>+I_Vendite!I6</f>
        <v>0</v>
      </c>
      <c r="J6" s="157">
        <f>+I_Vendite!J6</f>
        <v>0</v>
      </c>
      <c r="K6" s="157">
        <f>+I_Vendite!K6</f>
        <v>0</v>
      </c>
      <c r="L6" s="157">
        <f>+I_Vendite!L6</f>
        <v>0</v>
      </c>
      <c r="M6" s="157">
        <f>+I_Vendite!M6</f>
        <v>0</v>
      </c>
      <c r="N6" s="157">
        <f>+I_Vendite!N6</f>
        <v>0</v>
      </c>
      <c r="O6" s="157">
        <f>+I_Vendite!O6</f>
        <v>0</v>
      </c>
      <c r="P6" s="157">
        <f>+I_Vendite!P6</f>
        <v>0</v>
      </c>
      <c r="Q6" s="157">
        <f>+I_Vendite!Q6</f>
        <v>0</v>
      </c>
      <c r="R6" s="157">
        <f>+I_Vendite!R6</f>
        <v>0</v>
      </c>
      <c r="S6" s="157">
        <f>+I_Vendite!S6</f>
        <v>0</v>
      </c>
      <c r="T6" s="157">
        <f>+I_Vendite!T6</f>
        <v>0</v>
      </c>
      <c r="U6" s="157">
        <f>+I_Vendite!U6</f>
        <v>0</v>
      </c>
      <c r="V6" s="157">
        <f>+I_Vendite!V6</f>
        <v>0</v>
      </c>
      <c r="W6" s="157">
        <f>+I_Vendite!W6</f>
        <v>0</v>
      </c>
      <c r="X6" s="157">
        <f>+I_Vendite!X6</f>
        <v>0</v>
      </c>
      <c r="Y6" s="157">
        <f>+I_Vendite!Y6</f>
        <v>0</v>
      </c>
      <c r="Z6" s="157">
        <f>+I_Vendite!Z6</f>
        <v>0</v>
      </c>
      <c r="AA6" s="157">
        <f>+I_Vendite!AA6</f>
        <v>0</v>
      </c>
      <c r="AB6" s="157">
        <f>+I_Vendite!AB6</f>
        <v>10</v>
      </c>
      <c r="AC6" s="157">
        <f>+I_Vendite!AC6</f>
        <v>10</v>
      </c>
      <c r="AD6" s="157">
        <f>+I_Vendite!AD6</f>
        <v>10</v>
      </c>
      <c r="AE6" s="157">
        <f>+I_Vendite!AE6</f>
        <v>10</v>
      </c>
      <c r="AF6" s="157">
        <f>+I_Vendite!AF6</f>
        <v>10</v>
      </c>
      <c r="AG6" s="157">
        <f>+I_Vendite!AG6</f>
        <v>10</v>
      </c>
      <c r="AH6" s="157">
        <f>+I_Vendite!AH6</f>
        <v>10</v>
      </c>
      <c r="AI6" s="157">
        <f>+I_Vendite!AI6</f>
        <v>10</v>
      </c>
      <c r="AJ6" s="157">
        <f>+I_Vendite!AJ6</f>
        <v>10</v>
      </c>
      <c r="AK6" s="157">
        <f>+I_Vendite!AK6</f>
        <v>10</v>
      </c>
      <c r="AL6" s="157">
        <f>+I_Vendite!AL6</f>
        <v>10</v>
      </c>
      <c r="AM6" s="157">
        <f>+I_Vendite!AM6</f>
        <v>10</v>
      </c>
      <c r="AN6" s="157">
        <f>+I_Vendite!AN6</f>
        <v>10</v>
      </c>
      <c r="AO6" s="157">
        <f>+I_Vendite!AO6</f>
        <v>10</v>
      </c>
      <c r="AP6" s="157">
        <f>+I_Vendite!AP6</f>
        <v>10</v>
      </c>
      <c r="AQ6" s="157">
        <f>+I_Vendite!AQ6</f>
        <v>10</v>
      </c>
      <c r="AR6" s="157">
        <f>+I_Vendite!AR6</f>
        <v>10</v>
      </c>
      <c r="AS6" s="157">
        <f>+I_Vendite!AS6</f>
        <v>10</v>
      </c>
      <c r="AT6" s="157">
        <f>+I_Vendite!AT6</f>
        <v>10</v>
      </c>
      <c r="AU6" s="157">
        <f>+I_Vendite!AU6</f>
        <v>10</v>
      </c>
      <c r="AV6" s="157">
        <f>+I_Vendite!AV6</f>
        <v>10</v>
      </c>
      <c r="AW6" s="157">
        <f>+I_Vendite!AW6</f>
        <v>10</v>
      </c>
      <c r="AX6" s="157">
        <f>+I_Vendite!AX6</f>
        <v>10</v>
      </c>
      <c r="AY6" s="157">
        <f>+I_Vendite!AY6</f>
        <v>10</v>
      </c>
      <c r="AZ6" s="157">
        <f>+I_Vendite!AZ6</f>
        <v>10</v>
      </c>
      <c r="BA6" s="157">
        <f>+I_Vendite!BA6</f>
        <v>10</v>
      </c>
      <c r="BB6" s="157">
        <f>+I_Vendite!BB6</f>
        <v>10</v>
      </c>
      <c r="BC6" s="157">
        <f>+I_Vendite!BC6</f>
        <v>10</v>
      </c>
      <c r="BD6" s="157">
        <f>+I_Vendite!BD6</f>
        <v>10</v>
      </c>
      <c r="BE6" s="157">
        <f>+I_Vendite!BE6</f>
        <v>10</v>
      </c>
      <c r="BF6" s="157">
        <f>+I_Vendite!BF6</f>
        <v>10</v>
      </c>
      <c r="BG6" s="157">
        <f>+I_Vendite!BG6</f>
        <v>10</v>
      </c>
      <c r="BH6" s="157">
        <f>+I_Vendite!BH6</f>
        <v>10</v>
      </c>
      <c r="BI6" s="157">
        <f>+I_Vendite!BI6</f>
        <v>10</v>
      </c>
      <c r="BJ6" s="157">
        <f>+I_Vendite!BJ6</f>
        <v>10</v>
      </c>
      <c r="BK6" s="157">
        <f>+I_Vendite!BK6</f>
        <v>10</v>
      </c>
    </row>
    <row r="7" spans="2:63" x14ac:dyDescent="0.25">
      <c r="B7" t="str">
        <f>+I_Vendite!B7</f>
        <v>Linea D</v>
      </c>
      <c r="D7" s="157">
        <f>+I_Vendite!D7</f>
        <v>0</v>
      </c>
      <c r="E7" s="157">
        <f>+I_Vendite!E7</f>
        <v>0</v>
      </c>
      <c r="F7" s="157">
        <f>+I_Vendite!F7</f>
        <v>0</v>
      </c>
      <c r="G7" s="157">
        <f>+I_Vendite!G7</f>
        <v>0</v>
      </c>
      <c r="H7" s="157">
        <f>+I_Vendite!H7</f>
        <v>0</v>
      </c>
      <c r="I7" s="157">
        <f>+I_Vendite!I7</f>
        <v>0</v>
      </c>
      <c r="J7" s="157">
        <f>+I_Vendite!J7</f>
        <v>0</v>
      </c>
      <c r="K7" s="157">
        <f>+I_Vendite!K7</f>
        <v>0</v>
      </c>
      <c r="L7" s="157">
        <f>+I_Vendite!L7</f>
        <v>0</v>
      </c>
      <c r="M7" s="157">
        <f>+I_Vendite!M7</f>
        <v>0</v>
      </c>
      <c r="N7" s="157">
        <f>+I_Vendite!N7</f>
        <v>0</v>
      </c>
      <c r="O7" s="157">
        <f>+I_Vendite!O7</f>
        <v>0</v>
      </c>
      <c r="P7" s="157">
        <f>+I_Vendite!P7</f>
        <v>0</v>
      </c>
      <c r="Q7" s="157">
        <f>+I_Vendite!Q7</f>
        <v>0</v>
      </c>
      <c r="R7" s="157">
        <f>+I_Vendite!R7</f>
        <v>0</v>
      </c>
      <c r="S7" s="157">
        <f>+I_Vendite!S7</f>
        <v>0</v>
      </c>
      <c r="T7" s="157">
        <f>+I_Vendite!T7</f>
        <v>0</v>
      </c>
      <c r="U7" s="157">
        <f>+I_Vendite!U7</f>
        <v>0</v>
      </c>
      <c r="V7" s="157">
        <f>+I_Vendite!V7</f>
        <v>0</v>
      </c>
      <c r="W7" s="157">
        <f>+I_Vendite!W7</f>
        <v>0</v>
      </c>
      <c r="X7" s="157">
        <f>+I_Vendite!X7</f>
        <v>0</v>
      </c>
      <c r="Y7" s="157">
        <f>+I_Vendite!Y7</f>
        <v>0</v>
      </c>
      <c r="Z7" s="157">
        <f>+I_Vendite!Z7</f>
        <v>0</v>
      </c>
      <c r="AA7" s="157">
        <f>+I_Vendite!AA7</f>
        <v>0</v>
      </c>
      <c r="AB7" s="157">
        <f>+I_Vendite!AB7</f>
        <v>0</v>
      </c>
      <c r="AC7" s="157">
        <f>+I_Vendite!AC7</f>
        <v>0</v>
      </c>
      <c r="AD7" s="157">
        <f>+I_Vendite!AD7</f>
        <v>0</v>
      </c>
      <c r="AE7" s="157">
        <f>+I_Vendite!AE7</f>
        <v>0</v>
      </c>
      <c r="AF7" s="157">
        <f>+I_Vendite!AF7</f>
        <v>0</v>
      </c>
      <c r="AG7" s="157">
        <f>+I_Vendite!AG7</f>
        <v>0</v>
      </c>
      <c r="AH7" s="157">
        <f>+I_Vendite!AH7</f>
        <v>0</v>
      </c>
      <c r="AI7" s="157">
        <f>+I_Vendite!AI7</f>
        <v>0</v>
      </c>
      <c r="AJ7" s="157">
        <f>+I_Vendite!AJ7</f>
        <v>0</v>
      </c>
      <c r="AK7" s="157">
        <f>+I_Vendite!AK7</f>
        <v>0</v>
      </c>
      <c r="AL7" s="157">
        <f>+I_Vendite!AL7</f>
        <v>0</v>
      </c>
      <c r="AM7" s="157">
        <f>+I_Vendite!AM7</f>
        <v>0</v>
      </c>
      <c r="AN7" s="157">
        <f>+I_Vendite!AN7</f>
        <v>10</v>
      </c>
      <c r="AO7" s="157">
        <f>+I_Vendite!AO7</f>
        <v>10</v>
      </c>
      <c r="AP7" s="157">
        <f>+I_Vendite!AP7</f>
        <v>10</v>
      </c>
      <c r="AQ7" s="157">
        <f>+I_Vendite!AQ7</f>
        <v>10</v>
      </c>
      <c r="AR7" s="157">
        <f>+I_Vendite!AR7</f>
        <v>10</v>
      </c>
      <c r="AS7" s="157">
        <f>+I_Vendite!AS7</f>
        <v>10</v>
      </c>
      <c r="AT7" s="157">
        <f>+I_Vendite!AT7</f>
        <v>10</v>
      </c>
      <c r="AU7" s="157">
        <f>+I_Vendite!AU7</f>
        <v>10</v>
      </c>
      <c r="AV7" s="157">
        <f>+I_Vendite!AV7</f>
        <v>10</v>
      </c>
      <c r="AW7" s="157">
        <f>+I_Vendite!AW7</f>
        <v>10</v>
      </c>
      <c r="AX7" s="157">
        <f>+I_Vendite!AX7</f>
        <v>10</v>
      </c>
      <c r="AY7" s="157">
        <f>+I_Vendite!AY7</f>
        <v>10</v>
      </c>
      <c r="AZ7" s="157">
        <f>+I_Vendite!AZ7</f>
        <v>10</v>
      </c>
      <c r="BA7" s="157">
        <f>+I_Vendite!BA7</f>
        <v>10</v>
      </c>
      <c r="BB7" s="157">
        <f>+I_Vendite!BB7</f>
        <v>10</v>
      </c>
      <c r="BC7" s="157">
        <f>+I_Vendite!BC7</f>
        <v>10</v>
      </c>
      <c r="BD7" s="157">
        <f>+I_Vendite!BD7</f>
        <v>10</v>
      </c>
      <c r="BE7" s="157">
        <f>+I_Vendite!BE7</f>
        <v>10</v>
      </c>
      <c r="BF7" s="157">
        <f>+I_Vendite!BF7</f>
        <v>10</v>
      </c>
      <c r="BG7" s="157">
        <f>+I_Vendite!BG7</f>
        <v>10</v>
      </c>
      <c r="BH7" s="157">
        <f>+I_Vendite!BH7</f>
        <v>10</v>
      </c>
      <c r="BI7" s="157">
        <f>+I_Vendite!BI7</f>
        <v>10</v>
      </c>
      <c r="BJ7" s="157">
        <f>+I_Vendite!BJ7</f>
        <v>10</v>
      </c>
      <c r="BK7" s="157">
        <f>+I_Vendite!BK7</f>
        <v>10</v>
      </c>
    </row>
    <row r="8" spans="2:63" x14ac:dyDescent="0.25">
      <c r="B8" t="str">
        <f>+I_Vendite!B8</f>
        <v>Linea E</v>
      </c>
      <c r="D8" s="157">
        <f>+I_Vendite!D8</f>
        <v>0</v>
      </c>
      <c r="E8" s="157">
        <f>+I_Vendite!E8</f>
        <v>0</v>
      </c>
      <c r="F8" s="157">
        <f>+I_Vendite!F8</f>
        <v>0</v>
      </c>
      <c r="G8" s="157">
        <f>+I_Vendite!G8</f>
        <v>0</v>
      </c>
      <c r="H8" s="157">
        <f>+I_Vendite!H8</f>
        <v>0</v>
      </c>
      <c r="I8" s="157">
        <f>+I_Vendite!I8</f>
        <v>0</v>
      </c>
      <c r="J8" s="157">
        <f>+I_Vendite!J8</f>
        <v>0</v>
      </c>
      <c r="K8" s="157">
        <f>+I_Vendite!K8</f>
        <v>0</v>
      </c>
      <c r="L8" s="157">
        <f>+I_Vendite!L8</f>
        <v>0</v>
      </c>
      <c r="M8" s="157">
        <f>+I_Vendite!M8</f>
        <v>0</v>
      </c>
      <c r="N8" s="157">
        <f>+I_Vendite!N8</f>
        <v>0</v>
      </c>
      <c r="O8" s="157">
        <f>+I_Vendite!O8</f>
        <v>0</v>
      </c>
      <c r="P8" s="157">
        <f>+I_Vendite!P8</f>
        <v>0</v>
      </c>
      <c r="Q8" s="157">
        <f>+I_Vendite!Q8</f>
        <v>0</v>
      </c>
      <c r="R8" s="157">
        <f>+I_Vendite!R8</f>
        <v>0</v>
      </c>
      <c r="S8" s="157">
        <f>+I_Vendite!S8</f>
        <v>0</v>
      </c>
      <c r="T8" s="157">
        <f>+I_Vendite!T8</f>
        <v>0</v>
      </c>
      <c r="U8" s="157">
        <f>+I_Vendite!U8</f>
        <v>0</v>
      </c>
      <c r="V8" s="157">
        <f>+I_Vendite!V8</f>
        <v>0</v>
      </c>
      <c r="W8" s="157">
        <f>+I_Vendite!W8</f>
        <v>0</v>
      </c>
      <c r="X8" s="157">
        <f>+I_Vendite!X8</f>
        <v>0</v>
      </c>
      <c r="Y8" s="157">
        <f>+I_Vendite!Y8</f>
        <v>0</v>
      </c>
      <c r="Z8" s="157">
        <f>+I_Vendite!Z8</f>
        <v>0</v>
      </c>
      <c r="AA8" s="157">
        <f>+I_Vendite!AA8</f>
        <v>0</v>
      </c>
      <c r="AB8" s="157">
        <f>+I_Vendite!AB8</f>
        <v>0</v>
      </c>
      <c r="AC8" s="157">
        <f>+I_Vendite!AC8</f>
        <v>0</v>
      </c>
      <c r="AD8" s="157">
        <f>+I_Vendite!AD8</f>
        <v>0</v>
      </c>
      <c r="AE8" s="157">
        <f>+I_Vendite!AE8</f>
        <v>0</v>
      </c>
      <c r="AF8" s="157">
        <f>+I_Vendite!AF8</f>
        <v>0</v>
      </c>
      <c r="AG8" s="157">
        <f>+I_Vendite!AG8</f>
        <v>0</v>
      </c>
      <c r="AH8" s="157">
        <f>+I_Vendite!AH8</f>
        <v>0</v>
      </c>
      <c r="AI8" s="157">
        <f>+I_Vendite!AI8</f>
        <v>0</v>
      </c>
      <c r="AJ8" s="157">
        <f>+I_Vendite!AJ8</f>
        <v>0</v>
      </c>
      <c r="AK8" s="157">
        <f>+I_Vendite!AK8</f>
        <v>0</v>
      </c>
      <c r="AL8" s="157">
        <f>+I_Vendite!AL8</f>
        <v>0</v>
      </c>
      <c r="AM8" s="157">
        <f>+I_Vendite!AM8</f>
        <v>0</v>
      </c>
      <c r="AN8" s="157">
        <f>+I_Vendite!AN8</f>
        <v>0</v>
      </c>
      <c r="AO8" s="157">
        <f>+I_Vendite!AO8</f>
        <v>0</v>
      </c>
      <c r="AP8" s="157">
        <f>+I_Vendite!AP8</f>
        <v>0</v>
      </c>
      <c r="AQ8" s="157">
        <f>+I_Vendite!AQ8</f>
        <v>0</v>
      </c>
      <c r="AR8" s="157">
        <f>+I_Vendite!AR8</f>
        <v>0</v>
      </c>
      <c r="AS8" s="157">
        <f>+I_Vendite!AS8</f>
        <v>0</v>
      </c>
      <c r="AT8" s="157">
        <f>+I_Vendite!AT8</f>
        <v>0</v>
      </c>
      <c r="AU8" s="157">
        <f>+I_Vendite!AU8</f>
        <v>0</v>
      </c>
      <c r="AV8" s="157">
        <f>+I_Vendite!AV8</f>
        <v>0</v>
      </c>
      <c r="AW8" s="157">
        <f>+I_Vendite!AW8</f>
        <v>0</v>
      </c>
      <c r="AX8" s="157">
        <f>+I_Vendite!AX8</f>
        <v>0</v>
      </c>
      <c r="AY8" s="157">
        <f>+I_Vendite!AY8</f>
        <v>0</v>
      </c>
      <c r="AZ8" s="157">
        <f>+I_Vendite!AZ8</f>
        <v>0</v>
      </c>
      <c r="BA8" s="157">
        <f>+I_Vendite!BA8</f>
        <v>0</v>
      </c>
      <c r="BB8" s="157">
        <f>+I_Vendite!BB8</f>
        <v>50</v>
      </c>
      <c r="BC8" s="157">
        <f>+I_Vendite!BC8</f>
        <v>50</v>
      </c>
      <c r="BD8" s="157">
        <f>+I_Vendite!BD8</f>
        <v>50</v>
      </c>
      <c r="BE8" s="157">
        <f>+I_Vendite!BE8</f>
        <v>50</v>
      </c>
      <c r="BF8" s="157">
        <f>+I_Vendite!BF8</f>
        <v>50</v>
      </c>
      <c r="BG8" s="157">
        <f>+I_Vendite!BG8</f>
        <v>50</v>
      </c>
      <c r="BH8" s="157">
        <f>+I_Vendite!BH8</f>
        <v>50</v>
      </c>
      <c r="BI8" s="157">
        <f>+I_Vendite!BI8</f>
        <v>50</v>
      </c>
      <c r="BJ8" s="157">
        <f>+I_Vendite!BJ8</f>
        <v>50</v>
      </c>
      <c r="BK8" s="157">
        <f>+I_Vendite!BK8</f>
        <v>50</v>
      </c>
    </row>
    <row r="9" spans="2:63" x14ac:dyDescent="0.25">
      <c r="B9" t="str">
        <f>+I_Vendite!B9</f>
        <v>Linea F</v>
      </c>
      <c r="D9" s="157">
        <f>+I_Vendite!D9</f>
        <v>0</v>
      </c>
      <c r="E9" s="157">
        <f>+I_Vendite!E9</f>
        <v>0</v>
      </c>
      <c r="F9" s="157">
        <f>+I_Vendite!F9</f>
        <v>0</v>
      </c>
      <c r="G9" s="157">
        <f>+I_Vendite!G9</f>
        <v>0</v>
      </c>
      <c r="H9" s="157">
        <f>+I_Vendite!H9</f>
        <v>0</v>
      </c>
      <c r="I9" s="157">
        <f>+I_Vendite!I9</f>
        <v>0</v>
      </c>
      <c r="J9" s="157">
        <f>+I_Vendite!J9</f>
        <v>0</v>
      </c>
      <c r="K9" s="157">
        <f>+I_Vendite!K9</f>
        <v>0</v>
      </c>
      <c r="L9" s="157">
        <f>+I_Vendite!L9</f>
        <v>0</v>
      </c>
      <c r="M9" s="157">
        <f>+I_Vendite!M9</f>
        <v>0</v>
      </c>
      <c r="N9" s="157">
        <f>+I_Vendite!N9</f>
        <v>0</v>
      </c>
      <c r="O9" s="157">
        <f>+I_Vendite!O9</f>
        <v>0</v>
      </c>
      <c r="P9" s="157">
        <f>+I_Vendite!P9</f>
        <v>0</v>
      </c>
      <c r="Q9" s="157">
        <f>+I_Vendite!Q9</f>
        <v>0</v>
      </c>
      <c r="R9" s="157">
        <f>+I_Vendite!R9</f>
        <v>0</v>
      </c>
      <c r="S9" s="157">
        <f>+I_Vendite!S9</f>
        <v>0</v>
      </c>
      <c r="T9" s="157">
        <f>+I_Vendite!T9</f>
        <v>0</v>
      </c>
      <c r="U9" s="157">
        <f>+I_Vendite!U9</f>
        <v>0</v>
      </c>
      <c r="V9" s="157">
        <f>+I_Vendite!V9</f>
        <v>0</v>
      </c>
      <c r="W9" s="157">
        <f>+I_Vendite!W9</f>
        <v>0</v>
      </c>
      <c r="X9" s="157">
        <f>+I_Vendite!X9</f>
        <v>0</v>
      </c>
      <c r="Y9" s="157">
        <f>+I_Vendite!Y9</f>
        <v>0</v>
      </c>
      <c r="Z9" s="157">
        <f>+I_Vendite!Z9</f>
        <v>0</v>
      </c>
      <c r="AA9" s="157">
        <f>+I_Vendite!AA9</f>
        <v>0</v>
      </c>
      <c r="AB9" s="157">
        <f>+I_Vendite!AB9</f>
        <v>0</v>
      </c>
      <c r="AC9" s="157">
        <f>+I_Vendite!AC9</f>
        <v>0</v>
      </c>
      <c r="AD9" s="157">
        <f>+I_Vendite!AD9</f>
        <v>0</v>
      </c>
      <c r="AE9" s="157">
        <f>+I_Vendite!AE9</f>
        <v>0</v>
      </c>
      <c r="AF9" s="157">
        <f>+I_Vendite!AF9</f>
        <v>0</v>
      </c>
      <c r="AG9" s="157">
        <f>+I_Vendite!AG9</f>
        <v>0</v>
      </c>
      <c r="AH9" s="157">
        <f>+I_Vendite!AH9</f>
        <v>0</v>
      </c>
      <c r="AI9" s="157">
        <f>+I_Vendite!AI9</f>
        <v>0</v>
      </c>
      <c r="AJ9" s="157">
        <f>+I_Vendite!AJ9</f>
        <v>0</v>
      </c>
      <c r="AK9" s="157">
        <f>+I_Vendite!AK9</f>
        <v>0</v>
      </c>
      <c r="AL9" s="157">
        <f>+I_Vendite!AL9</f>
        <v>0</v>
      </c>
      <c r="AM9" s="157">
        <f>+I_Vendite!AM9</f>
        <v>0</v>
      </c>
      <c r="AN9" s="157">
        <f>+I_Vendite!AN9</f>
        <v>0</v>
      </c>
      <c r="AO9" s="157">
        <f>+I_Vendite!AO9</f>
        <v>0</v>
      </c>
      <c r="AP9" s="157">
        <f>+I_Vendite!AP9</f>
        <v>0</v>
      </c>
      <c r="AQ9" s="157">
        <f>+I_Vendite!AQ9</f>
        <v>0</v>
      </c>
      <c r="AR9" s="157">
        <f>+I_Vendite!AR9</f>
        <v>0</v>
      </c>
      <c r="AS9" s="157">
        <f>+I_Vendite!AS9</f>
        <v>0</v>
      </c>
      <c r="AT9" s="157">
        <f>+I_Vendite!AT9</f>
        <v>0</v>
      </c>
      <c r="AU9" s="157">
        <f>+I_Vendite!AU9</f>
        <v>0</v>
      </c>
      <c r="AV9" s="157">
        <f>+I_Vendite!AV9</f>
        <v>0</v>
      </c>
      <c r="AW9" s="157">
        <f>+I_Vendite!AW9</f>
        <v>0</v>
      </c>
      <c r="AX9" s="157">
        <f>+I_Vendite!AX9</f>
        <v>0</v>
      </c>
      <c r="AY9" s="157">
        <f>+I_Vendite!AY9</f>
        <v>0</v>
      </c>
      <c r="AZ9" s="157">
        <f>+I_Vendite!AZ9</f>
        <v>0</v>
      </c>
      <c r="BA9" s="157">
        <f>+I_Vendite!BA9</f>
        <v>0</v>
      </c>
      <c r="BB9" s="157">
        <f>+I_Vendite!BB9</f>
        <v>50</v>
      </c>
      <c r="BC9" s="157">
        <f>+I_Vendite!BC9</f>
        <v>50</v>
      </c>
      <c r="BD9" s="157">
        <f>+I_Vendite!BD9</f>
        <v>50</v>
      </c>
      <c r="BE9" s="157">
        <f>+I_Vendite!BE9</f>
        <v>50</v>
      </c>
      <c r="BF9" s="157">
        <f>+I_Vendite!BF9</f>
        <v>50</v>
      </c>
      <c r="BG9" s="157">
        <f>+I_Vendite!BG9</f>
        <v>50</v>
      </c>
      <c r="BH9" s="157">
        <f>+I_Vendite!BH9</f>
        <v>50</v>
      </c>
      <c r="BI9" s="157">
        <f>+I_Vendite!BI9</f>
        <v>50</v>
      </c>
      <c r="BJ9" s="157">
        <f>+I_Vendite!BJ9</f>
        <v>50</v>
      </c>
      <c r="BK9" s="157">
        <f>+I_Vendite!BK9</f>
        <v>50</v>
      </c>
    </row>
    <row r="10" spans="2:63" x14ac:dyDescent="0.25">
      <c r="B10" t="str">
        <f>+I_Vendite!B10</f>
        <v>Linea G</v>
      </c>
      <c r="D10" s="157">
        <f>+I_Vendite!D10</f>
        <v>0</v>
      </c>
      <c r="E10" s="157">
        <f>+I_Vendite!E10</f>
        <v>0</v>
      </c>
      <c r="F10" s="157">
        <f>+I_Vendite!F10</f>
        <v>0</v>
      </c>
      <c r="G10" s="157">
        <f>+I_Vendite!G10</f>
        <v>0</v>
      </c>
      <c r="H10" s="157">
        <f>+I_Vendite!H10</f>
        <v>0</v>
      </c>
      <c r="I10" s="157">
        <f>+I_Vendite!I10</f>
        <v>0</v>
      </c>
      <c r="J10" s="157">
        <f>+I_Vendite!J10</f>
        <v>0</v>
      </c>
      <c r="K10" s="157">
        <f>+I_Vendite!K10</f>
        <v>0</v>
      </c>
      <c r="L10" s="157">
        <f>+I_Vendite!L10</f>
        <v>0</v>
      </c>
      <c r="M10" s="157">
        <f>+I_Vendite!M10</f>
        <v>0</v>
      </c>
      <c r="N10" s="157">
        <f>+I_Vendite!N10</f>
        <v>0</v>
      </c>
      <c r="O10" s="157">
        <f>+I_Vendite!O10</f>
        <v>0</v>
      </c>
      <c r="P10" s="157">
        <f>+I_Vendite!P10</f>
        <v>0</v>
      </c>
      <c r="Q10" s="157">
        <f>+I_Vendite!Q10</f>
        <v>0</v>
      </c>
      <c r="R10" s="157">
        <f>+I_Vendite!R10</f>
        <v>0</v>
      </c>
      <c r="S10" s="157">
        <f>+I_Vendite!S10</f>
        <v>0</v>
      </c>
      <c r="T10" s="157">
        <f>+I_Vendite!T10</f>
        <v>0</v>
      </c>
      <c r="U10" s="157">
        <f>+I_Vendite!U10</f>
        <v>0</v>
      </c>
      <c r="V10" s="157">
        <f>+I_Vendite!V10</f>
        <v>0</v>
      </c>
      <c r="W10" s="157">
        <f>+I_Vendite!W10</f>
        <v>0</v>
      </c>
      <c r="X10" s="157">
        <f>+I_Vendite!X10</f>
        <v>0</v>
      </c>
      <c r="Y10" s="157">
        <f>+I_Vendite!Y10</f>
        <v>0</v>
      </c>
      <c r="Z10" s="157">
        <f>+I_Vendite!Z10</f>
        <v>0</v>
      </c>
      <c r="AA10" s="157">
        <f>+I_Vendite!AA10</f>
        <v>0</v>
      </c>
      <c r="AB10" s="157">
        <f>+I_Vendite!AB10</f>
        <v>0</v>
      </c>
      <c r="AC10" s="157">
        <f>+I_Vendite!AC10</f>
        <v>0</v>
      </c>
      <c r="AD10" s="157">
        <f>+I_Vendite!AD10</f>
        <v>0</v>
      </c>
      <c r="AE10" s="157">
        <f>+I_Vendite!AE10</f>
        <v>0</v>
      </c>
      <c r="AF10" s="157">
        <f>+I_Vendite!AF10</f>
        <v>0</v>
      </c>
      <c r="AG10" s="157">
        <f>+I_Vendite!AG10</f>
        <v>0</v>
      </c>
      <c r="AH10" s="157">
        <f>+I_Vendite!AH10</f>
        <v>0</v>
      </c>
      <c r="AI10" s="157">
        <f>+I_Vendite!AI10</f>
        <v>0</v>
      </c>
      <c r="AJ10" s="157">
        <f>+I_Vendite!AJ10</f>
        <v>0</v>
      </c>
      <c r="AK10" s="157">
        <f>+I_Vendite!AK10</f>
        <v>0</v>
      </c>
      <c r="AL10" s="157">
        <f>+I_Vendite!AL10</f>
        <v>0</v>
      </c>
      <c r="AM10" s="157">
        <f>+I_Vendite!AM10</f>
        <v>0</v>
      </c>
      <c r="AN10" s="157">
        <f>+I_Vendite!AN10</f>
        <v>0</v>
      </c>
      <c r="AO10" s="157">
        <f>+I_Vendite!AO10</f>
        <v>0</v>
      </c>
      <c r="AP10" s="157">
        <f>+I_Vendite!AP10</f>
        <v>0</v>
      </c>
      <c r="AQ10" s="157">
        <f>+I_Vendite!AQ10</f>
        <v>0</v>
      </c>
      <c r="AR10" s="157">
        <f>+I_Vendite!AR10</f>
        <v>0</v>
      </c>
      <c r="AS10" s="157">
        <f>+I_Vendite!AS10</f>
        <v>0</v>
      </c>
      <c r="AT10" s="157">
        <f>+I_Vendite!AT10</f>
        <v>0</v>
      </c>
      <c r="AU10" s="157">
        <f>+I_Vendite!AU10</f>
        <v>0</v>
      </c>
      <c r="AV10" s="157">
        <f>+I_Vendite!AV10</f>
        <v>0</v>
      </c>
      <c r="AW10" s="157">
        <f>+I_Vendite!AW10</f>
        <v>0</v>
      </c>
      <c r="AX10" s="157">
        <f>+I_Vendite!AX10</f>
        <v>0</v>
      </c>
      <c r="AY10" s="157">
        <f>+I_Vendite!AY10</f>
        <v>0</v>
      </c>
      <c r="AZ10" s="157">
        <f>+I_Vendite!AZ10</f>
        <v>0</v>
      </c>
      <c r="BA10" s="157">
        <f>+I_Vendite!BA10</f>
        <v>0</v>
      </c>
      <c r="BB10" s="157">
        <f>+I_Vendite!BB10</f>
        <v>0</v>
      </c>
      <c r="BC10" s="157">
        <f>+I_Vendite!BC10</f>
        <v>0</v>
      </c>
      <c r="BD10" s="157">
        <f>+I_Vendite!BD10</f>
        <v>0</v>
      </c>
      <c r="BE10" s="157">
        <f>+I_Vendite!BE10</f>
        <v>0</v>
      </c>
      <c r="BF10" s="157">
        <f>+I_Vendite!BF10</f>
        <v>0</v>
      </c>
      <c r="BG10" s="157">
        <f>+I_Vendite!BG10</f>
        <v>0</v>
      </c>
      <c r="BH10" s="157">
        <f>+I_Vendite!BH10</f>
        <v>0</v>
      </c>
      <c r="BI10" s="157">
        <f>+I_Vendite!BI10</f>
        <v>0</v>
      </c>
      <c r="BJ10" s="157">
        <f>+I_Vendite!BJ10</f>
        <v>0</v>
      </c>
      <c r="BK10" s="157">
        <f>+I_Vendite!BK10</f>
        <v>0</v>
      </c>
    </row>
    <row r="11" spans="2:63" x14ac:dyDescent="0.25">
      <c r="B11" t="str">
        <f>+I_Vendite!B11</f>
        <v>Linea H</v>
      </c>
      <c r="D11" s="157">
        <f>+I_Vendite!D11</f>
        <v>0</v>
      </c>
      <c r="E11" s="157">
        <f>+I_Vendite!E11</f>
        <v>0</v>
      </c>
      <c r="F11" s="157">
        <f>+I_Vendite!F11</f>
        <v>0</v>
      </c>
      <c r="G11" s="157">
        <f>+I_Vendite!G11</f>
        <v>0</v>
      </c>
      <c r="H11" s="157">
        <f>+I_Vendite!H11</f>
        <v>0</v>
      </c>
      <c r="I11" s="157">
        <f>+I_Vendite!I11</f>
        <v>0</v>
      </c>
      <c r="J11" s="157">
        <f>+I_Vendite!J11</f>
        <v>0</v>
      </c>
      <c r="K11" s="157">
        <f>+I_Vendite!K11</f>
        <v>0</v>
      </c>
      <c r="L11" s="157">
        <f>+I_Vendite!L11</f>
        <v>0</v>
      </c>
      <c r="M11" s="157">
        <f>+I_Vendite!M11</f>
        <v>0</v>
      </c>
      <c r="N11" s="157">
        <f>+I_Vendite!N11</f>
        <v>0</v>
      </c>
      <c r="O11" s="157">
        <f>+I_Vendite!O11</f>
        <v>0</v>
      </c>
      <c r="P11" s="157">
        <f>+I_Vendite!P11</f>
        <v>0</v>
      </c>
      <c r="Q11" s="157">
        <f>+I_Vendite!Q11</f>
        <v>0</v>
      </c>
      <c r="R11" s="157">
        <f>+I_Vendite!R11</f>
        <v>0</v>
      </c>
      <c r="S11" s="157">
        <f>+I_Vendite!S11</f>
        <v>0</v>
      </c>
      <c r="T11" s="157">
        <f>+I_Vendite!T11</f>
        <v>0</v>
      </c>
      <c r="U11" s="157">
        <f>+I_Vendite!U11</f>
        <v>0</v>
      </c>
      <c r="V11" s="157">
        <f>+I_Vendite!V11</f>
        <v>0</v>
      </c>
      <c r="W11" s="157">
        <f>+I_Vendite!W11</f>
        <v>0</v>
      </c>
      <c r="X11" s="157">
        <f>+I_Vendite!X11</f>
        <v>0</v>
      </c>
      <c r="Y11" s="157">
        <f>+I_Vendite!Y11</f>
        <v>0</v>
      </c>
      <c r="Z11" s="157">
        <f>+I_Vendite!Z11</f>
        <v>0</v>
      </c>
      <c r="AA11" s="157">
        <f>+I_Vendite!AA11</f>
        <v>0</v>
      </c>
      <c r="AB11" s="157">
        <f>+I_Vendite!AB11</f>
        <v>0</v>
      </c>
      <c r="AC11" s="157">
        <f>+I_Vendite!AC11</f>
        <v>0</v>
      </c>
      <c r="AD11" s="157">
        <f>+I_Vendite!AD11</f>
        <v>0</v>
      </c>
      <c r="AE11" s="157">
        <f>+I_Vendite!AE11</f>
        <v>0</v>
      </c>
      <c r="AF11" s="157">
        <f>+I_Vendite!AF11</f>
        <v>0</v>
      </c>
      <c r="AG11" s="157">
        <f>+I_Vendite!AG11</f>
        <v>0</v>
      </c>
      <c r="AH11" s="157">
        <f>+I_Vendite!AH11</f>
        <v>0</v>
      </c>
      <c r="AI11" s="157">
        <f>+I_Vendite!AI11</f>
        <v>0</v>
      </c>
      <c r="AJ11" s="157">
        <f>+I_Vendite!AJ11</f>
        <v>0</v>
      </c>
      <c r="AK11" s="157">
        <f>+I_Vendite!AK11</f>
        <v>0</v>
      </c>
      <c r="AL11" s="157">
        <f>+I_Vendite!AL11</f>
        <v>0</v>
      </c>
      <c r="AM11" s="157">
        <f>+I_Vendite!AM11</f>
        <v>0</v>
      </c>
      <c r="AN11" s="157">
        <f>+I_Vendite!AN11</f>
        <v>0</v>
      </c>
      <c r="AO11" s="157">
        <f>+I_Vendite!AO11</f>
        <v>0</v>
      </c>
      <c r="AP11" s="157">
        <f>+I_Vendite!AP11</f>
        <v>0</v>
      </c>
      <c r="AQ11" s="157">
        <f>+I_Vendite!AQ11</f>
        <v>0</v>
      </c>
      <c r="AR11" s="157">
        <f>+I_Vendite!AR11</f>
        <v>0</v>
      </c>
      <c r="AS11" s="157">
        <f>+I_Vendite!AS11</f>
        <v>0</v>
      </c>
      <c r="AT11" s="157">
        <f>+I_Vendite!AT11</f>
        <v>0</v>
      </c>
      <c r="AU11" s="157">
        <f>+I_Vendite!AU11</f>
        <v>0</v>
      </c>
      <c r="AV11" s="157">
        <f>+I_Vendite!AV11</f>
        <v>0</v>
      </c>
      <c r="AW11" s="157">
        <f>+I_Vendite!AW11</f>
        <v>0</v>
      </c>
      <c r="AX11" s="157">
        <f>+I_Vendite!AX11</f>
        <v>0</v>
      </c>
      <c r="AY11" s="157">
        <f>+I_Vendite!AY11</f>
        <v>0</v>
      </c>
      <c r="AZ11" s="157">
        <f>+I_Vendite!AZ11</f>
        <v>0</v>
      </c>
      <c r="BA11" s="157">
        <f>+I_Vendite!BA11</f>
        <v>0</v>
      </c>
      <c r="BB11" s="157">
        <f>+I_Vendite!BB11</f>
        <v>0</v>
      </c>
      <c r="BC11" s="157">
        <f>+I_Vendite!BC11</f>
        <v>0</v>
      </c>
      <c r="BD11" s="157">
        <f>+I_Vendite!BD11</f>
        <v>0</v>
      </c>
      <c r="BE11" s="157">
        <f>+I_Vendite!BE11</f>
        <v>0</v>
      </c>
      <c r="BF11" s="157">
        <f>+I_Vendite!BF11</f>
        <v>0</v>
      </c>
      <c r="BG11" s="157">
        <f>+I_Vendite!BG11</f>
        <v>0</v>
      </c>
      <c r="BH11" s="157">
        <f>+I_Vendite!BH11</f>
        <v>0</v>
      </c>
      <c r="BI11" s="157">
        <f>+I_Vendite!BI11</f>
        <v>0</v>
      </c>
      <c r="BJ11" s="157">
        <f>+I_Vendite!BJ11</f>
        <v>0</v>
      </c>
      <c r="BK11" s="157">
        <f>+I_Vendite!BK11</f>
        <v>0</v>
      </c>
    </row>
    <row r="12" spans="2:63" x14ac:dyDescent="0.25">
      <c r="B12" t="str">
        <f>+I_Vendite!B12</f>
        <v>Linea I</v>
      </c>
      <c r="D12" s="157">
        <f>+I_Vendite!D12</f>
        <v>0</v>
      </c>
      <c r="E12" s="157">
        <f>+I_Vendite!E12</f>
        <v>0</v>
      </c>
      <c r="F12" s="157">
        <f>+I_Vendite!F12</f>
        <v>0</v>
      </c>
      <c r="G12" s="157">
        <f>+I_Vendite!G12</f>
        <v>0</v>
      </c>
      <c r="H12" s="157">
        <f>+I_Vendite!H12</f>
        <v>0</v>
      </c>
      <c r="I12" s="157">
        <f>+I_Vendite!I12</f>
        <v>0</v>
      </c>
      <c r="J12" s="157">
        <f>+I_Vendite!J12</f>
        <v>0</v>
      </c>
      <c r="K12" s="157">
        <f>+I_Vendite!K12</f>
        <v>0</v>
      </c>
      <c r="L12" s="157">
        <f>+I_Vendite!L12</f>
        <v>0</v>
      </c>
      <c r="M12" s="157">
        <f>+I_Vendite!M12</f>
        <v>0</v>
      </c>
      <c r="N12" s="157">
        <f>+I_Vendite!N12</f>
        <v>0</v>
      </c>
      <c r="O12" s="157">
        <f>+I_Vendite!O12</f>
        <v>0</v>
      </c>
      <c r="P12" s="157">
        <f>+I_Vendite!P12</f>
        <v>0</v>
      </c>
      <c r="Q12" s="157">
        <f>+I_Vendite!Q12</f>
        <v>0</v>
      </c>
      <c r="R12" s="157">
        <f>+I_Vendite!R12</f>
        <v>0</v>
      </c>
      <c r="S12" s="157">
        <f>+I_Vendite!S12</f>
        <v>0</v>
      </c>
      <c r="T12" s="157">
        <f>+I_Vendite!T12</f>
        <v>0</v>
      </c>
      <c r="U12" s="157">
        <f>+I_Vendite!U12</f>
        <v>0</v>
      </c>
      <c r="V12" s="157">
        <f>+I_Vendite!V12</f>
        <v>0</v>
      </c>
      <c r="W12" s="157">
        <f>+I_Vendite!W12</f>
        <v>0</v>
      </c>
      <c r="X12" s="157">
        <f>+I_Vendite!X12</f>
        <v>0</v>
      </c>
      <c r="Y12" s="157">
        <f>+I_Vendite!Y12</f>
        <v>0</v>
      </c>
      <c r="Z12" s="157">
        <f>+I_Vendite!Z12</f>
        <v>0</v>
      </c>
      <c r="AA12" s="157">
        <f>+I_Vendite!AA12</f>
        <v>0</v>
      </c>
      <c r="AB12" s="157">
        <f>+I_Vendite!AB12</f>
        <v>0</v>
      </c>
      <c r="AC12" s="157">
        <f>+I_Vendite!AC12</f>
        <v>0</v>
      </c>
      <c r="AD12" s="157">
        <f>+I_Vendite!AD12</f>
        <v>0</v>
      </c>
      <c r="AE12" s="157">
        <f>+I_Vendite!AE12</f>
        <v>0</v>
      </c>
      <c r="AF12" s="157">
        <f>+I_Vendite!AF12</f>
        <v>0</v>
      </c>
      <c r="AG12" s="157">
        <f>+I_Vendite!AG12</f>
        <v>0</v>
      </c>
      <c r="AH12" s="157">
        <f>+I_Vendite!AH12</f>
        <v>0</v>
      </c>
      <c r="AI12" s="157">
        <f>+I_Vendite!AI12</f>
        <v>0</v>
      </c>
      <c r="AJ12" s="157">
        <f>+I_Vendite!AJ12</f>
        <v>0</v>
      </c>
      <c r="AK12" s="157">
        <f>+I_Vendite!AK12</f>
        <v>0</v>
      </c>
      <c r="AL12" s="157">
        <f>+I_Vendite!AL12</f>
        <v>0</v>
      </c>
      <c r="AM12" s="157">
        <f>+I_Vendite!AM12</f>
        <v>0</v>
      </c>
      <c r="AN12" s="157">
        <f>+I_Vendite!AN12</f>
        <v>0</v>
      </c>
      <c r="AO12" s="157">
        <f>+I_Vendite!AO12</f>
        <v>0</v>
      </c>
      <c r="AP12" s="157">
        <f>+I_Vendite!AP12</f>
        <v>0</v>
      </c>
      <c r="AQ12" s="157">
        <f>+I_Vendite!AQ12</f>
        <v>0</v>
      </c>
      <c r="AR12" s="157">
        <f>+I_Vendite!AR12</f>
        <v>0</v>
      </c>
      <c r="AS12" s="157">
        <f>+I_Vendite!AS12</f>
        <v>0</v>
      </c>
      <c r="AT12" s="157">
        <f>+I_Vendite!AT12</f>
        <v>0</v>
      </c>
      <c r="AU12" s="157">
        <f>+I_Vendite!AU12</f>
        <v>0</v>
      </c>
      <c r="AV12" s="157">
        <f>+I_Vendite!AV12</f>
        <v>0</v>
      </c>
      <c r="AW12" s="157">
        <f>+I_Vendite!AW12</f>
        <v>0</v>
      </c>
      <c r="AX12" s="157">
        <f>+I_Vendite!AX12</f>
        <v>0</v>
      </c>
      <c r="AY12" s="157">
        <f>+I_Vendite!AY12</f>
        <v>0</v>
      </c>
      <c r="AZ12" s="157">
        <f>+I_Vendite!AZ12</f>
        <v>0</v>
      </c>
      <c r="BA12" s="157">
        <f>+I_Vendite!BA12</f>
        <v>0</v>
      </c>
      <c r="BB12" s="157">
        <f>+I_Vendite!BB12</f>
        <v>0</v>
      </c>
      <c r="BC12" s="157">
        <f>+I_Vendite!BC12</f>
        <v>0</v>
      </c>
      <c r="BD12" s="157">
        <f>+I_Vendite!BD12</f>
        <v>0</v>
      </c>
      <c r="BE12" s="157">
        <f>+I_Vendite!BE12</f>
        <v>0</v>
      </c>
      <c r="BF12" s="157">
        <f>+I_Vendite!BF12</f>
        <v>0</v>
      </c>
      <c r="BG12" s="157">
        <f>+I_Vendite!BG12</f>
        <v>0</v>
      </c>
      <c r="BH12" s="157">
        <f>+I_Vendite!BH12</f>
        <v>0</v>
      </c>
      <c r="BI12" s="157">
        <f>+I_Vendite!BI12</f>
        <v>0</v>
      </c>
      <c r="BJ12" s="157">
        <f>+I_Vendite!BJ12</f>
        <v>0</v>
      </c>
      <c r="BK12" s="157">
        <f>+I_Vendite!BK12</f>
        <v>0</v>
      </c>
    </row>
    <row r="13" spans="2:63" x14ac:dyDescent="0.25">
      <c r="B13" t="str">
        <f>+I_Vendite!B13</f>
        <v>Linea j</v>
      </c>
      <c r="D13" s="157">
        <f>+I_Vendite!D13</f>
        <v>0</v>
      </c>
      <c r="E13" s="157">
        <f>+I_Vendite!E13</f>
        <v>0</v>
      </c>
      <c r="F13" s="157">
        <f>+I_Vendite!F13</f>
        <v>0</v>
      </c>
      <c r="G13" s="157">
        <f>+I_Vendite!G13</f>
        <v>0</v>
      </c>
      <c r="H13" s="157">
        <f>+I_Vendite!H13</f>
        <v>0</v>
      </c>
      <c r="I13" s="157">
        <f>+I_Vendite!I13</f>
        <v>0</v>
      </c>
      <c r="J13" s="157">
        <f>+I_Vendite!J13</f>
        <v>0</v>
      </c>
      <c r="K13" s="157">
        <f>+I_Vendite!K13</f>
        <v>0</v>
      </c>
      <c r="L13" s="157">
        <f>+I_Vendite!L13</f>
        <v>0</v>
      </c>
      <c r="M13" s="157">
        <f>+I_Vendite!M13</f>
        <v>0</v>
      </c>
      <c r="N13" s="157">
        <f>+I_Vendite!N13</f>
        <v>0</v>
      </c>
      <c r="O13" s="157">
        <f>+I_Vendite!O13</f>
        <v>0</v>
      </c>
      <c r="P13" s="157">
        <f>+I_Vendite!P13</f>
        <v>0</v>
      </c>
      <c r="Q13" s="157">
        <f>+I_Vendite!Q13</f>
        <v>0</v>
      </c>
      <c r="R13" s="157">
        <f>+I_Vendite!R13</f>
        <v>0</v>
      </c>
      <c r="S13" s="157">
        <f>+I_Vendite!S13</f>
        <v>0</v>
      </c>
      <c r="T13" s="157">
        <f>+I_Vendite!T13</f>
        <v>0</v>
      </c>
      <c r="U13" s="157">
        <f>+I_Vendite!U13</f>
        <v>0</v>
      </c>
      <c r="V13" s="157">
        <f>+I_Vendite!V13</f>
        <v>0</v>
      </c>
      <c r="W13" s="157">
        <f>+I_Vendite!W13</f>
        <v>0</v>
      </c>
      <c r="X13" s="157">
        <f>+I_Vendite!X13</f>
        <v>0</v>
      </c>
      <c r="Y13" s="157">
        <f>+I_Vendite!Y13</f>
        <v>0</v>
      </c>
      <c r="Z13" s="157">
        <f>+I_Vendite!Z13</f>
        <v>0</v>
      </c>
      <c r="AA13" s="157">
        <f>+I_Vendite!AA13</f>
        <v>0</v>
      </c>
      <c r="AB13" s="157">
        <f>+I_Vendite!AB13</f>
        <v>0</v>
      </c>
      <c r="AC13" s="157">
        <f>+I_Vendite!AC13</f>
        <v>0</v>
      </c>
      <c r="AD13" s="157">
        <f>+I_Vendite!AD13</f>
        <v>0</v>
      </c>
      <c r="AE13" s="157">
        <f>+I_Vendite!AE13</f>
        <v>0</v>
      </c>
      <c r="AF13" s="157">
        <f>+I_Vendite!AF13</f>
        <v>0</v>
      </c>
      <c r="AG13" s="157">
        <f>+I_Vendite!AG13</f>
        <v>0</v>
      </c>
      <c r="AH13" s="157">
        <f>+I_Vendite!AH13</f>
        <v>0</v>
      </c>
      <c r="AI13" s="157">
        <f>+I_Vendite!AI13</f>
        <v>0</v>
      </c>
      <c r="AJ13" s="157">
        <f>+I_Vendite!AJ13</f>
        <v>0</v>
      </c>
      <c r="AK13" s="157">
        <f>+I_Vendite!AK13</f>
        <v>0</v>
      </c>
      <c r="AL13" s="157">
        <f>+I_Vendite!AL13</f>
        <v>0</v>
      </c>
      <c r="AM13" s="157">
        <f>+I_Vendite!AM13</f>
        <v>0</v>
      </c>
      <c r="AN13" s="157">
        <f>+I_Vendite!AN13</f>
        <v>0</v>
      </c>
      <c r="AO13" s="157">
        <f>+I_Vendite!AO13</f>
        <v>0</v>
      </c>
      <c r="AP13" s="157">
        <f>+I_Vendite!AP13</f>
        <v>0</v>
      </c>
      <c r="AQ13" s="157">
        <f>+I_Vendite!AQ13</f>
        <v>0</v>
      </c>
      <c r="AR13" s="157">
        <f>+I_Vendite!AR13</f>
        <v>0</v>
      </c>
      <c r="AS13" s="157">
        <f>+I_Vendite!AS13</f>
        <v>0</v>
      </c>
      <c r="AT13" s="157">
        <f>+I_Vendite!AT13</f>
        <v>0</v>
      </c>
      <c r="AU13" s="157">
        <f>+I_Vendite!AU13</f>
        <v>0</v>
      </c>
      <c r="AV13" s="157">
        <f>+I_Vendite!AV13</f>
        <v>0</v>
      </c>
      <c r="AW13" s="157">
        <f>+I_Vendite!AW13</f>
        <v>0</v>
      </c>
      <c r="AX13" s="157">
        <f>+I_Vendite!AX13</f>
        <v>0</v>
      </c>
      <c r="AY13" s="157">
        <f>+I_Vendite!AY13</f>
        <v>0</v>
      </c>
      <c r="AZ13" s="157">
        <f>+I_Vendite!AZ13</f>
        <v>0</v>
      </c>
      <c r="BA13" s="157">
        <f>+I_Vendite!BA13</f>
        <v>0</v>
      </c>
      <c r="BB13" s="157">
        <f>+I_Vendite!BB13</f>
        <v>0</v>
      </c>
      <c r="BC13" s="157">
        <f>+I_Vendite!BC13</f>
        <v>0</v>
      </c>
      <c r="BD13" s="157">
        <f>+I_Vendite!BD13</f>
        <v>0</v>
      </c>
      <c r="BE13" s="157">
        <f>+I_Vendite!BE13</f>
        <v>0</v>
      </c>
      <c r="BF13" s="157">
        <f>+I_Vendite!BF13</f>
        <v>0</v>
      </c>
      <c r="BG13" s="157">
        <f>+I_Vendite!BG13</f>
        <v>0</v>
      </c>
      <c r="BH13" s="157">
        <f>+I_Vendite!BH13</f>
        <v>0</v>
      </c>
      <c r="BI13" s="157">
        <f>+I_Vendite!BI13</f>
        <v>0</v>
      </c>
      <c r="BJ13" s="157">
        <f>+I_Vendite!BJ13</f>
        <v>0</v>
      </c>
      <c r="BK13" s="157">
        <f>+I_Vendite!BK13</f>
        <v>0</v>
      </c>
    </row>
    <row r="14" spans="2:63" x14ac:dyDescent="0.25">
      <c r="B14" t="str">
        <f>+I_Vendite!B14</f>
        <v>Linea K</v>
      </c>
      <c r="D14" s="157">
        <f>+I_Vendite!D14</f>
        <v>0</v>
      </c>
      <c r="E14" s="157">
        <f>+I_Vendite!E14</f>
        <v>0</v>
      </c>
      <c r="F14" s="157">
        <f>+I_Vendite!F14</f>
        <v>0</v>
      </c>
      <c r="G14" s="157">
        <f>+I_Vendite!G14</f>
        <v>0</v>
      </c>
      <c r="H14" s="157">
        <f>+I_Vendite!H14</f>
        <v>0</v>
      </c>
      <c r="I14" s="157">
        <f>+I_Vendite!I14</f>
        <v>0</v>
      </c>
      <c r="J14" s="157">
        <f>+I_Vendite!J14</f>
        <v>0</v>
      </c>
      <c r="K14" s="157">
        <f>+I_Vendite!K14</f>
        <v>0</v>
      </c>
      <c r="L14" s="157">
        <f>+I_Vendite!L14</f>
        <v>0</v>
      </c>
      <c r="M14" s="157">
        <f>+I_Vendite!M14</f>
        <v>0</v>
      </c>
      <c r="N14" s="157">
        <f>+I_Vendite!N14</f>
        <v>0</v>
      </c>
      <c r="O14" s="157">
        <f>+I_Vendite!O14</f>
        <v>0</v>
      </c>
      <c r="P14" s="157">
        <f>+I_Vendite!P14</f>
        <v>0</v>
      </c>
      <c r="Q14" s="157">
        <f>+I_Vendite!Q14</f>
        <v>0</v>
      </c>
      <c r="R14" s="157">
        <f>+I_Vendite!R14</f>
        <v>0</v>
      </c>
      <c r="S14" s="157">
        <f>+I_Vendite!S14</f>
        <v>0</v>
      </c>
      <c r="T14" s="157">
        <f>+I_Vendite!T14</f>
        <v>0</v>
      </c>
      <c r="U14" s="157">
        <f>+I_Vendite!U14</f>
        <v>0</v>
      </c>
      <c r="V14" s="157">
        <f>+I_Vendite!V14</f>
        <v>0</v>
      </c>
      <c r="W14" s="157">
        <f>+I_Vendite!W14</f>
        <v>0</v>
      </c>
      <c r="X14" s="157">
        <f>+I_Vendite!X14</f>
        <v>0</v>
      </c>
      <c r="Y14" s="157">
        <f>+I_Vendite!Y14</f>
        <v>0</v>
      </c>
      <c r="Z14" s="157">
        <f>+I_Vendite!Z14</f>
        <v>0</v>
      </c>
      <c r="AA14" s="157">
        <f>+I_Vendite!AA14</f>
        <v>0</v>
      </c>
      <c r="AB14" s="157">
        <f>+I_Vendite!AB14</f>
        <v>0</v>
      </c>
      <c r="AC14" s="157">
        <f>+I_Vendite!AC14</f>
        <v>0</v>
      </c>
      <c r="AD14" s="157">
        <f>+I_Vendite!AD14</f>
        <v>0</v>
      </c>
      <c r="AE14" s="157">
        <f>+I_Vendite!AE14</f>
        <v>0</v>
      </c>
      <c r="AF14" s="157">
        <f>+I_Vendite!AF14</f>
        <v>0</v>
      </c>
      <c r="AG14" s="157">
        <f>+I_Vendite!AG14</f>
        <v>0</v>
      </c>
      <c r="AH14" s="157">
        <f>+I_Vendite!AH14</f>
        <v>0</v>
      </c>
      <c r="AI14" s="157">
        <f>+I_Vendite!AI14</f>
        <v>0</v>
      </c>
      <c r="AJ14" s="157">
        <f>+I_Vendite!AJ14</f>
        <v>0</v>
      </c>
      <c r="AK14" s="157">
        <f>+I_Vendite!AK14</f>
        <v>0</v>
      </c>
      <c r="AL14" s="157">
        <f>+I_Vendite!AL14</f>
        <v>0</v>
      </c>
      <c r="AM14" s="157">
        <f>+I_Vendite!AM14</f>
        <v>0</v>
      </c>
      <c r="AN14" s="157">
        <f>+I_Vendite!AN14</f>
        <v>0</v>
      </c>
      <c r="AO14" s="157">
        <f>+I_Vendite!AO14</f>
        <v>0</v>
      </c>
      <c r="AP14" s="157">
        <f>+I_Vendite!AP14</f>
        <v>0</v>
      </c>
      <c r="AQ14" s="157">
        <f>+I_Vendite!AQ14</f>
        <v>0</v>
      </c>
      <c r="AR14" s="157">
        <f>+I_Vendite!AR14</f>
        <v>0</v>
      </c>
      <c r="AS14" s="157">
        <f>+I_Vendite!AS14</f>
        <v>0</v>
      </c>
      <c r="AT14" s="157">
        <f>+I_Vendite!AT14</f>
        <v>0</v>
      </c>
      <c r="AU14" s="157">
        <f>+I_Vendite!AU14</f>
        <v>0</v>
      </c>
      <c r="AV14" s="157">
        <f>+I_Vendite!AV14</f>
        <v>0</v>
      </c>
      <c r="AW14" s="157">
        <f>+I_Vendite!AW14</f>
        <v>0</v>
      </c>
      <c r="AX14" s="157">
        <f>+I_Vendite!AX14</f>
        <v>0</v>
      </c>
      <c r="AY14" s="157">
        <f>+I_Vendite!AY14</f>
        <v>0</v>
      </c>
      <c r="AZ14" s="157">
        <f>+I_Vendite!AZ14</f>
        <v>0</v>
      </c>
      <c r="BA14" s="157">
        <f>+I_Vendite!BA14</f>
        <v>0</v>
      </c>
      <c r="BB14" s="157">
        <f>+I_Vendite!BB14</f>
        <v>0</v>
      </c>
      <c r="BC14" s="157">
        <f>+I_Vendite!BC14</f>
        <v>0</v>
      </c>
      <c r="BD14" s="157">
        <f>+I_Vendite!BD14</f>
        <v>0</v>
      </c>
      <c r="BE14" s="157">
        <f>+I_Vendite!BE14</f>
        <v>0</v>
      </c>
      <c r="BF14" s="157">
        <f>+I_Vendite!BF14</f>
        <v>0</v>
      </c>
      <c r="BG14" s="157">
        <f>+I_Vendite!BG14</f>
        <v>0</v>
      </c>
      <c r="BH14" s="157">
        <f>+I_Vendite!BH14</f>
        <v>0</v>
      </c>
      <c r="BI14" s="157">
        <f>+I_Vendite!BI14</f>
        <v>0</v>
      </c>
      <c r="BJ14" s="157">
        <f>+I_Vendite!BJ14</f>
        <v>0</v>
      </c>
      <c r="BK14" s="157">
        <f>+I_Vendite!BK14</f>
        <v>0</v>
      </c>
    </row>
    <row r="15" spans="2:63" x14ac:dyDescent="0.25">
      <c r="B15" t="str">
        <f>+I_Vendite!B15</f>
        <v>Linea L</v>
      </c>
      <c r="D15" s="157">
        <f>+I_Vendite!D15</f>
        <v>0</v>
      </c>
      <c r="E15" s="157">
        <f>+I_Vendite!E15</f>
        <v>0</v>
      </c>
      <c r="F15" s="157">
        <f>+I_Vendite!F15</f>
        <v>0</v>
      </c>
      <c r="G15" s="157">
        <f>+I_Vendite!G15</f>
        <v>0</v>
      </c>
      <c r="H15" s="157">
        <f>+I_Vendite!H15</f>
        <v>0</v>
      </c>
      <c r="I15" s="157">
        <f>+I_Vendite!I15</f>
        <v>0</v>
      </c>
      <c r="J15" s="157">
        <f>+I_Vendite!J15</f>
        <v>0</v>
      </c>
      <c r="K15" s="157">
        <f>+I_Vendite!K15</f>
        <v>0</v>
      </c>
      <c r="L15" s="157">
        <f>+I_Vendite!L15</f>
        <v>0</v>
      </c>
      <c r="M15" s="157">
        <f>+I_Vendite!M15</f>
        <v>0</v>
      </c>
      <c r="N15" s="157">
        <f>+I_Vendite!N15</f>
        <v>0</v>
      </c>
      <c r="O15" s="157">
        <f>+I_Vendite!O15</f>
        <v>0</v>
      </c>
      <c r="P15" s="157">
        <f>+I_Vendite!P15</f>
        <v>0</v>
      </c>
      <c r="Q15" s="157">
        <f>+I_Vendite!Q15</f>
        <v>0</v>
      </c>
      <c r="R15" s="157">
        <f>+I_Vendite!R15</f>
        <v>0</v>
      </c>
      <c r="S15" s="157">
        <f>+I_Vendite!S15</f>
        <v>0</v>
      </c>
      <c r="T15" s="157">
        <f>+I_Vendite!T15</f>
        <v>0</v>
      </c>
      <c r="U15" s="157">
        <f>+I_Vendite!U15</f>
        <v>0</v>
      </c>
      <c r="V15" s="157">
        <f>+I_Vendite!V15</f>
        <v>0</v>
      </c>
      <c r="W15" s="157">
        <f>+I_Vendite!W15</f>
        <v>0</v>
      </c>
      <c r="X15" s="157">
        <f>+I_Vendite!X15</f>
        <v>0</v>
      </c>
      <c r="Y15" s="157">
        <f>+I_Vendite!Y15</f>
        <v>0</v>
      </c>
      <c r="Z15" s="157">
        <f>+I_Vendite!Z15</f>
        <v>0</v>
      </c>
      <c r="AA15" s="157">
        <f>+I_Vendite!AA15</f>
        <v>0</v>
      </c>
      <c r="AB15" s="157">
        <f>+I_Vendite!AB15</f>
        <v>0</v>
      </c>
      <c r="AC15" s="157">
        <f>+I_Vendite!AC15</f>
        <v>0</v>
      </c>
      <c r="AD15" s="157">
        <f>+I_Vendite!AD15</f>
        <v>0</v>
      </c>
      <c r="AE15" s="157">
        <f>+I_Vendite!AE15</f>
        <v>0</v>
      </c>
      <c r="AF15" s="157">
        <f>+I_Vendite!AF15</f>
        <v>0</v>
      </c>
      <c r="AG15" s="157">
        <f>+I_Vendite!AG15</f>
        <v>0</v>
      </c>
      <c r="AH15" s="157">
        <f>+I_Vendite!AH15</f>
        <v>0</v>
      </c>
      <c r="AI15" s="157">
        <f>+I_Vendite!AI15</f>
        <v>0</v>
      </c>
      <c r="AJ15" s="157">
        <f>+I_Vendite!AJ15</f>
        <v>0</v>
      </c>
      <c r="AK15" s="157">
        <f>+I_Vendite!AK15</f>
        <v>0</v>
      </c>
      <c r="AL15" s="157">
        <f>+I_Vendite!AL15</f>
        <v>0</v>
      </c>
      <c r="AM15" s="157">
        <f>+I_Vendite!AM15</f>
        <v>0</v>
      </c>
      <c r="AN15" s="157">
        <f>+I_Vendite!AN15</f>
        <v>0</v>
      </c>
      <c r="AO15" s="157">
        <f>+I_Vendite!AO15</f>
        <v>0</v>
      </c>
      <c r="AP15" s="157">
        <f>+I_Vendite!AP15</f>
        <v>0</v>
      </c>
      <c r="AQ15" s="157">
        <f>+I_Vendite!AQ15</f>
        <v>0</v>
      </c>
      <c r="AR15" s="157">
        <f>+I_Vendite!AR15</f>
        <v>0</v>
      </c>
      <c r="AS15" s="157">
        <f>+I_Vendite!AS15</f>
        <v>0</v>
      </c>
      <c r="AT15" s="157">
        <f>+I_Vendite!AT15</f>
        <v>0</v>
      </c>
      <c r="AU15" s="157">
        <f>+I_Vendite!AU15</f>
        <v>0</v>
      </c>
      <c r="AV15" s="157">
        <f>+I_Vendite!AV15</f>
        <v>0</v>
      </c>
      <c r="AW15" s="157">
        <f>+I_Vendite!AW15</f>
        <v>0</v>
      </c>
      <c r="AX15" s="157">
        <f>+I_Vendite!AX15</f>
        <v>0</v>
      </c>
      <c r="AY15" s="157">
        <f>+I_Vendite!AY15</f>
        <v>0</v>
      </c>
      <c r="AZ15" s="157">
        <f>+I_Vendite!AZ15</f>
        <v>0</v>
      </c>
      <c r="BA15" s="157">
        <f>+I_Vendite!BA15</f>
        <v>0</v>
      </c>
      <c r="BB15" s="157">
        <f>+I_Vendite!BB15</f>
        <v>0</v>
      </c>
      <c r="BC15" s="157">
        <f>+I_Vendite!BC15</f>
        <v>0</v>
      </c>
      <c r="BD15" s="157">
        <f>+I_Vendite!BD15</f>
        <v>0</v>
      </c>
      <c r="BE15" s="157">
        <f>+I_Vendite!BE15</f>
        <v>0</v>
      </c>
      <c r="BF15" s="157">
        <f>+I_Vendite!BF15</f>
        <v>0</v>
      </c>
      <c r="BG15" s="157">
        <f>+I_Vendite!BG15</f>
        <v>0</v>
      </c>
      <c r="BH15" s="157">
        <f>+I_Vendite!BH15</f>
        <v>0</v>
      </c>
      <c r="BI15" s="157">
        <f>+I_Vendite!BI15</f>
        <v>0</v>
      </c>
      <c r="BJ15" s="157">
        <f>+I_Vendite!BJ15</f>
        <v>0</v>
      </c>
      <c r="BK15" s="157">
        <f>+I_Vendite!BK15</f>
        <v>0</v>
      </c>
    </row>
    <row r="16" spans="2:63" x14ac:dyDescent="0.25">
      <c r="B16" t="str">
        <f>+I_Vendite!B16</f>
        <v>Linea M</v>
      </c>
      <c r="D16" s="157">
        <f>+I_Vendite!D16</f>
        <v>0</v>
      </c>
      <c r="E16" s="157">
        <f>+I_Vendite!E16</f>
        <v>0</v>
      </c>
      <c r="F16" s="157">
        <f>+I_Vendite!F16</f>
        <v>0</v>
      </c>
      <c r="G16" s="157">
        <f>+I_Vendite!G16</f>
        <v>0</v>
      </c>
      <c r="H16" s="157">
        <f>+I_Vendite!H16</f>
        <v>0</v>
      </c>
      <c r="I16" s="157">
        <f>+I_Vendite!I16</f>
        <v>0</v>
      </c>
      <c r="J16" s="157">
        <f>+I_Vendite!J16</f>
        <v>0</v>
      </c>
      <c r="K16" s="157">
        <f>+I_Vendite!K16</f>
        <v>0</v>
      </c>
      <c r="L16" s="157">
        <f>+I_Vendite!L16</f>
        <v>0</v>
      </c>
      <c r="M16" s="157">
        <f>+I_Vendite!M16</f>
        <v>0</v>
      </c>
      <c r="N16" s="157">
        <f>+I_Vendite!N16</f>
        <v>0</v>
      </c>
      <c r="O16" s="157">
        <f>+I_Vendite!O16</f>
        <v>0</v>
      </c>
      <c r="P16" s="157">
        <f>+I_Vendite!P16</f>
        <v>0</v>
      </c>
      <c r="Q16" s="157">
        <f>+I_Vendite!Q16</f>
        <v>0</v>
      </c>
      <c r="R16" s="157">
        <f>+I_Vendite!R16</f>
        <v>0</v>
      </c>
      <c r="S16" s="157">
        <f>+I_Vendite!S16</f>
        <v>0</v>
      </c>
      <c r="T16" s="157">
        <f>+I_Vendite!T16</f>
        <v>0</v>
      </c>
      <c r="U16" s="157">
        <f>+I_Vendite!U16</f>
        <v>0</v>
      </c>
      <c r="V16" s="157">
        <f>+I_Vendite!V16</f>
        <v>0</v>
      </c>
      <c r="W16" s="157">
        <f>+I_Vendite!W16</f>
        <v>0</v>
      </c>
      <c r="X16" s="157">
        <f>+I_Vendite!X16</f>
        <v>0</v>
      </c>
      <c r="Y16" s="157">
        <f>+I_Vendite!Y16</f>
        <v>0</v>
      </c>
      <c r="Z16" s="157">
        <f>+I_Vendite!Z16</f>
        <v>0</v>
      </c>
      <c r="AA16" s="157">
        <f>+I_Vendite!AA16</f>
        <v>0</v>
      </c>
      <c r="AB16" s="157">
        <f>+I_Vendite!AB16</f>
        <v>0</v>
      </c>
      <c r="AC16" s="157">
        <f>+I_Vendite!AC16</f>
        <v>0</v>
      </c>
      <c r="AD16" s="157">
        <f>+I_Vendite!AD16</f>
        <v>0</v>
      </c>
      <c r="AE16" s="157">
        <f>+I_Vendite!AE16</f>
        <v>0</v>
      </c>
      <c r="AF16" s="157">
        <f>+I_Vendite!AF16</f>
        <v>0</v>
      </c>
      <c r="AG16" s="157">
        <f>+I_Vendite!AG16</f>
        <v>0</v>
      </c>
      <c r="AH16" s="157">
        <f>+I_Vendite!AH16</f>
        <v>0</v>
      </c>
      <c r="AI16" s="157">
        <f>+I_Vendite!AI16</f>
        <v>0</v>
      </c>
      <c r="AJ16" s="157">
        <f>+I_Vendite!AJ16</f>
        <v>0</v>
      </c>
      <c r="AK16" s="157">
        <f>+I_Vendite!AK16</f>
        <v>0</v>
      </c>
      <c r="AL16" s="157">
        <f>+I_Vendite!AL16</f>
        <v>0</v>
      </c>
      <c r="AM16" s="157">
        <f>+I_Vendite!AM16</f>
        <v>0</v>
      </c>
      <c r="AN16" s="157">
        <f>+I_Vendite!AN16</f>
        <v>0</v>
      </c>
      <c r="AO16" s="157">
        <f>+I_Vendite!AO16</f>
        <v>0</v>
      </c>
      <c r="AP16" s="157">
        <f>+I_Vendite!AP16</f>
        <v>0</v>
      </c>
      <c r="AQ16" s="157">
        <f>+I_Vendite!AQ16</f>
        <v>0</v>
      </c>
      <c r="AR16" s="157">
        <f>+I_Vendite!AR16</f>
        <v>0</v>
      </c>
      <c r="AS16" s="157">
        <f>+I_Vendite!AS16</f>
        <v>0</v>
      </c>
      <c r="AT16" s="157">
        <f>+I_Vendite!AT16</f>
        <v>0</v>
      </c>
      <c r="AU16" s="157">
        <f>+I_Vendite!AU16</f>
        <v>0</v>
      </c>
      <c r="AV16" s="157">
        <f>+I_Vendite!AV16</f>
        <v>0</v>
      </c>
      <c r="AW16" s="157">
        <f>+I_Vendite!AW16</f>
        <v>0</v>
      </c>
      <c r="AX16" s="157">
        <f>+I_Vendite!AX16</f>
        <v>0</v>
      </c>
      <c r="AY16" s="157">
        <f>+I_Vendite!AY16</f>
        <v>0</v>
      </c>
      <c r="AZ16" s="157">
        <f>+I_Vendite!AZ16</f>
        <v>0</v>
      </c>
      <c r="BA16" s="157">
        <f>+I_Vendite!BA16</f>
        <v>0</v>
      </c>
      <c r="BB16" s="157">
        <f>+I_Vendite!BB16</f>
        <v>0</v>
      </c>
      <c r="BC16" s="157">
        <f>+I_Vendite!BC16</f>
        <v>0</v>
      </c>
      <c r="BD16" s="157">
        <f>+I_Vendite!BD16</f>
        <v>0</v>
      </c>
      <c r="BE16" s="157">
        <f>+I_Vendite!BE16</f>
        <v>0</v>
      </c>
      <c r="BF16" s="157">
        <f>+I_Vendite!BF16</f>
        <v>0</v>
      </c>
      <c r="BG16" s="157">
        <f>+I_Vendite!BG16</f>
        <v>0</v>
      </c>
      <c r="BH16" s="157">
        <f>+I_Vendite!BH16</f>
        <v>0</v>
      </c>
      <c r="BI16" s="157">
        <f>+I_Vendite!BI16</f>
        <v>0</v>
      </c>
      <c r="BJ16" s="157">
        <f>+I_Vendite!BJ16</f>
        <v>0</v>
      </c>
      <c r="BK16" s="157">
        <f>+I_Vendite!BK16</f>
        <v>0</v>
      </c>
    </row>
    <row r="17" spans="2:63" x14ac:dyDescent="0.25">
      <c r="B17" t="str">
        <f>+I_Vendite!B17</f>
        <v>Linea N</v>
      </c>
      <c r="D17" s="157">
        <f>+I_Vendite!D17</f>
        <v>0</v>
      </c>
      <c r="E17" s="157">
        <f>+I_Vendite!E17</f>
        <v>0</v>
      </c>
      <c r="F17" s="157">
        <f>+I_Vendite!F17</f>
        <v>0</v>
      </c>
      <c r="G17" s="157">
        <f>+I_Vendite!G17</f>
        <v>0</v>
      </c>
      <c r="H17" s="157">
        <f>+I_Vendite!H17</f>
        <v>0</v>
      </c>
      <c r="I17" s="157">
        <f>+I_Vendite!I17</f>
        <v>0</v>
      </c>
      <c r="J17" s="157">
        <f>+I_Vendite!J17</f>
        <v>0</v>
      </c>
      <c r="K17" s="157">
        <f>+I_Vendite!K17</f>
        <v>0</v>
      </c>
      <c r="L17" s="157">
        <f>+I_Vendite!L17</f>
        <v>0</v>
      </c>
      <c r="M17" s="157">
        <f>+I_Vendite!M17</f>
        <v>0</v>
      </c>
      <c r="N17" s="157">
        <f>+I_Vendite!N17</f>
        <v>0</v>
      </c>
      <c r="O17" s="157">
        <f>+I_Vendite!O17</f>
        <v>0</v>
      </c>
      <c r="P17" s="157">
        <f>+I_Vendite!P17</f>
        <v>0</v>
      </c>
      <c r="Q17" s="157">
        <f>+I_Vendite!Q17</f>
        <v>0</v>
      </c>
      <c r="R17" s="157">
        <f>+I_Vendite!R17</f>
        <v>0</v>
      </c>
      <c r="S17" s="157">
        <f>+I_Vendite!S17</f>
        <v>0</v>
      </c>
      <c r="T17" s="157">
        <f>+I_Vendite!T17</f>
        <v>0</v>
      </c>
      <c r="U17" s="157">
        <f>+I_Vendite!U17</f>
        <v>0</v>
      </c>
      <c r="V17" s="157">
        <f>+I_Vendite!V17</f>
        <v>0</v>
      </c>
      <c r="W17" s="157">
        <f>+I_Vendite!W17</f>
        <v>0</v>
      </c>
      <c r="X17" s="157">
        <f>+I_Vendite!X17</f>
        <v>0</v>
      </c>
      <c r="Y17" s="157">
        <f>+I_Vendite!Y17</f>
        <v>0</v>
      </c>
      <c r="Z17" s="157">
        <f>+I_Vendite!Z17</f>
        <v>0</v>
      </c>
      <c r="AA17" s="157">
        <f>+I_Vendite!AA17</f>
        <v>0</v>
      </c>
      <c r="AB17" s="157">
        <f>+I_Vendite!AB17</f>
        <v>0</v>
      </c>
      <c r="AC17" s="157">
        <f>+I_Vendite!AC17</f>
        <v>0</v>
      </c>
      <c r="AD17" s="157">
        <f>+I_Vendite!AD17</f>
        <v>0</v>
      </c>
      <c r="AE17" s="157">
        <f>+I_Vendite!AE17</f>
        <v>0</v>
      </c>
      <c r="AF17" s="157">
        <f>+I_Vendite!AF17</f>
        <v>0</v>
      </c>
      <c r="AG17" s="157">
        <f>+I_Vendite!AG17</f>
        <v>0</v>
      </c>
      <c r="AH17" s="157">
        <f>+I_Vendite!AH17</f>
        <v>0</v>
      </c>
      <c r="AI17" s="157">
        <f>+I_Vendite!AI17</f>
        <v>0</v>
      </c>
      <c r="AJ17" s="157">
        <f>+I_Vendite!AJ17</f>
        <v>0</v>
      </c>
      <c r="AK17" s="157">
        <f>+I_Vendite!AK17</f>
        <v>0</v>
      </c>
      <c r="AL17" s="157">
        <f>+I_Vendite!AL17</f>
        <v>0</v>
      </c>
      <c r="AM17" s="157">
        <f>+I_Vendite!AM17</f>
        <v>0</v>
      </c>
      <c r="AN17" s="157">
        <f>+I_Vendite!AN17</f>
        <v>0</v>
      </c>
      <c r="AO17" s="157">
        <f>+I_Vendite!AO17</f>
        <v>0</v>
      </c>
      <c r="AP17" s="157">
        <f>+I_Vendite!AP17</f>
        <v>0</v>
      </c>
      <c r="AQ17" s="157">
        <f>+I_Vendite!AQ17</f>
        <v>0</v>
      </c>
      <c r="AR17" s="157">
        <f>+I_Vendite!AR17</f>
        <v>0</v>
      </c>
      <c r="AS17" s="157">
        <f>+I_Vendite!AS17</f>
        <v>0</v>
      </c>
      <c r="AT17" s="157">
        <f>+I_Vendite!AT17</f>
        <v>0</v>
      </c>
      <c r="AU17" s="157">
        <f>+I_Vendite!AU17</f>
        <v>0</v>
      </c>
      <c r="AV17" s="157">
        <f>+I_Vendite!AV17</f>
        <v>0</v>
      </c>
      <c r="AW17" s="157">
        <f>+I_Vendite!AW17</f>
        <v>0</v>
      </c>
      <c r="AX17" s="157">
        <f>+I_Vendite!AX17</f>
        <v>0</v>
      </c>
      <c r="AY17" s="157">
        <f>+I_Vendite!AY17</f>
        <v>0</v>
      </c>
      <c r="AZ17" s="157">
        <f>+I_Vendite!AZ17</f>
        <v>0</v>
      </c>
      <c r="BA17" s="157">
        <f>+I_Vendite!BA17</f>
        <v>0</v>
      </c>
      <c r="BB17" s="157">
        <f>+I_Vendite!BB17</f>
        <v>0</v>
      </c>
      <c r="BC17" s="157">
        <f>+I_Vendite!BC17</f>
        <v>0</v>
      </c>
      <c r="BD17" s="157">
        <f>+I_Vendite!BD17</f>
        <v>0</v>
      </c>
      <c r="BE17" s="157">
        <f>+I_Vendite!BE17</f>
        <v>0</v>
      </c>
      <c r="BF17" s="157">
        <f>+I_Vendite!BF17</f>
        <v>0</v>
      </c>
      <c r="BG17" s="157">
        <f>+I_Vendite!BG17</f>
        <v>0</v>
      </c>
      <c r="BH17" s="157">
        <f>+I_Vendite!BH17</f>
        <v>0</v>
      </c>
      <c r="BI17" s="157">
        <f>+I_Vendite!BI17</f>
        <v>0</v>
      </c>
      <c r="BJ17" s="157">
        <f>+I_Vendite!BJ17</f>
        <v>0</v>
      </c>
      <c r="BK17" s="157">
        <f>+I_Vendite!BK17</f>
        <v>0</v>
      </c>
    </row>
    <row r="18" spans="2:63" x14ac:dyDescent="0.25">
      <c r="B18" t="str">
        <f>+I_Vendite!B18</f>
        <v>Linea O</v>
      </c>
      <c r="D18" s="157">
        <f>+I_Vendite!D18</f>
        <v>0</v>
      </c>
      <c r="E18" s="157">
        <f>+I_Vendite!E18</f>
        <v>0</v>
      </c>
      <c r="F18" s="157">
        <f>+I_Vendite!F18</f>
        <v>0</v>
      </c>
      <c r="G18" s="157">
        <f>+I_Vendite!G18</f>
        <v>0</v>
      </c>
      <c r="H18" s="157">
        <f>+I_Vendite!H18</f>
        <v>0</v>
      </c>
      <c r="I18" s="157">
        <f>+I_Vendite!I18</f>
        <v>0</v>
      </c>
      <c r="J18" s="157">
        <f>+I_Vendite!J18</f>
        <v>0</v>
      </c>
      <c r="K18" s="157">
        <f>+I_Vendite!K18</f>
        <v>0</v>
      </c>
      <c r="L18" s="157">
        <f>+I_Vendite!L18</f>
        <v>0</v>
      </c>
      <c r="M18" s="157">
        <f>+I_Vendite!M18</f>
        <v>0</v>
      </c>
      <c r="N18" s="157">
        <f>+I_Vendite!N18</f>
        <v>0</v>
      </c>
      <c r="O18" s="157">
        <f>+I_Vendite!O18</f>
        <v>0</v>
      </c>
      <c r="P18" s="157">
        <f>+I_Vendite!P18</f>
        <v>0</v>
      </c>
      <c r="Q18" s="157">
        <f>+I_Vendite!Q18</f>
        <v>0</v>
      </c>
      <c r="R18" s="157">
        <f>+I_Vendite!R18</f>
        <v>0</v>
      </c>
      <c r="S18" s="157">
        <f>+I_Vendite!S18</f>
        <v>0</v>
      </c>
      <c r="T18" s="157">
        <f>+I_Vendite!T18</f>
        <v>0</v>
      </c>
      <c r="U18" s="157">
        <f>+I_Vendite!U18</f>
        <v>0</v>
      </c>
      <c r="V18" s="157">
        <f>+I_Vendite!V18</f>
        <v>0</v>
      </c>
      <c r="W18" s="157">
        <f>+I_Vendite!W18</f>
        <v>0</v>
      </c>
      <c r="X18" s="157">
        <f>+I_Vendite!X18</f>
        <v>0</v>
      </c>
      <c r="Y18" s="157">
        <f>+I_Vendite!Y18</f>
        <v>0</v>
      </c>
      <c r="Z18" s="157">
        <f>+I_Vendite!Z18</f>
        <v>0</v>
      </c>
      <c r="AA18" s="157">
        <f>+I_Vendite!AA18</f>
        <v>0</v>
      </c>
      <c r="AB18" s="157">
        <f>+I_Vendite!AB18</f>
        <v>0</v>
      </c>
      <c r="AC18" s="157">
        <f>+I_Vendite!AC18</f>
        <v>0</v>
      </c>
      <c r="AD18" s="157">
        <f>+I_Vendite!AD18</f>
        <v>0</v>
      </c>
      <c r="AE18" s="157">
        <f>+I_Vendite!AE18</f>
        <v>0</v>
      </c>
      <c r="AF18" s="157">
        <f>+I_Vendite!AF18</f>
        <v>0</v>
      </c>
      <c r="AG18" s="157">
        <f>+I_Vendite!AG18</f>
        <v>0</v>
      </c>
      <c r="AH18" s="157">
        <f>+I_Vendite!AH18</f>
        <v>0</v>
      </c>
      <c r="AI18" s="157">
        <f>+I_Vendite!AI18</f>
        <v>0</v>
      </c>
      <c r="AJ18" s="157">
        <f>+I_Vendite!AJ18</f>
        <v>0</v>
      </c>
      <c r="AK18" s="157">
        <f>+I_Vendite!AK18</f>
        <v>0</v>
      </c>
      <c r="AL18" s="157">
        <f>+I_Vendite!AL18</f>
        <v>0</v>
      </c>
      <c r="AM18" s="157">
        <f>+I_Vendite!AM18</f>
        <v>0</v>
      </c>
      <c r="AN18" s="157">
        <f>+I_Vendite!AN18</f>
        <v>0</v>
      </c>
      <c r="AO18" s="157">
        <f>+I_Vendite!AO18</f>
        <v>0</v>
      </c>
      <c r="AP18" s="157">
        <f>+I_Vendite!AP18</f>
        <v>0</v>
      </c>
      <c r="AQ18" s="157">
        <f>+I_Vendite!AQ18</f>
        <v>0</v>
      </c>
      <c r="AR18" s="157">
        <f>+I_Vendite!AR18</f>
        <v>0</v>
      </c>
      <c r="AS18" s="157">
        <f>+I_Vendite!AS18</f>
        <v>0</v>
      </c>
      <c r="AT18" s="157">
        <f>+I_Vendite!AT18</f>
        <v>0</v>
      </c>
      <c r="AU18" s="157">
        <f>+I_Vendite!AU18</f>
        <v>0</v>
      </c>
      <c r="AV18" s="157">
        <f>+I_Vendite!AV18</f>
        <v>0</v>
      </c>
      <c r="AW18" s="157">
        <f>+I_Vendite!AW18</f>
        <v>0</v>
      </c>
      <c r="AX18" s="157">
        <f>+I_Vendite!AX18</f>
        <v>0</v>
      </c>
      <c r="AY18" s="157">
        <f>+I_Vendite!AY18</f>
        <v>0</v>
      </c>
      <c r="AZ18" s="157">
        <f>+I_Vendite!AZ18</f>
        <v>0</v>
      </c>
      <c r="BA18" s="157">
        <f>+I_Vendite!BA18</f>
        <v>0</v>
      </c>
      <c r="BB18" s="157">
        <f>+I_Vendite!BB18</f>
        <v>0</v>
      </c>
      <c r="BC18" s="157">
        <f>+I_Vendite!BC18</f>
        <v>0</v>
      </c>
      <c r="BD18" s="157">
        <f>+I_Vendite!BD18</f>
        <v>0</v>
      </c>
      <c r="BE18" s="157">
        <f>+I_Vendite!BE18</f>
        <v>0</v>
      </c>
      <c r="BF18" s="157">
        <f>+I_Vendite!BF18</f>
        <v>0</v>
      </c>
      <c r="BG18" s="157">
        <f>+I_Vendite!BG18</f>
        <v>0</v>
      </c>
      <c r="BH18" s="157">
        <f>+I_Vendite!BH18</f>
        <v>0</v>
      </c>
      <c r="BI18" s="157">
        <f>+I_Vendite!BI18</f>
        <v>0</v>
      </c>
      <c r="BJ18" s="157">
        <f>+I_Vendite!BJ18</f>
        <v>0</v>
      </c>
      <c r="BK18" s="157">
        <f>+I_Vendite!BK18</f>
        <v>0</v>
      </c>
    </row>
    <row r="19" spans="2:63" x14ac:dyDescent="0.25">
      <c r="B19" t="str">
        <f>+I_Vendite!B19</f>
        <v>Linea P</v>
      </c>
      <c r="D19" s="157">
        <f>+I_Vendite!D19</f>
        <v>0</v>
      </c>
      <c r="E19" s="157">
        <f>+I_Vendite!E19</f>
        <v>0</v>
      </c>
      <c r="F19" s="157">
        <f>+I_Vendite!F19</f>
        <v>0</v>
      </c>
      <c r="G19" s="157">
        <f>+I_Vendite!G19</f>
        <v>0</v>
      </c>
      <c r="H19" s="157">
        <f>+I_Vendite!H19</f>
        <v>0</v>
      </c>
      <c r="I19" s="157">
        <f>+I_Vendite!I19</f>
        <v>0</v>
      </c>
      <c r="J19" s="157">
        <f>+I_Vendite!J19</f>
        <v>0</v>
      </c>
      <c r="K19" s="157">
        <f>+I_Vendite!K19</f>
        <v>0</v>
      </c>
      <c r="L19" s="157">
        <f>+I_Vendite!L19</f>
        <v>0</v>
      </c>
      <c r="M19" s="157">
        <f>+I_Vendite!M19</f>
        <v>0</v>
      </c>
      <c r="N19" s="157">
        <f>+I_Vendite!N19</f>
        <v>0</v>
      </c>
      <c r="O19" s="157">
        <f>+I_Vendite!O19</f>
        <v>0</v>
      </c>
      <c r="P19" s="157">
        <f>+I_Vendite!P19</f>
        <v>0</v>
      </c>
      <c r="Q19" s="157">
        <f>+I_Vendite!Q19</f>
        <v>0</v>
      </c>
      <c r="R19" s="157">
        <f>+I_Vendite!R19</f>
        <v>0</v>
      </c>
      <c r="S19" s="157">
        <f>+I_Vendite!S19</f>
        <v>0</v>
      </c>
      <c r="T19" s="157">
        <f>+I_Vendite!T19</f>
        <v>0</v>
      </c>
      <c r="U19" s="157">
        <f>+I_Vendite!U19</f>
        <v>0</v>
      </c>
      <c r="V19" s="157">
        <f>+I_Vendite!V19</f>
        <v>0</v>
      </c>
      <c r="W19" s="157">
        <f>+I_Vendite!W19</f>
        <v>0</v>
      </c>
      <c r="X19" s="157">
        <f>+I_Vendite!X19</f>
        <v>0</v>
      </c>
      <c r="Y19" s="157">
        <f>+I_Vendite!Y19</f>
        <v>0</v>
      </c>
      <c r="Z19" s="157">
        <f>+I_Vendite!Z19</f>
        <v>0</v>
      </c>
      <c r="AA19" s="157">
        <f>+I_Vendite!AA19</f>
        <v>0</v>
      </c>
      <c r="AB19" s="157">
        <f>+I_Vendite!AB19</f>
        <v>0</v>
      </c>
      <c r="AC19" s="157">
        <f>+I_Vendite!AC19</f>
        <v>0</v>
      </c>
      <c r="AD19" s="157">
        <f>+I_Vendite!AD19</f>
        <v>0</v>
      </c>
      <c r="AE19" s="157">
        <f>+I_Vendite!AE19</f>
        <v>0</v>
      </c>
      <c r="AF19" s="157">
        <f>+I_Vendite!AF19</f>
        <v>0</v>
      </c>
      <c r="AG19" s="157">
        <f>+I_Vendite!AG19</f>
        <v>0</v>
      </c>
      <c r="AH19" s="157">
        <f>+I_Vendite!AH19</f>
        <v>0</v>
      </c>
      <c r="AI19" s="157">
        <f>+I_Vendite!AI19</f>
        <v>0</v>
      </c>
      <c r="AJ19" s="157">
        <f>+I_Vendite!AJ19</f>
        <v>0</v>
      </c>
      <c r="AK19" s="157">
        <f>+I_Vendite!AK19</f>
        <v>0</v>
      </c>
      <c r="AL19" s="157">
        <f>+I_Vendite!AL19</f>
        <v>0</v>
      </c>
      <c r="AM19" s="157">
        <f>+I_Vendite!AM19</f>
        <v>0</v>
      </c>
      <c r="AN19" s="157">
        <f>+I_Vendite!AN19</f>
        <v>0</v>
      </c>
      <c r="AO19" s="157">
        <f>+I_Vendite!AO19</f>
        <v>0</v>
      </c>
      <c r="AP19" s="157">
        <f>+I_Vendite!AP19</f>
        <v>0</v>
      </c>
      <c r="AQ19" s="157">
        <f>+I_Vendite!AQ19</f>
        <v>0</v>
      </c>
      <c r="AR19" s="157">
        <f>+I_Vendite!AR19</f>
        <v>0</v>
      </c>
      <c r="AS19" s="157">
        <f>+I_Vendite!AS19</f>
        <v>0</v>
      </c>
      <c r="AT19" s="157">
        <f>+I_Vendite!AT19</f>
        <v>0</v>
      </c>
      <c r="AU19" s="157">
        <f>+I_Vendite!AU19</f>
        <v>0</v>
      </c>
      <c r="AV19" s="157">
        <f>+I_Vendite!AV19</f>
        <v>0</v>
      </c>
      <c r="AW19" s="157">
        <f>+I_Vendite!AW19</f>
        <v>0</v>
      </c>
      <c r="AX19" s="157">
        <f>+I_Vendite!AX19</f>
        <v>0</v>
      </c>
      <c r="AY19" s="157">
        <f>+I_Vendite!AY19</f>
        <v>0</v>
      </c>
      <c r="AZ19" s="157">
        <f>+I_Vendite!AZ19</f>
        <v>0</v>
      </c>
      <c r="BA19" s="157">
        <f>+I_Vendite!BA19</f>
        <v>0</v>
      </c>
      <c r="BB19" s="157">
        <f>+I_Vendite!BB19</f>
        <v>0</v>
      </c>
      <c r="BC19" s="157">
        <f>+I_Vendite!BC19</f>
        <v>0</v>
      </c>
      <c r="BD19" s="157">
        <f>+I_Vendite!BD19</f>
        <v>0</v>
      </c>
      <c r="BE19" s="157">
        <f>+I_Vendite!BE19</f>
        <v>0</v>
      </c>
      <c r="BF19" s="157">
        <f>+I_Vendite!BF19</f>
        <v>0</v>
      </c>
      <c r="BG19" s="157">
        <f>+I_Vendite!BG19</f>
        <v>0</v>
      </c>
      <c r="BH19" s="157">
        <f>+I_Vendite!BH19</f>
        <v>0</v>
      </c>
      <c r="BI19" s="157">
        <f>+I_Vendite!BI19</f>
        <v>0</v>
      </c>
      <c r="BJ19" s="157">
        <f>+I_Vendite!BJ19</f>
        <v>0</v>
      </c>
      <c r="BK19" s="157">
        <f>+I_Vendite!BK19</f>
        <v>0</v>
      </c>
    </row>
    <row r="20" spans="2:63" x14ac:dyDescent="0.25">
      <c r="B20" t="str">
        <f>+I_Vendite!B20</f>
        <v>Linea Q</v>
      </c>
      <c r="D20" s="157">
        <f>+I_Vendite!D20</f>
        <v>0</v>
      </c>
      <c r="E20" s="157">
        <f>+I_Vendite!E20</f>
        <v>0</v>
      </c>
      <c r="F20" s="157">
        <f>+I_Vendite!F20</f>
        <v>0</v>
      </c>
      <c r="G20" s="157">
        <f>+I_Vendite!G20</f>
        <v>0</v>
      </c>
      <c r="H20" s="157">
        <f>+I_Vendite!H20</f>
        <v>0</v>
      </c>
      <c r="I20" s="157">
        <f>+I_Vendite!I20</f>
        <v>0</v>
      </c>
      <c r="J20" s="157">
        <f>+I_Vendite!J20</f>
        <v>0</v>
      </c>
      <c r="K20" s="157">
        <f>+I_Vendite!K20</f>
        <v>0</v>
      </c>
      <c r="L20" s="157">
        <f>+I_Vendite!L20</f>
        <v>0</v>
      </c>
      <c r="M20" s="157">
        <f>+I_Vendite!M20</f>
        <v>0</v>
      </c>
      <c r="N20" s="157">
        <f>+I_Vendite!N20</f>
        <v>0</v>
      </c>
      <c r="O20" s="157">
        <f>+I_Vendite!O20</f>
        <v>0</v>
      </c>
      <c r="P20" s="157">
        <f>+I_Vendite!P20</f>
        <v>0</v>
      </c>
      <c r="Q20" s="157">
        <f>+I_Vendite!Q20</f>
        <v>0</v>
      </c>
      <c r="R20" s="157">
        <f>+I_Vendite!R20</f>
        <v>0</v>
      </c>
      <c r="S20" s="157">
        <f>+I_Vendite!S20</f>
        <v>0</v>
      </c>
      <c r="T20" s="157">
        <f>+I_Vendite!T20</f>
        <v>0</v>
      </c>
      <c r="U20" s="157">
        <f>+I_Vendite!U20</f>
        <v>0</v>
      </c>
      <c r="V20" s="157">
        <f>+I_Vendite!V20</f>
        <v>0</v>
      </c>
      <c r="W20" s="157">
        <f>+I_Vendite!W20</f>
        <v>0</v>
      </c>
      <c r="X20" s="157">
        <f>+I_Vendite!X20</f>
        <v>0</v>
      </c>
      <c r="Y20" s="157">
        <f>+I_Vendite!Y20</f>
        <v>0</v>
      </c>
      <c r="Z20" s="157">
        <f>+I_Vendite!Z20</f>
        <v>0</v>
      </c>
      <c r="AA20" s="157">
        <f>+I_Vendite!AA20</f>
        <v>0</v>
      </c>
      <c r="AB20" s="157">
        <f>+I_Vendite!AB20</f>
        <v>0</v>
      </c>
      <c r="AC20" s="157">
        <f>+I_Vendite!AC20</f>
        <v>0</v>
      </c>
      <c r="AD20" s="157">
        <f>+I_Vendite!AD20</f>
        <v>0</v>
      </c>
      <c r="AE20" s="157">
        <f>+I_Vendite!AE20</f>
        <v>0</v>
      </c>
      <c r="AF20" s="157">
        <f>+I_Vendite!AF20</f>
        <v>0</v>
      </c>
      <c r="AG20" s="157">
        <f>+I_Vendite!AG20</f>
        <v>0</v>
      </c>
      <c r="AH20" s="157">
        <f>+I_Vendite!AH20</f>
        <v>0</v>
      </c>
      <c r="AI20" s="157">
        <f>+I_Vendite!AI20</f>
        <v>0</v>
      </c>
      <c r="AJ20" s="157">
        <f>+I_Vendite!AJ20</f>
        <v>0</v>
      </c>
      <c r="AK20" s="157">
        <f>+I_Vendite!AK20</f>
        <v>0</v>
      </c>
      <c r="AL20" s="157">
        <f>+I_Vendite!AL20</f>
        <v>0</v>
      </c>
      <c r="AM20" s="157">
        <f>+I_Vendite!AM20</f>
        <v>0</v>
      </c>
      <c r="AN20" s="157">
        <f>+I_Vendite!AN20</f>
        <v>0</v>
      </c>
      <c r="AO20" s="157">
        <f>+I_Vendite!AO20</f>
        <v>0</v>
      </c>
      <c r="AP20" s="157">
        <f>+I_Vendite!AP20</f>
        <v>0</v>
      </c>
      <c r="AQ20" s="157">
        <f>+I_Vendite!AQ20</f>
        <v>0</v>
      </c>
      <c r="AR20" s="157">
        <f>+I_Vendite!AR20</f>
        <v>0</v>
      </c>
      <c r="AS20" s="157">
        <f>+I_Vendite!AS20</f>
        <v>0</v>
      </c>
      <c r="AT20" s="157">
        <f>+I_Vendite!AT20</f>
        <v>0</v>
      </c>
      <c r="AU20" s="157">
        <f>+I_Vendite!AU20</f>
        <v>0</v>
      </c>
      <c r="AV20" s="157">
        <f>+I_Vendite!AV20</f>
        <v>0</v>
      </c>
      <c r="AW20" s="157">
        <f>+I_Vendite!AW20</f>
        <v>0</v>
      </c>
      <c r="AX20" s="157">
        <f>+I_Vendite!AX20</f>
        <v>0</v>
      </c>
      <c r="AY20" s="157">
        <f>+I_Vendite!AY20</f>
        <v>0</v>
      </c>
      <c r="AZ20" s="157">
        <f>+I_Vendite!AZ20</f>
        <v>0</v>
      </c>
      <c r="BA20" s="157">
        <f>+I_Vendite!BA20</f>
        <v>0</v>
      </c>
      <c r="BB20" s="157">
        <f>+I_Vendite!BB20</f>
        <v>0</v>
      </c>
      <c r="BC20" s="157">
        <f>+I_Vendite!BC20</f>
        <v>0</v>
      </c>
      <c r="BD20" s="157">
        <f>+I_Vendite!BD20</f>
        <v>0</v>
      </c>
      <c r="BE20" s="157">
        <f>+I_Vendite!BE20</f>
        <v>0</v>
      </c>
      <c r="BF20" s="157">
        <f>+I_Vendite!BF20</f>
        <v>0</v>
      </c>
      <c r="BG20" s="157">
        <f>+I_Vendite!BG20</f>
        <v>0</v>
      </c>
      <c r="BH20" s="157">
        <f>+I_Vendite!BH20</f>
        <v>0</v>
      </c>
      <c r="BI20" s="157">
        <f>+I_Vendite!BI20</f>
        <v>0</v>
      </c>
      <c r="BJ20" s="157">
        <f>+I_Vendite!BJ20</f>
        <v>0</v>
      </c>
      <c r="BK20" s="157">
        <f>+I_Vendite!BK20</f>
        <v>0</v>
      </c>
    </row>
    <row r="21" spans="2:63" x14ac:dyDescent="0.25">
      <c r="B21" t="str">
        <f>+I_Vendite!B21</f>
        <v>Linea R</v>
      </c>
      <c r="D21" s="157">
        <f>+I_Vendite!D21</f>
        <v>0</v>
      </c>
      <c r="E21" s="157">
        <f>+I_Vendite!E21</f>
        <v>0</v>
      </c>
      <c r="F21" s="157">
        <f>+I_Vendite!F21</f>
        <v>0</v>
      </c>
      <c r="G21" s="157">
        <f>+I_Vendite!G21</f>
        <v>0</v>
      </c>
      <c r="H21" s="157">
        <f>+I_Vendite!H21</f>
        <v>0</v>
      </c>
      <c r="I21" s="157">
        <f>+I_Vendite!I21</f>
        <v>0</v>
      </c>
      <c r="J21" s="157">
        <f>+I_Vendite!J21</f>
        <v>0</v>
      </c>
      <c r="K21" s="157">
        <f>+I_Vendite!K21</f>
        <v>0</v>
      </c>
      <c r="L21" s="157">
        <f>+I_Vendite!L21</f>
        <v>0</v>
      </c>
      <c r="M21" s="157">
        <f>+I_Vendite!M21</f>
        <v>0</v>
      </c>
      <c r="N21" s="157">
        <f>+I_Vendite!N21</f>
        <v>0</v>
      </c>
      <c r="O21" s="157">
        <f>+I_Vendite!O21</f>
        <v>0</v>
      </c>
      <c r="P21" s="157">
        <f>+I_Vendite!P21</f>
        <v>0</v>
      </c>
      <c r="Q21" s="157">
        <f>+I_Vendite!Q21</f>
        <v>0</v>
      </c>
      <c r="R21" s="157">
        <f>+I_Vendite!R21</f>
        <v>0</v>
      </c>
      <c r="S21" s="157">
        <f>+I_Vendite!S21</f>
        <v>0</v>
      </c>
      <c r="T21" s="157">
        <f>+I_Vendite!T21</f>
        <v>0</v>
      </c>
      <c r="U21" s="157">
        <f>+I_Vendite!U21</f>
        <v>0</v>
      </c>
      <c r="V21" s="157">
        <f>+I_Vendite!V21</f>
        <v>0</v>
      </c>
      <c r="W21" s="157">
        <f>+I_Vendite!W21</f>
        <v>0</v>
      </c>
      <c r="X21" s="157">
        <f>+I_Vendite!X21</f>
        <v>0</v>
      </c>
      <c r="Y21" s="157">
        <f>+I_Vendite!Y21</f>
        <v>0</v>
      </c>
      <c r="Z21" s="157">
        <f>+I_Vendite!Z21</f>
        <v>0</v>
      </c>
      <c r="AA21" s="157">
        <f>+I_Vendite!AA21</f>
        <v>0</v>
      </c>
      <c r="AB21" s="157">
        <f>+I_Vendite!AB21</f>
        <v>0</v>
      </c>
      <c r="AC21" s="157">
        <f>+I_Vendite!AC21</f>
        <v>0</v>
      </c>
      <c r="AD21" s="157">
        <f>+I_Vendite!AD21</f>
        <v>0</v>
      </c>
      <c r="AE21" s="157">
        <f>+I_Vendite!AE21</f>
        <v>0</v>
      </c>
      <c r="AF21" s="157">
        <f>+I_Vendite!AF21</f>
        <v>0</v>
      </c>
      <c r="AG21" s="157">
        <f>+I_Vendite!AG21</f>
        <v>0</v>
      </c>
      <c r="AH21" s="157">
        <f>+I_Vendite!AH21</f>
        <v>0</v>
      </c>
      <c r="AI21" s="157">
        <f>+I_Vendite!AI21</f>
        <v>0</v>
      </c>
      <c r="AJ21" s="157">
        <f>+I_Vendite!AJ21</f>
        <v>0</v>
      </c>
      <c r="AK21" s="157">
        <f>+I_Vendite!AK21</f>
        <v>0</v>
      </c>
      <c r="AL21" s="157">
        <f>+I_Vendite!AL21</f>
        <v>0</v>
      </c>
      <c r="AM21" s="157">
        <f>+I_Vendite!AM21</f>
        <v>0</v>
      </c>
      <c r="AN21" s="157">
        <f>+I_Vendite!AN21</f>
        <v>0</v>
      </c>
      <c r="AO21" s="157">
        <f>+I_Vendite!AO21</f>
        <v>0</v>
      </c>
      <c r="AP21" s="157">
        <f>+I_Vendite!AP21</f>
        <v>0</v>
      </c>
      <c r="AQ21" s="157">
        <f>+I_Vendite!AQ21</f>
        <v>0</v>
      </c>
      <c r="AR21" s="157">
        <f>+I_Vendite!AR21</f>
        <v>0</v>
      </c>
      <c r="AS21" s="157">
        <f>+I_Vendite!AS21</f>
        <v>0</v>
      </c>
      <c r="AT21" s="157">
        <f>+I_Vendite!AT21</f>
        <v>0</v>
      </c>
      <c r="AU21" s="157">
        <f>+I_Vendite!AU21</f>
        <v>0</v>
      </c>
      <c r="AV21" s="157">
        <f>+I_Vendite!AV21</f>
        <v>0</v>
      </c>
      <c r="AW21" s="157">
        <f>+I_Vendite!AW21</f>
        <v>0</v>
      </c>
      <c r="AX21" s="157">
        <f>+I_Vendite!AX21</f>
        <v>0</v>
      </c>
      <c r="AY21" s="157">
        <f>+I_Vendite!AY21</f>
        <v>0</v>
      </c>
      <c r="AZ21" s="157">
        <f>+I_Vendite!AZ21</f>
        <v>0</v>
      </c>
      <c r="BA21" s="157">
        <f>+I_Vendite!BA21</f>
        <v>0</v>
      </c>
      <c r="BB21" s="157">
        <f>+I_Vendite!BB21</f>
        <v>0</v>
      </c>
      <c r="BC21" s="157">
        <f>+I_Vendite!BC21</f>
        <v>0</v>
      </c>
      <c r="BD21" s="157">
        <f>+I_Vendite!BD21</f>
        <v>0</v>
      </c>
      <c r="BE21" s="157">
        <f>+I_Vendite!BE21</f>
        <v>0</v>
      </c>
      <c r="BF21" s="157">
        <f>+I_Vendite!BF21</f>
        <v>0</v>
      </c>
      <c r="BG21" s="157">
        <f>+I_Vendite!BG21</f>
        <v>0</v>
      </c>
      <c r="BH21" s="157">
        <f>+I_Vendite!BH21</f>
        <v>0</v>
      </c>
      <c r="BI21" s="157">
        <f>+I_Vendite!BI21</f>
        <v>0</v>
      </c>
      <c r="BJ21" s="157">
        <f>+I_Vendite!BJ21</f>
        <v>0</v>
      </c>
      <c r="BK21" s="157">
        <f>+I_Vendite!BK21</f>
        <v>0</v>
      </c>
    </row>
    <row r="22" spans="2:63" x14ac:dyDescent="0.25">
      <c r="B22" t="str">
        <f>+I_Vendite!B22</f>
        <v>Linea S</v>
      </c>
      <c r="D22" s="157">
        <f>+I_Vendite!D22</f>
        <v>0</v>
      </c>
      <c r="E22" s="157">
        <f>+I_Vendite!E22</f>
        <v>0</v>
      </c>
      <c r="F22" s="157">
        <f>+I_Vendite!F22</f>
        <v>0</v>
      </c>
      <c r="G22" s="157">
        <f>+I_Vendite!G22</f>
        <v>0</v>
      </c>
      <c r="H22" s="157">
        <f>+I_Vendite!H22</f>
        <v>0</v>
      </c>
      <c r="I22" s="157">
        <f>+I_Vendite!I22</f>
        <v>0</v>
      </c>
      <c r="J22" s="157">
        <f>+I_Vendite!J22</f>
        <v>0</v>
      </c>
      <c r="K22" s="157">
        <f>+I_Vendite!K22</f>
        <v>0</v>
      </c>
      <c r="L22" s="157">
        <f>+I_Vendite!L22</f>
        <v>0</v>
      </c>
      <c r="M22" s="157">
        <f>+I_Vendite!M22</f>
        <v>0</v>
      </c>
      <c r="N22" s="157">
        <f>+I_Vendite!N22</f>
        <v>0</v>
      </c>
      <c r="O22" s="157">
        <f>+I_Vendite!O22</f>
        <v>0</v>
      </c>
      <c r="P22" s="157">
        <f>+I_Vendite!P22</f>
        <v>0</v>
      </c>
      <c r="Q22" s="157">
        <f>+I_Vendite!Q22</f>
        <v>0</v>
      </c>
      <c r="R22" s="157">
        <f>+I_Vendite!R22</f>
        <v>0</v>
      </c>
      <c r="S22" s="157">
        <f>+I_Vendite!S22</f>
        <v>0</v>
      </c>
      <c r="T22" s="157">
        <f>+I_Vendite!T22</f>
        <v>0</v>
      </c>
      <c r="U22" s="157">
        <f>+I_Vendite!U22</f>
        <v>0</v>
      </c>
      <c r="V22" s="157">
        <f>+I_Vendite!V22</f>
        <v>0</v>
      </c>
      <c r="W22" s="157">
        <f>+I_Vendite!W22</f>
        <v>0</v>
      </c>
      <c r="X22" s="157">
        <f>+I_Vendite!X22</f>
        <v>0</v>
      </c>
      <c r="Y22" s="157">
        <f>+I_Vendite!Y22</f>
        <v>0</v>
      </c>
      <c r="Z22" s="157">
        <f>+I_Vendite!Z22</f>
        <v>0</v>
      </c>
      <c r="AA22" s="157">
        <f>+I_Vendite!AA22</f>
        <v>0</v>
      </c>
      <c r="AB22" s="157">
        <f>+I_Vendite!AB22</f>
        <v>0</v>
      </c>
      <c r="AC22" s="157">
        <f>+I_Vendite!AC22</f>
        <v>0</v>
      </c>
      <c r="AD22" s="157">
        <f>+I_Vendite!AD22</f>
        <v>0</v>
      </c>
      <c r="AE22" s="157">
        <f>+I_Vendite!AE22</f>
        <v>0</v>
      </c>
      <c r="AF22" s="157">
        <f>+I_Vendite!AF22</f>
        <v>0</v>
      </c>
      <c r="AG22" s="157">
        <f>+I_Vendite!AG22</f>
        <v>0</v>
      </c>
      <c r="AH22" s="157">
        <f>+I_Vendite!AH22</f>
        <v>0</v>
      </c>
      <c r="AI22" s="157">
        <f>+I_Vendite!AI22</f>
        <v>0</v>
      </c>
      <c r="AJ22" s="157">
        <f>+I_Vendite!AJ22</f>
        <v>0</v>
      </c>
      <c r="AK22" s="157">
        <f>+I_Vendite!AK22</f>
        <v>0</v>
      </c>
      <c r="AL22" s="157">
        <f>+I_Vendite!AL22</f>
        <v>0</v>
      </c>
      <c r="AM22" s="157">
        <f>+I_Vendite!AM22</f>
        <v>0</v>
      </c>
      <c r="AN22" s="157">
        <f>+I_Vendite!AN22</f>
        <v>0</v>
      </c>
      <c r="AO22" s="157">
        <f>+I_Vendite!AO22</f>
        <v>0</v>
      </c>
      <c r="AP22" s="157">
        <f>+I_Vendite!AP22</f>
        <v>0</v>
      </c>
      <c r="AQ22" s="157">
        <f>+I_Vendite!AQ22</f>
        <v>0</v>
      </c>
      <c r="AR22" s="157">
        <f>+I_Vendite!AR22</f>
        <v>0</v>
      </c>
      <c r="AS22" s="157">
        <f>+I_Vendite!AS22</f>
        <v>0</v>
      </c>
      <c r="AT22" s="157">
        <f>+I_Vendite!AT22</f>
        <v>0</v>
      </c>
      <c r="AU22" s="157">
        <f>+I_Vendite!AU22</f>
        <v>0</v>
      </c>
      <c r="AV22" s="157">
        <f>+I_Vendite!AV22</f>
        <v>0</v>
      </c>
      <c r="AW22" s="157">
        <f>+I_Vendite!AW22</f>
        <v>0</v>
      </c>
      <c r="AX22" s="157">
        <f>+I_Vendite!AX22</f>
        <v>0</v>
      </c>
      <c r="AY22" s="157">
        <f>+I_Vendite!AY22</f>
        <v>0</v>
      </c>
      <c r="AZ22" s="157">
        <f>+I_Vendite!AZ22</f>
        <v>0</v>
      </c>
      <c r="BA22" s="157">
        <f>+I_Vendite!BA22</f>
        <v>0</v>
      </c>
      <c r="BB22" s="157">
        <f>+I_Vendite!BB22</f>
        <v>0</v>
      </c>
      <c r="BC22" s="157">
        <f>+I_Vendite!BC22</f>
        <v>0</v>
      </c>
      <c r="BD22" s="157">
        <f>+I_Vendite!BD22</f>
        <v>0</v>
      </c>
      <c r="BE22" s="157">
        <f>+I_Vendite!BE22</f>
        <v>0</v>
      </c>
      <c r="BF22" s="157">
        <f>+I_Vendite!BF22</f>
        <v>0</v>
      </c>
      <c r="BG22" s="157">
        <f>+I_Vendite!BG22</f>
        <v>0</v>
      </c>
      <c r="BH22" s="157">
        <f>+I_Vendite!BH22</f>
        <v>0</v>
      </c>
      <c r="BI22" s="157">
        <f>+I_Vendite!BI22</f>
        <v>0</v>
      </c>
      <c r="BJ22" s="157">
        <f>+I_Vendite!BJ22</f>
        <v>0</v>
      </c>
      <c r="BK22" s="157">
        <f>+I_Vendite!BK22</f>
        <v>0</v>
      </c>
    </row>
    <row r="23" spans="2:63" x14ac:dyDescent="0.25">
      <c r="B23" t="str">
        <f>+I_Vendite!B23</f>
        <v>Linea T</v>
      </c>
      <c r="D23" s="157">
        <f>+I_Vendite!D23</f>
        <v>0</v>
      </c>
      <c r="E23" s="157">
        <f>+I_Vendite!E23</f>
        <v>0</v>
      </c>
      <c r="F23" s="157">
        <f>+I_Vendite!F23</f>
        <v>0</v>
      </c>
      <c r="G23" s="157">
        <f>+I_Vendite!G23</f>
        <v>0</v>
      </c>
      <c r="H23" s="157">
        <f>+I_Vendite!H23</f>
        <v>0</v>
      </c>
      <c r="I23" s="157">
        <f>+I_Vendite!I23</f>
        <v>0</v>
      </c>
      <c r="J23" s="157">
        <f>+I_Vendite!J23</f>
        <v>0</v>
      </c>
      <c r="K23" s="157">
        <f>+I_Vendite!K23</f>
        <v>0</v>
      </c>
      <c r="L23" s="157">
        <f>+I_Vendite!L23</f>
        <v>0</v>
      </c>
      <c r="M23" s="157">
        <f>+I_Vendite!M23</f>
        <v>0</v>
      </c>
      <c r="N23" s="157">
        <f>+I_Vendite!N23</f>
        <v>0</v>
      </c>
      <c r="O23" s="157">
        <f>+I_Vendite!O23</f>
        <v>0</v>
      </c>
      <c r="P23" s="157">
        <f>+I_Vendite!P23</f>
        <v>0</v>
      </c>
      <c r="Q23" s="157">
        <f>+I_Vendite!Q23</f>
        <v>0</v>
      </c>
      <c r="R23" s="157">
        <f>+I_Vendite!R23</f>
        <v>0</v>
      </c>
      <c r="S23" s="157">
        <f>+I_Vendite!S23</f>
        <v>0</v>
      </c>
      <c r="T23" s="157">
        <f>+I_Vendite!T23</f>
        <v>0</v>
      </c>
      <c r="U23" s="157">
        <f>+I_Vendite!U23</f>
        <v>0</v>
      </c>
      <c r="V23" s="157">
        <f>+I_Vendite!V23</f>
        <v>0</v>
      </c>
      <c r="W23" s="157">
        <f>+I_Vendite!W23</f>
        <v>0</v>
      </c>
      <c r="X23" s="157">
        <f>+I_Vendite!X23</f>
        <v>0</v>
      </c>
      <c r="Y23" s="157">
        <f>+I_Vendite!Y23</f>
        <v>0</v>
      </c>
      <c r="Z23" s="157">
        <f>+I_Vendite!Z23</f>
        <v>0</v>
      </c>
      <c r="AA23" s="157">
        <f>+I_Vendite!AA23</f>
        <v>0</v>
      </c>
      <c r="AB23" s="157">
        <f>+I_Vendite!AB23</f>
        <v>0</v>
      </c>
      <c r="AC23" s="157">
        <f>+I_Vendite!AC23</f>
        <v>0</v>
      </c>
      <c r="AD23" s="157">
        <f>+I_Vendite!AD23</f>
        <v>0</v>
      </c>
      <c r="AE23" s="157">
        <f>+I_Vendite!AE23</f>
        <v>0</v>
      </c>
      <c r="AF23" s="157">
        <f>+I_Vendite!AF23</f>
        <v>0</v>
      </c>
      <c r="AG23" s="157">
        <f>+I_Vendite!AG23</f>
        <v>0</v>
      </c>
      <c r="AH23" s="157">
        <f>+I_Vendite!AH23</f>
        <v>0</v>
      </c>
      <c r="AI23" s="157">
        <f>+I_Vendite!AI23</f>
        <v>0</v>
      </c>
      <c r="AJ23" s="157">
        <f>+I_Vendite!AJ23</f>
        <v>0</v>
      </c>
      <c r="AK23" s="157">
        <f>+I_Vendite!AK23</f>
        <v>0</v>
      </c>
      <c r="AL23" s="157">
        <f>+I_Vendite!AL23</f>
        <v>0</v>
      </c>
      <c r="AM23" s="157">
        <f>+I_Vendite!AM23</f>
        <v>0</v>
      </c>
      <c r="AN23" s="157">
        <f>+I_Vendite!AN23</f>
        <v>0</v>
      </c>
      <c r="AO23" s="157">
        <f>+I_Vendite!AO23</f>
        <v>0</v>
      </c>
      <c r="AP23" s="157">
        <f>+I_Vendite!AP23</f>
        <v>0</v>
      </c>
      <c r="AQ23" s="157">
        <f>+I_Vendite!AQ23</f>
        <v>0</v>
      </c>
      <c r="AR23" s="157">
        <f>+I_Vendite!AR23</f>
        <v>0</v>
      </c>
      <c r="AS23" s="157">
        <f>+I_Vendite!AS23</f>
        <v>0</v>
      </c>
      <c r="AT23" s="157">
        <f>+I_Vendite!AT23</f>
        <v>0</v>
      </c>
      <c r="AU23" s="157">
        <f>+I_Vendite!AU23</f>
        <v>0</v>
      </c>
      <c r="AV23" s="157">
        <f>+I_Vendite!AV23</f>
        <v>0</v>
      </c>
      <c r="AW23" s="157">
        <f>+I_Vendite!AW23</f>
        <v>0</v>
      </c>
      <c r="AX23" s="157">
        <f>+I_Vendite!AX23</f>
        <v>0</v>
      </c>
      <c r="AY23" s="157">
        <f>+I_Vendite!AY23</f>
        <v>0</v>
      </c>
      <c r="AZ23" s="157">
        <f>+I_Vendite!AZ23</f>
        <v>0</v>
      </c>
      <c r="BA23" s="157">
        <f>+I_Vendite!BA23</f>
        <v>0</v>
      </c>
      <c r="BB23" s="157">
        <f>+I_Vendite!BB23</f>
        <v>0</v>
      </c>
      <c r="BC23" s="157">
        <f>+I_Vendite!BC23</f>
        <v>0</v>
      </c>
      <c r="BD23" s="157">
        <f>+I_Vendite!BD23</f>
        <v>0</v>
      </c>
      <c r="BE23" s="157">
        <f>+I_Vendite!BE23</f>
        <v>0</v>
      </c>
      <c r="BF23" s="157">
        <f>+I_Vendite!BF23</f>
        <v>0</v>
      </c>
      <c r="BG23" s="157">
        <f>+I_Vendite!BG23</f>
        <v>0</v>
      </c>
      <c r="BH23" s="157">
        <f>+I_Vendite!BH23</f>
        <v>0</v>
      </c>
      <c r="BI23" s="157">
        <f>+I_Vendite!BI23</f>
        <v>0</v>
      </c>
      <c r="BJ23" s="157">
        <f>+I_Vendite!BJ23</f>
        <v>0</v>
      </c>
      <c r="BK23" s="157">
        <f>+I_Vendite!BK23</f>
        <v>0</v>
      </c>
    </row>
    <row r="25" spans="2:63" x14ac:dyDescent="0.25">
      <c r="B25" s="22" t="s">
        <v>110</v>
      </c>
      <c r="C25" s="22"/>
      <c r="D25" s="31">
        <f>+D3</f>
        <v>41640</v>
      </c>
      <c r="E25" s="31">
        <f t="shared" ref="E25:AM25" si="0">+E3</f>
        <v>41698</v>
      </c>
      <c r="F25" s="31">
        <f t="shared" si="0"/>
        <v>41729</v>
      </c>
      <c r="G25" s="31">
        <f t="shared" si="0"/>
        <v>41759</v>
      </c>
      <c r="H25" s="31">
        <f t="shared" si="0"/>
        <v>41790</v>
      </c>
      <c r="I25" s="31">
        <f t="shared" si="0"/>
        <v>41820</v>
      </c>
      <c r="J25" s="31">
        <f t="shared" si="0"/>
        <v>41851</v>
      </c>
      <c r="K25" s="31">
        <f t="shared" si="0"/>
        <v>41882</v>
      </c>
      <c r="L25" s="31">
        <f t="shared" si="0"/>
        <v>41912</v>
      </c>
      <c r="M25" s="31">
        <f t="shared" si="0"/>
        <v>41943</v>
      </c>
      <c r="N25" s="31">
        <f t="shared" si="0"/>
        <v>41973</v>
      </c>
      <c r="O25" s="31">
        <f t="shared" si="0"/>
        <v>42004</v>
      </c>
      <c r="P25" s="31">
        <f t="shared" si="0"/>
        <v>42035</v>
      </c>
      <c r="Q25" s="31">
        <f t="shared" si="0"/>
        <v>42063</v>
      </c>
      <c r="R25" s="31">
        <f t="shared" si="0"/>
        <v>42094</v>
      </c>
      <c r="S25" s="31">
        <f t="shared" si="0"/>
        <v>42124</v>
      </c>
      <c r="T25" s="31">
        <f t="shared" si="0"/>
        <v>42155</v>
      </c>
      <c r="U25" s="31">
        <f t="shared" si="0"/>
        <v>42185</v>
      </c>
      <c r="V25" s="31">
        <f t="shared" si="0"/>
        <v>42216</v>
      </c>
      <c r="W25" s="31">
        <f t="shared" si="0"/>
        <v>42247</v>
      </c>
      <c r="X25" s="31">
        <f t="shared" si="0"/>
        <v>42277</v>
      </c>
      <c r="Y25" s="31">
        <f t="shared" si="0"/>
        <v>42308</v>
      </c>
      <c r="Z25" s="31">
        <f t="shared" si="0"/>
        <v>42338</v>
      </c>
      <c r="AA25" s="31">
        <f t="shared" si="0"/>
        <v>42369</v>
      </c>
      <c r="AB25" s="31">
        <f t="shared" si="0"/>
        <v>42400</v>
      </c>
      <c r="AC25" s="31">
        <f t="shared" si="0"/>
        <v>42429</v>
      </c>
      <c r="AD25" s="31">
        <f t="shared" si="0"/>
        <v>42460</v>
      </c>
      <c r="AE25" s="31">
        <f t="shared" si="0"/>
        <v>42490</v>
      </c>
      <c r="AF25" s="31">
        <f t="shared" si="0"/>
        <v>42521</v>
      </c>
      <c r="AG25" s="31">
        <f t="shared" si="0"/>
        <v>42551</v>
      </c>
      <c r="AH25" s="31">
        <f t="shared" si="0"/>
        <v>42582</v>
      </c>
      <c r="AI25" s="31">
        <f t="shared" si="0"/>
        <v>42613</v>
      </c>
      <c r="AJ25" s="31">
        <f t="shared" si="0"/>
        <v>42643</v>
      </c>
      <c r="AK25" s="31">
        <f t="shared" si="0"/>
        <v>42674</v>
      </c>
      <c r="AL25" s="31">
        <f t="shared" si="0"/>
        <v>42704</v>
      </c>
      <c r="AM25" s="31">
        <f t="shared" si="0"/>
        <v>42735</v>
      </c>
      <c r="AN25" s="31">
        <f t="shared" ref="AN25:BK25" si="1">+AN3</f>
        <v>42766</v>
      </c>
      <c r="AO25" s="31">
        <f t="shared" si="1"/>
        <v>42794</v>
      </c>
      <c r="AP25" s="31">
        <f t="shared" si="1"/>
        <v>42825</v>
      </c>
      <c r="AQ25" s="31">
        <f t="shared" si="1"/>
        <v>42855</v>
      </c>
      <c r="AR25" s="31">
        <f t="shared" si="1"/>
        <v>42886</v>
      </c>
      <c r="AS25" s="31">
        <f t="shared" si="1"/>
        <v>42916</v>
      </c>
      <c r="AT25" s="31">
        <f t="shared" si="1"/>
        <v>42947</v>
      </c>
      <c r="AU25" s="31">
        <f t="shared" si="1"/>
        <v>42978</v>
      </c>
      <c r="AV25" s="31">
        <f t="shared" si="1"/>
        <v>43008</v>
      </c>
      <c r="AW25" s="31">
        <f t="shared" si="1"/>
        <v>43039</v>
      </c>
      <c r="AX25" s="31">
        <f t="shared" si="1"/>
        <v>43069</v>
      </c>
      <c r="AY25" s="31">
        <f t="shared" si="1"/>
        <v>43100</v>
      </c>
      <c r="AZ25" s="31">
        <f t="shared" si="1"/>
        <v>43131</v>
      </c>
      <c r="BA25" s="31">
        <f t="shared" si="1"/>
        <v>43159</v>
      </c>
      <c r="BB25" s="31">
        <f t="shared" si="1"/>
        <v>43190</v>
      </c>
      <c r="BC25" s="31">
        <f t="shared" si="1"/>
        <v>43220</v>
      </c>
      <c r="BD25" s="31">
        <f t="shared" si="1"/>
        <v>43251</v>
      </c>
      <c r="BE25" s="31">
        <f t="shared" si="1"/>
        <v>43281</v>
      </c>
      <c r="BF25" s="31">
        <f t="shared" si="1"/>
        <v>43312</v>
      </c>
      <c r="BG25" s="31">
        <f t="shared" si="1"/>
        <v>43343</v>
      </c>
      <c r="BH25" s="31">
        <f t="shared" si="1"/>
        <v>43373</v>
      </c>
      <c r="BI25" s="31">
        <f t="shared" si="1"/>
        <v>43404</v>
      </c>
      <c r="BJ25" s="31">
        <f t="shared" si="1"/>
        <v>43434</v>
      </c>
      <c r="BK25" s="31">
        <f t="shared" si="1"/>
        <v>43465</v>
      </c>
    </row>
    <row r="26" spans="2:63" x14ac:dyDescent="0.25">
      <c r="B26" t="str">
        <f>+B4</f>
        <v>Linea A</v>
      </c>
      <c r="D26" s="162">
        <f>+I_Vendite!D26</f>
        <v>100</v>
      </c>
      <c r="E26" s="162">
        <f>+I_Vendite!E26</f>
        <v>100</v>
      </c>
      <c r="F26" s="162">
        <f>+I_Vendite!F26</f>
        <v>100</v>
      </c>
      <c r="G26" s="162">
        <f>+I_Vendite!G26</f>
        <v>100</v>
      </c>
      <c r="H26" s="162">
        <f>+I_Vendite!H26</f>
        <v>100</v>
      </c>
      <c r="I26" s="162">
        <f>+I_Vendite!I26</f>
        <v>100</v>
      </c>
      <c r="J26" s="162">
        <f>+I_Vendite!J26</f>
        <v>100</v>
      </c>
      <c r="K26" s="162">
        <f>+I_Vendite!K26</f>
        <v>100</v>
      </c>
      <c r="L26" s="162">
        <f>+I_Vendite!L26</f>
        <v>100</v>
      </c>
      <c r="M26" s="162">
        <f>+I_Vendite!M26</f>
        <v>100</v>
      </c>
      <c r="N26" s="162">
        <f>+I_Vendite!N26</f>
        <v>100</v>
      </c>
      <c r="O26" s="162">
        <f>+I_Vendite!O26</f>
        <v>100</v>
      </c>
      <c r="P26" s="162">
        <f>+I_Vendite!P26</f>
        <v>100</v>
      </c>
      <c r="Q26" s="162">
        <f>+I_Vendite!Q26</f>
        <v>100</v>
      </c>
      <c r="R26" s="162">
        <f>+I_Vendite!R26</f>
        <v>100</v>
      </c>
      <c r="S26" s="162">
        <f>+I_Vendite!S26</f>
        <v>100</v>
      </c>
      <c r="T26" s="162">
        <f>+I_Vendite!T26</f>
        <v>100</v>
      </c>
      <c r="U26" s="162">
        <f>+I_Vendite!U26</f>
        <v>100</v>
      </c>
      <c r="V26" s="162">
        <f>+I_Vendite!V26</f>
        <v>100</v>
      </c>
      <c r="W26" s="162">
        <f>+I_Vendite!W26</f>
        <v>100</v>
      </c>
      <c r="X26" s="162">
        <f>+I_Vendite!X26</f>
        <v>100</v>
      </c>
      <c r="Y26" s="162">
        <f>+I_Vendite!Y26</f>
        <v>100</v>
      </c>
      <c r="Z26" s="162">
        <f>+I_Vendite!Z26</f>
        <v>100</v>
      </c>
      <c r="AA26" s="162">
        <f>+I_Vendite!AA26</f>
        <v>100</v>
      </c>
      <c r="AB26" s="162">
        <f>+I_Vendite!AB26</f>
        <v>100</v>
      </c>
      <c r="AC26" s="162">
        <f>+I_Vendite!AC26</f>
        <v>100</v>
      </c>
      <c r="AD26" s="162">
        <f>+I_Vendite!AD26</f>
        <v>100</v>
      </c>
      <c r="AE26" s="162">
        <f>+I_Vendite!AE26</f>
        <v>100</v>
      </c>
      <c r="AF26" s="162">
        <f>+I_Vendite!AF26</f>
        <v>100</v>
      </c>
      <c r="AG26" s="162">
        <f>+I_Vendite!AG26</f>
        <v>100</v>
      </c>
      <c r="AH26" s="162">
        <f>+I_Vendite!AH26</f>
        <v>100</v>
      </c>
      <c r="AI26" s="162">
        <f>+I_Vendite!AI26</f>
        <v>100</v>
      </c>
      <c r="AJ26" s="162">
        <f>+I_Vendite!AJ26</f>
        <v>100</v>
      </c>
      <c r="AK26" s="162">
        <f>+I_Vendite!AK26</f>
        <v>100</v>
      </c>
      <c r="AL26" s="162">
        <f>+I_Vendite!AL26</f>
        <v>100</v>
      </c>
      <c r="AM26" s="162">
        <f>+I_Vendite!AM26</f>
        <v>100</v>
      </c>
      <c r="AN26" s="162">
        <f>+I_Vendite!AN26</f>
        <v>100</v>
      </c>
      <c r="AO26" s="162">
        <f>+I_Vendite!AO26</f>
        <v>100</v>
      </c>
      <c r="AP26" s="162">
        <f>+I_Vendite!AP26</f>
        <v>100</v>
      </c>
      <c r="AQ26" s="162">
        <f>+I_Vendite!AQ26</f>
        <v>100</v>
      </c>
      <c r="AR26" s="162">
        <f>+I_Vendite!AR26</f>
        <v>100</v>
      </c>
      <c r="AS26" s="162">
        <f>+I_Vendite!AS26</f>
        <v>100</v>
      </c>
      <c r="AT26" s="162">
        <f>+I_Vendite!AT26</f>
        <v>100</v>
      </c>
      <c r="AU26" s="162">
        <f>+I_Vendite!AU26</f>
        <v>100</v>
      </c>
      <c r="AV26" s="162">
        <f>+I_Vendite!AV26</f>
        <v>100</v>
      </c>
      <c r="AW26" s="162">
        <f>+I_Vendite!AW26</f>
        <v>100</v>
      </c>
      <c r="AX26" s="162">
        <f>+I_Vendite!AX26</f>
        <v>100</v>
      </c>
      <c r="AY26" s="162">
        <f>+I_Vendite!AY26</f>
        <v>100</v>
      </c>
      <c r="AZ26" s="162">
        <f>+I_Vendite!AZ26</f>
        <v>100</v>
      </c>
      <c r="BA26" s="162">
        <f>+I_Vendite!BA26</f>
        <v>100</v>
      </c>
      <c r="BB26" s="162">
        <f>+I_Vendite!BB26</f>
        <v>100</v>
      </c>
      <c r="BC26" s="162">
        <f>+I_Vendite!BC26</f>
        <v>100</v>
      </c>
      <c r="BD26" s="162">
        <f>+I_Vendite!BD26</f>
        <v>100</v>
      </c>
      <c r="BE26" s="162">
        <f>+I_Vendite!BE26</f>
        <v>100</v>
      </c>
      <c r="BF26" s="162">
        <f>+I_Vendite!BF26</f>
        <v>100</v>
      </c>
      <c r="BG26" s="162">
        <f>+I_Vendite!BG26</f>
        <v>100</v>
      </c>
      <c r="BH26" s="162">
        <f>+I_Vendite!BH26</f>
        <v>100</v>
      </c>
      <c r="BI26" s="162">
        <f>+I_Vendite!BI26</f>
        <v>100</v>
      </c>
      <c r="BJ26" s="162">
        <f>+I_Vendite!BJ26</f>
        <v>100</v>
      </c>
      <c r="BK26" s="162">
        <f>+I_Vendite!BK26</f>
        <v>100</v>
      </c>
    </row>
    <row r="27" spans="2:63" x14ac:dyDescent="0.25">
      <c r="B27" t="str">
        <f t="shared" ref="B27:B45" si="2">+B5</f>
        <v>Linea B</v>
      </c>
      <c r="D27" s="162">
        <f>+I_Vendite!D27</f>
        <v>100</v>
      </c>
      <c r="E27" s="162">
        <f>+I_Vendite!E27</f>
        <v>100</v>
      </c>
      <c r="F27" s="162">
        <f>+I_Vendite!F27</f>
        <v>100</v>
      </c>
      <c r="G27" s="162">
        <f>+I_Vendite!G27</f>
        <v>100</v>
      </c>
      <c r="H27" s="162">
        <f>+I_Vendite!H27</f>
        <v>100</v>
      </c>
      <c r="I27" s="162">
        <f>+I_Vendite!I27</f>
        <v>100</v>
      </c>
      <c r="J27" s="162">
        <f>+I_Vendite!J27</f>
        <v>100</v>
      </c>
      <c r="K27" s="162">
        <f>+I_Vendite!K27</f>
        <v>100</v>
      </c>
      <c r="L27" s="162">
        <f>+I_Vendite!L27</f>
        <v>100</v>
      </c>
      <c r="M27" s="162">
        <f>+I_Vendite!M27</f>
        <v>100</v>
      </c>
      <c r="N27" s="162">
        <f>+I_Vendite!N27</f>
        <v>100</v>
      </c>
      <c r="O27" s="162">
        <f>+I_Vendite!O27</f>
        <v>100</v>
      </c>
      <c r="P27" s="162">
        <f>+I_Vendite!P27</f>
        <v>100</v>
      </c>
      <c r="Q27" s="162">
        <f>+I_Vendite!Q27</f>
        <v>100</v>
      </c>
      <c r="R27" s="162">
        <f>+I_Vendite!R27</f>
        <v>100</v>
      </c>
      <c r="S27" s="162">
        <f>+I_Vendite!S27</f>
        <v>100</v>
      </c>
      <c r="T27" s="162">
        <f>+I_Vendite!T27</f>
        <v>100</v>
      </c>
      <c r="U27" s="162">
        <f>+I_Vendite!U27</f>
        <v>100</v>
      </c>
      <c r="V27" s="162">
        <f>+I_Vendite!V27</f>
        <v>100</v>
      </c>
      <c r="W27" s="162">
        <f>+I_Vendite!W27</f>
        <v>100</v>
      </c>
      <c r="X27" s="162">
        <f>+I_Vendite!X27</f>
        <v>100</v>
      </c>
      <c r="Y27" s="162">
        <f>+I_Vendite!Y27</f>
        <v>100</v>
      </c>
      <c r="Z27" s="162">
        <f>+I_Vendite!Z27</f>
        <v>100</v>
      </c>
      <c r="AA27" s="162">
        <f>+I_Vendite!AA27</f>
        <v>100</v>
      </c>
      <c r="AB27" s="162">
        <f>+I_Vendite!AB27</f>
        <v>100</v>
      </c>
      <c r="AC27" s="162">
        <f>+I_Vendite!AC27</f>
        <v>100</v>
      </c>
      <c r="AD27" s="162">
        <f>+I_Vendite!AD27</f>
        <v>100</v>
      </c>
      <c r="AE27" s="162">
        <f>+I_Vendite!AE27</f>
        <v>100</v>
      </c>
      <c r="AF27" s="162">
        <f>+I_Vendite!AF27</f>
        <v>100</v>
      </c>
      <c r="AG27" s="162">
        <f>+I_Vendite!AG27</f>
        <v>100</v>
      </c>
      <c r="AH27" s="162">
        <f>+I_Vendite!AH27</f>
        <v>100</v>
      </c>
      <c r="AI27" s="162">
        <f>+I_Vendite!AI27</f>
        <v>100</v>
      </c>
      <c r="AJ27" s="162">
        <f>+I_Vendite!AJ27</f>
        <v>100</v>
      </c>
      <c r="AK27" s="162">
        <f>+I_Vendite!AK27</f>
        <v>100</v>
      </c>
      <c r="AL27" s="162">
        <f>+I_Vendite!AL27</f>
        <v>100</v>
      </c>
      <c r="AM27" s="162">
        <f>+I_Vendite!AM27</f>
        <v>100</v>
      </c>
      <c r="AN27" s="162">
        <f>+I_Vendite!AN27</f>
        <v>100</v>
      </c>
      <c r="AO27" s="162">
        <f>+I_Vendite!AO27</f>
        <v>100</v>
      </c>
      <c r="AP27" s="162">
        <f>+I_Vendite!AP27</f>
        <v>100</v>
      </c>
      <c r="AQ27" s="162">
        <f>+I_Vendite!AQ27</f>
        <v>100</v>
      </c>
      <c r="AR27" s="162">
        <f>+I_Vendite!AR27</f>
        <v>100</v>
      </c>
      <c r="AS27" s="162">
        <f>+I_Vendite!AS27</f>
        <v>100</v>
      </c>
      <c r="AT27" s="162">
        <f>+I_Vendite!AT27</f>
        <v>100</v>
      </c>
      <c r="AU27" s="162">
        <f>+I_Vendite!AU27</f>
        <v>100</v>
      </c>
      <c r="AV27" s="162">
        <f>+I_Vendite!AV27</f>
        <v>100</v>
      </c>
      <c r="AW27" s="162">
        <f>+I_Vendite!AW27</f>
        <v>100</v>
      </c>
      <c r="AX27" s="162">
        <f>+I_Vendite!AX27</f>
        <v>100</v>
      </c>
      <c r="AY27" s="162">
        <f>+I_Vendite!AY27</f>
        <v>100</v>
      </c>
      <c r="AZ27" s="162">
        <f>+I_Vendite!AZ27</f>
        <v>100</v>
      </c>
      <c r="BA27" s="162">
        <f>+I_Vendite!BA27</f>
        <v>100</v>
      </c>
      <c r="BB27" s="162">
        <f>+I_Vendite!BB27</f>
        <v>100</v>
      </c>
      <c r="BC27" s="162">
        <f>+I_Vendite!BC27</f>
        <v>100</v>
      </c>
      <c r="BD27" s="162">
        <f>+I_Vendite!BD27</f>
        <v>100</v>
      </c>
      <c r="BE27" s="162">
        <f>+I_Vendite!BE27</f>
        <v>100</v>
      </c>
      <c r="BF27" s="162">
        <f>+I_Vendite!BF27</f>
        <v>100</v>
      </c>
      <c r="BG27" s="162">
        <f>+I_Vendite!BG27</f>
        <v>100</v>
      </c>
      <c r="BH27" s="162">
        <f>+I_Vendite!BH27</f>
        <v>100</v>
      </c>
      <c r="BI27" s="162">
        <f>+I_Vendite!BI27</f>
        <v>100</v>
      </c>
      <c r="BJ27" s="162">
        <f>+I_Vendite!BJ27</f>
        <v>100</v>
      </c>
      <c r="BK27" s="162">
        <f>+I_Vendite!BK27</f>
        <v>100</v>
      </c>
    </row>
    <row r="28" spans="2:63" x14ac:dyDescent="0.25">
      <c r="B28" t="str">
        <f t="shared" si="2"/>
        <v>Linea C</v>
      </c>
      <c r="D28" s="162">
        <f>+I_Vendite!D28</f>
        <v>100</v>
      </c>
      <c r="E28" s="162">
        <f>+I_Vendite!E28</f>
        <v>100</v>
      </c>
      <c r="F28" s="162">
        <f>+I_Vendite!F28</f>
        <v>100</v>
      </c>
      <c r="G28" s="162">
        <f>+I_Vendite!G28</f>
        <v>100</v>
      </c>
      <c r="H28" s="162">
        <f>+I_Vendite!H28</f>
        <v>100</v>
      </c>
      <c r="I28" s="162">
        <f>+I_Vendite!I28</f>
        <v>100</v>
      </c>
      <c r="J28" s="162">
        <f>+I_Vendite!J28</f>
        <v>100</v>
      </c>
      <c r="K28" s="162">
        <f>+I_Vendite!K28</f>
        <v>100</v>
      </c>
      <c r="L28" s="162">
        <f>+I_Vendite!L28</f>
        <v>100</v>
      </c>
      <c r="M28" s="162">
        <f>+I_Vendite!M28</f>
        <v>100</v>
      </c>
      <c r="N28" s="162">
        <f>+I_Vendite!N28</f>
        <v>100</v>
      </c>
      <c r="O28" s="162">
        <f>+I_Vendite!O28</f>
        <v>100</v>
      </c>
      <c r="P28" s="162">
        <f>+I_Vendite!P28</f>
        <v>100</v>
      </c>
      <c r="Q28" s="162">
        <f>+I_Vendite!Q28</f>
        <v>100</v>
      </c>
      <c r="R28" s="162">
        <f>+I_Vendite!R28</f>
        <v>100</v>
      </c>
      <c r="S28" s="162">
        <f>+I_Vendite!S28</f>
        <v>100</v>
      </c>
      <c r="T28" s="162">
        <f>+I_Vendite!T28</f>
        <v>100</v>
      </c>
      <c r="U28" s="162">
        <f>+I_Vendite!U28</f>
        <v>100</v>
      </c>
      <c r="V28" s="162">
        <f>+I_Vendite!V28</f>
        <v>100</v>
      </c>
      <c r="W28" s="162">
        <f>+I_Vendite!W28</f>
        <v>100</v>
      </c>
      <c r="X28" s="162">
        <f>+I_Vendite!X28</f>
        <v>100</v>
      </c>
      <c r="Y28" s="162">
        <f>+I_Vendite!Y28</f>
        <v>100</v>
      </c>
      <c r="Z28" s="162">
        <f>+I_Vendite!Z28</f>
        <v>100</v>
      </c>
      <c r="AA28" s="162">
        <f>+I_Vendite!AA28</f>
        <v>100</v>
      </c>
      <c r="AB28" s="162">
        <f>+I_Vendite!AB28</f>
        <v>100</v>
      </c>
      <c r="AC28" s="162">
        <f>+I_Vendite!AC28</f>
        <v>100</v>
      </c>
      <c r="AD28" s="162">
        <f>+I_Vendite!AD28</f>
        <v>100</v>
      </c>
      <c r="AE28" s="162">
        <f>+I_Vendite!AE28</f>
        <v>100</v>
      </c>
      <c r="AF28" s="162">
        <f>+I_Vendite!AF28</f>
        <v>100</v>
      </c>
      <c r="AG28" s="162">
        <f>+I_Vendite!AG28</f>
        <v>100</v>
      </c>
      <c r="AH28" s="162">
        <f>+I_Vendite!AH28</f>
        <v>100</v>
      </c>
      <c r="AI28" s="162">
        <f>+I_Vendite!AI28</f>
        <v>100</v>
      </c>
      <c r="AJ28" s="162">
        <f>+I_Vendite!AJ28</f>
        <v>100</v>
      </c>
      <c r="AK28" s="162">
        <f>+I_Vendite!AK28</f>
        <v>100</v>
      </c>
      <c r="AL28" s="162">
        <f>+I_Vendite!AL28</f>
        <v>100</v>
      </c>
      <c r="AM28" s="162">
        <f>+I_Vendite!AM28</f>
        <v>100</v>
      </c>
      <c r="AN28" s="162">
        <f>+I_Vendite!AN28</f>
        <v>100</v>
      </c>
      <c r="AO28" s="162">
        <f>+I_Vendite!AO28</f>
        <v>100</v>
      </c>
      <c r="AP28" s="162">
        <f>+I_Vendite!AP28</f>
        <v>100</v>
      </c>
      <c r="AQ28" s="162">
        <f>+I_Vendite!AQ28</f>
        <v>100</v>
      </c>
      <c r="AR28" s="162">
        <f>+I_Vendite!AR28</f>
        <v>100</v>
      </c>
      <c r="AS28" s="162">
        <f>+I_Vendite!AS28</f>
        <v>100</v>
      </c>
      <c r="AT28" s="162">
        <f>+I_Vendite!AT28</f>
        <v>100</v>
      </c>
      <c r="AU28" s="162">
        <f>+I_Vendite!AU28</f>
        <v>100</v>
      </c>
      <c r="AV28" s="162">
        <f>+I_Vendite!AV28</f>
        <v>100</v>
      </c>
      <c r="AW28" s="162">
        <f>+I_Vendite!AW28</f>
        <v>100</v>
      </c>
      <c r="AX28" s="162">
        <f>+I_Vendite!AX28</f>
        <v>100</v>
      </c>
      <c r="AY28" s="162">
        <f>+I_Vendite!AY28</f>
        <v>100</v>
      </c>
      <c r="AZ28" s="162">
        <f>+I_Vendite!AZ28</f>
        <v>100</v>
      </c>
      <c r="BA28" s="162">
        <f>+I_Vendite!BA28</f>
        <v>100</v>
      </c>
      <c r="BB28" s="162">
        <f>+I_Vendite!BB28</f>
        <v>100</v>
      </c>
      <c r="BC28" s="162">
        <f>+I_Vendite!BC28</f>
        <v>100</v>
      </c>
      <c r="BD28" s="162">
        <f>+I_Vendite!BD28</f>
        <v>100</v>
      </c>
      <c r="BE28" s="162">
        <f>+I_Vendite!BE28</f>
        <v>100</v>
      </c>
      <c r="BF28" s="162">
        <f>+I_Vendite!BF28</f>
        <v>100</v>
      </c>
      <c r="BG28" s="162">
        <f>+I_Vendite!BG28</f>
        <v>100</v>
      </c>
      <c r="BH28" s="162">
        <f>+I_Vendite!BH28</f>
        <v>100</v>
      </c>
      <c r="BI28" s="162">
        <f>+I_Vendite!BI28</f>
        <v>100</v>
      </c>
      <c r="BJ28" s="162">
        <f>+I_Vendite!BJ28</f>
        <v>100</v>
      </c>
      <c r="BK28" s="162">
        <f>+I_Vendite!BK28</f>
        <v>100</v>
      </c>
    </row>
    <row r="29" spans="2:63" x14ac:dyDescent="0.25">
      <c r="B29" t="str">
        <f t="shared" si="2"/>
        <v>Linea D</v>
      </c>
      <c r="D29" s="162">
        <f>+I_Vendite!D29</f>
        <v>100</v>
      </c>
      <c r="E29" s="162">
        <f>+I_Vendite!E29</f>
        <v>100</v>
      </c>
      <c r="F29" s="162">
        <f>+I_Vendite!F29</f>
        <v>100</v>
      </c>
      <c r="G29" s="162">
        <f>+I_Vendite!G29</f>
        <v>100</v>
      </c>
      <c r="H29" s="162">
        <f>+I_Vendite!H29</f>
        <v>100</v>
      </c>
      <c r="I29" s="162">
        <f>+I_Vendite!I29</f>
        <v>100</v>
      </c>
      <c r="J29" s="162">
        <f>+I_Vendite!J29</f>
        <v>100</v>
      </c>
      <c r="K29" s="162">
        <f>+I_Vendite!K29</f>
        <v>100</v>
      </c>
      <c r="L29" s="162">
        <f>+I_Vendite!L29</f>
        <v>100</v>
      </c>
      <c r="M29" s="162">
        <f>+I_Vendite!M29</f>
        <v>100</v>
      </c>
      <c r="N29" s="162">
        <f>+I_Vendite!N29</f>
        <v>100</v>
      </c>
      <c r="O29" s="162">
        <f>+I_Vendite!O29</f>
        <v>100</v>
      </c>
      <c r="P29" s="162">
        <f>+I_Vendite!P29</f>
        <v>100</v>
      </c>
      <c r="Q29" s="162">
        <f>+I_Vendite!Q29</f>
        <v>100</v>
      </c>
      <c r="R29" s="162">
        <f>+I_Vendite!R29</f>
        <v>100</v>
      </c>
      <c r="S29" s="162">
        <f>+I_Vendite!S29</f>
        <v>100</v>
      </c>
      <c r="T29" s="162">
        <f>+I_Vendite!T29</f>
        <v>100</v>
      </c>
      <c r="U29" s="162">
        <f>+I_Vendite!U29</f>
        <v>100</v>
      </c>
      <c r="V29" s="162">
        <f>+I_Vendite!V29</f>
        <v>100</v>
      </c>
      <c r="W29" s="162">
        <f>+I_Vendite!W29</f>
        <v>100</v>
      </c>
      <c r="X29" s="162">
        <f>+I_Vendite!X29</f>
        <v>100</v>
      </c>
      <c r="Y29" s="162">
        <f>+I_Vendite!Y29</f>
        <v>100</v>
      </c>
      <c r="Z29" s="162">
        <f>+I_Vendite!Z29</f>
        <v>100</v>
      </c>
      <c r="AA29" s="162">
        <f>+I_Vendite!AA29</f>
        <v>100</v>
      </c>
      <c r="AB29" s="162">
        <f>+I_Vendite!AB29</f>
        <v>100</v>
      </c>
      <c r="AC29" s="162">
        <f>+I_Vendite!AC29</f>
        <v>100</v>
      </c>
      <c r="AD29" s="162">
        <f>+I_Vendite!AD29</f>
        <v>100</v>
      </c>
      <c r="AE29" s="162">
        <f>+I_Vendite!AE29</f>
        <v>100</v>
      </c>
      <c r="AF29" s="162">
        <f>+I_Vendite!AF29</f>
        <v>100</v>
      </c>
      <c r="AG29" s="162">
        <f>+I_Vendite!AG29</f>
        <v>100</v>
      </c>
      <c r="AH29" s="162">
        <f>+I_Vendite!AH29</f>
        <v>100</v>
      </c>
      <c r="AI29" s="162">
        <f>+I_Vendite!AI29</f>
        <v>100</v>
      </c>
      <c r="AJ29" s="162">
        <f>+I_Vendite!AJ29</f>
        <v>100</v>
      </c>
      <c r="AK29" s="162">
        <f>+I_Vendite!AK29</f>
        <v>100</v>
      </c>
      <c r="AL29" s="162">
        <f>+I_Vendite!AL29</f>
        <v>100</v>
      </c>
      <c r="AM29" s="162">
        <f>+I_Vendite!AM29</f>
        <v>100</v>
      </c>
      <c r="AN29" s="162">
        <f>+I_Vendite!AN29</f>
        <v>100</v>
      </c>
      <c r="AO29" s="162">
        <f>+I_Vendite!AO29</f>
        <v>100</v>
      </c>
      <c r="AP29" s="162">
        <f>+I_Vendite!AP29</f>
        <v>100</v>
      </c>
      <c r="AQ29" s="162">
        <f>+I_Vendite!AQ29</f>
        <v>100</v>
      </c>
      <c r="AR29" s="162">
        <f>+I_Vendite!AR29</f>
        <v>100</v>
      </c>
      <c r="AS29" s="162">
        <f>+I_Vendite!AS29</f>
        <v>100</v>
      </c>
      <c r="AT29" s="162">
        <f>+I_Vendite!AT29</f>
        <v>100</v>
      </c>
      <c r="AU29" s="162">
        <f>+I_Vendite!AU29</f>
        <v>100</v>
      </c>
      <c r="AV29" s="162">
        <f>+I_Vendite!AV29</f>
        <v>100</v>
      </c>
      <c r="AW29" s="162">
        <f>+I_Vendite!AW29</f>
        <v>100</v>
      </c>
      <c r="AX29" s="162">
        <f>+I_Vendite!AX29</f>
        <v>100</v>
      </c>
      <c r="AY29" s="162">
        <f>+I_Vendite!AY29</f>
        <v>100</v>
      </c>
      <c r="AZ29" s="162">
        <f>+I_Vendite!AZ29</f>
        <v>100</v>
      </c>
      <c r="BA29" s="162">
        <f>+I_Vendite!BA29</f>
        <v>100</v>
      </c>
      <c r="BB29" s="162">
        <f>+I_Vendite!BB29</f>
        <v>100</v>
      </c>
      <c r="BC29" s="162">
        <f>+I_Vendite!BC29</f>
        <v>100</v>
      </c>
      <c r="BD29" s="162">
        <f>+I_Vendite!BD29</f>
        <v>100</v>
      </c>
      <c r="BE29" s="162">
        <f>+I_Vendite!BE29</f>
        <v>100</v>
      </c>
      <c r="BF29" s="162">
        <f>+I_Vendite!BF29</f>
        <v>100</v>
      </c>
      <c r="BG29" s="162">
        <f>+I_Vendite!BG29</f>
        <v>100</v>
      </c>
      <c r="BH29" s="162">
        <f>+I_Vendite!BH29</f>
        <v>100</v>
      </c>
      <c r="BI29" s="162">
        <f>+I_Vendite!BI29</f>
        <v>100</v>
      </c>
      <c r="BJ29" s="162">
        <f>+I_Vendite!BJ29</f>
        <v>100</v>
      </c>
      <c r="BK29" s="162">
        <f>+I_Vendite!BK29</f>
        <v>100</v>
      </c>
    </row>
    <row r="30" spans="2:63" x14ac:dyDescent="0.25">
      <c r="B30" t="str">
        <f t="shared" si="2"/>
        <v>Linea E</v>
      </c>
      <c r="D30" s="162">
        <f>+I_Vendite!D30</f>
        <v>100</v>
      </c>
      <c r="E30" s="162">
        <f>+I_Vendite!E30</f>
        <v>100</v>
      </c>
      <c r="F30" s="162">
        <f>+I_Vendite!F30</f>
        <v>100</v>
      </c>
      <c r="G30" s="162">
        <f>+I_Vendite!G30</f>
        <v>100</v>
      </c>
      <c r="H30" s="162">
        <f>+I_Vendite!H30</f>
        <v>100</v>
      </c>
      <c r="I30" s="162">
        <f>+I_Vendite!I30</f>
        <v>100</v>
      </c>
      <c r="J30" s="162">
        <f>+I_Vendite!J30</f>
        <v>100</v>
      </c>
      <c r="K30" s="162">
        <f>+I_Vendite!K30</f>
        <v>100</v>
      </c>
      <c r="L30" s="162">
        <f>+I_Vendite!L30</f>
        <v>100</v>
      </c>
      <c r="M30" s="162">
        <f>+I_Vendite!M30</f>
        <v>100</v>
      </c>
      <c r="N30" s="162">
        <f>+I_Vendite!N30</f>
        <v>100</v>
      </c>
      <c r="O30" s="162">
        <f>+I_Vendite!O30</f>
        <v>100</v>
      </c>
      <c r="P30" s="162">
        <f>+I_Vendite!P30</f>
        <v>100</v>
      </c>
      <c r="Q30" s="162">
        <f>+I_Vendite!Q30</f>
        <v>100</v>
      </c>
      <c r="R30" s="162">
        <f>+I_Vendite!R30</f>
        <v>100</v>
      </c>
      <c r="S30" s="162">
        <f>+I_Vendite!S30</f>
        <v>100</v>
      </c>
      <c r="T30" s="162">
        <f>+I_Vendite!T30</f>
        <v>100</v>
      </c>
      <c r="U30" s="162">
        <f>+I_Vendite!U30</f>
        <v>100</v>
      </c>
      <c r="V30" s="162">
        <f>+I_Vendite!V30</f>
        <v>100</v>
      </c>
      <c r="W30" s="162">
        <f>+I_Vendite!W30</f>
        <v>100</v>
      </c>
      <c r="X30" s="162">
        <f>+I_Vendite!X30</f>
        <v>100</v>
      </c>
      <c r="Y30" s="162">
        <f>+I_Vendite!Y30</f>
        <v>100</v>
      </c>
      <c r="Z30" s="162">
        <f>+I_Vendite!Z30</f>
        <v>100</v>
      </c>
      <c r="AA30" s="162">
        <f>+I_Vendite!AA30</f>
        <v>100</v>
      </c>
      <c r="AB30" s="162">
        <f>+I_Vendite!AB30</f>
        <v>100</v>
      </c>
      <c r="AC30" s="162">
        <f>+I_Vendite!AC30</f>
        <v>100</v>
      </c>
      <c r="AD30" s="162">
        <f>+I_Vendite!AD30</f>
        <v>100</v>
      </c>
      <c r="AE30" s="162">
        <f>+I_Vendite!AE30</f>
        <v>100</v>
      </c>
      <c r="AF30" s="162">
        <f>+I_Vendite!AF30</f>
        <v>100</v>
      </c>
      <c r="AG30" s="162">
        <f>+I_Vendite!AG30</f>
        <v>100</v>
      </c>
      <c r="AH30" s="162">
        <f>+I_Vendite!AH30</f>
        <v>100</v>
      </c>
      <c r="AI30" s="162">
        <f>+I_Vendite!AI30</f>
        <v>100</v>
      </c>
      <c r="AJ30" s="162">
        <f>+I_Vendite!AJ30</f>
        <v>100</v>
      </c>
      <c r="AK30" s="162">
        <f>+I_Vendite!AK30</f>
        <v>100</v>
      </c>
      <c r="AL30" s="162">
        <f>+I_Vendite!AL30</f>
        <v>100</v>
      </c>
      <c r="AM30" s="162">
        <f>+I_Vendite!AM30</f>
        <v>100</v>
      </c>
      <c r="AN30" s="162">
        <f>+I_Vendite!AN30</f>
        <v>100</v>
      </c>
      <c r="AO30" s="162">
        <f>+I_Vendite!AO30</f>
        <v>100</v>
      </c>
      <c r="AP30" s="162">
        <f>+I_Vendite!AP30</f>
        <v>100</v>
      </c>
      <c r="AQ30" s="162">
        <f>+I_Vendite!AQ30</f>
        <v>100</v>
      </c>
      <c r="AR30" s="162">
        <f>+I_Vendite!AR30</f>
        <v>100</v>
      </c>
      <c r="AS30" s="162">
        <f>+I_Vendite!AS30</f>
        <v>100</v>
      </c>
      <c r="AT30" s="162">
        <f>+I_Vendite!AT30</f>
        <v>100</v>
      </c>
      <c r="AU30" s="162">
        <f>+I_Vendite!AU30</f>
        <v>100</v>
      </c>
      <c r="AV30" s="162">
        <f>+I_Vendite!AV30</f>
        <v>100</v>
      </c>
      <c r="AW30" s="162">
        <f>+I_Vendite!AW30</f>
        <v>100</v>
      </c>
      <c r="AX30" s="162">
        <f>+I_Vendite!AX30</f>
        <v>100</v>
      </c>
      <c r="AY30" s="162">
        <f>+I_Vendite!AY30</f>
        <v>100</v>
      </c>
      <c r="AZ30" s="162">
        <f>+I_Vendite!AZ30</f>
        <v>100</v>
      </c>
      <c r="BA30" s="162">
        <f>+I_Vendite!BA30</f>
        <v>100</v>
      </c>
      <c r="BB30" s="162">
        <f>+I_Vendite!BB30</f>
        <v>100</v>
      </c>
      <c r="BC30" s="162">
        <f>+I_Vendite!BC30</f>
        <v>100</v>
      </c>
      <c r="BD30" s="162">
        <f>+I_Vendite!BD30</f>
        <v>100</v>
      </c>
      <c r="BE30" s="162">
        <f>+I_Vendite!BE30</f>
        <v>100</v>
      </c>
      <c r="BF30" s="162">
        <f>+I_Vendite!BF30</f>
        <v>100</v>
      </c>
      <c r="BG30" s="162">
        <f>+I_Vendite!BG30</f>
        <v>100</v>
      </c>
      <c r="BH30" s="162">
        <f>+I_Vendite!BH30</f>
        <v>100</v>
      </c>
      <c r="BI30" s="162">
        <f>+I_Vendite!BI30</f>
        <v>100</v>
      </c>
      <c r="BJ30" s="162">
        <f>+I_Vendite!BJ30</f>
        <v>100</v>
      </c>
      <c r="BK30" s="162">
        <f>+I_Vendite!BK30</f>
        <v>100</v>
      </c>
    </row>
    <row r="31" spans="2:63" x14ac:dyDescent="0.25">
      <c r="B31" t="str">
        <f t="shared" si="2"/>
        <v>Linea F</v>
      </c>
      <c r="D31" s="162">
        <f>+I_Vendite!D31</f>
        <v>100</v>
      </c>
      <c r="E31" s="162">
        <f>+I_Vendite!E31</f>
        <v>100</v>
      </c>
      <c r="F31" s="162">
        <f>+I_Vendite!F31</f>
        <v>100</v>
      </c>
      <c r="G31" s="162">
        <f>+I_Vendite!G31</f>
        <v>100</v>
      </c>
      <c r="H31" s="162">
        <f>+I_Vendite!H31</f>
        <v>100</v>
      </c>
      <c r="I31" s="162">
        <f>+I_Vendite!I31</f>
        <v>100</v>
      </c>
      <c r="J31" s="162">
        <f>+I_Vendite!J31</f>
        <v>100</v>
      </c>
      <c r="K31" s="162">
        <f>+I_Vendite!K31</f>
        <v>100</v>
      </c>
      <c r="L31" s="162">
        <f>+I_Vendite!L31</f>
        <v>100</v>
      </c>
      <c r="M31" s="162">
        <f>+I_Vendite!M31</f>
        <v>100</v>
      </c>
      <c r="N31" s="162">
        <f>+I_Vendite!N31</f>
        <v>100</v>
      </c>
      <c r="O31" s="162">
        <f>+I_Vendite!O31</f>
        <v>100</v>
      </c>
      <c r="P31" s="162">
        <f>+I_Vendite!P31</f>
        <v>100</v>
      </c>
      <c r="Q31" s="162">
        <f>+I_Vendite!Q31</f>
        <v>100</v>
      </c>
      <c r="R31" s="162">
        <f>+I_Vendite!R31</f>
        <v>100</v>
      </c>
      <c r="S31" s="162">
        <f>+I_Vendite!S31</f>
        <v>100</v>
      </c>
      <c r="T31" s="162">
        <f>+I_Vendite!T31</f>
        <v>100</v>
      </c>
      <c r="U31" s="162">
        <f>+I_Vendite!U31</f>
        <v>100</v>
      </c>
      <c r="V31" s="162">
        <f>+I_Vendite!V31</f>
        <v>100</v>
      </c>
      <c r="W31" s="162">
        <f>+I_Vendite!W31</f>
        <v>100</v>
      </c>
      <c r="X31" s="162">
        <f>+I_Vendite!X31</f>
        <v>100</v>
      </c>
      <c r="Y31" s="162">
        <f>+I_Vendite!Y31</f>
        <v>100</v>
      </c>
      <c r="Z31" s="162">
        <f>+I_Vendite!Z31</f>
        <v>100</v>
      </c>
      <c r="AA31" s="162">
        <f>+I_Vendite!AA31</f>
        <v>100</v>
      </c>
      <c r="AB31" s="162">
        <f>+I_Vendite!AB31</f>
        <v>100</v>
      </c>
      <c r="AC31" s="162">
        <f>+I_Vendite!AC31</f>
        <v>100</v>
      </c>
      <c r="AD31" s="162">
        <f>+I_Vendite!AD31</f>
        <v>100</v>
      </c>
      <c r="AE31" s="162">
        <f>+I_Vendite!AE31</f>
        <v>100</v>
      </c>
      <c r="AF31" s="162">
        <f>+I_Vendite!AF31</f>
        <v>100</v>
      </c>
      <c r="AG31" s="162">
        <f>+I_Vendite!AG31</f>
        <v>100</v>
      </c>
      <c r="AH31" s="162">
        <f>+I_Vendite!AH31</f>
        <v>100</v>
      </c>
      <c r="AI31" s="162">
        <f>+I_Vendite!AI31</f>
        <v>100</v>
      </c>
      <c r="AJ31" s="162">
        <f>+I_Vendite!AJ31</f>
        <v>100</v>
      </c>
      <c r="AK31" s="162">
        <f>+I_Vendite!AK31</f>
        <v>100</v>
      </c>
      <c r="AL31" s="162">
        <f>+I_Vendite!AL31</f>
        <v>100</v>
      </c>
      <c r="AM31" s="162">
        <f>+I_Vendite!AM31</f>
        <v>100</v>
      </c>
      <c r="AN31" s="162">
        <f>+I_Vendite!AN31</f>
        <v>100</v>
      </c>
      <c r="AO31" s="162">
        <f>+I_Vendite!AO31</f>
        <v>100</v>
      </c>
      <c r="AP31" s="162">
        <f>+I_Vendite!AP31</f>
        <v>100</v>
      </c>
      <c r="AQ31" s="162">
        <f>+I_Vendite!AQ31</f>
        <v>100</v>
      </c>
      <c r="AR31" s="162">
        <f>+I_Vendite!AR31</f>
        <v>100</v>
      </c>
      <c r="AS31" s="162">
        <f>+I_Vendite!AS31</f>
        <v>100</v>
      </c>
      <c r="AT31" s="162">
        <f>+I_Vendite!AT31</f>
        <v>100</v>
      </c>
      <c r="AU31" s="162">
        <f>+I_Vendite!AU31</f>
        <v>100</v>
      </c>
      <c r="AV31" s="162">
        <f>+I_Vendite!AV31</f>
        <v>100</v>
      </c>
      <c r="AW31" s="162">
        <f>+I_Vendite!AW31</f>
        <v>100</v>
      </c>
      <c r="AX31" s="162">
        <f>+I_Vendite!AX31</f>
        <v>100</v>
      </c>
      <c r="AY31" s="162">
        <f>+I_Vendite!AY31</f>
        <v>100</v>
      </c>
      <c r="AZ31" s="162">
        <f>+I_Vendite!AZ31</f>
        <v>100</v>
      </c>
      <c r="BA31" s="162">
        <f>+I_Vendite!BA31</f>
        <v>100</v>
      </c>
      <c r="BB31" s="162">
        <f>+I_Vendite!BB31</f>
        <v>100</v>
      </c>
      <c r="BC31" s="162">
        <f>+I_Vendite!BC31</f>
        <v>100</v>
      </c>
      <c r="BD31" s="162">
        <f>+I_Vendite!BD31</f>
        <v>100</v>
      </c>
      <c r="BE31" s="162">
        <f>+I_Vendite!BE31</f>
        <v>100</v>
      </c>
      <c r="BF31" s="162">
        <f>+I_Vendite!BF31</f>
        <v>100</v>
      </c>
      <c r="BG31" s="162">
        <f>+I_Vendite!BG31</f>
        <v>100</v>
      </c>
      <c r="BH31" s="162">
        <f>+I_Vendite!BH31</f>
        <v>100</v>
      </c>
      <c r="BI31" s="162">
        <f>+I_Vendite!BI31</f>
        <v>100</v>
      </c>
      <c r="BJ31" s="162">
        <f>+I_Vendite!BJ31</f>
        <v>100</v>
      </c>
      <c r="BK31" s="162">
        <f>+I_Vendite!BK31</f>
        <v>100</v>
      </c>
    </row>
    <row r="32" spans="2:63" x14ac:dyDescent="0.25">
      <c r="B32" t="str">
        <f t="shared" si="2"/>
        <v>Linea G</v>
      </c>
      <c r="D32" s="162">
        <f>+I_Vendite!D32</f>
        <v>0</v>
      </c>
      <c r="E32" s="162">
        <f>+I_Vendite!E32</f>
        <v>0</v>
      </c>
      <c r="F32" s="162">
        <f>+I_Vendite!F32</f>
        <v>0</v>
      </c>
      <c r="G32" s="162">
        <f>+I_Vendite!G32</f>
        <v>0</v>
      </c>
      <c r="H32" s="162">
        <f>+I_Vendite!H32</f>
        <v>0</v>
      </c>
      <c r="I32" s="162">
        <f>+I_Vendite!I32</f>
        <v>0</v>
      </c>
      <c r="J32" s="162">
        <f>+I_Vendite!J32</f>
        <v>0</v>
      </c>
      <c r="K32" s="162">
        <f>+I_Vendite!K32</f>
        <v>0</v>
      </c>
      <c r="L32" s="162">
        <f>+I_Vendite!L32</f>
        <v>0</v>
      </c>
      <c r="M32" s="162">
        <f>+I_Vendite!M32</f>
        <v>0</v>
      </c>
      <c r="N32" s="162">
        <f>+I_Vendite!N32</f>
        <v>0</v>
      </c>
      <c r="O32" s="162">
        <f>+I_Vendite!O32</f>
        <v>0</v>
      </c>
      <c r="P32" s="162">
        <f>+I_Vendite!P32</f>
        <v>0</v>
      </c>
      <c r="Q32" s="162">
        <f>+I_Vendite!Q32</f>
        <v>0</v>
      </c>
      <c r="R32" s="162">
        <f>+I_Vendite!R32</f>
        <v>0</v>
      </c>
      <c r="S32" s="162">
        <f>+I_Vendite!S32</f>
        <v>0</v>
      </c>
      <c r="T32" s="162">
        <f>+I_Vendite!T32</f>
        <v>0</v>
      </c>
      <c r="U32" s="162">
        <f>+I_Vendite!U32</f>
        <v>0</v>
      </c>
      <c r="V32" s="162">
        <f>+I_Vendite!V32</f>
        <v>0</v>
      </c>
      <c r="W32" s="162">
        <f>+I_Vendite!W32</f>
        <v>0</v>
      </c>
      <c r="X32" s="162">
        <f>+I_Vendite!X32</f>
        <v>0</v>
      </c>
      <c r="Y32" s="162">
        <f>+I_Vendite!Y32</f>
        <v>0</v>
      </c>
      <c r="Z32" s="162">
        <f>+I_Vendite!Z32</f>
        <v>0</v>
      </c>
      <c r="AA32" s="162">
        <f>+I_Vendite!AA32</f>
        <v>0</v>
      </c>
      <c r="AB32" s="162">
        <f>+I_Vendite!AB32</f>
        <v>0</v>
      </c>
      <c r="AC32" s="162">
        <f>+I_Vendite!AC32</f>
        <v>0</v>
      </c>
      <c r="AD32" s="162">
        <f>+I_Vendite!AD32</f>
        <v>0</v>
      </c>
      <c r="AE32" s="162">
        <f>+I_Vendite!AE32</f>
        <v>0</v>
      </c>
      <c r="AF32" s="162">
        <f>+I_Vendite!AF32</f>
        <v>0</v>
      </c>
      <c r="AG32" s="162">
        <f>+I_Vendite!AG32</f>
        <v>0</v>
      </c>
      <c r="AH32" s="162">
        <f>+I_Vendite!AH32</f>
        <v>0</v>
      </c>
      <c r="AI32" s="162">
        <f>+I_Vendite!AI32</f>
        <v>0</v>
      </c>
      <c r="AJ32" s="162">
        <f>+I_Vendite!AJ32</f>
        <v>0</v>
      </c>
      <c r="AK32" s="162">
        <f>+I_Vendite!AK32</f>
        <v>0</v>
      </c>
      <c r="AL32" s="162">
        <f>+I_Vendite!AL32</f>
        <v>0</v>
      </c>
      <c r="AM32" s="162">
        <f>+I_Vendite!AM32</f>
        <v>0</v>
      </c>
      <c r="AN32" s="162">
        <f>+I_Vendite!AN32</f>
        <v>0</v>
      </c>
      <c r="AO32" s="162">
        <f>+I_Vendite!AO32</f>
        <v>0</v>
      </c>
      <c r="AP32" s="162">
        <f>+I_Vendite!AP32</f>
        <v>0</v>
      </c>
      <c r="AQ32" s="162">
        <f>+I_Vendite!AQ32</f>
        <v>0</v>
      </c>
      <c r="AR32" s="162">
        <f>+I_Vendite!AR32</f>
        <v>0</v>
      </c>
      <c r="AS32" s="162">
        <f>+I_Vendite!AS32</f>
        <v>0</v>
      </c>
      <c r="AT32" s="162">
        <f>+I_Vendite!AT32</f>
        <v>0</v>
      </c>
      <c r="AU32" s="162">
        <f>+I_Vendite!AU32</f>
        <v>0</v>
      </c>
      <c r="AV32" s="162">
        <f>+I_Vendite!AV32</f>
        <v>0</v>
      </c>
      <c r="AW32" s="162">
        <f>+I_Vendite!AW32</f>
        <v>0</v>
      </c>
      <c r="AX32" s="162">
        <f>+I_Vendite!AX32</f>
        <v>0</v>
      </c>
      <c r="AY32" s="162">
        <f>+I_Vendite!AY32</f>
        <v>0</v>
      </c>
      <c r="AZ32" s="162">
        <f>+I_Vendite!AZ32</f>
        <v>0</v>
      </c>
      <c r="BA32" s="162">
        <f>+I_Vendite!BA32</f>
        <v>0</v>
      </c>
      <c r="BB32" s="162">
        <f>+I_Vendite!BB32</f>
        <v>0</v>
      </c>
      <c r="BC32" s="162">
        <f>+I_Vendite!BC32</f>
        <v>0</v>
      </c>
      <c r="BD32" s="162">
        <f>+I_Vendite!BD32</f>
        <v>0</v>
      </c>
      <c r="BE32" s="162">
        <f>+I_Vendite!BE32</f>
        <v>0</v>
      </c>
      <c r="BF32" s="162">
        <f>+I_Vendite!BF32</f>
        <v>0</v>
      </c>
      <c r="BG32" s="162">
        <f>+I_Vendite!BG32</f>
        <v>0</v>
      </c>
      <c r="BH32" s="162">
        <f>+I_Vendite!BH32</f>
        <v>0</v>
      </c>
      <c r="BI32" s="162">
        <f>+I_Vendite!BI32</f>
        <v>0</v>
      </c>
      <c r="BJ32" s="162">
        <f>+I_Vendite!BJ32</f>
        <v>0</v>
      </c>
      <c r="BK32" s="162">
        <f>+I_Vendite!BK32</f>
        <v>0</v>
      </c>
    </row>
    <row r="33" spans="2:63" x14ac:dyDescent="0.25">
      <c r="B33" t="str">
        <f t="shared" si="2"/>
        <v>Linea H</v>
      </c>
      <c r="D33" s="162">
        <f>+I_Vendite!D33</f>
        <v>0</v>
      </c>
      <c r="E33" s="162">
        <f>+I_Vendite!E33</f>
        <v>0</v>
      </c>
      <c r="F33" s="162">
        <f>+I_Vendite!F33</f>
        <v>0</v>
      </c>
      <c r="G33" s="162">
        <f>+I_Vendite!G33</f>
        <v>0</v>
      </c>
      <c r="H33" s="162">
        <f>+I_Vendite!H33</f>
        <v>0</v>
      </c>
      <c r="I33" s="162">
        <f>+I_Vendite!I33</f>
        <v>0</v>
      </c>
      <c r="J33" s="162">
        <f>+I_Vendite!J33</f>
        <v>0</v>
      </c>
      <c r="K33" s="162">
        <f>+I_Vendite!K33</f>
        <v>0</v>
      </c>
      <c r="L33" s="162">
        <f>+I_Vendite!L33</f>
        <v>0</v>
      </c>
      <c r="M33" s="162">
        <f>+I_Vendite!M33</f>
        <v>0</v>
      </c>
      <c r="N33" s="162">
        <f>+I_Vendite!N33</f>
        <v>0</v>
      </c>
      <c r="O33" s="162">
        <f>+I_Vendite!O33</f>
        <v>0</v>
      </c>
      <c r="P33" s="162">
        <f>+I_Vendite!P33</f>
        <v>0</v>
      </c>
      <c r="Q33" s="162">
        <f>+I_Vendite!Q33</f>
        <v>0</v>
      </c>
      <c r="R33" s="162">
        <f>+I_Vendite!R33</f>
        <v>0</v>
      </c>
      <c r="S33" s="162">
        <f>+I_Vendite!S33</f>
        <v>0</v>
      </c>
      <c r="T33" s="162">
        <f>+I_Vendite!T33</f>
        <v>0</v>
      </c>
      <c r="U33" s="162">
        <f>+I_Vendite!U33</f>
        <v>0</v>
      </c>
      <c r="V33" s="162">
        <f>+I_Vendite!V33</f>
        <v>0</v>
      </c>
      <c r="W33" s="162">
        <f>+I_Vendite!W33</f>
        <v>0</v>
      </c>
      <c r="X33" s="162">
        <f>+I_Vendite!X33</f>
        <v>0</v>
      </c>
      <c r="Y33" s="162">
        <f>+I_Vendite!Y33</f>
        <v>0</v>
      </c>
      <c r="Z33" s="162">
        <f>+I_Vendite!Z33</f>
        <v>0</v>
      </c>
      <c r="AA33" s="162">
        <f>+I_Vendite!AA33</f>
        <v>0</v>
      </c>
      <c r="AB33" s="162">
        <f>+I_Vendite!AB33</f>
        <v>0</v>
      </c>
      <c r="AC33" s="162">
        <f>+I_Vendite!AC33</f>
        <v>0</v>
      </c>
      <c r="AD33" s="162">
        <f>+I_Vendite!AD33</f>
        <v>0</v>
      </c>
      <c r="AE33" s="162">
        <f>+I_Vendite!AE33</f>
        <v>0</v>
      </c>
      <c r="AF33" s="162">
        <f>+I_Vendite!AF33</f>
        <v>0</v>
      </c>
      <c r="AG33" s="162">
        <f>+I_Vendite!AG33</f>
        <v>0</v>
      </c>
      <c r="AH33" s="162">
        <f>+I_Vendite!AH33</f>
        <v>0</v>
      </c>
      <c r="AI33" s="162">
        <f>+I_Vendite!AI33</f>
        <v>0</v>
      </c>
      <c r="AJ33" s="162">
        <f>+I_Vendite!AJ33</f>
        <v>0</v>
      </c>
      <c r="AK33" s="162">
        <f>+I_Vendite!AK33</f>
        <v>0</v>
      </c>
      <c r="AL33" s="162">
        <f>+I_Vendite!AL33</f>
        <v>0</v>
      </c>
      <c r="AM33" s="162">
        <f>+I_Vendite!AM33</f>
        <v>0</v>
      </c>
      <c r="AN33" s="162">
        <f>+I_Vendite!AN33</f>
        <v>0</v>
      </c>
      <c r="AO33" s="162">
        <f>+I_Vendite!AO33</f>
        <v>0</v>
      </c>
      <c r="AP33" s="162">
        <f>+I_Vendite!AP33</f>
        <v>0</v>
      </c>
      <c r="AQ33" s="162">
        <f>+I_Vendite!AQ33</f>
        <v>0</v>
      </c>
      <c r="AR33" s="162">
        <f>+I_Vendite!AR33</f>
        <v>0</v>
      </c>
      <c r="AS33" s="162">
        <f>+I_Vendite!AS33</f>
        <v>0</v>
      </c>
      <c r="AT33" s="162">
        <f>+I_Vendite!AT33</f>
        <v>0</v>
      </c>
      <c r="AU33" s="162">
        <f>+I_Vendite!AU33</f>
        <v>0</v>
      </c>
      <c r="AV33" s="162">
        <f>+I_Vendite!AV33</f>
        <v>0</v>
      </c>
      <c r="AW33" s="162">
        <f>+I_Vendite!AW33</f>
        <v>0</v>
      </c>
      <c r="AX33" s="162">
        <f>+I_Vendite!AX33</f>
        <v>0</v>
      </c>
      <c r="AY33" s="162">
        <f>+I_Vendite!AY33</f>
        <v>0</v>
      </c>
      <c r="AZ33" s="162">
        <f>+I_Vendite!AZ33</f>
        <v>0</v>
      </c>
      <c r="BA33" s="162">
        <f>+I_Vendite!BA33</f>
        <v>0</v>
      </c>
      <c r="BB33" s="162">
        <f>+I_Vendite!BB33</f>
        <v>0</v>
      </c>
      <c r="BC33" s="162">
        <f>+I_Vendite!BC33</f>
        <v>0</v>
      </c>
      <c r="BD33" s="162">
        <f>+I_Vendite!BD33</f>
        <v>0</v>
      </c>
      <c r="BE33" s="162">
        <f>+I_Vendite!BE33</f>
        <v>0</v>
      </c>
      <c r="BF33" s="162">
        <f>+I_Vendite!BF33</f>
        <v>0</v>
      </c>
      <c r="BG33" s="162">
        <f>+I_Vendite!BG33</f>
        <v>0</v>
      </c>
      <c r="BH33" s="162">
        <f>+I_Vendite!BH33</f>
        <v>0</v>
      </c>
      <c r="BI33" s="162">
        <f>+I_Vendite!BI33</f>
        <v>0</v>
      </c>
      <c r="BJ33" s="162">
        <f>+I_Vendite!BJ33</f>
        <v>0</v>
      </c>
      <c r="BK33" s="162">
        <f>+I_Vendite!BK33</f>
        <v>0</v>
      </c>
    </row>
    <row r="34" spans="2:63" x14ac:dyDescent="0.25">
      <c r="B34" t="str">
        <f t="shared" si="2"/>
        <v>Linea I</v>
      </c>
      <c r="D34" s="162">
        <f>+I_Vendite!D34</f>
        <v>0</v>
      </c>
      <c r="E34" s="162">
        <f>+I_Vendite!E34</f>
        <v>0</v>
      </c>
      <c r="F34" s="162">
        <f>+I_Vendite!F34</f>
        <v>0</v>
      </c>
      <c r="G34" s="162">
        <f>+I_Vendite!G34</f>
        <v>0</v>
      </c>
      <c r="H34" s="162">
        <f>+I_Vendite!H34</f>
        <v>0</v>
      </c>
      <c r="I34" s="162">
        <f>+I_Vendite!I34</f>
        <v>0</v>
      </c>
      <c r="J34" s="162">
        <f>+I_Vendite!J34</f>
        <v>0</v>
      </c>
      <c r="K34" s="162">
        <f>+I_Vendite!K34</f>
        <v>0</v>
      </c>
      <c r="L34" s="162">
        <f>+I_Vendite!L34</f>
        <v>0</v>
      </c>
      <c r="M34" s="162">
        <f>+I_Vendite!M34</f>
        <v>0</v>
      </c>
      <c r="N34" s="162">
        <f>+I_Vendite!N34</f>
        <v>0</v>
      </c>
      <c r="O34" s="162">
        <f>+I_Vendite!O34</f>
        <v>0</v>
      </c>
      <c r="P34" s="162">
        <f>+I_Vendite!P34</f>
        <v>0</v>
      </c>
      <c r="Q34" s="162">
        <f>+I_Vendite!Q34</f>
        <v>0</v>
      </c>
      <c r="R34" s="162">
        <f>+I_Vendite!R34</f>
        <v>0</v>
      </c>
      <c r="S34" s="162">
        <f>+I_Vendite!S34</f>
        <v>0</v>
      </c>
      <c r="T34" s="162">
        <f>+I_Vendite!T34</f>
        <v>0</v>
      </c>
      <c r="U34" s="162">
        <f>+I_Vendite!U34</f>
        <v>0</v>
      </c>
      <c r="V34" s="162">
        <f>+I_Vendite!V34</f>
        <v>0</v>
      </c>
      <c r="W34" s="162">
        <f>+I_Vendite!W34</f>
        <v>0</v>
      </c>
      <c r="X34" s="162">
        <f>+I_Vendite!X34</f>
        <v>0</v>
      </c>
      <c r="Y34" s="162">
        <f>+I_Vendite!Y34</f>
        <v>0</v>
      </c>
      <c r="Z34" s="162">
        <f>+I_Vendite!Z34</f>
        <v>0</v>
      </c>
      <c r="AA34" s="162">
        <f>+I_Vendite!AA34</f>
        <v>0</v>
      </c>
      <c r="AB34" s="162">
        <f>+I_Vendite!AB34</f>
        <v>0</v>
      </c>
      <c r="AC34" s="162">
        <f>+I_Vendite!AC34</f>
        <v>0</v>
      </c>
      <c r="AD34" s="162">
        <f>+I_Vendite!AD34</f>
        <v>0</v>
      </c>
      <c r="AE34" s="162">
        <f>+I_Vendite!AE34</f>
        <v>0</v>
      </c>
      <c r="AF34" s="162">
        <f>+I_Vendite!AF34</f>
        <v>0</v>
      </c>
      <c r="AG34" s="162">
        <f>+I_Vendite!AG34</f>
        <v>0</v>
      </c>
      <c r="AH34" s="162">
        <f>+I_Vendite!AH34</f>
        <v>0</v>
      </c>
      <c r="AI34" s="162">
        <f>+I_Vendite!AI34</f>
        <v>0</v>
      </c>
      <c r="AJ34" s="162">
        <f>+I_Vendite!AJ34</f>
        <v>0</v>
      </c>
      <c r="AK34" s="162">
        <f>+I_Vendite!AK34</f>
        <v>0</v>
      </c>
      <c r="AL34" s="162">
        <f>+I_Vendite!AL34</f>
        <v>0</v>
      </c>
      <c r="AM34" s="162">
        <f>+I_Vendite!AM34</f>
        <v>0</v>
      </c>
      <c r="AN34" s="162">
        <f>+I_Vendite!AN34</f>
        <v>0</v>
      </c>
      <c r="AO34" s="162">
        <f>+I_Vendite!AO34</f>
        <v>0</v>
      </c>
      <c r="AP34" s="162">
        <f>+I_Vendite!AP34</f>
        <v>0</v>
      </c>
      <c r="AQ34" s="162">
        <f>+I_Vendite!AQ34</f>
        <v>0</v>
      </c>
      <c r="AR34" s="162">
        <f>+I_Vendite!AR34</f>
        <v>0</v>
      </c>
      <c r="AS34" s="162">
        <f>+I_Vendite!AS34</f>
        <v>0</v>
      </c>
      <c r="AT34" s="162">
        <f>+I_Vendite!AT34</f>
        <v>0</v>
      </c>
      <c r="AU34" s="162">
        <f>+I_Vendite!AU34</f>
        <v>0</v>
      </c>
      <c r="AV34" s="162">
        <f>+I_Vendite!AV34</f>
        <v>0</v>
      </c>
      <c r="AW34" s="162">
        <f>+I_Vendite!AW34</f>
        <v>0</v>
      </c>
      <c r="AX34" s="162">
        <f>+I_Vendite!AX34</f>
        <v>0</v>
      </c>
      <c r="AY34" s="162">
        <f>+I_Vendite!AY34</f>
        <v>0</v>
      </c>
      <c r="AZ34" s="162">
        <f>+I_Vendite!AZ34</f>
        <v>0</v>
      </c>
      <c r="BA34" s="162">
        <f>+I_Vendite!BA34</f>
        <v>0</v>
      </c>
      <c r="BB34" s="162">
        <f>+I_Vendite!BB34</f>
        <v>0</v>
      </c>
      <c r="BC34" s="162">
        <f>+I_Vendite!BC34</f>
        <v>0</v>
      </c>
      <c r="BD34" s="162">
        <f>+I_Vendite!BD34</f>
        <v>0</v>
      </c>
      <c r="BE34" s="162">
        <f>+I_Vendite!BE34</f>
        <v>0</v>
      </c>
      <c r="BF34" s="162">
        <f>+I_Vendite!BF34</f>
        <v>0</v>
      </c>
      <c r="BG34" s="162">
        <f>+I_Vendite!BG34</f>
        <v>0</v>
      </c>
      <c r="BH34" s="162">
        <f>+I_Vendite!BH34</f>
        <v>0</v>
      </c>
      <c r="BI34" s="162">
        <f>+I_Vendite!BI34</f>
        <v>0</v>
      </c>
      <c r="BJ34" s="162">
        <f>+I_Vendite!BJ34</f>
        <v>0</v>
      </c>
      <c r="BK34" s="162">
        <f>+I_Vendite!BK34</f>
        <v>0</v>
      </c>
    </row>
    <row r="35" spans="2:63" x14ac:dyDescent="0.25">
      <c r="B35" t="str">
        <f t="shared" si="2"/>
        <v>Linea j</v>
      </c>
      <c r="D35" s="162">
        <f>+I_Vendite!D35</f>
        <v>0</v>
      </c>
      <c r="E35" s="162">
        <f>+I_Vendite!E35</f>
        <v>0</v>
      </c>
      <c r="F35" s="162">
        <f>+I_Vendite!F35</f>
        <v>0</v>
      </c>
      <c r="G35" s="162">
        <f>+I_Vendite!G35</f>
        <v>0</v>
      </c>
      <c r="H35" s="162">
        <f>+I_Vendite!H35</f>
        <v>0</v>
      </c>
      <c r="I35" s="162">
        <f>+I_Vendite!I35</f>
        <v>0</v>
      </c>
      <c r="J35" s="162">
        <f>+I_Vendite!J35</f>
        <v>0</v>
      </c>
      <c r="K35" s="162">
        <f>+I_Vendite!K35</f>
        <v>0</v>
      </c>
      <c r="L35" s="162">
        <f>+I_Vendite!L35</f>
        <v>0</v>
      </c>
      <c r="M35" s="162">
        <f>+I_Vendite!M35</f>
        <v>0</v>
      </c>
      <c r="N35" s="162">
        <f>+I_Vendite!N35</f>
        <v>0</v>
      </c>
      <c r="O35" s="162">
        <f>+I_Vendite!O35</f>
        <v>0</v>
      </c>
      <c r="P35" s="162">
        <f>+I_Vendite!P35</f>
        <v>0</v>
      </c>
      <c r="Q35" s="162">
        <f>+I_Vendite!Q35</f>
        <v>0</v>
      </c>
      <c r="R35" s="162">
        <f>+I_Vendite!R35</f>
        <v>0</v>
      </c>
      <c r="S35" s="162">
        <f>+I_Vendite!S35</f>
        <v>0</v>
      </c>
      <c r="T35" s="162">
        <f>+I_Vendite!T35</f>
        <v>0</v>
      </c>
      <c r="U35" s="162">
        <f>+I_Vendite!U35</f>
        <v>0</v>
      </c>
      <c r="V35" s="162">
        <f>+I_Vendite!V35</f>
        <v>0</v>
      </c>
      <c r="W35" s="162">
        <f>+I_Vendite!W35</f>
        <v>0</v>
      </c>
      <c r="X35" s="162">
        <f>+I_Vendite!X35</f>
        <v>0</v>
      </c>
      <c r="Y35" s="162">
        <f>+I_Vendite!Y35</f>
        <v>0</v>
      </c>
      <c r="Z35" s="162">
        <f>+I_Vendite!Z35</f>
        <v>0</v>
      </c>
      <c r="AA35" s="162">
        <f>+I_Vendite!AA35</f>
        <v>0</v>
      </c>
      <c r="AB35" s="162">
        <f>+I_Vendite!AB35</f>
        <v>0</v>
      </c>
      <c r="AC35" s="162">
        <f>+I_Vendite!AC35</f>
        <v>0</v>
      </c>
      <c r="AD35" s="162">
        <f>+I_Vendite!AD35</f>
        <v>0</v>
      </c>
      <c r="AE35" s="162">
        <f>+I_Vendite!AE35</f>
        <v>0</v>
      </c>
      <c r="AF35" s="162">
        <f>+I_Vendite!AF35</f>
        <v>0</v>
      </c>
      <c r="AG35" s="162">
        <f>+I_Vendite!AG35</f>
        <v>0</v>
      </c>
      <c r="AH35" s="162">
        <f>+I_Vendite!AH35</f>
        <v>0</v>
      </c>
      <c r="AI35" s="162">
        <f>+I_Vendite!AI35</f>
        <v>0</v>
      </c>
      <c r="AJ35" s="162">
        <f>+I_Vendite!AJ35</f>
        <v>0</v>
      </c>
      <c r="AK35" s="162">
        <f>+I_Vendite!AK35</f>
        <v>0</v>
      </c>
      <c r="AL35" s="162">
        <f>+I_Vendite!AL35</f>
        <v>0</v>
      </c>
      <c r="AM35" s="162">
        <f>+I_Vendite!AM35</f>
        <v>0</v>
      </c>
      <c r="AN35" s="162">
        <f>+I_Vendite!AN35</f>
        <v>0</v>
      </c>
      <c r="AO35" s="162">
        <f>+I_Vendite!AO35</f>
        <v>0</v>
      </c>
      <c r="AP35" s="162">
        <f>+I_Vendite!AP35</f>
        <v>0</v>
      </c>
      <c r="AQ35" s="162">
        <f>+I_Vendite!AQ35</f>
        <v>0</v>
      </c>
      <c r="AR35" s="162">
        <f>+I_Vendite!AR35</f>
        <v>0</v>
      </c>
      <c r="AS35" s="162">
        <f>+I_Vendite!AS35</f>
        <v>0</v>
      </c>
      <c r="AT35" s="162">
        <f>+I_Vendite!AT35</f>
        <v>0</v>
      </c>
      <c r="AU35" s="162">
        <f>+I_Vendite!AU35</f>
        <v>0</v>
      </c>
      <c r="AV35" s="162">
        <f>+I_Vendite!AV35</f>
        <v>0</v>
      </c>
      <c r="AW35" s="162">
        <f>+I_Vendite!AW35</f>
        <v>0</v>
      </c>
      <c r="AX35" s="162">
        <f>+I_Vendite!AX35</f>
        <v>0</v>
      </c>
      <c r="AY35" s="162">
        <f>+I_Vendite!AY35</f>
        <v>0</v>
      </c>
      <c r="AZ35" s="162">
        <f>+I_Vendite!AZ35</f>
        <v>0</v>
      </c>
      <c r="BA35" s="162">
        <f>+I_Vendite!BA35</f>
        <v>0</v>
      </c>
      <c r="BB35" s="162">
        <f>+I_Vendite!BB35</f>
        <v>0</v>
      </c>
      <c r="BC35" s="162">
        <f>+I_Vendite!BC35</f>
        <v>0</v>
      </c>
      <c r="BD35" s="162">
        <f>+I_Vendite!BD35</f>
        <v>0</v>
      </c>
      <c r="BE35" s="162">
        <f>+I_Vendite!BE35</f>
        <v>0</v>
      </c>
      <c r="BF35" s="162">
        <f>+I_Vendite!BF35</f>
        <v>0</v>
      </c>
      <c r="BG35" s="162">
        <f>+I_Vendite!BG35</f>
        <v>0</v>
      </c>
      <c r="BH35" s="162">
        <f>+I_Vendite!BH35</f>
        <v>0</v>
      </c>
      <c r="BI35" s="162">
        <f>+I_Vendite!BI35</f>
        <v>0</v>
      </c>
      <c r="BJ35" s="162">
        <f>+I_Vendite!BJ35</f>
        <v>0</v>
      </c>
      <c r="BK35" s="162">
        <f>+I_Vendite!BK35</f>
        <v>0</v>
      </c>
    </row>
    <row r="36" spans="2:63" x14ac:dyDescent="0.25">
      <c r="B36" t="str">
        <f t="shared" si="2"/>
        <v>Linea K</v>
      </c>
      <c r="D36" s="162">
        <f>+I_Vendite!D36</f>
        <v>0</v>
      </c>
      <c r="E36" s="162">
        <f>+I_Vendite!E36</f>
        <v>0</v>
      </c>
      <c r="F36" s="162">
        <f>+I_Vendite!F36</f>
        <v>0</v>
      </c>
      <c r="G36" s="162">
        <f>+I_Vendite!G36</f>
        <v>0</v>
      </c>
      <c r="H36" s="162">
        <f>+I_Vendite!H36</f>
        <v>0</v>
      </c>
      <c r="I36" s="162">
        <f>+I_Vendite!I36</f>
        <v>0</v>
      </c>
      <c r="J36" s="162">
        <f>+I_Vendite!J36</f>
        <v>0</v>
      </c>
      <c r="K36" s="162">
        <f>+I_Vendite!K36</f>
        <v>0</v>
      </c>
      <c r="L36" s="162">
        <f>+I_Vendite!L36</f>
        <v>0</v>
      </c>
      <c r="M36" s="162">
        <f>+I_Vendite!M36</f>
        <v>0</v>
      </c>
      <c r="N36" s="162">
        <f>+I_Vendite!N36</f>
        <v>0</v>
      </c>
      <c r="O36" s="162">
        <f>+I_Vendite!O36</f>
        <v>0</v>
      </c>
      <c r="P36" s="162">
        <f>+I_Vendite!P36</f>
        <v>0</v>
      </c>
      <c r="Q36" s="162">
        <f>+I_Vendite!Q36</f>
        <v>0</v>
      </c>
      <c r="R36" s="162">
        <f>+I_Vendite!R36</f>
        <v>0</v>
      </c>
      <c r="S36" s="162">
        <f>+I_Vendite!S36</f>
        <v>0</v>
      </c>
      <c r="T36" s="162">
        <f>+I_Vendite!T36</f>
        <v>0</v>
      </c>
      <c r="U36" s="162">
        <f>+I_Vendite!U36</f>
        <v>0</v>
      </c>
      <c r="V36" s="162">
        <f>+I_Vendite!V36</f>
        <v>0</v>
      </c>
      <c r="W36" s="162">
        <f>+I_Vendite!W36</f>
        <v>0</v>
      </c>
      <c r="X36" s="162">
        <f>+I_Vendite!X36</f>
        <v>0</v>
      </c>
      <c r="Y36" s="162">
        <f>+I_Vendite!Y36</f>
        <v>0</v>
      </c>
      <c r="Z36" s="162">
        <f>+I_Vendite!Z36</f>
        <v>0</v>
      </c>
      <c r="AA36" s="162">
        <f>+I_Vendite!AA36</f>
        <v>0</v>
      </c>
      <c r="AB36" s="162">
        <f>+I_Vendite!AB36</f>
        <v>0</v>
      </c>
      <c r="AC36" s="162">
        <f>+I_Vendite!AC36</f>
        <v>0</v>
      </c>
      <c r="AD36" s="162">
        <f>+I_Vendite!AD36</f>
        <v>0</v>
      </c>
      <c r="AE36" s="162">
        <f>+I_Vendite!AE36</f>
        <v>0</v>
      </c>
      <c r="AF36" s="162">
        <f>+I_Vendite!AF36</f>
        <v>0</v>
      </c>
      <c r="AG36" s="162">
        <f>+I_Vendite!AG36</f>
        <v>0</v>
      </c>
      <c r="AH36" s="162">
        <f>+I_Vendite!AH36</f>
        <v>0</v>
      </c>
      <c r="AI36" s="162">
        <f>+I_Vendite!AI36</f>
        <v>0</v>
      </c>
      <c r="AJ36" s="162">
        <f>+I_Vendite!AJ36</f>
        <v>0</v>
      </c>
      <c r="AK36" s="162">
        <f>+I_Vendite!AK36</f>
        <v>0</v>
      </c>
      <c r="AL36" s="162">
        <f>+I_Vendite!AL36</f>
        <v>0</v>
      </c>
      <c r="AM36" s="162">
        <f>+I_Vendite!AM36</f>
        <v>0</v>
      </c>
      <c r="AN36" s="162">
        <f>+I_Vendite!AN36</f>
        <v>0</v>
      </c>
      <c r="AO36" s="162">
        <f>+I_Vendite!AO36</f>
        <v>0</v>
      </c>
      <c r="AP36" s="162">
        <f>+I_Vendite!AP36</f>
        <v>0</v>
      </c>
      <c r="AQ36" s="162">
        <f>+I_Vendite!AQ36</f>
        <v>0</v>
      </c>
      <c r="AR36" s="162">
        <f>+I_Vendite!AR36</f>
        <v>0</v>
      </c>
      <c r="AS36" s="162">
        <f>+I_Vendite!AS36</f>
        <v>0</v>
      </c>
      <c r="AT36" s="162">
        <f>+I_Vendite!AT36</f>
        <v>0</v>
      </c>
      <c r="AU36" s="162">
        <f>+I_Vendite!AU36</f>
        <v>0</v>
      </c>
      <c r="AV36" s="162">
        <f>+I_Vendite!AV36</f>
        <v>0</v>
      </c>
      <c r="AW36" s="162">
        <f>+I_Vendite!AW36</f>
        <v>0</v>
      </c>
      <c r="AX36" s="162">
        <f>+I_Vendite!AX36</f>
        <v>0</v>
      </c>
      <c r="AY36" s="162">
        <f>+I_Vendite!AY36</f>
        <v>0</v>
      </c>
      <c r="AZ36" s="162">
        <f>+I_Vendite!AZ36</f>
        <v>0</v>
      </c>
      <c r="BA36" s="162">
        <f>+I_Vendite!BA36</f>
        <v>0</v>
      </c>
      <c r="BB36" s="162">
        <f>+I_Vendite!BB36</f>
        <v>0</v>
      </c>
      <c r="BC36" s="162">
        <f>+I_Vendite!BC36</f>
        <v>0</v>
      </c>
      <c r="BD36" s="162">
        <f>+I_Vendite!BD36</f>
        <v>0</v>
      </c>
      <c r="BE36" s="162">
        <f>+I_Vendite!BE36</f>
        <v>0</v>
      </c>
      <c r="BF36" s="162">
        <f>+I_Vendite!BF36</f>
        <v>0</v>
      </c>
      <c r="BG36" s="162">
        <f>+I_Vendite!BG36</f>
        <v>0</v>
      </c>
      <c r="BH36" s="162">
        <f>+I_Vendite!BH36</f>
        <v>0</v>
      </c>
      <c r="BI36" s="162">
        <f>+I_Vendite!BI36</f>
        <v>0</v>
      </c>
      <c r="BJ36" s="162">
        <f>+I_Vendite!BJ36</f>
        <v>0</v>
      </c>
      <c r="BK36" s="162">
        <f>+I_Vendite!BK36</f>
        <v>0</v>
      </c>
    </row>
    <row r="37" spans="2:63" x14ac:dyDescent="0.25">
      <c r="B37" t="str">
        <f t="shared" si="2"/>
        <v>Linea L</v>
      </c>
      <c r="D37" s="162">
        <f>+I_Vendite!D37</f>
        <v>0</v>
      </c>
      <c r="E37" s="162">
        <f>+I_Vendite!E37</f>
        <v>0</v>
      </c>
      <c r="F37" s="162">
        <f>+I_Vendite!F37</f>
        <v>0</v>
      </c>
      <c r="G37" s="162">
        <f>+I_Vendite!G37</f>
        <v>0</v>
      </c>
      <c r="H37" s="162">
        <f>+I_Vendite!H37</f>
        <v>0</v>
      </c>
      <c r="I37" s="162">
        <f>+I_Vendite!I37</f>
        <v>0</v>
      </c>
      <c r="J37" s="162">
        <f>+I_Vendite!J37</f>
        <v>0</v>
      </c>
      <c r="K37" s="162">
        <f>+I_Vendite!K37</f>
        <v>0</v>
      </c>
      <c r="L37" s="162">
        <f>+I_Vendite!L37</f>
        <v>0</v>
      </c>
      <c r="M37" s="162">
        <f>+I_Vendite!M37</f>
        <v>0</v>
      </c>
      <c r="N37" s="162">
        <f>+I_Vendite!N37</f>
        <v>0</v>
      </c>
      <c r="O37" s="162">
        <f>+I_Vendite!O37</f>
        <v>0</v>
      </c>
      <c r="P37" s="162">
        <f>+I_Vendite!P37</f>
        <v>0</v>
      </c>
      <c r="Q37" s="162">
        <f>+I_Vendite!Q37</f>
        <v>0</v>
      </c>
      <c r="R37" s="162">
        <f>+I_Vendite!R37</f>
        <v>0</v>
      </c>
      <c r="S37" s="162">
        <f>+I_Vendite!S37</f>
        <v>0</v>
      </c>
      <c r="T37" s="162">
        <f>+I_Vendite!T37</f>
        <v>0</v>
      </c>
      <c r="U37" s="162">
        <f>+I_Vendite!U37</f>
        <v>0</v>
      </c>
      <c r="V37" s="162">
        <f>+I_Vendite!V37</f>
        <v>0</v>
      </c>
      <c r="W37" s="162">
        <f>+I_Vendite!W37</f>
        <v>0</v>
      </c>
      <c r="X37" s="162">
        <f>+I_Vendite!X37</f>
        <v>0</v>
      </c>
      <c r="Y37" s="162">
        <f>+I_Vendite!Y37</f>
        <v>0</v>
      </c>
      <c r="Z37" s="162">
        <f>+I_Vendite!Z37</f>
        <v>0</v>
      </c>
      <c r="AA37" s="162">
        <f>+I_Vendite!AA37</f>
        <v>0</v>
      </c>
      <c r="AB37" s="162">
        <f>+I_Vendite!AB37</f>
        <v>0</v>
      </c>
      <c r="AC37" s="162">
        <f>+I_Vendite!AC37</f>
        <v>0</v>
      </c>
      <c r="AD37" s="162">
        <f>+I_Vendite!AD37</f>
        <v>0</v>
      </c>
      <c r="AE37" s="162">
        <f>+I_Vendite!AE37</f>
        <v>0</v>
      </c>
      <c r="AF37" s="162">
        <f>+I_Vendite!AF37</f>
        <v>0</v>
      </c>
      <c r="AG37" s="162">
        <f>+I_Vendite!AG37</f>
        <v>0</v>
      </c>
      <c r="AH37" s="162">
        <f>+I_Vendite!AH37</f>
        <v>0</v>
      </c>
      <c r="AI37" s="162">
        <f>+I_Vendite!AI37</f>
        <v>0</v>
      </c>
      <c r="AJ37" s="162">
        <f>+I_Vendite!AJ37</f>
        <v>0</v>
      </c>
      <c r="AK37" s="162">
        <f>+I_Vendite!AK37</f>
        <v>0</v>
      </c>
      <c r="AL37" s="162">
        <f>+I_Vendite!AL37</f>
        <v>0</v>
      </c>
      <c r="AM37" s="162">
        <f>+I_Vendite!AM37</f>
        <v>0</v>
      </c>
      <c r="AN37" s="162">
        <f>+I_Vendite!AN37</f>
        <v>0</v>
      </c>
      <c r="AO37" s="162">
        <f>+I_Vendite!AO37</f>
        <v>0</v>
      </c>
      <c r="AP37" s="162">
        <f>+I_Vendite!AP37</f>
        <v>0</v>
      </c>
      <c r="AQ37" s="162">
        <f>+I_Vendite!AQ37</f>
        <v>0</v>
      </c>
      <c r="AR37" s="162">
        <f>+I_Vendite!AR37</f>
        <v>0</v>
      </c>
      <c r="AS37" s="162">
        <f>+I_Vendite!AS37</f>
        <v>0</v>
      </c>
      <c r="AT37" s="162">
        <f>+I_Vendite!AT37</f>
        <v>0</v>
      </c>
      <c r="AU37" s="162">
        <f>+I_Vendite!AU37</f>
        <v>0</v>
      </c>
      <c r="AV37" s="162">
        <f>+I_Vendite!AV37</f>
        <v>0</v>
      </c>
      <c r="AW37" s="162">
        <f>+I_Vendite!AW37</f>
        <v>0</v>
      </c>
      <c r="AX37" s="162">
        <f>+I_Vendite!AX37</f>
        <v>0</v>
      </c>
      <c r="AY37" s="162">
        <f>+I_Vendite!AY37</f>
        <v>0</v>
      </c>
      <c r="AZ37" s="162">
        <f>+I_Vendite!AZ37</f>
        <v>0</v>
      </c>
      <c r="BA37" s="162">
        <f>+I_Vendite!BA37</f>
        <v>0</v>
      </c>
      <c r="BB37" s="162">
        <f>+I_Vendite!BB37</f>
        <v>0</v>
      </c>
      <c r="BC37" s="162">
        <f>+I_Vendite!BC37</f>
        <v>0</v>
      </c>
      <c r="BD37" s="162">
        <f>+I_Vendite!BD37</f>
        <v>0</v>
      </c>
      <c r="BE37" s="162">
        <f>+I_Vendite!BE37</f>
        <v>0</v>
      </c>
      <c r="BF37" s="162">
        <f>+I_Vendite!BF37</f>
        <v>0</v>
      </c>
      <c r="BG37" s="162">
        <f>+I_Vendite!BG37</f>
        <v>0</v>
      </c>
      <c r="BH37" s="162">
        <f>+I_Vendite!BH37</f>
        <v>0</v>
      </c>
      <c r="BI37" s="162">
        <f>+I_Vendite!BI37</f>
        <v>0</v>
      </c>
      <c r="BJ37" s="162">
        <f>+I_Vendite!BJ37</f>
        <v>0</v>
      </c>
      <c r="BK37" s="162">
        <f>+I_Vendite!BK37</f>
        <v>0</v>
      </c>
    </row>
    <row r="38" spans="2:63" x14ac:dyDescent="0.25">
      <c r="B38" t="str">
        <f t="shared" si="2"/>
        <v>Linea M</v>
      </c>
      <c r="D38" s="162">
        <f>+I_Vendite!D38</f>
        <v>0</v>
      </c>
      <c r="E38" s="162">
        <f>+I_Vendite!E38</f>
        <v>0</v>
      </c>
      <c r="F38" s="162">
        <f>+I_Vendite!F38</f>
        <v>0</v>
      </c>
      <c r="G38" s="162">
        <f>+I_Vendite!G38</f>
        <v>0</v>
      </c>
      <c r="H38" s="162">
        <f>+I_Vendite!H38</f>
        <v>0</v>
      </c>
      <c r="I38" s="162">
        <f>+I_Vendite!I38</f>
        <v>0</v>
      </c>
      <c r="J38" s="162">
        <f>+I_Vendite!J38</f>
        <v>0</v>
      </c>
      <c r="K38" s="162">
        <f>+I_Vendite!K38</f>
        <v>0</v>
      </c>
      <c r="L38" s="162">
        <f>+I_Vendite!L38</f>
        <v>0</v>
      </c>
      <c r="M38" s="162">
        <f>+I_Vendite!M38</f>
        <v>0</v>
      </c>
      <c r="N38" s="162">
        <f>+I_Vendite!N38</f>
        <v>0</v>
      </c>
      <c r="O38" s="162">
        <f>+I_Vendite!O38</f>
        <v>0</v>
      </c>
      <c r="P38" s="162">
        <f>+I_Vendite!P38</f>
        <v>0</v>
      </c>
      <c r="Q38" s="162">
        <f>+I_Vendite!Q38</f>
        <v>0</v>
      </c>
      <c r="R38" s="162">
        <f>+I_Vendite!R38</f>
        <v>0</v>
      </c>
      <c r="S38" s="162">
        <f>+I_Vendite!S38</f>
        <v>0</v>
      </c>
      <c r="T38" s="162">
        <f>+I_Vendite!T38</f>
        <v>0</v>
      </c>
      <c r="U38" s="162">
        <f>+I_Vendite!U38</f>
        <v>0</v>
      </c>
      <c r="V38" s="162">
        <f>+I_Vendite!V38</f>
        <v>0</v>
      </c>
      <c r="W38" s="162">
        <f>+I_Vendite!W38</f>
        <v>0</v>
      </c>
      <c r="X38" s="162">
        <f>+I_Vendite!X38</f>
        <v>0</v>
      </c>
      <c r="Y38" s="162">
        <f>+I_Vendite!Y38</f>
        <v>0</v>
      </c>
      <c r="Z38" s="162">
        <f>+I_Vendite!Z38</f>
        <v>0</v>
      </c>
      <c r="AA38" s="162">
        <f>+I_Vendite!AA38</f>
        <v>0</v>
      </c>
      <c r="AB38" s="162">
        <f>+I_Vendite!AB38</f>
        <v>0</v>
      </c>
      <c r="AC38" s="162">
        <f>+I_Vendite!AC38</f>
        <v>0</v>
      </c>
      <c r="AD38" s="162">
        <f>+I_Vendite!AD38</f>
        <v>0</v>
      </c>
      <c r="AE38" s="162">
        <f>+I_Vendite!AE38</f>
        <v>0</v>
      </c>
      <c r="AF38" s="162">
        <f>+I_Vendite!AF38</f>
        <v>0</v>
      </c>
      <c r="AG38" s="162">
        <f>+I_Vendite!AG38</f>
        <v>0</v>
      </c>
      <c r="AH38" s="162">
        <f>+I_Vendite!AH38</f>
        <v>0</v>
      </c>
      <c r="AI38" s="162">
        <f>+I_Vendite!AI38</f>
        <v>0</v>
      </c>
      <c r="AJ38" s="162">
        <f>+I_Vendite!AJ38</f>
        <v>0</v>
      </c>
      <c r="AK38" s="162">
        <f>+I_Vendite!AK38</f>
        <v>0</v>
      </c>
      <c r="AL38" s="162">
        <f>+I_Vendite!AL38</f>
        <v>0</v>
      </c>
      <c r="AM38" s="162">
        <f>+I_Vendite!AM38</f>
        <v>0</v>
      </c>
      <c r="AN38" s="162">
        <f>+I_Vendite!AN38</f>
        <v>0</v>
      </c>
      <c r="AO38" s="162">
        <f>+I_Vendite!AO38</f>
        <v>0</v>
      </c>
      <c r="AP38" s="162">
        <f>+I_Vendite!AP38</f>
        <v>0</v>
      </c>
      <c r="AQ38" s="162">
        <f>+I_Vendite!AQ38</f>
        <v>0</v>
      </c>
      <c r="AR38" s="162">
        <f>+I_Vendite!AR38</f>
        <v>0</v>
      </c>
      <c r="AS38" s="162">
        <f>+I_Vendite!AS38</f>
        <v>0</v>
      </c>
      <c r="AT38" s="162">
        <f>+I_Vendite!AT38</f>
        <v>0</v>
      </c>
      <c r="AU38" s="162">
        <f>+I_Vendite!AU38</f>
        <v>0</v>
      </c>
      <c r="AV38" s="162">
        <f>+I_Vendite!AV38</f>
        <v>0</v>
      </c>
      <c r="AW38" s="162">
        <f>+I_Vendite!AW38</f>
        <v>0</v>
      </c>
      <c r="AX38" s="162">
        <f>+I_Vendite!AX38</f>
        <v>0</v>
      </c>
      <c r="AY38" s="162">
        <f>+I_Vendite!AY38</f>
        <v>0</v>
      </c>
      <c r="AZ38" s="162">
        <f>+I_Vendite!AZ38</f>
        <v>0</v>
      </c>
      <c r="BA38" s="162">
        <f>+I_Vendite!BA38</f>
        <v>0</v>
      </c>
      <c r="BB38" s="162">
        <f>+I_Vendite!BB38</f>
        <v>0</v>
      </c>
      <c r="BC38" s="162">
        <f>+I_Vendite!BC38</f>
        <v>0</v>
      </c>
      <c r="BD38" s="162">
        <f>+I_Vendite!BD38</f>
        <v>0</v>
      </c>
      <c r="BE38" s="162">
        <f>+I_Vendite!BE38</f>
        <v>0</v>
      </c>
      <c r="BF38" s="162">
        <f>+I_Vendite!BF38</f>
        <v>0</v>
      </c>
      <c r="BG38" s="162">
        <f>+I_Vendite!BG38</f>
        <v>0</v>
      </c>
      <c r="BH38" s="162">
        <f>+I_Vendite!BH38</f>
        <v>0</v>
      </c>
      <c r="BI38" s="162">
        <f>+I_Vendite!BI38</f>
        <v>0</v>
      </c>
      <c r="BJ38" s="162">
        <f>+I_Vendite!BJ38</f>
        <v>0</v>
      </c>
      <c r="BK38" s="162">
        <f>+I_Vendite!BK38</f>
        <v>0</v>
      </c>
    </row>
    <row r="39" spans="2:63" x14ac:dyDescent="0.25">
      <c r="B39" t="str">
        <f t="shared" si="2"/>
        <v>Linea N</v>
      </c>
      <c r="D39" s="162">
        <f>+I_Vendite!D39</f>
        <v>0</v>
      </c>
      <c r="E39" s="162">
        <f>+I_Vendite!E39</f>
        <v>0</v>
      </c>
      <c r="F39" s="162">
        <f>+I_Vendite!F39</f>
        <v>0</v>
      </c>
      <c r="G39" s="162">
        <f>+I_Vendite!G39</f>
        <v>0</v>
      </c>
      <c r="H39" s="162">
        <f>+I_Vendite!H39</f>
        <v>0</v>
      </c>
      <c r="I39" s="162">
        <f>+I_Vendite!I39</f>
        <v>0</v>
      </c>
      <c r="J39" s="162">
        <f>+I_Vendite!J39</f>
        <v>0</v>
      </c>
      <c r="K39" s="162">
        <f>+I_Vendite!K39</f>
        <v>0</v>
      </c>
      <c r="L39" s="162">
        <f>+I_Vendite!L39</f>
        <v>0</v>
      </c>
      <c r="M39" s="162">
        <f>+I_Vendite!M39</f>
        <v>0</v>
      </c>
      <c r="N39" s="162">
        <f>+I_Vendite!N39</f>
        <v>0</v>
      </c>
      <c r="O39" s="162">
        <f>+I_Vendite!O39</f>
        <v>0</v>
      </c>
      <c r="P39" s="162">
        <f>+I_Vendite!P39</f>
        <v>0</v>
      </c>
      <c r="Q39" s="162">
        <f>+I_Vendite!Q39</f>
        <v>0</v>
      </c>
      <c r="R39" s="162">
        <f>+I_Vendite!R39</f>
        <v>0</v>
      </c>
      <c r="S39" s="162">
        <f>+I_Vendite!S39</f>
        <v>0</v>
      </c>
      <c r="T39" s="162">
        <f>+I_Vendite!T39</f>
        <v>0</v>
      </c>
      <c r="U39" s="162">
        <f>+I_Vendite!U39</f>
        <v>0</v>
      </c>
      <c r="V39" s="162">
        <f>+I_Vendite!V39</f>
        <v>0</v>
      </c>
      <c r="W39" s="162">
        <f>+I_Vendite!W39</f>
        <v>0</v>
      </c>
      <c r="X39" s="162">
        <f>+I_Vendite!X39</f>
        <v>0</v>
      </c>
      <c r="Y39" s="162">
        <f>+I_Vendite!Y39</f>
        <v>0</v>
      </c>
      <c r="Z39" s="162">
        <f>+I_Vendite!Z39</f>
        <v>0</v>
      </c>
      <c r="AA39" s="162">
        <f>+I_Vendite!AA39</f>
        <v>0</v>
      </c>
      <c r="AB39" s="162">
        <f>+I_Vendite!AB39</f>
        <v>0</v>
      </c>
      <c r="AC39" s="162">
        <f>+I_Vendite!AC39</f>
        <v>0</v>
      </c>
      <c r="AD39" s="162">
        <f>+I_Vendite!AD39</f>
        <v>0</v>
      </c>
      <c r="AE39" s="162">
        <f>+I_Vendite!AE39</f>
        <v>0</v>
      </c>
      <c r="AF39" s="162">
        <f>+I_Vendite!AF39</f>
        <v>0</v>
      </c>
      <c r="AG39" s="162">
        <f>+I_Vendite!AG39</f>
        <v>0</v>
      </c>
      <c r="AH39" s="162">
        <f>+I_Vendite!AH39</f>
        <v>0</v>
      </c>
      <c r="AI39" s="162">
        <f>+I_Vendite!AI39</f>
        <v>0</v>
      </c>
      <c r="AJ39" s="162">
        <f>+I_Vendite!AJ39</f>
        <v>0</v>
      </c>
      <c r="AK39" s="162">
        <f>+I_Vendite!AK39</f>
        <v>0</v>
      </c>
      <c r="AL39" s="162">
        <f>+I_Vendite!AL39</f>
        <v>0</v>
      </c>
      <c r="AM39" s="162">
        <f>+I_Vendite!AM39</f>
        <v>0</v>
      </c>
      <c r="AN39" s="162">
        <f>+I_Vendite!AN39</f>
        <v>0</v>
      </c>
      <c r="AO39" s="162">
        <f>+I_Vendite!AO39</f>
        <v>0</v>
      </c>
      <c r="AP39" s="162">
        <f>+I_Vendite!AP39</f>
        <v>0</v>
      </c>
      <c r="AQ39" s="162">
        <f>+I_Vendite!AQ39</f>
        <v>0</v>
      </c>
      <c r="AR39" s="162">
        <f>+I_Vendite!AR39</f>
        <v>0</v>
      </c>
      <c r="AS39" s="162">
        <f>+I_Vendite!AS39</f>
        <v>0</v>
      </c>
      <c r="AT39" s="162">
        <f>+I_Vendite!AT39</f>
        <v>0</v>
      </c>
      <c r="AU39" s="162">
        <f>+I_Vendite!AU39</f>
        <v>0</v>
      </c>
      <c r="AV39" s="162">
        <f>+I_Vendite!AV39</f>
        <v>0</v>
      </c>
      <c r="AW39" s="162">
        <f>+I_Vendite!AW39</f>
        <v>0</v>
      </c>
      <c r="AX39" s="162">
        <f>+I_Vendite!AX39</f>
        <v>0</v>
      </c>
      <c r="AY39" s="162">
        <f>+I_Vendite!AY39</f>
        <v>0</v>
      </c>
      <c r="AZ39" s="162">
        <f>+I_Vendite!AZ39</f>
        <v>0</v>
      </c>
      <c r="BA39" s="162">
        <f>+I_Vendite!BA39</f>
        <v>0</v>
      </c>
      <c r="BB39" s="162">
        <f>+I_Vendite!BB39</f>
        <v>0</v>
      </c>
      <c r="BC39" s="162">
        <f>+I_Vendite!BC39</f>
        <v>0</v>
      </c>
      <c r="BD39" s="162">
        <f>+I_Vendite!BD39</f>
        <v>0</v>
      </c>
      <c r="BE39" s="162">
        <f>+I_Vendite!BE39</f>
        <v>0</v>
      </c>
      <c r="BF39" s="162">
        <f>+I_Vendite!BF39</f>
        <v>0</v>
      </c>
      <c r="BG39" s="162">
        <f>+I_Vendite!BG39</f>
        <v>0</v>
      </c>
      <c r="BH39" s="162">
        <f>+I_Vendite!BH39</f>
        <v>0</v>
      </c>
      <c r="BI39" s="162">
        <f>+I_Vendite!BI39</f>
        <v>0</v>
      </c>
      <c r="BJ39" s="162">
        <f>+I_Vendite!BJ39</f>
        <v>0</v>
      </c>
      <c r="BK39" s="162">
        <f>+I_Vendite!BK39</f>
        <v>0</v>
      </c>
    </row>
    <row r="40" spans="2:63" x14ac:dyDescent="0.25">
      <c r="B40" t="str">
        <f t="shared" si="2"/>
        <v>Linea O</v>
      </c>
      <c r="D40" s="162">
        <f>+I_Vendite!D40</f>
        <v>0</v>
      </c>
      <c r="E40" s="162">
        <f>+I_Vendite!E40</f>
        <v>0</v>
      </c>
      <c r="F40" s="162">
        <f>+I_Vendite!F40</f>
        <v>0</v>
      </c>
      <c r="G40" s="162">
        <f>+I_Vendite!G40</f>
        <v>0</v>
      </c>
      <c r="H40" s="162">
        <f>+I_Vendite!H40</f>
        <v>0</v>
      </c>
      <c r="I40" s="162">
        <f>+I_Vendite!I40</f>
        <v>0</v>
      </c>
      <c r="J40" s="162">
        <f>+I_Vendite!J40</f>
        <v>0</v>
      </c>
      <c r="K40" s="162">
        <f>+I_Vendite!K40</f>
        <v>0</v>
      </c>
      <c r="L40" s="162">
        <f>+I_Vendite!L40</f>
        <v>0</v>
      </c>
      <c r="M40" s="162">
        <f>+I_Vendite!M40</f>
        <v>0</v>
      </c>
      <c r="N40" s="162">
        <f>+I_Vendite!N40</f>
        <v>0</v>
      </c>
      <c r="O40" s="162">
        <f>+I_Vendite!O40</f>
        <v>0</v>
      </c>
      <c r="P40" s="162">
        <f>+I_Vendite!P40</f>
        <v>0</v>
      </c>
      <c r="Q40" s="162">
        <f>+I_Vendite!Q40</f>
        <v>0</v>
      </c>
      <c r="R40" s="162">
        <f>+I_Vendite!R40</f>
        <v>0</v>
      </c>
      <c r="S40" s="162">
        <f>+I_Vendite!S40</f>
        <v>0</v>
      </c>
      <c r="T40" s="162">
        <f>+I_Vendite!T40</f>
        <v>0</v>
      </c>
      <c r="U40" s="162">
        <f>+I_Vendite!U40</f>
        <v>0</v>
      </c>
      <c r="V40" s="162">
        <f>+I_Vendite!V40</f>
        <v>0</v>
      </c>
      <c r="W40" s="162">
        <f>+I_Vendite!W40</f>
        <v>0</v>
      </c>
      <c r="X40" s="162">
        <f>+I_Vendite!X40</f>
        <v>0</v>
      </c>
      <c r="Y40" s="162">
        <f>+I_Vendite!Y40</f>
        <v>0</v>
      </c>
      <c r="Z40" s="162">
        <f>+I_Vendite!Z40</f>
        <v>0</v>
      </c>
      <c r="AA40" s="162">
        <f>+I_Vendite!AA40</f>
        <v>0</v>
      </c>
      <c r="AB40" s="162">
        <f>+I_Vendite!AB40</f>
        <v>0</v>
      </c>
      <c r="AC40" s="162">
        <f>+I_Vendite!AC40</f>
        <v>0</v>
      </c>
      <c r="AD40" s="162">
        <f>+I_Vendite!AD40</f>
        <v>0</v>
      </c>
      <c r="AE40" s="162">
        <f>+I_Vendite!AE40</f>
        <v>0</v>
      </c>
      <c r="AF40" s="162">
        <f>+I_Vendite!AF40</f>
        <v>0</v>
      </c>
      <c r="AG40" s="162">
        <f>+I_Vendite!AG40</f>
        <v>0</v>
      </c>
      <c r="AH40" s="162">
        <f>+I_Vendite!AH40</f>
        <v>0</v>
      </c>
      <c r="AI40" s="162">
        <f>+I_Vendite!AI40</f>
        <v>0</v>
      </c>
      <c r="AJ40" s="162">
        <f>+I_Vendite!AJ40</f>
        <v>0</v>
      </c>
      <c r="AK40" s="162">
        <f>+I_Vendite!AK40</f>
        <v>0</v>
      </c>
      <c r="AL40" s="162">
        <f>+I_Vendite!AL40</f>
        <v>0</v>
      </c>
      <c r="AM40" s="162">
        <f>+I_Vendite!AM40</f>
        <v>0</v>
      </c>
      <c r="AN40" s="162">
        <f>+I_Vendite!AN40</f>
        <v>0</v>
      </c>
      <c r="AO40" s="162">
        <f>+I_Vendite!AO40</f>
        <v>0</v>
      </c>
      <c r="AP40" s="162">
        <f>+I_Vendite!AP40</f>
        <v>0</v>
      </c>
      <c r="AQ40" s="162">
        <f>+I_Vendite!AQ40</f>
        <v>0</v>
      </c>
      <c r="AR40" s="162">
        <f>+I_Vendite!AR40</f>
        <v>0</v>
      </c>
      <c r="AS40" s="162">
        <f>+I_Vendite!AS40</f>
        <v>0</v>
      </c>
      <c r="AT40" s="162">
        <f>+I_Vendite!AT40</f>
        <v>0</v>
      </c>
      <c r="AU40" s="162">
        <f>+I_Vendite!AU40</f>
        <v>0</v>
      </c>
      <c r="AV40" s="162">
        <f>+I_Vendite!AV40</f>
        <v>0</v>
      </c>
      <c r="AW40" s="162">
        <f>+I_Vendite!AW40</f>
        <v>0</v>
      </c>
      <c r="AX40" s="162">
        <f>+I_Vendite!AX40</f>
        <v>0</v>
      </c>
      <c r="AY40" s="162">
        <f>+I_Vendite!AY40</f>
        <v>0</v>
      </c>
      <c r="AZ40" s="162">
        <f>+I_Vendite!AZ40</f>
        <v>0</v>
      </c>
      <c r="BA40" s="162">
        <f>+I_Vendite!BA40</f>
        <v>0</v>
      </c>
      <c r="BB40" s="162">
        <f>+I_Vendite!BB40</f>
        <v>0</v>
      </c>
      <c r="BC40" s="162">
        <f>+I_Vendite!BC40</f>
        <v>0</v>
      </c>
      <c r="BD40" s="162">
        <f>+I_Vendite!BD40</f>
        <v>0</v>
      </c>
      <c r="BE40" s="162">
        <f>+I_Vendite!BE40</f>
        <v>0</v>
      </c>
      <c r="BF40" s="162">
        <f>+I_Vendite!BF40</f>
        <v>0</v>
      </c>
      <c r="BG40" s="162">
        <f>+I_Vendite!BG40</f>
        <v>0</v>
      </c>
      <c r="BH40" s="162">
        <f>+I_Vendite!BH40</f>
        <v>0</v>
      </c>
      <c r="BI40" s="162">
        <f>+I_Vendite!BI40</f>
        <v>0</v>
      </c>
      <c r="BJ40" s="162">
        <f>+I_Vendite!BJ40</f>
        <v>0</v>
      </c>
      <c r="BK40" s="162">
        <f>+I_Vendite!BK40</f>
        <v>0</v>
      </c>
    </row>
    <row r="41" spans="2:63" x14ac:dyDescent="0.25">
      <c r="B41" t="str">
        <f t="shared" si="2"/>
        <v>Linea P</v>
      </c>
      <c r="D41" s="162">
        <f>+I_Vendite!D41</f>
        <v>0</v>
      </c>
      <c r="E41" s="162">
        <f>+I_Vendite!E41</f>
        <v>0</v>
      </c>
      <c r="F41" s="162">
        <f>+I_Vendite!F41</f>
        <v>0</v>
      </c>
      <c r="G41" s="162">
        <f>+I_Vendite!G41</f>
        <v>0</v>
      </c>
      <c r="H41" s="162">
        <f>+I_Vendite!H41</f>
        <v>0</v>
      </c>
      <c r="I41" s="162">
        <f>+I_Vendite!I41</f>
        <v>0</v>
      </c>
      <c r="J41" s="162">
        <f>+I_Vendite!J41</f>
        <v>0</v>
      </c>
      <c r="K41" s="162">
        <f>+I_Vendite!K41</f>
        <v>0</v>
      </c>
      <c r="L41" s="162">
        <f>+I_Vendite!L41</f>
        <v>0</v>
      </c>
      <c r="M41" s="162">
        <f>+I_Vendite!M41</f>
        <v>0</v>
      </c>
      <c r="N41" s="162">
        <f>+I_Vendite!N41</f>
        <v>0</v>
      </c>
      <c r="O41" s="162">
        <f>+I_Vendite!O41</f>
        <v>0</v>
      </c>
      <c r="P41" s="162">
        <f>+I_Vendite!P41</f>
        <v>0</v>
      </c>
      <c r="Q41" s="162">
        <f>+I_Vendite!Q41</f>
        <v>0</v>
      </c>
      <c r="R41" s="162">
        <f>+I_Vendite!R41</f>
        <v>0</v>
      </c>
      <c r="S41" s="162">
        <f>+I_Vendite!S41</f>
        <v>0</v>
      </c>
      <c r="T41" s="162">
        <f>+I_Vendite!T41</f>
        <v>0</v>
      </c>
      <c r="U41" s="162">
        <f>+I_Vendite!U41</f>
        <v>0</v>
      </c>
      <c r="V41" s="162">
        <f>+I_Vendite!V41</f>
        <v>0</v>
      </c>
      <c r="W41" s="162">
        <f>+I_Vendite!W41</f>
        <v>0</v>
      </c>
      <c r="X41" s="162">
        <f>+I_Vendite!X41</f>
        <v>0</v>
      </c>
      <c r="Y41" s="162">
        <f>+I_Vendite!Y41</f>
        <v>0</v>
      </c>
      <c r="Z41" s="162">
        <f>+I_Vendite!Z41</f>
        <v>0</v>
      </c>
      <c r="AA41" s="162">
        <f>+I_Vendite!AA41</f>
        <v>0</v>
      </c>
      <c r="AB41" s="162">
        <f>+I_Vendite!AB41</f>
        <v>0</v>
      </c>
      <c r="AC41" s="162">
        <f>+I_Vendite!AC41</f>
        <v>0</v>
      </c>
      <c r="AD41" s="162">
        <f>+I_Vendite!AD41</f>
        <v>0</v>
      </c>
      <c r="AE41" s="162">
        <f>+I_Vendite!AE41</f>
        <v>0</v>
      </c>
      <c r="AF41" s="162">
        <f>+I_Vendite!AF41</f>
        <v>0</v>
      </c>
      <c r="AG41" s="162">
        <f>+I_Vendite!AG41</f>
        <v>0</v>
      </c>
      <c r="AH41" s="162">
        <f>+I_Vendite!AH41</f>
        <v>0</v>
      </c>
      <c r="AI41" s="162">
        <f>+I_Vendite!AI41</f>
        <v>0</v>
      </c>
      <c r="AJ41" s="162">
        <f>+I_Vendite!AJ41</f>
        <v>0</v>
      </c>
      <c r="AK41" s="162">
        <f>+I_Vendite!AK41</f>
        <v>0</v>
      </c>
      <c r="AL41" s="162">
        <f>+I_Vendite!AL41</f>
        <v>0</v>
      </c>
      <c r="AM41" s="162">
        <f>+I_Vendite!AM41</f>
        <v>0</v>
      </c>
      <c r="AN41" s="162">
        <f>+I_Vendite!AN41</f>
        <v>0</v>
      </c>
      <c r="AO41" s="162">
        <f>+I_Vendite!AO41</f>
        <v>0</v>
      </c>
      <c r="AP41" s="162">
        <f>+I_Vendite!AP41</f>
        <v>0</v>
      </c>
      <c r="AQ41" s="162">
        <f>+I_Vendite!AQ41</f>
        <v>0</v>
      </c>
      <c r="AR41" s="162">
        <f>+I_Vendite!AR41</f>
        <v>0</v>
      </c>
      <c r="AS41" s="162">
        <f>+I_Vendite!AS41</f>
        <v>0</v>
      </c>
      <c r="AT41" s="162">
        <f>+I_Vendite!AT41</f>
        <v>0</v>
      </c>
      <c r="AU41" s="162">
        <f>+I_Vendite!AU41</f>
        <v>0</v>
      </c>
      <c r="AV41" s="162">
        <f>+I_Vendite!AV41</f>
        <v>0</v>
      </c>
      <c r="AW41" s="162">
        <f>+I_Vendite!AW41</f>
        <v>0</v>
      </c>
      <c r="AX41" s="162">
        <f>+I_Vendite!AX41</f>
        <v>0</v>
      </c>
      <c r="AY41" s="162">
        <f>+I_Vendite!AY41</f>
        <v>0</v>
      </c>
      <c r="AZ41" s="162">
        <f>+I_Vendite!AZ41</f>
        <v>0</v>
      </c>
      <c r="BA41" s="162">
        <f>+I_Vendite!BA41</f>
        <v>0</v>
      </c>
      <c r="BB41" s="162">
        <f>+I_Vendite!BB41</f>
        <v>0</v>
      </c>
      <c r="BC41" s="162">
        <f>+I_Vendite!BC41</f>
        <v>0</v>
      </c>
      <c r="BD41" s="162">
        <f>+I_Vendite!BD41</f>
        <v>0</v>
      </c>
      <c r="BE41" s="162">
        <f>+I_Vendite!BE41</f>
        <v>0</v>
      </c>
      <c r="BF41" s="162">
        <f>+I_Vendite!BF41</f>
        <v>0</v>
      </c>
      <c r="BG41" s="162">
        <f>+I_Vendite!BG41</f>
        <v>0</v>
      </c>
      <c r="BH41" s="162">
        <f>+I_Vendite!BH41</f>
        <v>0</v>
      </c>
      <c r="BI41" s="162">
        <f>+I_Vendite!BI41</f>
        <v>0</v>
      </c>
      <c r="BJ41" s="162">
        <f>+I_Vendite!BJ41</f>
        <v>0</v>
      </c>
      <c r="BK41" s="162">
        <f>+I_Vendite!BK41</f>
        <v>0</v>
      </c>
    </row>
    <row r="42" spans="2:63" x14ac:dyDescent="0.25">
      <c r="B42" t="str">
        <f t="shared" si="2"/>
        <v>Linea Q</v>
      </c>
      <c r="D42" s="162">
        <f>+I_Vendite!D42</f>
        <v>0</v>
      </c>
      <c r="E42" s="162">
        <f>+I_Vendite!E42</f>
        <v>0</v>
      </c>
      <c r="F42" s="162">
        <f>+I_Vendite!F42</f>
        <v>0</v>
      </c>
      <c r="G42" s="162">
        <f>+I_Vendite!G42</f>
        <v>0</v>
      </c>
      <c r="H42" s="162">
        <f>+I_Vendite!H42</f>
        <v>0</v>
      </c>
      <c r="I42" s="162">
        <f>+I_Vendite!I42</f>
        <v>0</v>
      </c>
      <c r="J42" s="162">
        <f>+I_Vendite!J42</f>
        <v>0</v>
      </c>
      <c r="K42" s="162">
        <f>+I_Vendite!K42</f>
        <v>0</v>
      </c>
      <c r="L42" s="162">
        <f>+I_Vendite!L42</f>
        <v>0</v>
      </c>
      <c r="M42" s="162">
        <f>+I_Vendite!M42</f>
        <v>0</v>
      </c>
      <c r="N42" s="162">
        <f>+I_Vendite!N42</f>
        <v>0</v>
      </c>
      <c r="O42" s="162">
        <f>+I_Vendite!O42</f>
        <v>0</v>
      </c>
      <c r="P42" s="162">
        <f>+I_Vendite!P42</f>
        <v>0</v>
      </c>
      <c r="Q42" s="162">
        <f>+I_Vendite!Q42</f>
        <v>0</v>
      </c>
      <c r="R42" s="162">
        <f>+I_Vendite!R42</f>
        <v>0</v>
      </c>
      <c r="S42" s="162">
        <f>+I_Vendite!S42</f>
        <v>0</v>
      </c>
      <c r="T42" s="162">
        <f>+I_Vendite!T42</f>
        <v>0</v>
      </c>
      <c r="U42" s="162">
        <f>+I_Vendite!U42</f>
        <v>0</v>
      </c>
      <c r="V42" s="162">
        <f>+I_Vendite!V42</f>
        <v>0</v>
      </c>
      <c r="W42" s="162">
        <f>+I_Vendite!W42</f>
        <v>0</v>
      </c>
      <c r="X42" s="162">
        <f>+I_Vendite!X42</f>
        <v>0</v>
      </c>
      <c r="Y42" s="162">
        <f>+I_Vendite!Y42</f>
        <v>0</v>
      </c>
      <c r="Z42" s="162">
        <f>+I_Vendite!Z42</f>
        <v>0</v>
      </c>
      <c r="AA42" s="162">
        <f>+I_Vendite!AA42</f>
        <v>0</v>
      </c>
      <c r="AB42" s="162">
        <f>+I_Vendite!AB42</f>
        <v>0</v>
      </c>
      <c r="AC42" s="162">
        <f>+I_Vendite!AC42</f>
        <v>0</v>
      </c>
      <c r="AD42" s="162">
        <f>+I_Vendite!AD42</f>
        <v>0</v>
      </c>
      <c r="AE42" s="162">
        <f>+I_Vendite!AE42</f>
        <v>0</v>
      </c>
      <c r="AF42" s="162">
        <f>+I_Vendite!AF42</f>
        <v>0</v>
      </c>
      <c r="AG42" s="162">
        <f>+I_Vendite!AG42</f>
        <v>0</v>
      </c>
      <c r="AH42" s="162">
        <f>+I_Vendite!AH42</f>
        <v>0</v>
      </c>
      <c r="AI42" s="162">
        <f>+I_Vendite!AI42</f>
        <v>0</v>
      </c>
      <c r="AJ42" s="162">
        <f>+I_Vendite!AJ42</f>
        <v>0</v>
      </c>
      <c r="AK42" s="162">
        <f>+I_Vendite!AK42</f>
        <v>0</v>
      </c>
      <c r="AL42" s="162">
        <f>+I_Vendite!AL42</f>
        <v>0</v>
      </c>
      <c r="AM42" s="162">
        <f>+I_Vendite!AM42</f>
        <v>0</v>
      </c>
      <c r="AN42" s="162">
        <f>+I_Vendite!AN42</f>
        <v>0</v>
      </c>
      <c r="AO42" s="162">
        <f>+I_Vendite!AO42</f>
        <v>0</v>
      </c>
      <c r="AP42" s="162">
        <f>+I_Vendite!AP42</f>
        <v>0</v>
      </c>
      <c r="AQ42" s="162">
        <f>+I_Vendite!AQ42</f>
        <v>0</v>
      </c>
      <c r="AR42" s="162">
        <f>+I_Vendite!AR42</f>
        <v>0</v>
      </c>
      <c r="AS42" s="162">
        <f>+I_Vendite!AS42</f>
        <v>0</v>
      </c>
      <c r="AT42" s="162">
        <f>+I_Vendite!AT42</f>
        <v>0</v>
      </c>
      <c r="AU42" s="162">
        <f>+I_Vendite!AU42</f>
        <v>0</v>
      </c>
      <c r="AV42" s="162">
        <f>+I_Vendite!AV42</f>
        <v>0</v>
      </c>
      <c r="AW42" s="162">
        <f>+I_Vendite!AW42</f>
        <v>0</v>
      </c>
      <c r="AX42" s="162">
        <f>+I_Vendite!AX42</f>
        <v>0</v>
      </c>
      <c r="AY42" s="162">
        <f>+I_Vendite!AY42</f>
        <v>0</v>
      </c>
      <c r="AZ42" s="162">
        <f>+I_Vendite!AZ42</f>
        <v>0</v>
      </c>
      <c r="BA42" s="162">
        <f>+I_Vendite!BA42</f>
        <v>0</v>
      </c>
      <c r="BB42" s="162">
        <f>+I_Vendite!BB42</f>
        <v>0</v>
      </c>
      <c r="BC42" s="162">
        <f>+I_Vendite!BC42</f>
        <v>0</v>
      </c>
      <c r="BD42" s="162">
        <f>+I_Vendite!BD42</f>
        <v>0</v>
      </c>
      <c r="BE42" s="162">
        <f>+I_Vendite!BE42</f>
        <v>0</v>
      </c>
      <c r="BF42" s="162">
        <f>+I_Vendite!BF42</f>
        <v>0</v>
      </c>
      <c r="BG42" s="162">
        <f>+I_Vendite!BG42</f>
        <v>0</v>
      </c>
      <c r="BH42" s="162">
        <f>+I_Vendite!BH42</f>
        <v>0</v>
      </c>
      <c r="BI42" s="162">
        <f>+I_Vendite!BI42</f>
        <v>0</v>
      </c>
      <c r="BJ42" s="162">
        <f>+I_Vendite!BJ42</f>
        <v>0</v>
      </c>
      <c r="BK42" s="162">
        <f>+I_Vendite!BK42</f>
        <v>0</v>
      </c>
    </row>
    <row r="43" spans="2:63" x14ac:dyDescent="0.25">
      <c r="B43" t="str">
        <f t="shared" si="2"/>
        <v>Linea R</v>
      </c>
      <c r="D43" s="162">
        <f>+I_Vendite!D43</f>
        <v>0</v>
      </c>
      <c r="E43" s="162">
        <f>+I_Vendite!E43</f>
        <v>0</v>
      </c>
      <c r="F43" s="162">
        <f>+I_Vendite!F43</f>
        <v>0</v>
      </c>
      <c r="G43" s="162">
        <f>+I_Vendite!G43</f>
        <v>0</v>
      </c>
      <c r="H43" s="162">
        <f>+I_Vendite!H43</f>
        <v>0</v>
      </c>
      <c r="I43" s="162">
        <f>+I_Vendite!I43</f>
        <v>0</v>
      </c>
      <c r="J43" s="162">
        <f>+I_Vendite!J43</f>
        <v>0</v>
      </c>
      <c r="K43" s="162">
        <f>+I_Vendite!K43</f>
        <v>0</v>
      </c>
      <c r="L43" s="162">
        <f>+I_Vendite!L43</f>
        <v>0</v>
      </c>
      <c r="M43" s="162">
        <f>+I_Vendite!M43</f>
        <v>0</v>
      </c>
      <c r="N43" s="162">
        <f>+I_Vendite!N43</f>
        <v>0</v>
      </c>
      <c r="O43" s="162">
        <f>+I_Vendite!O43</f>
        <v>0</v>
      </c>
      <c r="P43" s="162">
        <f>+I_Vendite!P43</f>
        <v>0</v>
      </c>
      <c r="Q43" s="162">
        <f>+I_Vendite!Q43</f>
        <v>0</v>
      </c>
      <c r="R43" s="162">
        <f>+I_Vendite!R43</f>
        <v>0</v>
      </c>
      <c r="S43" s="162">
        <f>+I_Vendite!S43</f>
        <v>0</v>
      </c>
      <c r="T43" s="162">
        <f>+I_Vendite!T43</f>
        <v>0</v>
      </c>
      <c r="U43" s="162">
        <f>+I_Vendite!U43</f>
        <v>0</v>
      </c>
      <c r="V43" s="162">
        <f>+I_Vendite!V43</f>
        <v>0</v>
      </c>
      <c r="W43" s="162">
        <f>+I_Vendite!W43</f>
        <v>0</v>
      </c>
      <c r="X43" s="162">
        <f>+I_Vendite!X43</f>
        <v>0</v>
      </c>
      <c r="Y43" s="162">
        <f>+I_Vendite!Y43</f>
        <v>0</v>
      </c>
      <c r="Z43" s="162">
        <f>+I_Vendite!Z43</f>
        <v>0</v>
      </c>
      <c r="AA43" s="162">
        <f>+I_Vendite!AA43</f>
        <v>0</v>
      </c>
      <c r="AB43" s="162">
        <f>+I_Vendite!AB43</f>
        <v>0</v>
      </c>
      <c r="AC43" s="162">
        <f>+I_Vendite!AC43</f>
        <v>0</v>
      </c>
      <c r="AD43" s="162">
        <f>+I_Vendite!AD43</f>
        <v>0</v>
      </c>
      <c r="AE43" s="162">
        <f>+I_Vendite!AE43</f>
        <v>0</v>
      </c>
      <c r="AF43" s="162">
        <f>+I_Vendite!AF43</f>
        <v>0</v>
      </c>
      <c r="AG43" s="162">
        <f>+I_Vendite!AG43</f>
        <v>0</v>
      </c>
      <c r="AH43" s="162">
        <f>+I_Vendite!AH43</f>
        <v>0</v>
      </c>
      <c r="AI43" s="162">
        <f>+I_Vendite!AI43</f>
        <v>0</v>
      </c>
      <c r="AJ43" s="162">
        <f>+I_Vendite!AJ43</f>
        <v>0</v>
      </c>
      <c r="AK43" s="162">
        <f>+I_Vendite!AK43</f>
        <v>0</v>
      </c>
      <c r="AL43" s="162">
        <f>+I_Vendite!AL43</f>
        <v>0</v>
      </c>
      <c r="AM43" s="162">
        <f>+I_Vendite!AM43</f>
        <v>0</v>
      </c>
      <c r="AN43" s="162">
        <f>+I_Vendite!AN43</f>
        <v>0</v>
      </c>
      <c r="AO43" s="162">
        <f>+I_Vendite!AO43</f>
        <v>0</v>
      </c>
      <c r="AP43" s="162">
        <f>+I_Vendite!AP43</f>
        <v>0</v>
      </c>
      <c r="AQ43" s="162">
        <f>+I_Vendite!AQ43</f>
        <v>0</v>
      </c>
      <c r="AR43" s="162">
        <f>+I_Vendite!AR43</f>
        <v>0</v>
      </c>
      <c r="AS43" s="162">
        <f>+I_Vendite!AS43</f>
        <v>0</v>
      </c>
      <c r="AT43" s="162">
        <f>+I_Vendite!AT43</f>
        <v>0</v>
      </c>
      <c r="AU43" s="162">
        <f>+I_Vendite!AU43</f>
        <v>0</v>
      </c>
      <c r="AV43" s="162">
        <f>+I_Vendite!AV43</f>
        <v>0</v>
      </c>
      <c r="AW43" s="162">
        <f>+I_Vendite!AW43</f>
        <v>0</v>
      </c>
      <c r="AX43" s="162">
        <f>+I_Vendite!AX43</f>
        <v>0</v>
      </c>
      <c r="AY43" s="162">
        <f>+I_Vendite!AY43</f>
        <v>0</v>
      </c>
      <c r="AZ43" s="162">
        <f>+I_Vendite!AZ43</f>
        <v>0</v>
      </c>
      <c r="BA43" s="162">
        <f>+I_Vendite!BA43</f>
        <v>0</v>
      </c>
      <c r="BB43" s="162">
        <f>+I_Vendite!BB43</f>
        <v>0</v>
      </c>
      <c r="BC43" s="162">
        <f>+I_Vendite!BC43</f>
        <v>0</v>
      </c>
      <c r="BD43" s="162">
        <f>+I_Vendite!BD43</f>
        <v>0</v>
      </c>
      <c r="BE43" s="162">
        <f>+I_Vendite!BE43</f>
        <v>0</v>
      </c>
      <c r="BF43" s="162">
        <f>+I_Vendite!BF43</f>
        <v>0</v>
      </c>
      <c r="BG43" s="162">
        <f>+I_Vendite!BG43</f>
        <v>0</v>
      </c>
      <c r="BH43" s="162">
        <f>+I_Vendite!BH43</f>
        <v>0</v>
      </c>
      <c r="BI43" s="162">
        <f>+I_Vendite!BI43</f>
        <v>0</v>
      </c>
      <c r="BJ43" s="162">
        <f>+I_Vendite!BJ43</f>
        <v>0</v>
      </c>
      <c r="BK43" s="162">
        <f>+I_Vendite!BK43</f>
        <v>0</v>
      </c>
    </row>
    <row r="44" spans="2:63" x14ac:dyDescent="0.25">
      <c r="B44" t="str">
        <f t="shared" si="2"/>
        <v>Linea S</v>
      </c>
      <c r="D44" s="162">
        <f>+I_Vendite!D44</f>
        <v>0</v>
      </c>
      <c r="E44" s="162">
        <f>+I_Vendite!E44</f>
        <v>0</v>
      </c>
      <c r="F44" s="162">
        <f>+I_Vendite!F44</f>
        <v>0</v>
      </c>
      <c r="G44" s="162">
        <f>+I_Vendite!G44</f>
        <v>0</v>
      </c>
      <c r="H44" s="162">
        <f>+I_Vendite!H44</f>
        <v>0</v>
      </c>
      <c r="I44" s="162">
        <f>+I_Vendite!I44</f>
        <v>0</v>
      </c>
      <c r="J44" s="162">
        <f>+I_Vendite!J44</f>
        <v>0</v>
      </c>
      <c r="K44" s="162">
        <f>+I_Vendite!K44</f>
        <v>0</v>
      </c>
      <c r="L44" s="162">
        <f>+I_Vendite!L44</f>
        <v>0</v>
      </c>
      <c r="M44" s="162">
        <f>+I_Vendite!M44</f>
        <v>0</v>
      </c>
      <c r="N44" s="162">
        <f>+I_Vendite!N44</f>
        <v>0</v>
      </c>
      <c r="O44" s="162">
        <f>+I_Vendite!O44</f>
        <v>0</v>
      </c>
      <c r="P44" s="162">
        <f>+I_Vendite!P44</f>
        <v>0</v>
      </c>
      <c r="Q44" s="162">
        <f>+I_Vendite!Q44</f>
        <v>0</v>
      </c>
      <c r="R44" s="162">
        <f>+I_Vendite!R44</f>
        <v>0</v>
      </c>
      <c r="S44" s="162">
        <f>+I_Vendite!S44</f>
        <v>0</v>
      </c>
      <c r="T44" s="162">
        <f>+I_Vendite!T44</f>
        <v>0</v>
      </c>
      <c r="U44" s="162">
        <f>+I_Vendite!U44</f>
        <v>0</v>
      </c>
      <c r="V44" s="162">
        <f>+I_Vendite!V44</f>
        <v>0</v>
      </c>
      <c r="W44" s="162">
        <f>+I_Vendite!W44</f>
        <v>0</v>
      </c>
      <c r="X44" s="162">
        <f>+I_Vendite!X44</f>
        <v>0</v>
      </c>
      <c r="Y44" s="162">
        <f>+I_Vendite!Y44</f>
        <v>0</v>
      </c>
      <c r="Z44" s="162">
        <f>+I_Vendite!Z44</f>
        <v>0</v>
      </c>
      <c r="AA44" s="162">
        <f>+I_Vendite!AA44</f>
        <v>0</v>
      </c>
      <c r="AB44" s="162">
        <f>+I_Vendite!AB44</f>
        <v>0</v>
      </c>
      <c r="AC44" s="162">
        <f>+I_Vendite!AC44</f>
        <v>0</v>
      </c>
      <c r="AD44" s="162">
        <f>+I_Vendite!AD44</f>
        <v>0</v>
      </c>
      <c r="AE44" s="162">
        <f>+I_Vendite!AE44</f>
        <v>0</v>
      </c>
      <c r="AF44" s="162">
        <f>+I_Vendite!AF44</f>
        <v>0</v>
      </c>
      <c r="AG44" s="162">
        <f>+I_Vendite!AG44</f>
        <v>0</v>
      </c>
      <c r="AH44" s="162">
        <f>+I_Vendite!AH44</f>
        <v>0</v>
      </c>
      <c r="AI44" s="162">
        <f>+I_Vendite!AI44</f>
        <v>0</v>
      </c>
      <c r="AJ44" s="162">
        <f>+I_Vendite!AJ44</f>
        <v>0</v>
      </c>
      <c r="AK44" s="162">
        <f>+I_Vendite!AK44</f>
        <v>0</v>
      </c>
      <c r="AL44" s="162">
        <f>+I_Vendite!AL44</f>
        <v>0</v>
      </c>
      <c r="AM44" s="162">
        <f>+I_Vendite!AM44</f>
        <v>0</v>
      </c>
      <c r="AN44" s="162">
        <f>+I_Vendite!AN44</f>
        <v>0</v>
      </c>
      <c r="AO44" s="162">
        <f>+I_Vendite!AO44</f>
        <v>0</v>
      </c>
      <c r="AP44" s="162">
        <f>+I_Vendite!AP44</f>
        <v>0</v>
      </c>
      <c r="AQ44" s="162">
        <f>+I_Vendite!AQ44</f>
        <v>0</v>
      </c>
      <c r="AR44" s="162">
        <f>+I_Vendite!AR44</f>
        <v>0</v>
      </c>
      <c r="AS44" s="162">
        <f>+I_Vendite!AS44</f>
        <v>0</v>
      </c>
      <c r="AT44" s="162">
        <f>+I_Vendite!AT44</f>
        <v>0</v>
      </c>
      <c r="AU44" s="162">
        <f>+I_Vendite!AU44</f>
        <v>0</v>
      </c>
      <c r="AV44" s="162">
        <f>+I_Vendite!AV44</f>
        <v>0</v>
      </c>
      <c r="AW44" s="162">
        <f>+I_Vendite!AW44</f>
        <v>0</v>
      </c>
      <c r="AX44" s="162">
        <f>+I_Vendite!AX44</f>
        <v>0</v>
      </c>
      <c r="AY44" s="162">
        <f>+I_Vendite!AY44</f>
        <v>0</v>
      </c>
      <c r="AZ44" s="162">
        <f>+I_Vendite!AZ44</f>
        <v>0</v>
      </c>
      <c r="BA44" s="162">
        <f>+I_Vendite!BA44</f>
        <v>0</v>
      </c>
      <c r="BB44" s="162">
        <f>+I_Vendite!BB44</f>
        <v>0</v>
      </c>
      <c r="BC44" s="162">
        <f>+I_Vendite!BC44</f>
        <v>0</v>
      </c>
      <c r="BD44" s="162">
        <f>+I_Vendite!BD44</f>
        <v>0</v>
      </c>
      <c r="BE44" s="162">
        <f>+I_Vendite!BE44</f>
        <v>0</v>
      </c>
      <c r="BF44" s="162">
        <f>+I_Vendite!BF44</f>
        <v>0</v>
      </c>
      <c r="BG44" s="162">
        <f>+I_Vendite!BG44</f>
        <v>0</v>
      </c>
      <c r="BH44" s="162">
        <f>+I_Vendite!BH44</f>
        <v>0</v>
      </c>
      <c r="BI44" s="162">
        <f>+I_Vendite!BI44</f>
        <v>0</v>
      </c>
      <c r="BJ44" s="162">
        <f>+I_Vendite!BJ44</f>
        <v>0</v>
      </c>
      <c r="BK44" s="162">
        <f>+I_Vendite!BK44</f>
        <v>0</v>
      </c>
    </row>
    <row r="45" spans="2:63" x14ac:dyDescent="0.25">
      <c r="B45" t="str">
        <f t="shared" si="2"/>
        <v>Linea T</v>
      </c>
      <c r="D45" s="162">
        <f>+I_Vendite!D45</f>
        <v>0</v>
      </c>
      <c r="E45" s="162">
        <f>+I_Vendite!E45</f>
        <v>0</v>
      </c>
      <c r="F45" s="162">
        <f>+I_Vendite!F45</f>
        <v>0</v>
      </c>
      <c r="G45" s="162">
        <f>+I_Vendite!G45</f>
        <v>0</v>
      </c>
      <c r="H45" s="162">
        <f>+I_Vendite!H45</f>
        <v>0</v>
      </c>
      <c r="I45" s="162">
        <f>+I_Vendite!I45</f>
        <v>0</v>
      </c>
      <c r="J45" s="162">
        <f>+I_Vendite!J45</f>
        <v>0</v>
      </c>
      <c r="K45" s="162">
        <f>+I_Vendite!K45</f>
        <v>0</v>
      </c>
      <c r="L45" s="162">
        <f>+I_Vendite!L45</f>
        <v>0</v>
      </c>
      <c r="M45" s="162">
        <f>+I_Vendite!M45</f>
        <v>0</v>
      </c>
      <c r="N45" s="162">
        <f>+I_Vendite!N45</f>
        <v>0</v>
      </c>
      <c r="O45" s="162">
        <f>+I_Vendite!O45</f>
        <v>0</v>
      </c>
      <c r="P45" s="162">
        <f>+I_Vendite!P45</f>
        <v>0</v>
      </c>
      <c r="Q45" s="162">
        <f>+I_Vendite!Q45</f>
        <v>0</v>
      </c>
      <c r="R45" s="162">
        <f>+I_Vendite!R45</f>
        <v>0</v>
      </c>
      <c r="S45" s="162">
        <f>+I_Vendite!S45</f>
        <v>0</v>
      </c>
      <c r="T45" s="162">
        <f>+I_Vendite!T45</f>
        <v>0</v>
      </c>
      <c r="U45" s="162">
        <f>+I_Vendite!U45</f>
        <v>0</v>
      </c>
      <c r="V45" s="162">
        <f>+I_Vendite!V45</f>
        <v>0</v>
      </c>
      <c r="W45" s="162">
        <f>+I_Vendite!W45</f>
        <v>0</v>
      </c>
      <c r="X45" s="162">
        <f>+I_Vendite!X45</f>
        <v>0</v>
      </c>
      <c r="Y45" s="162">
        <f>+I_Vendite!Y45</f>
        <v>0</v>
      </c>
      <c r="Z45" s="162">
        <f>+I_Vendite!Z45</f>
        <v>0</v>
      </c>
      <c r="AA45" s="162">
        <f>+I_Vendite!AA45</f>
        <v>0</v>
      </c>
      <c r="AB45" s="162">
        <f>+I_Vendite!AB45</f>
        <v>0</v>
      </c>
      <c r="AC45" s="162">
        <f>+I_Vendite!AC45</f>
        <v>0</v>
      </c>
      <c r="AD45" s="162">
        <f>+I_Vendite!AD45</f>
        <v>0</v>
      </c>
      <c r="AE45" s="162">
        <f>+I_Vendite!AE45</f>
        <v>0</v>
      </c>
      <c r="AF45" s="162">
        <f>+I_Vendite!AF45</f>
        <v>0</v>
      </c>
      <c r="AG45" s="162">
        <f>+I_Vendite!AG45</f>
        <v>0</v>
      </c>
      <c r="AH45" s="162">
        <f>+I_Vendite!AH45</f>
        <v>0</v>
      </c>
      <c r="AI45" s="162">
        <f>+I_Vendite!AI45</f>
        <v>0</v>
      </c>
      <c r="AJ45" s="162">
        <f>+I_Vendite!AJ45</f>
        <v>0</v>
      </c>
      <c r="AK45" s="162">
        <f>+I_Vendite!AK45</f>
        <v>0</v>
      </c>
      <c r="AL45" s="162">
        <f>+I_Vendite!AL45</f>
        <v>0</v>
      </c>
      <c r="AM45" s="162">
        <f>+I_Vendite!AM45</f>
        <v>0</v>
      </c>
      <c r="AN45" s="162">
        <f>+I_Vendite!AN45</f>
        <v>0</v>
      </c>
      <c r="AO45" s="162">
        <f>+I_Vendite!AO45</f>
        <v>0</v>
      </c>
      <c r="AP45" s="162">
        <f>+I_Vendite!AP45</f>
        <v>0</v>
      </c>
      <c r="AQ45" s="162">
        <f>+I_Vendite!AQ45</f>
        <v>0</v>
      </c>
      <c r="AR45" s="162">
        <f>+I_Vendite!AR45</f>
        <v>0</v>
      </c>
      <c r="AS45" s="162">
        <f>+I_Vendite!AS45</f>
        <v>0</v>
      </c>
      <c r="AT45" s="162">
        <f>+I_Vendite!AT45</f>
        <v>0</v>
      </c>
      <c r="AU45" s="162">
        <f>+I_Vendite!AU45</f>
        <v>0</v>
      </c>
      <c r="AV45" s="162">
        <f>+I_Vendite!AV45</f>
        <v>0</v>
      </c>
      <c r="AW45" s="162">
        <f>+I_Vendite!AW45</f>
        <v>0</v>
      </c>
      <c r="AX45" s="162">
        <f>+I_Vendite!AX45</f>
        <v>0</v>
      </c>
      <c r="AY45" s="162">
        <f>+I_Vendite!AY45</f>
        <v>0</v>
      </c>
      <c r="AZ45" s="162">
        <f>+I_Vendite!AZ45</f>
        <v>0</v>
      </c>
      <c r="BA45" s="162">
        <f>+I_Vendite!BA45</f>
        <v>0</v>
      </c>
      <c r="BB45" s="162">
        <f>+I_Vendite!BB45</f>
        <v>0</v>
      </c>
      <c r="BC45" s="162">
        <f>+I_Vendite!BC45</f>
        <v>0</v>
      </c>
      <c r="BD45" s="162">
        <f>+I_Vendite!BD45</f>
        <v>0</v>
      </c>
      <c r="BE45" s="162">
        <f>+I_Vendite!BE45</f>
        <v>0</v>
      </c>
      <c r="BF45" s="162">
        <f>+I_Vendite!BF45</f>
        <v>0</v>
      </c>
      <c r="BG45" s="162">
        <f>+I_Vendite!BG45</f>
        <v>0</v>
      </c>
      <c r="BH45" s="162">
        <f>+I_Vendite!BH45</f>
        <v>0</v>
      </c>
      <c r="BI45" s="162">
        <f>+I_Vendite!BI45</f>
        <v>0</v>
      </c>
      <c r="BJ45" s="162">
        <f>+I_Vendite!BJ45</f>
        <v>0</v>
      </c>
      <c r="BK45" s="162">
        <f>+I_Vendite!BK45</f>
        <v>0</v>
      </c>
    </row>
    <row r="47" spans="2:63" x14ac:dyDescent="0.25">
      <c r="B47" s="22" t="s">
        <v>111</v>
      </c>
      <c r="C47" s="22" t="s">
        <v>112</v>
      </c>
      <c r="D47" s="22">
        <f>+D3</f>
        <v>41640</v>
      </c>
      <c r="E47" s="31">
        <f t="shared" ref="E47:AM47" si="3">+E3</f>
        <v>41698</v>
      </c>
      <c r="F47" s="31">
        <f t="shared" si="3"/>
        <v>41729</v>
      </c>
      <c r="G47" s="31">
        <f t="shared" si="3"/>
        <v>41759</v>
      </c>
      <c r="H47" s="31">
        <f t="shared" si="3"/>
        <v>41790</v>
      </c>
      <c r="I47" s="31">
        <f t="shared" si="3"/>
        <v>41820</v>
      </c>
      <c r="J47" s="31">
        <f t="shared" si="3"/>
        <v>41851</v>
      </c>
      <c r="K47" s="31">
        <f t="shared" si="3"/>
        <v>41882</v>
      </c>
      <c r="L47" s="31">
        <f t="shared" si="3"/>
        <v>41912</v>
      </c>
      <c r="M47" s="31">
        <f t="shared" si="3"/>
        <v>41943</v>
      </c>
      <c r="N47" s="31">
        <f t="shared" si="3"/>
        <v>41973</v>
      </c>
      <c r="O47" s="31">
        <f t="shared" si="3"/>
        <v>42004</v>
      </c>
      <c r="P47" s="31">
        <f t="shared" si="3"/>
        <v>42035</v>
      </c>
      <c r="Q47" s="31">
        <f t="shared" si="3"/>
        <v>42063</v>
      </c>
      <c r="R47" s="31">
        <f t="shared" si="3"/>
        <v>42094</v>
      </c>
      <c r="S47" s="31">
        <f t="shared" si="3"/>
        <v>42124</v>
      </c>
      <c r="T47" s="31">
        <f t="shared" si="3"/>
        <v>42155</v>
      </c>
      <c r="U47" s="31">
        <f t="shared" si="3"/>
        <v>42185</v>
      </c>
      <c r="V47" s="31">
        <f t="shared" si="3"/>
        <v>42216</v>
      </c>
      <c r="W47" s="31">
        <f t="shared" si="3"/>
        <v>42247</v>
      </c>
      <c r="X47" s="31">
        <f t="shared" si="3"/>
        <v>42277</v>
      </c>
      <c r="Y47" s="31">
        <f t="shared" si="3"/>
        <v>42308</v>
      </c>
      <c r="Z47" s="31">
        <f t="shared" si="3"/>
        <v>42338</v>
      </c>
      <c r="AA47" s="31">
        <f t="shared" si="3"/>
        <v>42369</v>
      </c>
      <c r="AB47" s="31">
        <f t="shared" si="3"/>
        <v>42400</v>
      </c>
      <c r="AC47" s="31">
        <f t="shared" si="3"/>
        <v>42429</v>
      </c>
      <c r="AD47" s="31">
        <f t="shared" si="3"/>
        <v>42460</v>
      </c>
      <c r="AE47" s="31">
        <f t="shared" si="3"/>
        <v>42490</v>
      </c>
      <c r="AF47" s="31">
        <f t="shared" si="3"/>
        <v>42521</v>
      </c>
      <c r="AG47" s="31">
        <f t="shared" si="3"/>
        <v>42551</v>
      </c>
      <c r="AH47" s="31">
        <f t="shared" si="3"/>
        <v>42582</v>
      </c>
      <c r="AI47" s="31">
        <f t="shared" si="3"/>
        <v>42613</v>
      </c>
      <c r="AJ47" s="31">
        <f t="shared" si="3"/>
        <v>42643</v>
      </c>
      <c r="AK47" s="31">
        <f t="shared" si="3"/>
        <v>42674</v>
      </c>
      <c r="AL47" s="31">
        <f t="shared" si="3"/>
        <v>42704</v>
      </c>
      <c r="AM47" s="31">
        <f t="shared" si="3"/>
        <v>42735</v>
      </c>
      <c r="AN47" s="31">
        <f t="shared" ref="AN47:BK47" si="4">+AN3</f>
        <v>42766</v>
      </c>
      <c r="AO47" s="31">
        <f t="shared" si="4"/>
        <v>42794</v>
      </c>
      <c r="AP47" s="31">
        <f t="shared" si="4"/>
        <v>42825</v>
      </c>
      <c r="AQ47" s="31">
        <f t="shared" si="4"/>
        <v>42855</v>
      </c>
      <c r="AR47" s="31">
        <f t="shared" si="4"/>
        <v>42886</v>
      </c>
      <c r="AS47" s="31">
        <f t="shared" si="4"/>
        <v>42916</v>
      </c>
      <c r="AT47" s="31">
        <f t="shared" si="4"/>
        <v>42947</v>
      </c>
      <c r="AU47" s="31">
        <f t="shared" si="4"/>
        <v>42978</v>
      </c>
      <c r="AV47" s="31">
        <f t="shared" si="4"/>
        <v>43008</v>
      </c>
      <c r="AW47" s="31">
        <f t="shared" si="4"/>
        <v>43039</v>
      </c>
      <c r="AX47" s="31">
        <f t="shared" si="4"/>
        <v>43069</v>
      </c>
      <c r="AY47" s="31">
        <f t="shared" si="4"/>
        <v>43100</v>
      </c>
      <c r="AZ47" s="31">
        <f t="shared" si="4"/>
        <v>43131</v>
      </c>
      <c r="BA47" s="31">
        <f t="shared" si="4"/>
        <v>43159</v>
      </c>
      <c r="BB47" s="31">
        <f t="shared" si="4"/>
        <v>43190</v>
      </c>
      <c r="BC47" s="31">
        <f t="shared" si="4"/>
        <v>43220</v>
      </c>
      <c r="BD47" s="31">
        <f t="shared" si="4"/>
        <v>43251</v>
      </c>
      <c r="BE47" s="31">
        <f t="shared" si="4"/>
        <v>43281</v>
      </c>
      <c r="BF47" s="31">
        <f t="shared" si="4"/>
        <v>43312</v>
      </c>
      <c r="BG47" s="31">
        <f t="shared" si="4"/>
        <v>43343</v>
      </c>
      <c r="BH47" s="31">
        <f t="shared" si="4"/>
        <v>43373</v>
      </c>
      <c r="BI47" s="31">
        <f t="shared" si="4"/>
        <v>43404</v>
      </c>
      <c r="BJ47" s="31">
        <f t="shared" si="4"/>
        <v>43434</v>
      </c>
      <c r="BK47" s="31">
        <f t="shared" si="4"/>
        <v>43465</v>
      </c>
    </row>
    <row r="48" spans="2:63" x14ac:dyDescent="0.25">
      <c r="B48" t="str">
        <f>+B4</f>
        <v>Linea A</v>
      </c>
      <c r="C48" s="32">
        <v>60</v>
      </c>
      <c r="D48" s="33">
        <f>+($C48/30)*D26</f>
        <v>200</v>
      </c>
      <c r="E48" s="33">
        <f>+($C48/30)*E26</f>
        <v>200</v>
      </c>
      <c r="F48" s="33">
        <f t="shared" ref="F48:AM55" si="5">+($C48/30)*F26</f>
        <v>200</v>
      </c>
      <c r="G48" s="33">
        <f t="shared" si="5"/>
        <v>200</v>
      </c>
      <c r="H48" s="33">
        <f t="shared" si="5"/>
        <v>200</v>
      </c>
      <c r="I48" s="33">
        <f t="shared" si="5"/>
        <v>200</v>
      </c>
      <c r="J48" s="33">
        <f t="shared" si="5"/>
        <v>200</v>
      </c>
      <c r="K48" s="33">
        <f t="shared" si="5"/>
        <v>200</v>
      </c>
      <c r="L48" s="33">
        <f t="shared" si="5"/>
        <v>200</v>
      </c>
      <c r="M48" s="33">
        <f t="shared" si="5"/>
        <v>200</v>
      </c>
      <c r="N48" s="33">
        <f t="shared" si="5"/>
        <v>200</v>
      </c>
      <c r="O48" s="33">
        <f t="shared" si="5"/>
        <v>200</v>
      </c>
      <c r="P48" s="33">
        <f t="shared" si="5"/>
        <v>200</v>
      </c>
      <c r="Q48" s="33">
        <f t="shared" si="5"/>
        <v>200</v>
      </c>
      <c r="R48" s="33">
        <f t="shared" si="5"/>
        <v>200</v>
      </c>
      <c r="S48" s="33">
        <f t="shared" si="5"/>
        <v>200</v>
      </c>
      <c r="T48" s="33">
        <f t="shared" si="5"/>
        <v>200</v>
      </c>
      <c r="U48" s="33">
        <f t="shared" si="5"/>
        <v>200</v>
      </c>
      <c r="V48" s="33">
        <f t="shared" si="5"/>
        <v>200</v>
      </c>
      <c r="W48" s="33">
        <f t="shared" si="5"/>
        <v>200</v>
      </c>
      <c r="X48" s="33">
        <f t="shared" si="5"/>
        <v>200</v>
      </c>
      <c r="Y48" s="33">
        <f t="shared" si="5"/>
        <v>200</v>
      </c>
      <c r="Z48" s="33">
        <f t="shared" si="5"/>
        <v>200</v>
      </c>
      <c r="AA48" s="33">
        <f t="shared" si="5"/>
        <v>200</v>
      </c>
      <c r="AB48" s="33">
        <f t="shared" si="5"/>
        <v>200</v>
      </c>
      <c r="AC48" s="33">
        <f t="shared" si="5"/>
        <v>200</v>
      </c>
      <c r="AD48" s="33">
        <f t="shared" si="5"/>
        <v>200</v>
      </c>
      <c r="AE48" s="33">
        <f t="shared" si="5"/>
        <v>200</v>
      </c>
      <c r="AF48" s="33">
        <f t="shared" si="5"/>
        <v>200</v>
      </c>
      <c r="AG48" s="33">
        <f t="shared" si="5"/>
        <v>200</v>
      </c>
      <c r="AH48" s="33">
        <f t="shared" si="5"/>
        <v>200</v>
      </c>
      <c r="AI48" s="33">
        <f t="shared" si="5"/>
        <v>200</v>
      </c>
      <c r="AJ48" s="33">
        <f t="shared" si="5"/>
        <v>200</v>
      </c>
      <c r="AK48" s="33">
        <f t="shared" si="5"/>
        <v>200</v>
      </c>
      <c r="AL48" s="33">
        <f t="shared" si="5"/>
        <v>200</v>
      </c>
      <c r="AM48" s="33">
        <f t="shared" si="5"/>
        <v>200</v>
      </c>
      <c r="AN48" s="33">
        <f t="shared" ref="AN48:BK54" si="6">+($C48/30)*AN26</f>
        <v>200</v>
      </c>
      <c r="AO48" s="33">
        <f t="shared" si="6"/>
        <v>200</v>
      </c>
      <c r="AP48" s="33">
        <f t="shared" si="6"/>
        <v>200</v>
      </c>
      <c r="AQ48" s="33">
        <f t="shared" si="6"/>
        <v>200</v>
      </c>
      <c r="AR48" s="33">
        <f t="shared" si="6"/>
        <v>200</v>
      </c>
      <c r="AS48" s="33">
        <f t="shared" si="6"/>
        <v>200</v>
      </c>
      <c r="AT48" s="33">
        <f t="shared" si="6"/>
        <v>200</v>
      </c>
      <c r="AU48" s="33">
        <f t="shared" si="6"/>
        <v>200</v>
      </c>
      <c r="AV48" s="33">
        <f t="shared" si="6"/>
        <v>200</v>
      </c>
      <c r="AW48" s="33">
        <f t="shared" si="6"/>
        <v>200</v>
      </c>
      <c r="AX48" s="33">
        <f t="shared" si="6"/>
        <v>200</v>
      </c>
      <c r="AY48" s="33">
        <f t="shared" si="6"/>
        <v>200</v>
      </c>
      <c r="AZ48" s="33">
        <f t="shared" si="6"/>
        <v>200</v>
      </c>
      <c r="BA48" s="33">
        <f t="shared" si="6"/>
        <v>200</v>
      </c>
      <c r="BB48" s="33">
        <f t="shared" si="6"/>
        <v>200</v>
      </c>
      <c r="BC48" s="33">
        <f t="shared" si="6"/>
        <v>200</v>
      </c>
      <c r="BD48" s="33">
        <f t="shared" si="6"/>
        <v>200</v>
      </c>
      <c r="BE48" s="33">
        <f t="shared" si="6"/>
        <v>200</v>
      </c>
      <c r="BF48" s="33">
        <f t="shared" si="6"/>
        <v>200</v>
      </c>
      <c r="BG48" s="33">
        <f t="shared" si="6"/>
        <v>200</v>
      </c>
      <c r="BH48" s="33">
        <f t="shared" si="6"/>
        <v>200</v>
      </c>
      <c r="BI48" s="33">
        <f t="shared" si="6"/>
        <v>200</v>
      </c>
      <c r="BJ48" s="33">
        <f t="shared" si="6"/>
        <v>200</v>
      </c>
      <c r="BK48" s="33">
        <f t="shared" si="6"/>
        <v>200</v>
      </c>
    </row>
    <row r="49" spans="2:63" x14ac:dyDescent="0.25">
      <c r="B49" t="str">
        <f t="shared" ref="B49:B67" si="7">+B5</f>
        <v>Linea B</v>
      </c>
      <c r="C49" s="32">
        <v>60</v>
      </c>
      <c r="D49" s="33">
        <f t="shared" ref="D49:S64" si="8">+($C49/30)*D27</f>
        <v>200</v>
      </c>
      <c r="E49" s="33">
        <f t="shared" si="8"/>
        <v>200</v>
      </c>
      <c r="F49" s="33">
        <f t="shared" si="5"/>
        <v>200</v>
      </c>
      <c r="G49" s="33">
        <f t="shared" si="5"/>
        <v>200</v>
      </c>
      <c r="H49" s="33">
        <f t="shared" si="5"/>
        <v>200</v>
      </c>
      <c r="I49" s="33">
        <f t="shared" si="5"/>
        <v>200</v>
      </c>
      <c r="J49" s="33">
        <f t="shared" si="5"/>
        <v>200</v>
      </c>
      <c r="K49" s="33">
        <f t="shared" si="5"/>
        <v>200</v>
      </c>
      <c r="L49" s="33">
        <f t="shared" si="5"/>
        <v>200</v>
      </c>
      <c r="M49" s="33">
        <f t="shared" si="5"/>
        <v>200</v>
      </c>
      <c r="N49" s="33">
        <f t="shared" si="5"/>
        <v>200</v>
      </c>
      <c r="O49" s="33">
        <f t="shared" si="5"/>
        <v>200</v>
      </c>
      <c r="P49" s="33">
        <f t="shared" si="5"/>
        <v>200</v>
      </c>
      <c r="Q49" s="33">
        <f t="shared" si="5"/>
        <v>200</v>
      </c>
      <c r="R49" s="33">
        <f t="shared" si="5"/>
        <v>200</v>
      </c>
      <c r="S49" s="33">
        <f t="shared" si="5"/>
        <v>200</v>
      </c>
      <c r="T49" s="33">
        <f t="shared" si="5"/>
        <v>200</v>
      </c>
      <c r="U49" s="33">
        <f t="shared" si="5"/>
        <v>200</v>
      </c>
      <c r="V49" s="33">
        <f t="shared" si="5"/>
        <v>200</v>
      </c>
      <c r="W49" s="33">
        <f t="shared" si="5"/>
        <v>200</v>
      </c>
      <c r="X49" s="33">
        <f t="shared" si="5"/>
        <v>200</v>
      </c>
      <c r="Y49" s="33">
        <f t="shared" si="5"/>
        <v>200</v>
      </c>
      <c r="Z49" s="33">
        <f t="shared" si="5"/>
        <v>200</v>
      </c>
      <c r="AA49" s="33">
        <f t="shared" si="5"/>
        <v>200</v>
      </c>
      <c r="AB49" s="33">
        <f t="shared" si="5"/>
        <v>200</v>
      </c>
      <c r="AC49" s="33">
        <f t="shared" si="5"/>
        <v>200</v>
      </c>
      <c r="AD49" s="33">
        <f t="shared" si="5"/>
        <v>200</v>
      </c>
      <c r="AE49" s="33">
        <f t="shared" si="5"/>
        <v>200</v>
      </c>
      <c r="AF49" s="33">
        <f t="shared" si="5"/>
        <v>200</v>
      </c>
      <c r="AG49" s="33">
        <f t="shared" si="5"/>
        <v>200</v>
      </c>
      <c r="AH49" s="33">
        <f t="shared" si="5"/>
        <v>200</v>
      </c>
      <c r="AI49" s="33">
        <f t="shared" si="5"/>
        <v>200</v>
      </c>
      <c r="AJ49" s="33">
        <f t="shared" si="5"/>
        <v>200</v>
      </c>
      <c r="AK49" s="33">
        <f t="shared" si="5"/>
        <v>200</v>
      </c>
      <c r="AL49" s="33">
        <f t="shared" si="5"/>
        <v>200</v>
      </c>
      <c r="AM49" s="33">
        <f t="shared" si="5"/>
        <v>200</v>
      </c>
      <c r="AN49" s="33">
        <f t="shared" si="6"/>
        <v>200</v>
      </c>
      <c r="AO49" s="33">
        <f t="shared" si="6"/>
        <v>200</v>
      </c>
      <c r="AP49" s="33">
        <f t="shared" si="6"/>
        <v>200</v>
      </c>
      <c r="AQ49" s="33">
        <f t="shared" si="6"/>
        <v>200</v>
      </c>
      <c r="AR49" s="33">
        <f t="shared" si="6"/>
        <v>200</v>
      </c>
      <c r="AS49" s="33">
        <f t="shared" si="6"/>
        <v>200</v>
      </c>
      <c r="AT49" s="33">
        <f t="shared" si="6"/>
        <v>200</v>
      </c>
      <c r="AU49" s="33">
        <f t="shared" si="6"/>
        <v>200</v>
      </c>
      <c r="AV49" s="33">
        <f t="shared" si="6"/>
        <v>200</v>
      </c>
      <c r="AW49" s="33">
        <f t="shared" si="6"/>
        <v>200</v>
      </c>
      <c r="AX49" s="33">
        <f t="shared" si="6"/>
        <v>200</v>
      </c>
      <c r="AY49" s="33">
        <f t="shared" si="6"/>
        <v>200</v>
      </c>
      <c r="AZ49" s="33">
        <f t="shared" si="6"/>
        <v>200</v>
      </c>
      <c r="BA49" s="33">
        <f t="shared" si="6"/>
        <v>200</v>
      </c>
      <c r="BB49" s="33">
        <f t="shared" si="6"/>
        <v>200</v>
      </c>
      <c r="BC49" s="33">
        <f t="shared" si="6"/>
        <v>200</v>
      </c>
      <c r="BD49" s="33">
        <f t="shared" si="6"/>
        <v>200</v>
      </c>
      <c r="BE49" s="33">
        <f t="shared" si="6"/>
        <v>200</v>
      </c>
      <c r="BF49" s="33">
        <f t="shared" si="6"/>
        <v>200</v>
      </c>
      <c r="BG49" s="33">
        <f t="shared" si="6"/>
        <v>200</v>
      </c>
      <c r="BH49" s="33">
        <f t="shared" si="6"/>
        <v>200</v>
      </c>
      <c r="BI49" s="33">
        <f t="shared" si="6"/>
        <v>200</v>
      </c>
      <c r="BJ49" s="33">
        <f t="shared" si="6"/>
        <v>200</v>
      </c>
      <c r="BK49" s="33">
        <f t="shared" si="6"/>
        <v>200</v>
      </c>
    </row>
    <row r="50" spans="2:63" x14ac:dyDescent="0.25">
      <c r="B50" t="str">
        <f t="shared" si="7"/>
        <v>Linea C</v>
      </c>
      <c r="C50" s="32">
        <v>60</v>
      </c>
      <c r="D50" s="33">
        <f t="shared" si="8"/>
        <v>200</v>
      </c>
      <c r="E50" s="33">
        <f t="shared" si="8"/>
        <v>200</v>
      </c>
      <c r="F50" s="33">
        <f t="shared" si="5"/>
        <v>200</v>
      </c>
      <c r="G50" s="33">
        <f t="shared" si="5"/>
        <v>200</v>
      </c>
      <c r="H50" s="33">
        <f t="shared" si="5"/>
        <v>200</v>
      </c>
      <c r="I50" s="33">
        <f t="shared" si="5"/>
        <v>200</v>
      </c>
      <c r="J50" s="33">
        <f t="shared" si="5"/>
        <v>200</v>
      </c>
      <c r="K50" s="33">
        <f t="shared" si="5"/>
        <v>200</v>
      </c>
      <c r="L50" s="33">
        <f t="shared" si="5"/>
        <v>200</v>
      </c>
      <c r="M50" s="33">
        <f t="shared" si="5"/>
        <v>200</v>
      </c>
      <c r="N50" s="33">
        <f t="shared" si="5"/>
        <v>200</v>
      </c>
      <c r="O50" s="33">
        <f t="shared" si="5"/>
        <v>200</v>
      </c>
      <c r="P50" s="33">
        <f t="shared" si="5"/>
        <v>200</v>
      </c>
      <c r="Q50" s="33">
        <f t="shared" si="5"/>
        <v>200</v>
      </c>
      <c r="R50" s="33">
        <f t="shared" si="5"/>
        <v>200</v>
      </c>
      <c r="S50" s="33">
        <f t="shared" si="5"/>
        <v>200</v>
      </c>
      <c r="T50" s="33">
        <f t="shared" si="5"/>
        <v>200</v>
      </c>
      <c r="U50" s="33">
        <f t="shared" si="5"/>
        <v>200</v>
      </c>
      <c r="V50" s="33">
        <f t="shared" si="5"/>
        <v>200</v>
      </c>
      <c r="W50" s="33">
        <f t="shared" si="5"/>
        <v>200</v>
      </c>
      <c r="X50" s="33">
        <f t="shared" si="5"/>
        <v>200</v>
      </c>
      <c r="Y50" s="33">
        <f t="shared" si="5"/>
        <v>200</v>
      </c>
      <c r="Z50" s="33">
        <f t="shared" si="5"/>
        <v>200</v>
      </c>
      <c r="AA50" s="33">
        <f t="shared" si="5"/>
        <v>200</v>
      </c>
      <c r="AB50" s="33">
        <f t="shared" si="5"/>
        <v>200</v>
      </c>
      <c r="AC50" s="33">
        <f t="shared" si="5"/>
        <v>200</v>
      </c>
      <c r="AD50" s="33">
        <f t="shared" si="5"/>
        <v>200</v>
      </c>
      <c r="AE50" s="33">
        <f t="shared" si="5"/>
        <v>200</v>
      </c>
      <c r="AF50" s="33">
        <f t="shared" si="5"/>
        <v>200</v>
      </c>
      <c r="AG50" s="33">
        <f t="shared" si="5"/>
        <v>200</v>
      </c>
      <c r="AH50" s="33">
        <f t="shared" si="5"/>
        <v>200</v>
      </c>
      <c r="AI50" s="33">
        <f t="shared" si="5"/>
        <v>200</v>
      </c>
      <c r="AJ50" s="33">
        <f t="shared" si="5"/>
        <v>200</v>
      </c>
      <c r="AK50" s="33">
        <f t="shared" si="5"/>
        <v>200</v>
      </c>
      <c r="AL50" s="33">
        <f t="shared" si="5"/>
        <v>200</v>
      </c>
      <c r="AM50" s="33">
        <f t="shared" si="5"/>
        <v>200</v>
      </c>
      <c r="AN50" s="33">
        <f t="shared" si="6"/>
        <v>200</v>
      </c>
      <c r="AO50" s="33">
        <f t="shared" si="6"/>
        <v>200</v>
      </c>
      <c r="AP50" s="33">
        <f t="shared" si="6"/>
        <v>200</v>
      </c>
      <c r="AQ50" s="33">
        <f t="shared" si="6"/>
        <v>200</v>
      </c>
      <c r="AR50" s="33">
        <f t="shared" si="6"/>
        <v>200</v>
      </c>
      <c r="AS50" s="33">
        <f t="shared" si="6"/>
        <v>200</v>
      </c>
      <c r="AT50" s="33">
        <f t="shared" si="6"/>
        <v>200</v>
      </c>
      <c r="AU50" s="33">
        <f t="shared" si="6"/>
        <v>200</v>
      </c>
      <c r="AV50" s="33">
        <f t="shared" si="6"/>
        <v>200</v>
      </c>
      <c r="AW50" s="33">
        <f t="shared" si="6"/>
        <v>200</v>
      </c>
      <c r="AX50" s="33">
        <f t="shared" si="6"/>
        <v>200</v>
      </c>
      <c r="AY50" s="33">
        <f t="shared" si="6"/>
        <v>200</v>
      </c>
      <c r="AZ50" s="33">
        <f t="shared" si="6"/>
        <v>200</v>
      </c>
      <c r="BA50" s="33">
        <f t="shared" si="6"/>
        <v>200</v>
      </c>
      <c r="BB50" s="33">
        <f t="shared" si="6"/>
        <v>200</v>
      </c>
      <c r="BC50" s="33">
        <f t="shared" si="6"/>
        <v>200</v>
      </c>
      <c r="BD50" s="33">
        <f t="shared" si="6"/>
        <v>200</v>
      </c>
      <c r="BE50" s="33">
        <f t="shared" si="6"/>
        <v>200</v>
      </c>
      <c r="BF50" s="33">
        <f t="shared" si="6"/>
        <v>200</v>
      </c>
      <c r="BG50" s="33">
        <f t="shared" si="6"/>
        <v>200</v>
      </c>
      <c r="BH50" s="33">
        <f t="shared" si="6"/>
        <v>200</v>
      </c>
      <c r="BI50" s="33">
        <f t="shared" si="6"/>
        <v>200</v>
      </c>
      <c r="BJ50" s="33">
        <f t="shared" si="6"/>
        <v>200</v>
      </c>
      <c r="BK50" s="33">
        <f t="shared" si="6"/>
        <v>200</v>
      </c>
    </row>
    <row r="51" spans="2:63" x14ac:dyDescent="0.25">
      <c r="B51" t="str">
        <f t="shared" si="7"/>
        <v>Linea D</v>
      </c>
      <c r="C51" s="32">
        <v>60</v>
      </c>
      <c r="D51" s="33">
        <f t="shared" si="8"/>
        <v>200</v>
      </c>
      <c r="E51" s="33">
        <f t="shared" si="8"/>
        <v>200</v>
      </c>
      <c r="F51" s="33">
        <f t="shared" si="5"/>
        <v>200</v>
      </c>
      <c r="G51" s="33">
        <f t="shared" si="5"/>
        <v>200</v>
      </c>
      <c r="H51" s="33">
        <f t="shared" si="5"/>
        <v>200</v>
      </c>
      <c r="I51" s="33">
        <f t="shared" si="5"/>
        <v>200</v>
      </c>
      <c r="J51" s="33">
        <f t="shared" si="5"/>
        <v>200</v>
      </c>
      <c r="K51" s="33">
        <f t="shared" si="5"/>
        <v>200</v>
      </c>
      <c r="L51" s="33">
        <f t="shared" si="5"/>
        <v>200</v>
      </c>
      <c r="M51" s="33">
        <f t="shared" si="5"/>
        <v>200</v>
      </c>
      <c r="N51" s="33">
        <f t="shared" si="5"/>
        <v>200</v>
      </c>
      <c r="O51" s="33">
        <f t="shared" si="5"/>
        <v>200</v>
      </c>
      <c r="P51" s="33">
        <f t="shared" si="5"/>
        <v>200</v>
      </c>
      <c r="Q51" s="33">
        <f t="shared" si="5"/>
        <v>200</v>
      </c>
      <c r="R51" s="33">
        <f t="shared" si="5"/>
        <v>200</v>
      </c>
      <c r="S51" s="33">
        <f t="shared" si="5"/>
        <v>200</v>
      </c>
      <c r="T51" s="33">
        <f t="shared" si="5"/>
        <v>200</v>
      </c>
      <c r="U51" s="33">
        <f t="shared" si="5"/>
        <v>200</v>
      </c>
      <c r="V51" s="33">
        <f t="shared" si="5"/>
        <v>200</v>
      </c>
      <c r="W51" s="33">
        <f t="shared" si="5"/>
        <v>200</v>
      </c>
      <c r="X51" s="33">
        <f t="shared" si="5"/>
        <v>200</v>
      </c>
      <c r="Y51" s="33">
        <f t="shared" si="5"/>
        <v>200</v>
      </c>
      <c r="Z51" s="33">
        <f t="shared" si="5"/>
        <v>200</v>
      </c>
      <c r="AA51" s="33">
        <f t="shared" si="5"/>
        <v>200</v>
      </c>
      <c r="AB51" s="33">
        <f t="shared" si="5"/>
        <v>200</v>
      </c>
      <c r="AC51" s="33">
        <f t="shared" si="5"/>
        <v>200</v>
      </c>
      <c r="AD51" s="33">
        <f t="shared" si="5"/>
        <v>200</v>
      </c>
      <c r="AE51" s="33">
        <f t="shared" si="5"/>
        <v>200</v>
      </c>
      <c r="AF51" s="33">
        <f t="shared" si="5"/>
        <v>200</v>
      </c>
      <c r="AG51" s="33">
        <f t="shared" si="5"/>
        <v>200</v>
      </c>
      <c r="AH51" s="33">
        <f t="shared" si="5"/>
        <v>200</v>
      </c>
      <c r="AI51" s="33">
        <f t="shared" si="5"/>
        <v>200</v>
      </c>
      <c r="AJ51" s="33">
        <f t="shared" si="5"/>
        <v>200</v>
      </c>
      <c r="AK51" s="33">
        <f t="shared" si="5"/>
        <v>200</v>
      </c>
      <c r="AL51" s="33">
        <f t="shared" si="5"/>
        <v>200</v>
      </c>
      <c r="AM51" s="33">
        <f t="shared" si="5"/>
        <v>200</v>
      </c>
      <c r="AN51" s="33">
        <f t="shared" si="6"/>
        <v>200</v>
      </c>
      <c r="AO51" s="33">
        <f t="shared" si="6"/>
        <v>200</v>
      </c>
      <c r="AP51" s="33">
        <f t="shared" si="6"/>
        <v>200</v>
      </c>
      <c r="AQ51" s="33">
        <f t="shared" si="6"/>
        <v>200</v>
      </c>
      <c r="AR51" s="33">
        <f t="shared" si="6"/>
        <v>200</v>
      </c>
      <c r="AS51" s="33">
        <f t="shared" si="6"/>
        <v>200</v>
      </c>
      <c r="AT51" s="33">
        <f t="shared" si="6"/>
        <v>200</v>
      </c>
      <c r="AU51" s="33">
        <f t="shared" si="6"/>
        <v>200</v>
      </c>
      <c r="AV51" s="33">
        <f t="shared" si="6"/>
        <v>200</v>
      </c>
      <c r="AW51" s="33">
        <f t="shared" si="6"/>
        <v>200</v>
      </c>
      <c r="AX51" s="33">
        <f t="shared" si="6"/>
        <v>200</v>
      </c>
      <c r="AY51" s="33">
        <f t="shared" si="6"/>
        <v>200</v>
      </c>
      <c r="AZ51" s="33">
        <f t="shared" si="6"/>
        <v>200</v>
      </c>
      <c r="BA51" s="33">
        <f t="shared" si="6"/>
        <v>200</v>
      </c>
      <c r="BB51" s="33">
        <f t="shared" si="6"/>
        <v>200</v>
      </c>
      <c r="BC51" s="33">
        <f t="shared" si="6"/>
        <v>200</v>
      </c>
      <c r="BD51" s="33">
        <f t="shared" si="6"/>
        <v>200</v>
      </c>
      <c r="BE51" s="33">
        <f t="shared" si="6"/>
        <v>200</v>
      </c>
      <c r="BF51" s="33">
        <f t="shared" si="6"/>
        <v>200</v>
      </c>
      <c r="BG51" s="33">
        <f t="shared" si="6"/>
        <v>200</v>
      </c>
      <c r="BH51" s="33">
        <f t="shared" si="6"/>
        <v>200</v>
      </c>
      <c r="BI51" s="33">
        <f t="shared" si="6"/>
        <v>200</v>
      </c>
      <c r="BJ51" s="33">
        <f t="shared" si="6"/>
        <v>200</v>
      </c>
      <c r="BK51" s="33">
        <f t="shared" si="6"/>
        <v>200</v>
      </c>
    </row>
    <row r="52" spans="2:63" x14ac:dyDescent="0.25">
      <c r="B52" t="str">
        <f t="shared" si="7"/>
        <v>Linea E</v>
      </c>
      <c r="C52" s="32">
        <v>60</v>
      </c>
      <c r="D52" s="33">
        <f t="shared" si="8"/>
        <v>200</v>
      </c>
      <c r="E52" s="33">
        <f t="shared" si="8"/>
        <v>200</v>
      </c>
      <c r="F52" s="33">
        <f t="shared" si="5"/>
        <v>200</v>
      </c>
      <c r="G52" s="33">
        <f t="shared" si="5"/>
        <v>200</v>
      </c>
      <c r="H52" s="33">
        <f t="shared" si="5"/>
        <v>200</v>
      </c>
      <c r="I52" s="33">
        <f t="shared" si="5"/>
        <v>200</v>
      </c>
      <c r="J52" s="33">
        <f t="shared" si="5"/>
        <v>200</v>
      </c>
      <c r="K52" s="33">
        <f t="shared" si="5"/>
        <v>200</v>
      </c>
      <c r="L52" s="33">
        <f t="shared" si="5"/>
        <v>200</v>
      </c>
      <c r="M52" s="33">
        <f t="shared" si="5"/>
        <v>200</v>
      </c>
      <c r="N52" s="33">
        <f t="shared" si="5"/>
        <v>200</v>
      </c>
      <c r="O52" s="33">
        <f t="shared" si="5"/>
        <v>200</v>
      </c>
      <c r="P52" s="33">
        <f t="shared" si="5"/>
        <v>200</v>
      </c>
      <c r="Q52" s="33">
        <f t="shared" si="5"/>
        <v>200</v>
      </c>
      <c r="R52" s="33">
        <f t="shared" si="5"/>
        <v>200</v>
      </c>
      <c r="S52" s="33">
        <f t="shared" si="5"/>
        <v>200</v>
      </c>
      <c r="T52" s="33">
        <f t="shared" si="5"/>
        <v>200</v>
      </c>
      <c r="U52" s="33">
        <f t="shared" si="5"/>
        <v>200</v>
      </c>
      <c r="V52" s="33">
        <f t="shared" si="5"/>
        <v>200</v>
      </c>
      <c r="W52" s="33">
        <f t="shared" si="5"/>
        <v>200</v>
      </c>
      <c r="X52" s="33">
        <f t="shared" si="5"/>
        <v>200</v>
      </c>
      <c r="Y52" s="33">
        <f t="shared" si="5"/>
        <v>200</v>
      </c>
      <c r="Z52" s="33">
        <f t="shared" si="5"/>
        <v>200</v>
      </c>
      <c r="AA52" s="33">
        <f t="shared" si="5"/>
        <v>200</v>
      </c>
      <c r="AB52" s="33">
        <f t="shared" si="5"/>
        <v>200</v>
      </c>
      <c r="AC52" s="33">
        <f t="shared" si="5"/>
        <v>200</v>
      </c>
      <c r="AD52" s="33">
        <f t="shared" si="5"/>
        <v>200</v>
      </c>
      <c r="AE52" s="33">
        <f t="shared" si="5"/>
        <v>200</v>
      </c>
      <c r="AF52" s="33">
        <f t="shared" si="5"/>
        <v>200</v>
      </c>
      <c r="AG52" s="33">
        <f t="shared" si="5"/>
        <v>200</v>
      </c>
      <c r="AH52" s="33">
        <f t="shared" si="5"/>
        <v>200</v>
      </c>
      <c r="AI52" s="33">
        <f t="shared" si="5"/>
        <v>200</v>
      </c>
      <c r="AJ52" s="33">
        <f t="shared" si="5"/>
        <v>200</v>
      </c>
      <c r="AK52" s="33">
        <f t="shared" si="5"/>
        <v>200</v>
      </c>
      <c r="AL52" s="33">
        <f t="shared" si="5"/>
        <v>200</v>
      </c>
      <c r="AM52" s="33">
        <f t="shared" si="5"/>
        <v>200</v>
      </c>
      <c r="AN52" s="33">
        <f t="shared" si="6"/>
        <v>200</v>
      </c>
      <c r="AO52" s="33">
        <f t="shared" si="6"/>
        <v>200</v>
      </c>
      <c r="AP52" s="33">
        <f t="shared" si="6"/>
        <v>200</v>
      </c>
      <c r="AQ52" s="33">
        <f t="shared" si="6"/>
        <v>200</v>
      </c>
      <c r="AR52" s="33">
        <f t="shared" si="6"/>
        <v>200</v>
      </c>
      <c r="AS52" s="33">
        <f t="shared" si="6"/>
        <v>200</v>
      </c>
      <c r="AT52" s="33">
        <f t="shared" si="6"/>
        <v>200</v>
      </c>
      <c r="AU52" s="33">
        <f t="shared" si="6"/>
        <v>200</v>
      </c>
      <c r="AV52" s="33">
        <f t="shared" si="6"/>
        <v>200</v>
      </c>
      <c r="AW52" s="33">
        <f t="shared" si="6"/>
        <v>200</v>
      </c>
      <c r="AX52" s="33">
        <f t="shared" si="6"/>
        <v>200</v>
      </c>
      <c r="AY52" s="33">
        <f t="shared" si="6"/>
        <v>200</v>
      </c>
      <c r="AZ52" s="33">
        <f t="shared" si="6"/>
        <v>200</v>
      </c>
      <c r="BA52" s="33">
        <f t="shared" si="6"/>
        <v>200</v>
      </c>
      <c r="BB52" s="33">
        <f t="shared" si="6"/>
        <v>200</v>
      </c>
      <c r="BC52" s="33">
        <f t="shared" si="6"/>
        <v>200</v>
      </c>
      <c r="BD52" s="33">
        <f t="shared" si="6"/>
        <v>200</v>
      </c>
      <c r="BE52" s="33">
        <f t="shared" si="6"/>
        <v>200</v>
      </c>
      <c r="BF52" s="33">
        <f t="shared" si="6"/>
        <v>200</v>
      </c>
      <c r="BG52" s="33">
        <f t="shared" si="6"/>
        <v>200</v>
      </c>
      <c r="BH52" s="33">
        <f t="shared" si="6"/>
        <v>200</v>
      </c>
      <c r="BI52" s="33">
        <f t="shared" si="6"/>
        <v>200</v>
      </c>
      <c r="BJ52" s="33">
        <f t="shared" si="6"/>
        <v>200</v>
      </c>
      <c r="BK52" s="33">
        <f t="shared" si="6"/>
        <v>200</v>
      </c>
    </row>
    <row r="53" spans="2:63" x14ac:dyDescent="0.25">
      <c r="B53" t="str">
        <f t="shared" si="7"/>
        <v>Linea F</v>
      </c>
      <c r="C53" s="32">
        <v>60</v>
      </c>
      <c r="D53" s="33">
        <f t="shared" si="8"/>
        <v>200</v>
      </c>
      <c r="E53" s="33">
        <f t="shared" si="8"/>
        <v>200</v>
      </c>
      <c r="F53" s="33">
        <f t="shared" si="5"/>
        <v>200</v>
      </c>
      <c r="G53" s="33">
        <f t="shared" si="5"/>
        <v>200</v>
      </c>
      <c r="H53" s="33">
        <f t="shared" si="5"/>
        <v>200</v>
      </c>
      <c r="I53" s="33">
        <f t="shared" si="5"/>
        <v>200</v>
      </c>
      <c r="J53" s="33">
        <f t="shared" si="5"/>
        <v>200</v>
      </c>
      <c r="K53" s="33">
        <f t="shared" si="5"/>
        <v>200</v>
      </c>
      <c r="L53" s="33">
        <f t="shared" si="5"/>
        <v>200</v>
      </c>
      <c r="M53" s="33">
        <f t="shared" si="5"/>
        <v>200</v>
      </c>
      <c r="N53" s="33">
        <f t="shared" si="5"/>
        <v>200</v>
      </c>
      <c r="O53" s="33">
        <f t="shared" si="5"/>
        <v>200</v>
      </c>
      <c r="P53" s="33">
        <f t="shared" si="5"/>
        <v>200</v>
      </c>
      <c r="Q53" s="33">
        <f t="shared" si="5"/>
        <v>200</v>
      </c>
      <c r="R53" s="33">
        <f t="shared" si="5"/>
        <v>200</v>
      </c>
      <c r="S53" s="33">
        <f t="shared" si="5"/>
        <v>200</v>
      </c>
      <c r="T53" s="33">
        <f t="shared" si="5"/>
        <v>200</v>
      </c>
      <c r="U53" s="33">
        <f t="shared" si="5"/>
        <v>200</v>
      </c>
      <c r="V53" s="33">
        <f t="shared" si="5"/>
        <v>200</v>
      </c>
      <c r="W53" s="33">
        <f t="shared" si="5"/>
        <v>200</v>
      </c>
      <c r="X53" s="33">
        <f t="shared" si="5"/>
        <v>200</v>
      </c>
      <c r="Y53" s="33">
        <f t="shared" si="5"/>
        <v>200</v>
      </c>
      <c r="Z53" s="33">
        <f t="shared" si="5"/>
        <v>200</v>
      </c>
      <c r="AA53" s="33">
        <f t="shared" si="5"/>
        <v>200</v>
      </c>
      <c r="AB53" s="33">
        <f t="shared" si="5"/>
        <v>200</v>
      </c>
      <c r="AC53" s="33">
        <f t="shared" si="5"/>
        <v>200</v>
      </c>
      <c r="AD53" s="33">
        <f t="shared" si="5"/>
        <v>200</v>
      </c>
      <c r="AE53" s="33">
        <f t="shared" si="5"/>
        <v>200</v>
      </c>
      <c r="AF53" s="33">
        <f t="shared" si="5"/>
        <v>200</v>
      </c>
      <c r="AG53" s="33">
        <f t="shared" si="5"/>
        <v>200</v>
      </c>
      <c r="AH53" s="33">
        <f t="shared" si="5"/>
        <v>200</v>
      </c>
      <c r="AI53" s="33">
        <f t="shared" si="5"/>
        <v>200</v>
      </c>
      <c r="AJ53" s="33">
        <f t="shared" si="5"/>
        <v>200</v>
      </c>
      <c r="AK53" s="33">
        <f t="shared" si="5"/>
        <v>200</v>
      </c>
      <c r="AL53" s="33">
        <f t="shared" si="5"/>
        <v>200</v>
      </c>
      <c r="AM53" s="33">
        <f t="shared" si="5"/>
        <v>200</v>
      </c>
      <c r="AN53" s="33">
        <f t="shared" si="6"/>
        <v>200</v>
      </c>
      <c r="AO53" s="33">
        <f t="shared" si="6"/>
        <v>200</v>
      </c>
      <c r="AP53" s="33">
        <f t="shared" si="6"/>
        <v>200</v>
      </c>
      <c r="AQ53" s="33">
        <f t="shared" si="6"/>
        <v>200</v>
      </c>
      <c r="AR53" s="33">
        <f t="shared" si="6"/>
        <v>200</v>
      </c>
      <c r="AS53" s="33">
        <f t="shared" si="6"/>
        <v>200</v>
      </c>
      <c r="AT53" s="33">
        <f t="shared" si="6"/>
        <v>200</v>
      </c>
      <c r="AU53" s="33">
        <f t="shared" si="6"/>
        <v>200</v>
      </c>
      <c r="AV53" s="33">
        <f t="shared" si="6"/>
        <v>200</v>
      </c>
      <c r="AW53" s="33">
        <f t="shared" si="6"/>
        <v>200</v>
      </c>
      <c r="AX53" s="33">
        <f t="shared" si="6"/>
        <v>200</v>
      </c>
      <c r="AY53" s="33">
        <f t="shared" si="6"/>
        <v>200</v>
      </c>
      <c r="AZ53" s="33">
        <f t="shared" si="6"/>
        <v>200</v>
      </c>
      <c r="BA53" s="33">
        <f t="shared" si="6"/>
        <v>200</v>
      </c>
      <c r="BB53" s="33">
        <f t="shared" si="6"/>
        <v>200</v>
      </c>
      <c r="BC53" s="33">
        <f t="shared" si="6"/>
        <v>200</v>
      </c>
      <c r="BD53" s="33">
        <f t="shared" si="6"/>
        <v>200</v>
      </c>
      <c r="BE53" s="33">
        <f t="shared" si="6"/>
        <v>200</v>
      </c>
      <c r="BF53" s="33">
        <f t="shared" si="6"/>
        <v>200</v>
      </c>
      <c r="BG53" s="33">
        <f t="shared" si="6"/>
        <v>200</v>
      </c>
      <c r="BH53" s="33">
        <f t="shared" si="6"/>
        <v>200</v>
      </c>
      <c r="BI53" s="33">
        <f t="shared" si="6"/>
        <v>200</v>
      </c>
      <c r="BJ53" s="33">
        <f t="shared" si="6"/>
        <v>200</v>
      </c>
      <c r="BK53" s="33">
        <f t="shared" si="6"/>
        <v>200</v>
      </c>
    </row>
    <row r="54" spans="2:63" x14ac:dyDescent="0.25">
      <c r="B54" t="str">
        <f t="shared" si="7"/>
        <v>Linea G</v>
      </c>
      <c r="C54" s="32">
        <v>60</v>
      </c>
      <c r="D54" s="33">
        <f t="shared" si="8"/>
        <v>0</v>
      </c>
      <c r="E54" s="33">
        <f t="shared" si="8"/>
        <v>0</v>
      </c>
      <c r="F54" s="33">
        <f t="shared" si="5"/>
        <v>0</v>
      </c>
      <c r="G54" s="33">
        <f t="shared" si="5"/>
        <v>0</v>
      </c>
      <c r="H54" s="33">
        <f t="shared" si="5"/>
        <v>0</v>
      </c>
      <c r="I54" s="33">
        <f t="shared" si="5"/>
        <v>0</v>
      </c>
      <c r="J54" s="33">
        <f t="shared" si="5"/>
        <v>0</v>
      </c>
      <c r="K54" s="33">
        <f t="shared" si="5"/>
        <v>0</v>
      </c>
      <c r="L54" s="33">
        <f t="shared" si="5"/>
        <v>0</v>
      </c>
      <c r="M54" s="33">
        <f t="shared" si="5"/>
        <v>0</v>
      </c>
      <c r="N54" s="33">
        <f t="shared" si="5"/>
        <v>0</v>
      </c>
      <c r="O54" s="33">
        <f t="shared" si="5"/>
        <v>0</v>
      </c>
      <c r="P54" s="33">
        <f t="shared" si="5"/>
        <v>0</v>
      </c>
      <c r="Q54" s="33">
        <f t="shared" si="5"/>
        <v>0</v>
      </c>
      <c r="R54" s="33">
        <f t="shared" si="5"/>
        <v>0</v>
      </c>
      <c r="S54" s="33">
        <f t="shared" si="5"/>
        <v>0</v>
      </c>
      <c r="T54" s="33">
        <f t="shared" si="5"/>
        <v>0</v>
      </c>
      <c r="U54" s="33">
        <f t="shared" si="5"/>
        <v>0</v>
      </c>
      <c r="V54" s="33">
        <f t="shared" si="5"/>
        <v>0</v>
      </c>
      <c r="W54" s="33">
        <f t="shared" si="5"/>
        <v>0</v>
      </c>
      <c r="X54" s="33">
        <f t="shared" si="5"/>
        <v>0</v>
      </c>
      <c r="Y54" s="33">
        <f t="shared" si="5"/>
        <v>0</v>
      </c>
      <c r="Z54" s="33">
        <f t="shared" si="5"/>
        <v>0</v>
      </c>
      <c r="AA54" s="33">
        <f t="shared" si="5"/>
        <v>0</v>
      </c>
      <c r="AB54" s="33">
        <f t="shared" si="5"/>
        <v>0</v>
      </c>
      <c r="AC54" s="33">
        <f t="shared" si="5"/>
        <v>0</v>
      </c>
      <c r="AD54" s="33">
        <f t="shared" si="5"/>
        <v>0</v>
      </c>
      <c r="AE54" s="33">
        <f t="shared" si="5"/>
        <v>0</v>
      </c>
      <c r="AF54" s="33">
        <f t="shared" si="5"/>
        <v>0</v>
      </c>
      <c r="AG54" s="33">
        <f t="shared" si="5"/>
        <v>0</v>
      </c>
      <c r="AH54" s="33">
        <f t="shared" si="5"/>
        <v>0</v>
      </c>
      <c r="AI54" s="33">
        <f t="shared" si="5"/>
        <v>0</v>
      </c>
      <c r="AJ54" s="33">
        <f t="shared" si="5"/>
        <v>0</v>
      </c>
      <c r="AK54" s="33">
        <f t="shared" si="5"/>
        <v>0</v>
      </c>
      <c r="AL54" s="33">
        <f t="shared" si="5"/>
        <v>0</v>
      </c>
      <c r="AM54" s="33">
        <f t="shared" si="5"/>
        <v>0</v>
      </c>
      <c r="AN54" s="33">
        <f t="shared" si="6"/>
        <v>0</v>
      </c>
      <c r="AO54" s="33">
        <f t="shared" si="6"/>
        <v>0</v>
      </c>
      <c r="AP54" s="33">
        <f t="shared" si="6"/>
        <v>0</v>
      </c>
      <c r="AQ54" s="33">
        <f t="shared" si="6"/>
        <v>0</v>
      </c>
      <c r="AR54" s="33">
        <f t="shared" si="6"/>
        <v>0</v>
      </c>
      <c r="AS54" s="33">
        <f t="shared" si="6"/>
        <v>0</v>
      </c>
      <c r="AT54" s="33">
        <f t="shared" si="6"/>
        <v>0</v>
      </c>
      <c r="AU54" s="33">
        <f t="shared" si="6"/>
        <v>0</v>
      </c>
      <c r="AV54" s="33">
        <f t="shared" si="6"/>
        <v>0</v>
      </c>
      <c r="AW54" s="33">
        <f t="shared" si="6"/>
        <v>0</v>
      </c>
      <c r="AX54" s="33">
        <f t="shared" si="6"/>
        <v>0</v>
      </c>
      <c r="AY54" s="33">
        <f t="shared" si="6"/>
        <v>0</v>
      </c>
      <c r="AZ54" s="33">
        <f t="shared" si="6"/>
        <v>0</v>
      </c>
      <c r="BA54" s="33">
        <f t="shared" si="6"/>
        <v>0</v>
      </c>
      <c r="BB54" s="33">
        <f t="shared" si="6"/>
        <v>0</v>
      </c>
      <c r="BC54" s="33">
        <f t="shared" si="6"/>
        <v>0</v>
      </c>
      <c r="BD54" s="33">
        <f t="shared" si="6"/>
        <v>0</v>
      </c>
      <c r="BE54" s="33">
        <f t="shared" si="6"/>
        <v>0</v>
      </c>
      <c r="BF54" s="33">
        <f t="shared" si="6"/>
        <v>0</v>
      </c>
      <c r="BG54" s="33">
        <f t="shared" si="6"/>
        <v>0</v>
      </c>
      <c r="BH54" s="33">
        <f t="shared" si="6"/>
        <v>0</v>
      </c>
      <c r="BI54" s="33">
        <f t="shared" si="6"/>
        <v>0</v>
      </c>
      <c r="BJ54" s="33">
        <f t="shared" si="6"/>
        <v>0</v>
      </c>
      <c r="BK54" s="33">
        <f t="shared" si="6"/>
        <v>0</v>
      </c>
    </row>
    <row r="55" spans="2:63" x14ac:dyDescent="0.25">
      <c r="B55" t="str">
        <f t="shared" si="7"/>
        <v>Linea H</v>
      </c>
      <c r="C55" s="32">
        <v>60</v>
      </c>
      <c r="D55" s="33">
        <f t="shared" si="8"/>
        <v>0</v>
      </c>
      <c r="E55" s="33">
        <f t="shared" si="8"/>
        <v>0</v>
      </c>
      <c r="F55" s="33">
        <f t="shared" si="5"/>
        <v>0</v>
      </c>
      <c r="G55" s="33">
        <f t="shared" si="5"/>
        <v>0</v>
      </c>
      <c r="H55" s="33">
        <f t="shared" si="5"/>
        <v>0</v>
      </c>
      <c r="I55" s="33">
        <f t="shared" si="5"/>
        <v>0</v>
      </c>
      <c r="J55" s="33">
        <f t="shared" si="5"/>
        <v>0</v>
      </c>
      <c r="K55" s="33">
        <f t="shared" si="5"/>
        <v>0</v>
      </c>
      <c r="L55" s="33">
        <f t="shared" si="5"/>
        <v>0</v>
      </c>
      <c r="M55" s="33">
        <f t="shared" si="5"/>
        <v>0</v>
      </c>
      <c r="N55" s="33">
        <f t="shared" si="5"/>
        <v>0</v>
      </c>
      <c r="O55" s="33">
        <f t="shared" si="5"/>
        <v>0</v>
      </c>
      <c r="P55" s="33">
        <f t="shared" si="5"/>
        <v>0</v>
      </c>
      <c r="Q55" s="33">
        <f t="shared" si="5"/>
        <v>0</v>
      </c>
      <c r="R55" s="33">
        <f t="shared" si="5"/>
        <v>0</v>
      </c>
      <c r="S55" s="33">
        <f t="shared" si="5"/>
        <v>0</v>
      </c>
      <c r="T55" s="33">
        <f t="shared" si="5"/>
        <v>0</v>
      </c>
      <c r="U55" s="33">
        <f t="shared" si="5"/>
        <v>0</v>
      </c>
      <c r="V55" s="33">
        <f t="shared" si="5"/>
        <v>0</v>
      </c>
      <c r="W55" s="33">
        <f t="shared" ref="W55:AM55" si="9">+($C55/30)*W33</f>
        <v>0</v>
      </c>
      <c r="X55" s="33">
        <f t="shared" si="9"/>
        <v>0</v>
      </c>
      <c r="Y55" s="33">
        <f t="shared" si="9"/>
        <v>0</v>
      </c>
      <c r="Z55" s="33">
        <f t="shared" si="9"/>
        <v>0</v>
      </c>
      <c r="AA55" s="33">
        <f t="shared" si="9"/>
        <v>0</v>
      </c>
      <c r="AB55" s="33">
        <f t="shared" si="9"/>
        <v>0</v>
      </c>
      <c r="AC55" s="33">
        <f t="shared" si="9"/>
        <v>0</v>
      </c>
      <c r="AD55" s="33">
        <f t="shared" si="9"/>
        <v>0</v>
      </c>
      <c r="AE55" s="33">
        <f t="shared" si="9"/>
        <v>0</v>
      </c>
      <c r="AF55" s="33">
        <f t="shared" si="9"/>
        <v>0</v>
      </c>
      <c r="AG55" s="33">
        <f t="shared" si="9"/>
        <v>0</v>
      </c>
      <c r="AH55" s="33">
        <f t="shared" si="9"/>
        <v>0</v>
      </c>
      <c r="AI55" s="33">
        <f t="shared" si="9"/>
        <v>0</v>
      </c>
      <c r="AJ55" s="33">
        <f t="shared" si="9"/>
        <v>0</v>
      </c>
      <c r="AK55" s="33">
        <f t="shared" si="9"/>
        <v>0</v>
      </c>
      <c r="AL55" s="33">
        <f t="shared" si="9"/>
        <v>0</v>
      </c>
      <c r="AM55" s="33">
        <f t="shared" si="9"/>
        <v>0</v>
      </c>
      <c r="AN55" s="33">
        <f t="shared" ref="AN55:BK55" si="10">+($C55/30)*AN33</f>
        <v>0</v>
      </c>
      <c r="AO55" s="33">
        <f t="shared" si="10"/>
        <v>0</v>
      </c>
      <c r="AP55" s="33">
        <f t="shared" si="10"/>
        <v>0</v>
      </c>
      <c r="AQ55" s="33">
        <f t="shared" si="10"/>
        <v>0</v>
      </c>
      <c r="AR55" s="33">
        <f t="shared" si="10"/>
        <v>0</v>
      </c>
      <c r="AS55" s="33">
        <f t="shared" si="10"/>
        <v>0</v>
      </c>
      <c r="AT55" s="33">
        <f t="shared" si="10"/>
        <v>0</v>
      </c>
      <c r="AU55" s="33">
        <f t="shared" si="10"/>
        <v>0</v>
      </c>
      <c r="AV55" s="33">
        <f t="shared" si="10"/>
        <v>0</v>
      </c>
      <c r="AW55" s="33">
        <f t="shared" si="10"/>
        <v>0</v>
      </c>
      <c r="AX55" s="33">
        <f t="shared" si="10"/>
        <v>0</v>
      </c>
      <c r="AY55" s="33">
        <f t="shared" si="10"/>
        <v>0</v>
      </c>
      <c r="AZ55" s="33">
        <f t="shared" si="10"/>
        <v>0</v>
      </c>
      <c r="BA55" s="33">
        <f t="shared" si="10"/>
        <v>0</v>
      </c>
      <c r="BB55" s="33">
        <f t="shared" si="10"/>
        <v>0</v>
      </c>
      <c r="BC55" s="33">
        <f t="shared" si="10"/>
        <v>0</v>
      </c>
      <c r="BD55" s="33">
        <f t="shared" si="10"/>
        <v>0</v>
      </c>
      <c r="BE55" s="33">
        <f t="shared" si="10"/>
        <v>0</v>
      </c>
      <c r="BF55" s="33">
        <f t="shared" si="10"/>
        <v>0</v>
      </c>
      <c r="BG55" s="33">
        <f t="shared" si="10"/>
        <v>0</v>
      </c>
      <c r="BH55" s="33">
        <f t="shared" si="10"/>
        <v>0</v>
      </c>
      <c r="BI55" s="33">
        <f t="shared" si="10"/>
        <v>0</v>
      </c>
      <c r="BJ55" s="33">
        <f t="shared" si="10"/>
        <v>0</v>
      </c>
      <c r="BK55" s="33">
        <f t="shared" si="10"/>
        <v>0</v>
      </c>
    </row>
    <row r="56" spans="2:63" x14ac:dyDescent="0.25">
      <c r="B56" t="str">
        <f t="shared" si="7"/>
        <v>Linea I</v>
      </c>
      <c r="C56" s="32">
        <v>60</v>
      </c>
      <c r="D56" s="33">
        <f t="shared" si="8"/>
        <v>0</v>
      </c>
      <c r="E56" s="33">
        <f t="shared" si="8"/>
        <v>0</v>
      </c>
      <c r="F56" s="33">
        <f t="shared" si="8"/>
        <v>0</v>
      </c>
      <c r="G56" s="33">
        <f t="shared" si="8"/>
        <v>0</v>
      </c>
      <c r="H56" s="33">
        <f t="shared" si="8"/>
        <v>0</v>
      </c>
      <c r="I56" s="33">
        <f t="shared" si="8"/>
        <v>0</v>
      </c>
      <c r="J56" s="33">
        <f t="shared" si="8"/>
        <v>0</v>
      </c>
      <c r="K56" s="33">
        <f t="shared" si="8"/>
        <v>0</v>
      </c>
      <c r="L56" s="33">
        <f t="shared" si="8"/>
        <v>0</v>
      </c>
      <c r="M56" s="33">
        <f t="shared" si="8"/>
        <v>0</v>
      </c>
      <c r="N56" s="33">
        <f t="shared" si="8"/>
        <v>0</v>
      </c>
      <c r="O56" s="33">
        <f t="shared" si="8"/>
        <v>0</v>
      </c>
      <c r="P56" s="33">
        <f t="shared" si="8"/>
        <v>0</v>
      </c>
      <c r="Q56" s="33">
        <f t="shared" si="8"/>
        <v>0</v>
      </c>
      <c r="R56" s="33">
        <f t="shared" si="8"/>
        <v>0</v>
      </c>
      <c r="S56" s="33">
        <f t="shared" si="8"/>
        <v>0</v>
      </c>
      <c r="T56" s="33">
        <f t="shared" ref="T56:AM64" si="11">+($C56/30)*T34</f>
        <v>0</v>
      </c>
      <c r="U56" s="33">
        <f t="shared" si="11"/>
        <v>0</v>
      </c>
      <c r="V56" s="33">
        <f t="shared" si="11"/>
        <v>0</v>
      </c>
      <c r="W56" s="33">
        <f t="shared" si="11"/>
        <v>0</v>
      </c>
      <c r="X56" s="33">
        <f t="shared" si="11"/>
        <v>0</v>
      </c>
      <c r="Y56" s="33">
        <f t="shared" si="11"/>
        <v>0</v>
      </c>
      <c r="Z56" s="33">
        <f t="shared" si="11"/>
        <v>0</v>
      </c>
      <c r="AA56" s="33">
        <f t="shared" si="11"/>
        <v>0</v>
      </c>
      <c r="AB56" s="33">
        <f t="shared" si="11"/>
        <v>0</v>
      </c>
      <c r="AC56" s="33">
        <f t="shared" si="11"/>
        <v>0</v>
      </c>
      <c r="AD56" s="33">
        <f t="shared" si="11"/>
        <v>0</v>
      </c>
      <c r="AE56" s="33">
        <f t="shared" si="11"/>
        <v>0</v>
      </c>
      <c r="AF56" s="33">
        <f t="shared" si="11"/>
        <v>0</v>
      </c>
      <c r="AG56" s="33">
        <f t="shared" si="11"/>
        <v>0</v>
      </c>
      <c r="AH56" s="33">
        <f t="shared" si="11"/>
        <v>0</v>
      </c>
      <c r="AI56" s="33">
        <f t="shared" si="11"/>
        <v>0</v>
      </c>
      <c r="AJ56" s="33">
        <f t="shared" si="11"/>
        <v>0</v>
      </c>
      <c r="AK56" s="33">
        <f t="shared" si="11"/>
        <v>0</v>
      </c>
      <c r="AL56" s="33">
        <f t="shared" si="11"/>
        <v>0</v>
      </c>
      <c r="AM56" s="33">
        <f t="shared" si="11"/>
        <v>0</v>
      </c>
      <c r="AN56" s="33">
        <f t="shared" ref="AN56:BK56" si="12">+($C56/30)*AN34</f>
        <v>0</v>
      </c>
      <c r="AO56" s="33">
        <f t="shared" si="12"/>
        <v>0</v>
      </c>
      <c r="AP56" s="33">
        <f t="shared" si="12"/>
        <v>0</v>
      </c>
      <c r="AQ56" s="33">
        <f t="shared" si="12"/>
        <v>0</v>
      </c>
      <c r="AR56" s="33">
        <f t="shared" si="12"/>
        <v>0</v>
      </c>
      <c r="AS56" s="33">
        <f t="shared" si="12"/>
        <v>0</v>
      </c>
      <c r="AT56" s="33">
        <f t="shared" si="12"/>
        <v>0</v>
      </c>
      <c r="AU56" s="33">
        <f t="shared" si="12"/>
        <v>0</v>
      </c>
      <c r="AV56" s="33">
        <f t="shared" si="12"/>
        <v>0</v>
      </c>
      <c r="AW56" s="33">
        <f t="shared" si="12"/>
        <v>0</v>
      </c>
      <c r="AX56" s="33">
        <f t="shared" si="12"/>
        <v>0</v>
      </c>
      <c r="AY56" s="33">
        <f t="shared" si="12"/>
        <v>0</v>
      </c>
      <c r="AZ56" s="33">
        <f t="shared" si="12"/>
        <v>0</v>
      </c>
      <c r="BA56" s="33">
        <f t="shared" si="12"/>
        <v>0</v>
      </c>
      <c r="BB56" s="33">
        <f t="shared" si="12"/>
        <v>0</v>
      </c>
      <c r="BC56" s="33">
        <f t="shared" si="12"/>
        <v>0</v>
      </c>
      <c r="BD56" s="33">
        <f t="shared" si="12"/>
        <v>0</v>
      </c>
      <c r="BE56" s="33">
        <f t="shared" si="12"/>
        <v>0</v>
      </c>
      <c r="BF56" s="33">
        <f t="shared" si="12"/>
        <v>0</v>
      </c>
      <c r="BG56" s="33">
        <f t="shared" si="12"/>
        <v>0</v>
      </c>
      <c r="BH56" s="33">
        <f t="shared" si="12"/>
        <v>0</v>
      </c>
      <c r="BI56" s="33">
        <f t="shared" si="12"/>
        <v>0</v>
      </c>
      <c r="BJ56" s="33">
        <f t="shared" si="12"/>
        <v>0</v>
      </c>
      <c r="BK56" s="33">
        <f t="shared" si="12"/>
        <v>0</v>
      </c>
    </row>
    <row r="57" spans="2:63" x14ac:dyDescent="0.25">
      <c r="B57" t="str">
        <f t="shared" si="7"/>
        <v>Linea j</v>
      </c>
      <c r="C57" s="32">
        <v>60</v>
      </c>
      <c r="D57" s="33">
        <f t="shared" si="8"/>
        <v>0</v>
      </c>
      <c r="E57" s="33">
        <f t="shared" si="8"/>
        <v>0</v>
      </c>
      <c r="F57" s="33">
        <f t="shared" si="8"/>
        <v>0</v>
      </c>
      <c r="G57" s="33">
        <f t="shared" si="8"/>
        <v>0</v>
      </c>
      <c r="H57" s="33">
        <f t="shared" si="8"/>
        <v>0</v>
      </c>
      <c r="I57" s="33">
        <f t="shared" si="8"/>
        <v>0</v>
      </c>
      <c r="J57" s="33">
        <f t="shared" si="8"/>
        <v>0</v>
      </c>
      <c r="K57" s="33">
        <f t="shared" si="8"/>
        <v>0</v>
      </c>
      <c r="L57" s="33">
        <f t="shared" si="8"/>
        <v>0</v>
      </c>
      <c r="M57" s="33">
        <f t="shared" si="8"/>
        <v>0</v>
      </c>
      <c r="N57" s="33">
        <f t="shared" si="8"/>
        <v>0</v>
      </c>
      <c r="O57" s="33">
        <f t="shared" si="8"/>
        <v>0</v>
      </c>
      <c r="P57" s="33">
        <f t="shared" si="8"/>
        <v>0</v>
      </c>
      <c r="Q57" s="33">
        <f t="shared" si="8"/>
        <v>0</v>
      </c>
      <c r="R57" s="33">
        <f t="shared" si="8"/>
        <v>0</v>
      </c>
      <c r="S57" s="33">
        <f t="shared" si="8"/>
        <v>0</v>
      </c>
      <c r="T57" s="33">
        <f t="shared" si="11"/>
        <v>0</v>
      </c>
      <c r="U57" s="33">
        <f t="shared" si="11"/>
        <v>0</v>
      </c>
      <c r="V57" s="33">
        <f t="shared" si="11"/>
        <v>0</v>
      </c>
      <c r="W57" s="33">
        <f t="shared" si="11"/>
        <v>0</v>
      </c>
      <c r="X57" s="33">
        <f t="shared" si="11"/>
        <v>0</v>
      </c>
      <c r="Y57" s="33">
        <f t="shared" si="11"/>
        <v>0</v>
      </c>
      <c r="Z57" s="33">
        <f t="shared" si="11"/>
        <v>0</v>
      </c>
      <c r="AA57" s="33">
        <f t="shared" si="11"/>
        <v>0</v>
      </c>
      <c r="AB57" s="33">
        <f t="shared" si="11"/>
        <v>0</v>
      </c>
      <c r="AC57" s="33">
        <f t="shared" si="11"/>
        <v>0</v>
      </c>
      <c r="AD57" s="33">
        <f t="shared" si="11"/>
        <v>0</v>
      </c>
      <c r="AE57" s="33">
        <f t="shared" si="11"/>
        <v>0</v>
      </c>
      <c r="AF57" s="33">
        <f t="shared" si="11"/>
        <v>0</v>
      </c>
      <c r="AG57" s="33">
        <f t="shared" si="11"/>
        <v>0</v>
      </c>
      <c r="AH57" s="33">
        <f t="shared" si="11"/>
        <v>0</v>
      </c>
      <c r="AI57" s="33">
        <f t="shared" si="11"/>
        <v>0</v>
      </c>
      <c r="AJ57" s="33">
        <f t="shared" si="11"/>
        <v>0</v>
      </c>
      <c r="AK57" s="33">
        <f t="shared" si="11"/>
        <v>0</v>
      </c>
      <c r="AL57" s="33">
        <f t="shared" si="11"/>
        <v>0</v>
      </c>
      <c r="AM57" s="33">
        <f t="shared" si="11"/>
        <v>0</v>
      </c>
      <c r="AN57" s="33">
        <f t="shared" ref="AN57:BK57" si="13">+($C57/30)*AN35</f>
        <v>0</v>
      </c>
      <c r="AO57" s="33">
        <f t="shared" si="13"/>
        <v>0</v>
      </c>
      <c r="AP57" s="33">
        <f t="shared" si="13"/>
        <v>0</v>
      </c>
      <c r="AQ57" s="33">
        <f t="shared" si="13"/>
        <v>0</v>
      </c>
      <c r="AR57" s="33">
        <f t="shared" si="13"/>
        <v>0</v>
      </c>
      <c r="AS57" s="33">
        <f t="shared" si="13"/>
        <v>0</v>
      </c>
      <c r="AT57" s="33">
        <f t="shared" si="13"/>
        <v>0</v>
      </c>
      <c r="AU57" s="33">
        <f t="shared" si="13"/>
        <v>0</v>
      </c>
      <c r="AV57" s="33">
        <f t="shared" si="13"/>
        <v>0</v>
      </c>
      <c r="AW57" s="33">
        <f t="shared" si="13"/>
        <v>0</v>
      </c>
      <c r="AX57" s="33">
        <f t="shared" si="13"/>
        <v>0</v>
      </c>
      <c r="AY57" s="33">
        <f t="shared" si="13"/>
        <v>0</v>
      </c>
      <c r="AZ57" s="33">
        <f t="shared" si="13"/>
        <v>0</v>
      </c>
      <c r="BA57" s="33">
        <f t="shared" si="13"/>
        <v>0</v>
      </c>
      <c r="BB57" s="33">
        <f t="shared" si="13"/>
        <v>0</v>
      </c>
      <c r="BC57" s="33">
        <f t="shared" si="13"/>
        <v>0</v>
      </c>
      <c r="BD57" s="33">
        <f t="shared" si="13"/>
        <v>0</v>
      </c>
      <c r="BE57" s="33">
        <f t="shared" si="13"/>
        <v>0</v>
      </c>
      <c r="BF57" s="33">
        <f t="shared" si="13"/>
        <v>0</v>
      </c>
      <c r="BG57" s="33">
        <f t="shared" si="13"/>
        <v>0</v>
      </c>
      <c r="BH57" s="33">
        <f t="shared" si="13"/>
        <v>0</v>
      </c>
      <c r="BI57" s="33">
        <f t="shared" si="13"/>
        <v>0</v>
      </c>
      <c r="BJ57" s="33">
        <f t="shared" si="13"/>
        <v>0</v>
      </c>
      <c r="BK57" s="33">
        <f t="shared" si="13"/>
        <v>0</v>
      </c>
    </row>
    <row r="58" spans="2:63" x14ac:dyDescent="0.25">
      <c r="B58" t="str">
        <f t="shared" si="7"/>
        <v>Linea K</v>
      </c>
      <c r="C58" s="32">
        <v>60</v>
      </c>
      <c r="D58" s="33">
        <f t="shared" si="8"/>
        <v>0</v>
      </c>
      <c r="E58" s="33">
        <f t="shared" si="8"/>
        <v>0</v>
      </c>
      <c r="F58" s="33">
        <f t="shared" si="8"/>
        <v>0</v>
      </c>
      <c r="G58" s="33">
        <f t="shared" si="8"/>
        <v>0</v>
      </c>
      <c r="H58" s="33">
        <f t="shared" si="8"/>
        <v>0</v>
      </c>
      <c r="I58" s="33">
        <f t="shared" si="8"/>
        <v>0</v>
      </c>
      <c r="J58" s="33">
        <f t="shared" si="8"/>
        <v>0</v>
      </c>
      <c r="K58" s="33">
        <f t="shared" si="8"/>
        <v>0</v>
      </c>
      <c r="L58" s="33">
        <f t="shared" si="8"/>
        <v>0</v>
      </c>
      <c r="M58" s="33">
        <f t="shared" si="8"/>
        <v>0</v>
      </c>
      <c r="N58" s="33">
        <f t="shared" si="8"/>
        <v>0</v>
      </c>
      <c r="O58" s="33">
        <f t="shared" si="8"/>
        <v>0</v>
      </c>
      <c r="P58" s="33">
        <f t="shared" si="8"/>
        <v>0</v>
      </c>
      <c r="Q58" s="33">
        <f t="shared" si="8"/>
        <v>0</v>
      </c>
      <c r="R58" s="33">
        <f t="shared" si="8"/>
        <v>0</v>
      </c>
      <c r="S58" s="33">
        <f t="shared" si="8"/>
        <v>0</v>
      </c>
      <c r="T58" s="33">
        <f t="shared" si="11"/>
        <v>0</v>
      </c>
      <c r="U58" s="33">
        <f t="shared" si="11"/>
        <v>0</v>
      </c>
      <c r="V58" s="33">
        <f t="shared" si="11"/>
        <v>0</v>
      </c>
      <c r="W58" s="33">
        <f t="shared" si="11"/>
        <v>0</v>
      </c>
      <c r="X58" s="33">
        <f t="shared" si="11"/>
        <v>0</v>
      </c>
      <c r="Y58" s="33">
        <f t="shared" si="11"/>
        <v>0</v>
      </c>
      <c r="Z58" s="33">
        <f t="shared" si="11"/>
        <v>0</v>
      </c>
      <c r="AA58" s="33">
        <f t="shared" si="11"/>
        <v>0</v>
      </c>
      <c r="AB58" s="33">
        <f t="shared" si="11"/>
        <v>0</v>
      </c>
      <c r="AC58" s="33">
        <f t="shared" si="11"/>
        <v>0</v>
      </c>
      <c r="AD58" s="33">
        <f t="shared" si="11"/>
        <v>0</v>
      </c>
      <c r="AE58" s="33">
        <f t="shared" si="11"/>
        <v>0</v>
      </c>
      <c r="AF58" s="33">
        <f t="shared" si="11"/>
        <v>0</v>
      </c>
      <c r="AG58" s="33">
        <f t="shared" si="11"/>
        <v>0</v>
      </c>
      <c r="AH58" s="33">
        <f t="shared" si="11"/>
        <v>0</v>
      </c>
      <c r="AI58" s="33">
        <f t="shared" si="11"/>
        <v>0</v>
      </c>
      <c r="AJ58" s="33">
        <f t="shared" si="11"/>
        <v>0</v>
      </c>
      <c r="AK58" s="33">
        <f t="shared" si="11"/>
        <v>0</v>
      </c>
      <c r="AL58" s="33">
        <f t="shared" si="11"/>
        <v>0</v>
      </c>
      <c r="AM58" s="33">
        <f t="shared" si="11"/>
        <v>0</v>
      </c>
      <c r="AN58" s="33">
        <f t="shared" ref="AN58:BK58" si="14">+($C58/30)*AN36</f>
        <v>0</v>
      </c>
      <c r="AO58" s="33">
        <f t="shared" si="14"/>
        <v>0</v>
      </c>
      <c r="AP58" s="33">
        <f t="shared" si="14"/>
        <v>0</v>
      </c>
      <c r="AQ58" s="33">
        <f t="shared" si="14"/>
        <v>0</v>
      </c>
      <c r="AR58" s="33">
        <f t="shared" si="14"/>
        <v>0</v>
      </c>
      <c r="AS58" s="33">
        <f t="shared" si="14"/>
        <v>0</v>
      </c>
      <c r="AT58" s="33">
        <f t="shared" si="14"/>
        <v>0</v>
      </c>
      <c r="AU58" s="33">
        <f t="shared" si="14"/>
        <v>0</v>
      </c>
      <c r="AV58" s="33">
        <f t="shared" si="14"/>
        <v>0</v>
      </c>
      <c r="AW58" s="33">
        <f t="shared" si="14"/>
        <v>0</v>
      </c>
      <c r="AX58" s="33">
        <f t="shared" si="14"/>
        <v>0</v>
      </c>
      <c r="AY58" s="33">
        <f t="shared" si="14"/>
        <v>0</v>
      </c>
      <c r="AZ58" s="33">
        <f t="shared" si="14"/>
        <v>0</v>
      </c>
      <c r="BA58" s="33">
        <f t="shared" si="14"/>
        <v>0</v>
      </c>
      <c r="BB58" s="33">
        <f t="shared" si="14"/>
        <v>0</v>
      </c>
      <c r="BC58" s="33">
        <f t="shared" si="14"/>
        <v>0</v>
      </c>
      <c r="BD58" s="33">
        <f t="shared" si="14"/>
        <v>0</v>
      </c>
      <c r="BE58" s="33">
        <f t="shared" si="14"/>
        <v>0</v>
      </c>
      <c r="BF58" s="33">
        <f t="shared" si="14"/>
        <v>0</v>
      </c>
      <c r="BG58" s="33">
        <f t="shared" si="14"/>
        <v>0</v>
      </c>
      <c r="BH58" s="33">
        <f t="shared" si="14"/>
        <v>0</v>
      </c>
      <c r="BI58" s="33">
        <f t="shared" si="14"/>
        <v>0</v>
      </c>
      <c r="BJ58" s="33">
        <f t="shared" si="14"/>
        <v>0</v>
      </c>
      <c r="BK58" s="33">
        <f t="shared" si="14"/>
        <v>0</v>
      </c>
    </row>
    <row r="59" spans="2:63" x14ac:dyDescent="0.25">
      <c r="B59" t="str">
        <f t="shared" si="7"/>
        <v>Linea L</v>
      </c>
      <c r="C59" s="32">
        <v>60</v>
      </c>
      <c r="D59" s="33">
        <f t="shared" si="8"/>
        <v>0</v>
      </c>
      <c r="E59" s="33">
        <f t="shared" si="8"/>
        <v>0</v>
      </c>
      <c r="F59" s="33">
        <f t="shared" si="8"/>
        <v>0</v>
      </c>
      <c r="G59" s="33">
        <f t="shared" si="8"/>
        <v>0</v>
      </c>
      <c r="H59" s="33">
        <f t="shared" si="8"/>
        <v>0</v>
      </c>
      <c r="I59" s="33">
        <f t="shared" si="8"/>
        <v>0</v>
      </c>
      <c r="J59" s="33">
        <f t="shared" si="8"/>
        <v>0</v>
      </c>
      <c r="K59" s="33">
        <f t="shared" si="8"/>
        <v>0</v>
      </c>
      <c r="L59" s="33">
        <f t="shared" si="8"/>
        <v>0</v>
      </c>
      <c r="M59" s="33">
        <f t="shared" si="8"/>
        <v>0</v>
      </c>
      <c r="N59" s="33">
        <f t="shared" si="8"/>
        <v>0</v>
      </c>
      <c r="O59" s="33">
        <f t="shared" si="8"/>
        <v>0</v>
      </c>
      <c r="P59" s="33">
        <f t="shared" si="8"/>
        <v>0</v>
      </c>
      <c r="Q59" s="33">
        <f t="shared" si="8"/>
        <v>0</v>
      </c>
      <c r="R59" s="33">
        <f t="shared" si="8"/>
        <v>0</v>
      </c>
      <c r="S59" s="33">
        <f t="shared" si="8"/>
        <v>0</v>
      </c>
      <c r="T59" s="33">
        <f t="shared" si="11"/>
        <v>0</v>
      </c>
      <c r="U59" s="33">
        <f t="shared" si="11"/>
        <v>0</v>
      </c>
      <c r="V59" s="33">
        <f t="shared" si="11"/>
        <v>0</v>
      </c>
      <c r="W59" s="33">
        <f t="shared" si="11"/>
        <v>0</v>
      </c>
      <c r="X59" s="33">
        <f t="shared" si="11"/>
        <v>0</v>
      </c>
      <c r="Y59" s="33">
        <f t="shared" si="11"/>
        <v>0</v>
      </c>
      <c r="Z59" s="33">
        <f t="shared" si="11"/>
        <v>0</v>
      </c>
      <c r="AA59" s="33">
        <f t="shared" si="11"/>
        <v>0</v>
      </c>
      <c r="AB59" s="33">
        <f t="shared" si="11"/>
        <v>0</v>
      </c>
      <c r="AC59" s="33">
        <f t="shared" si="11"/>
        <v>0</v>
      </c>
      <c r="AD59" s="33">
        <f t="shared" si="11"/>
        <v>0</v>
      </c>
      <c r="AE59" s="33">
        <f t="shared" si="11"/>
        <v>0</v>
      </c>
      <c r="AF59" s="33">
        <f t="shared" si="11"/>
        <v>0</v>
      </c>
      <c r="AG59" s="33">
        <f t="shared" si="11"/>
        <v>0</v>
      </c>
      <c r="AH59" s="33">
        <f t="shared" si="11"/>
        <v>0</v>
      </c>
      <c r="AI59" s="33">
        <f t="shared" si="11"/>
        <v>0</v>
      </c>
      <c r="AJ59" s="33">
        <f t="shared" si="11"/>
        <v>0</v>
      </c>
      <c r="AK59" s="33">
        <f t="shared" si="11"/>
        <v>0</v>
      </c>
      <c r="AL59" s="33">
        <f t="shared" si="11"/>
        <v>0</v>
      </c>
      <c r="AM59" s="33">
        <f t="shared" si="11"/>
        <v>0</v>
      </c>
      <c r="AN59" s="33">
        <f t="shared" ref="AN59:BK59" si="15">+($C59/30)*AN37</f>
        <v>0</v>
      </c>
      <c r="AO59" s="33">
        <f t="shared" si="15"/>
        <v>0</v>
      </c>
      <c r="AP59" s="33">
        <f t="shared" si="15"/>
        <v>0</v>
      </c>
      <c r="AQ59" s="33">
        <f t="shared" si="15"/>
        <v>0</v>
      </c>
      <c r="AR59" s="33">
        <f t="shared" si="15"/>
        <v>0</v>
      </c>
      <c r="AS59" s="33">
        <f t="shared" si="15"/>
        <v>0</v>
      </c>
      <c r="AT59" s="33">
        <f t="shared" si="15"/>
        <v>0</v>
      </c>
      <c r="AU59" s="33">
        <f t="shared" si="15"/>
        <v>0</v>
      </c>
      <c r="AV59" s="33">
        <f t="shared" si="15"/>
        <v>0</v>
      </c>
      <c r="AW59" s="33">
        <f t="shared" si="15"/>
        <v>0</v>
      </c>
      <c r="AX59" s="33">
        <f t="shared" si="15"/>
        <v>0</v>
      </c>
      <c r="AY59" s="33">
        <f t="shared" si="15"/>
        <v>0</v>
      </c>
      <c r="AZ59" s="33">
        <f t="shared" si="15"/>
        <v>0</v>
      </c>
      <c r="BA59" s="33">
        <f t="shared" si="15"/>
        <v>0</v>
      </c>
      <c r="BB59" s="33">
        <f t="shared" si="15"/>
        <v>0</v>
      </c>
      <c r="BC59" s="33">
        <f t="shared" si="15"/>
        <v>0</v>
      </c>
      <c r="BD59" s="33">
        <f t="shared" si="15"/>
        <v>0</v>
      </c>
      <c r="BE59" s="33">
        <f t="shared" si="15"/>
        <v>0</v>
      </c>
      <c r="BF59" s="33">
        <f t="shared" si="15"/>
        <v>0</v>
      </c>
      <c r="BG59" s="33">
        <f t="shared" si="15"/>
        <v>0</v>
      </c>
      <c r="BH59" s="33">
        <f t="shared" si="15"/>
        <v>0</v>
      </c>
      <c r="BI59" s="33">
        <f t="shared" si="15"/>
        <v>0</v>
      </c>
      <c r="BJ59" s="33">
        <f t="shared" si="15"/>
        <v>0</v>
      </c>
      <c r="BK59" s="33">
        <f t="shared" si="15"/>
        <v>0</v>
      </c>
    </row>
    <row r="60" spans="2:63" x14ac:dyDescent="0.25">
      <c r="B60" t="str">
        <f t="shared" si="7"/>
        <v>Linea M</v>
      </c>
      <c r="C60" s="32">
        <v>60</v>
      </c>
      <c r="D60" s="33">
        <f t="shared" si="8"/>
        <v>0</v>
      </c>
      <c r="E60" s="33">
        <f t="shared" si="8"/>
        <v>0</v>
      </c>
      <c r="F60" s="33">
        <f t="shared" si="8"/>
        <v>0</v>
      </c>
      <c r="G60" s="33">
        <f t="shared" si="8"/>
        <v>0</v>
      </c>
      <c r="H60" s="33">
        <f t="shared" si="8"/>
        <v>0</v>
      </c>
      <c r="I60" s="33">
        <f t="shared" si="8"/>
        <v>0</v>
      </c>
      <c r="J60" s="33">
        <f t="shared" si="8"/>
        <v>0</v>
      </c>
      <c r="K60" s="33">
        <f t="shared" si="8"/>
        <v>0</v>
      </c>
      <c r="L60" s="33">
        <f t="shared" si="8"/>
        <v>0</v>
      </c>
      <c r="M60" s="33">
        <f t="shared" si="8"/>
        <v>0</v>
      </c>
      <c r="N60" s="33">
        <f t="shared" si="8"/>
        <v>0</v>
      </c>
      <c r="O60" s="33">
        <f t="shared" si="8"/>
        <v>0</v>
      </c>
      <c r="P60" s="33">
        <f t="shared" si="8"/>
        <v>0</v>
      </c>
      <c r="Q60" s="33">
        <f t="shared" si="8"/>
        <v>0</v>
      </c>
      <c r="R60" s="33">
        <f t="shared" si="8"/>
        <v>0</v>
      </c>
      <c r="S60" s="33">
        <f t="shared" si="8"/>
        <v>0</v>
      </c>
      <c r="T60" s="33">
        <f t="shared" si="11"/>
        <v>0</v>
      </c>
      <c r="U60" s="33">
        <f t="shared" si="11"/>
        <v>0</v>
      </c>
      <c r="V60" s="33">
        <f t="shared" si="11"/>
        <v>0</v>
      </c>
      <c r="W60" s="33">
        <f t="shared" si="11"/>
        <v>0</v>
      </c>
      <c r="X60" s="33">
        <f t="shared" si="11"/>
        <v>0</v>
      </c>
      <c r="Y60" s="33">
        <f t="shared" si="11"/>
        <v>0</v>
      </c>
      <c r="Z60" s="33">
        <f t="shared" si="11"/>
        <v>0</v>
      </c>
      <c r="AA60" s="33">
        <f t="shared" si="11"/>
        <v>0</v>
      </c>
      <c r="AB60" s="33">
        <f t="shared" si="11"/>
        <v>0</v>
      </c>
      <c r="AC60" s="33">
        <f t="shared" si="11"/>
        <v>0</v>
      </c>
      <c r="AD60" s="33">
        <f t="shared" si="11"/>
        <v>0</v>
      </c>
      <c r="AE60" s="33">
        <f t="shared" si="11"/>
        <v>0</v>
      </c>
      <c r="AF60" s="33">
        <f t="shared" si="11"/>
        <v>0</v>
      </c>
      <c r="AG60" s="33">
        <f t="shared" si="11"/>
        <v>0</v>
      </c>
      <c r="AH60" s="33">
        <f t="shared" si="11"/>
        <v>0</v>
      </c>
      <c r="AI60" s="33">
        <f t="shared" si="11"/>
        <v>0</v>
      </c>
      <c r="AJ60" s="33">
        <f t="shared" si="11"/>
        <v>0</v>
      </c>
      <c r="AK60" s="33">
        <f t="shared" si="11"/>
        <v>0</v>
      </c>
      <c r="AL60" s="33">
        <f t="shared" si="11"/>
        <v>0</v>
      </c>
      <c r="AM60" s="33">
        <f t="shared" si="11"/>
        <v>0</v>
      </c>
      <c r="AN60" s="33">
        <f t="shared" ref="AN60:BK60" si="16">+($C60/30)*AN38</f>
        <v>0</v>
      </c>
      <c r="AO60" s="33">
        <f t="shared" si="16"/>
        <v>0</v>
      </c>
      <c r="AP60" s="33">
        <f t="shared" si="16"/>
        <v>0</v>
      </c>
      <c r="AQ60" s="33">
        <f t="shared" si="16"/>
        <v>0</v>
      </c>
      <c r="AR60" s="33">
        <f t="shared" si="16"/>
        <v>0</v>
      </c>
      <c r="AS60" s="33">
        <f t="shared" si="16"/>
        <v>0</v>
      </c>
      <c r="AT60" s="33">
        <f t="shared" si="16"/>
        <v>0</v>
      </c>
      <c r="AU60" s="33">
        <f t="shared" si="16"/>
        <v>0</v>
      </c>
      <c r="AV60" s="33">
        <f t="shared" si="16"/>
        <v>0</v>
      </c>
      <c r="AW60" s="33">
        <f t="shared" si="16"/>
        <v>0</v>
      </c>
      <c r="AX60" s="33">
        <f t="shared" si="16"/>
        <v>0</v>
      </c>
      <c r="AY60" s="33">
        <f t="shared" si="16"/>
        <v>0</v>
      </c>
      <c r="AZ60" s="33">
        <f t="shared" si="16"/>
        <v>0</v>
      </c>
      <c r="BA60" s="33">
        <f t="shared" si="16"/>
        <v>0</v>
      </c>
      <c r="BB60" s="33">
        <f t="shared" si="16"/>
        <v>0</v>
      </c>
      <c r="BC60" s="33">
        <f t="shared" si="16"/>
        <v>0</v>
      </c>
      <c r="BD60" s="33">
        <f t="shared" si="16"/>
        <v>0</v>
      </c>
      <c r="BE60" s="33">
        <f t="shared" si="16"/>
        <v>0</v>
      </c>
      <c r="BF60" s="33">
        <f t="shared" si="16"/>
        <v>0</v>
      </c>
      <c r="BG60" s="33">
        <f t="shared" si="16"/>
        <v>0</v>
      </c>
      <c r="BH60" s="33">
        <f t="shared" si="16"/>
        <v>0</v>
      </c>
      <c r="BI60" s="33">
        <f t="shared" si="16"/>
        <v>0</v>
      </c>
      <c r="BJ60" s="33">
        <f t="shared" si="16"/>
        <v>0</v>
      </c>
      <c r="BK60" s="33">
        <f t="shared" si="16"/>
        <v>0</v>
      </c>
    </row>
    <row r="61" spans="2:63" x14ac:dyDescent="0.25">
      <c r="B61" t="str">
        <f t="shared" si="7"/>
        <v>Linea N</v>
      </c>
      <c r="C61" s="32">
        <v>60</v>
      </c>
      <c r="D61" s="33">
        <f t="shared" si="8"/>
        <v>0</v>
      </c>
      <c r="E61" s="33">
        <f t="shared" si="8"/>
        <v>0</v>
      </c>
      <c r="F61" s="33">
        <f t="shared" si="8"/>
        <v>0</v>
      </c>
      <c r="G61" s="33">
        <f t="shared" si="8"/>
        <v>0</v>
      </c>
      <c r="H61" s="33">
        <f t="shared" si="8"/>
        <v>0</v>
      </c>
      <c r="I61" s="33">
        <f t="shared" si="8"/>
        <v>0</v>
      </c>
      <c r="J61" s="33">
        <f t="shared" si="8"/>
        <v>0</v>
      </c>
      <c r="K61" s="33">
        <f t="shared" si="8"/>
        <v>0</v>
      </c>
      <c r="L61" s="33">
        <f t="shared" si="8"/>
        <v>0</v>
      </c>
      <c r="M61" s="33">
        <f t="shared" si="8"/>
        <v>0</v>
      </c>
      <c r="N61" s="33">
        <f t="shared" si="8"/>
        <v>0</v>
      </c>
      <c r="O61" s="33">
        <f t="shared" si="8"/>
        <v>0</v>
      </c>
      <c r="P61" s="33">
        <f t="shared" si="8"/>
        <v>0</v>
      </c>
      <c r="Q61" s="33">
        <f t="shared" si="8"/>
        <v>0</v>
      </c>
      <c r="R61" s="33">
        <f t="shared" si="8"/>
        <v>0</v>
      </c>
      <c r="S61" s="33">
        <f t="shared" si="8"/>
        <v>0</v>
      </c>
      <c r="T61" s="33">
        <f t="shared" si="11"/>
        <v>0</v>
      </c>
      <c r="U61" s="33">
        <f t="shared" si="11"/>
        <v>0</v>
      </c>
      <c r="V61" s="33">
        <f t="shared" si="11"/>
        <v>0</v>
      </c>
      <c r="W61" s="33">
        <f t="shared" si="11"/>
        <v>0</v>
      </c>
      <c r="X61" s="33">
        <f t="shared" si="11"/>
        <v>0</v>
      </c>
      <c r="Y61" s="33">
        <f t="shared" si="11"/>
        <v>0</v>
      </c>
      <c r="Z61" s="33">
        <f t="shared" si="11"/>
        <v>0</v>
      </c>
      <c r="AA61" s="33">
        <f t="shared" si="11"/>
        <v>0</v>
      </c>
      <c r="AB61" s="33">
        <f t="shared" si="11"/>
        <v>0</v>
      </c>
      <c r="AC61" s="33">
        <f t="shared" si="11"/>
        <v>0</v>
      </c>
      <c r="AD61" s="33">
        <f t="shared" si="11"/>
        <v>0</v>
      </c>
      <c r="AE61" s="33">
        <f t="shared" si="11"/>
        <v>0</v>
      </c>
      <c r="AF61" s="33">
        <f t="shared" si="11"/>
        <v>0</v>
      </c>
      <c r="AG61" s="33">
        <f t="shared" si="11"/>
        <v>0</v>
      </c>
      <c r="AH61" s="33">
        <f t="shared" si="11"/>
        <v>0</v>
      </c>
      <c r="AI61" s="33">
        <f t="shared" si="11"/>
        <v>0</v>
      </c>
      <c r="AJ61" s="33">
        <f t="shared" si="11"/>
        <v>0</v>
      </c>
      <c r="AK61" s="33">
        <f t="shared" si="11"/>
        <v>0</v>
      </c>
      <c r="AL61" s="33">
        <f t="shared" si="11"/>
        <v>0</v>
      </c>
      <c r="AM61" s="33">
        <f t="shared" si="11"/>
        <v>0</v>
      </c>
      <c r="AN61" s="33">
        <f t="shared" ref="AN61:BK61" si="17">+($C61/30)*AN39</f>
        <v>0</v>
      </c>
      <c r="AO61" s="33">
        <f t="shared" si="17"/>
        <v>0</v>
      </c>
      <c r="AP61" s="33">
        <f t="shared" si="17"/>
        <v>0</v>
      </c>
      <c r="AQ61" s="33">
        <f t="shared" si="17"/>
        <v>0</v>
      </c>
      <c r="AR61" s="33">
        <f t="shared" si="17"/>
        <v>0</v>
      </c>
      <c r="AS61" s="33">
        <f t="shared" si="17"/>
        <v>0</v>
      </c>
      <c r="AT61" s="33">
        <f t="shared" si="17"/>
        <v>0</v>
      </c>
      <c r="AU61" s="33">
        <f t="shared" si="17"/>
        <v>0</v>
      </c>
      <c r="AV61" s="33">
        <f t="shared" si="17"/>
        <v>0</v>
      </c>
      <c r="AW61" s="33">
        <f t="shared" si="17"/>
        <v>0</v>
      </c>
      <c r="AX61" s="33">
        <f t="shared" si="17"/>
        <v>0</v>
      </c>
      <c r="AY61" s="33">
        <f t="shared" si="17"/>
        <v>0</v>
      </c>
      <c r="AZ61" s="33">
        <f t="shared" si="17"/>
        <v>0</v>
      </c>
      <c r="BA61" s="33">
        <f t="shared" si="17"/>
        <v>0</v>
      </c>
      <c r="BB61" s="33">
        <f t="shared" si="17"/>
        <v>0</v>
      </c>
      <c r="BC61" s="33">
        <f t="shared" si="17"/>
        <v>0</v>
      </c>
      <c r="BD61" s="33">
        <f t="shared" si="17"/>
        <v>0</v>
      </c>
      <c r="BE61" s="33">
        <f t="shared" si="17"/>
        <v>0</v>
      </c>
      <c r="BF61" s="33">
        <f t="shared" si="17"/>
        <v>0</v>
      </c>
      <c r="BG61" s="33">
        <f t="shared" si="17"/>
        <v>0</v>
      </c>
      <c r="BH61" s="33">
        <f t="shared" si="17"/>
        <v>0</v>
      </c>
      <c r="BI61" s="33">
        <f t="shared" si="17"/>
        <v>0</v>
      </c>
      <c r="BJ61" s="33">
        <f t="shared" si="17"/>
        <v>0</v>
      </c>
      <c r="BK61" s="33">
        <f t="shared" si="17"/>
        <v>0</v>
      </c>
    </row>
    <row r="62" spans="2:63" x14ac:dyDescent="0.25">
      <c r="B62" t="str">
        <f t="shared" si="7"/>
        <v>Linea O</v>
      </c>
      <c r="C62" s="32">
        <v>60</v>
      </c>
      <c r="D62" s="33">
        <f t="shared" si="8"/>
        <v>0</v>
      </c>
      <c r="E62" s="33">
        <f t="shared" si="8"/>
        <v>0</v>
      </c>
      <c r="F62" s="33">
        <f t="shared" si="8"/>
        <v>0</v>
      </c>
      <c r="G62" s="33">
        <f t="shared" si="8"/>
        <v>0</v>
      </c>
      <c r="H62" s="33">
        <f t="shared" si="8"/>
        <v>0</v>
      </c>
      <c r="I62" s="33">
        <f t="shared" si="8"/>
        <v>0</v>
      </c>
      <c r="J62" s="33">
        <f t="shared" si="8"/>
        <v>0</v>
      </c>
      <c r="K62" s="33">
        <f t="shared" si="8"/>
        <v>0</v>
      </c>
      <c r="L62" s="33">
        <f t="shared" si="8"/>
        <v>0</v>
      </c>
      <c r="M62" s="33">
        <f t="shared" si="8"/>
        <v>0</v>
      </c>
      <c r="N62" s="33">
        <f t="shared" si="8"/>
        <v>0</v>
      </c>
      <c r="O62" s="33">
        <f t="shared" si="8"/>
        <v>0</v>
      </c>
      <c r="P62" s="33">
        <f t="shared" si="8"/>
        <v>0</v>
      </c>
      <c r="Q62" s="33">
        <f t="shared" si="8"/>
        <v>0</v>
      </c>
      <c r="R62" s="33">
        <f t="shared" si="8"/>
        <v>0</v>
      </c>
      <c r="S62" s="33">
        <f t="shared" si="8"/>
        <v>0</v>
      </c>
      <c r="T62" s="33">
        <f t="shared" si="11"/>
        <v>0</v>
      </c>
      <c r="U62" s="33">
        <f t="shared" si="11"/>
        <v>0</v>
      </c>
      <c r="V62" s="33">
        <f t="shared" si="11"/>
        <v>0</v>
      </c>
      <c r="W62" s="33">
        <f t="shared" si="11"/>
        <v>0</v>
      </c>
      <c r="X62" s="33">
        <f t="shared" si="11"/>
        <v>0</v>
      </c>
      <c r="Y62" s="33">
        <f t="shared" si="11"/>
        <v>0</v>
      </c>
      <c r="Z62" s="33">
        <f t="shared" si="11"/>
        <v>0</v>
      </c>
      <c r="AA62" s="33">
        <f t="shared" si="11"/>
        <v>0</v>
      </c>
      <c r="AB62" s="33">
        <f t="shared" si="11"/>
        <v>0</v>
      </c>
      <c r="AC62" s="33">
        <f t="shared" si="11"/>
        <v>0</v>
      </c>
      <c r="AD62" s="33">
        <f t="shared" si="11"/>
        <v>0</v>
      </c>
      <c r="AE62" s="33">
        <f t="shared" si="11"/>
        <v>0</v>
      </c>
      <c r="AF62" s="33">
        <f t="shared" si="11"/>
        <v>0</v>
      </c>
      <c r="AG62" s="33">
        <f t="shared" si="11"/>
        <v>0</v>
      </c>
      <c r="AH62" s="33">
        <f t="shared" si="11"/>
        <v>0</v>
      </c>
      <c r="AI62" s="33">
        <f t="shared" si="11"/>
        <v>0</v>
      </c>
      <c r="AJ62" s="33">
        <f t="shared" si="11"/>
        <v>0</v>
      </c>
      <c r="AK62" s="33">
        <f t="shared" si="11"/>
        <v>0</v>
      </c>
      <c r="AL62" s="33">
        <f t="shared" si="11"/>
        <v>0</v>
      </c>
      <c r="AM62" s="33">
        <f t="shared" si="11"/>
        <v>0</v>
      </c>
      <c r="AN62" s="33">
        <f t="shared" ref="AN62:BK62" si="18">+($C62/30)*AN40</f>
        <v>0</v>
      </c>
      <c r="AO62" s="33">
        <f t="shared" si="18"/>
        <v>0</v>
      </c>
      <c r="AP62" s="33">
        <f t="shared" si="18"/>
        <v>0</v>
      </c>
      <c r="AQ62" s="33">
        <f t="shared" si="18"/>
        <v>0</v>
      </c>
      <c r="AR62" s="33">
        <f t="shared" si="18"/>
        <v>0</v>
      </c>
      <c r="AS62" s="33">
        <f t="shared" si="18"/>
        <v>0</v>
      </c>
      <c r="AT62" s="33">
        <f t="shared" si="18"/>
        <v>0</v>
      </c>
      <c r="AU62" s="33">
        <f t="shared" si="18"/>
        <v>0</v>
      </c>
      <c r="AV62" s="33">
        <f t="shared" si="18"/>
        <v>0</v>
      </c>
      <c r="AW62" s="33">
        <f t="shared" si="18"/>
        <v>0</v>
      </c>
      <c r="AX62" s="33">
        <f t="shared" si="18"/>
        <v>0</v>
      </c>
      <c r="AY62" s="33">
        <f t="shared" si="18"/>
        <v>0</v>
      </c>
      <c r="AZ62" s="33">
        <f t="shared" si="18"/>
        <v>0</v>
      </c>
      <c r="BA62" s="33">
        <f t="shared" si="18"/>
        <v>0</v>
      </c>
      <c r="BB62" s="33">
        <f t="shared" si="18"/>
        <v>0</v>
      </c>
      <c r="BC62" s="33">
        <f t="shared" si="18"/>
        <v>0</v>
      </c>
      <c r="BD62" s="33">
        <f t="shared" si="18"/>
        <v>0</v>
      </c>
      <c r="BE62" s="33">
        <f t="shared" si="18"/>
        <v>0</v>
      </c>
      <c r="BF62" s="33">
        <f t="shared" si="18"/>
        <v>0</v>
      </c>
      <c r="BG62" s="33">
        <f t="shared" si="18"/>
        <v>0</v>
      </c>
      <c r="BH62" s="33">
        <f t="shared" si="18"/>
        <v>0</v>
      </c>
      <c r="BI62" s="33">
        <f t="shared" si="18"/>
        <v>0</v>
      </c>
      <c r="BJ62" s="33">
        <f t="shared" si="18"/>
        <v>0</v>
      </c>
      <c r="BK62" s="33">
        <f t="shared" si="18"/>
        <v>0</v>
      </c>
    </row>
    <row r="63" spans="2:63" x14ac:dyDescent="0.25">
      <c r="B63" t="str">
        <f t="shared" si="7"/>
        <v>Linea P</v>
      </c>
      <c r="C63" s="32">
        <v>60</v>
      </c>
      <c r="D63" s="33">
        <f t="shared" si="8"/>
        <v>0</v>
      </c>
      <c r="E63" s="33">
        <f t="shared" si="8"/>
        <v>0</v>
      </c>
      <c r="F63" s="33">
        <f t="shared" si="8"/>
        <v>0</v>
      </c>
      <c r="G63" s="33">
        <f t="shared" si="8"/>
        <v>0</v>
      </c>
      <c r="H63" s="33">
        <f t="shared" si="8"/>
        <v>0</v>
      </c>
      <c r="I63" s="33">
        <f t="shared" si="8"/>
        <v>0</v>
      </c>
      <c r="J63" s="33">
        <f t="shared" si="8"/>
        <v>0</v>
      </c>
      <c r="K63" s="33">
        <f t="shared" si="8"/>
        <v>0</v>
      </c>
      <c r="L63" s="33">
        <f t="shared" si="8"/>
        <v>0</v>
      </c>
      <c r="M63" s="33">
        <f t="shared" si="8"/>
        <v>0</v>
      </c>
      <c r="N63" s="33">
        <f t="shared" si="8"/>
        <v>0</v>
      </c>
      <c r="O63" s="33">
        <f t="shared" si="8"/>
        <v>0</v>
      </c>
      <c r="P63" s="33">
        <f t="shared" si="8"/>
        <v>0</v>
      </c>
      <c r="Q63" s="33">
        <f t="shared" si="8"/>
        <v>0</v>
      </c>
      <c r="R63" s="33">
        <f t="shared" si="8"/>
        <v>0</v>
      </c>
      <c r="S63" s="33">
        <f t="shared" si="8"/>
        <v>0</v>
      </c>
      <c r="T63" s="33">
        <f t="shared" si="11"/>
        <v>0</v>
      </c>
      <c r="U63" s="33">
        <f t="shared" si="11"/>
        <v>0</v>
      </c>
      <c r="V63" s="33">
        <f t="shared" si="11"/>
        <v>0</v>
      </c>
      <c r="W63" s="33">
        <f t="shared" si="11"/>
        <v>0</v>
      </c>
      <c r="X63" s="33">
        <f t="shared" si="11"/>
        <v>0</v>
      </c>
      <c r="Y63" s="33">
        <f t="shared" si="11"/>
        <v>0</v>
      </c>
      <c r="Z63" s="33">
        <f t="shared" si="11"/>
        <v>0</v>
      </c>
      <c r="AA63" s="33">
        <f t="shared" si="11"/>
        <v>0</v>
      </c>
      <c r="AB63" s="33">
        <f t="shared" si="11"/>
        <v>0</v>
      </c>
      <c r="AC63" s="33">
        <f t="shared" si="11"/>
        <v>0</v>
      </c>
      <c r="AD63" s="33">
        <f t="shared" si="11"/>
        <v>0</v>
      </c>
      <c r="AE63" s="33">
        <f t="shared" si="11"/>
        <v>0</v>
      </c>
      <c r="AF63" s="33">
        <f t="shared" si="11"/>
        <v>0</v>
      </c>
      <c r="AG63" s="33">
        <f t="shared" si="11"/>
        <v>0</v>
      </c>
      <c r="AH63" s="33">
        <f t="shared" si="11"/>
        <v>0</v>
      </c>
      <c r="AI63" s="33">
        <f t="shared" si="11"/>
        <v>0</v>
      </c>
      <c r="AJ63" s="33">
        <f t="shared" si="11"/>
        <v>0</v>
      </c>
      <c r="AK63" s="33">
        <f t="shared" si="11"/>
        <v>0</v>
      </c>
      <c r="AL63" s="33">
        <f t="shared" si="11"/>
        <v>0</v>
      </c>
      <c r="AM63" s="33">
        <f t="shared" si="11"/>
        <v>0</v>
      </c>
      <c r="AN63" s="33">
        <f t="shared" ref="AN63:BK63" si="19">+($C63/30)*AN41</f>
        <v>0</v>
      </c>
      <c r="AO63" s="33">
        <f t="shared" si="19"/>
        <v>0</v>
      </c>
      <c r="AP63" s="33">
        <f t="shared" si="19"/>
        <v>0</v>
      </c>
      <c r="AQ63" s="33">
        <f t="shared" si="19"/>
        <v>0</v>
      </c>
      <c r="AR63" s="33">
        <f t="shared" si="19"/>
        <v>0</v>
      </c>
      <c r="AS63" s="33">
        <f t="shared" si="19"/>
        <v>0</v>
      </c>
      <c r="AT63" s="33">
        <f t="shared" si="19"/>
        <v>0</v>
      </c>
      <c r="AU63" s="33">
        <f t="shared" si="19"/>
        <v>0</v>
      </c>
      <c r="AV63" s="33">
        <f t="shared" si="19"/>
        <v>0</v>
      </c>
      <c r="AW63" s="33">
        <f t="shared" si="19"/>
        <v>0</v>
      </c>
      <c r="AX63" s="33">
        <f t="shared" si="19"/>
        <v>0</v>
      </c>
      <c r="AY63" s="33">
        <f t="shared" si="19"/>
        <v>0</v>
      </c>
      <c r="AZ63" s="33">
        <f t="shared" si="19"/>
        <v>0</v>
      </c>
      <c r="BA63" s="33">
        <f t="shared" si="19"/>
        <v>0</v>
      </c>
      <c r="BB63" s="33">
        <f t="shared" si="19"/>
        <v>0</v>
      </c>
      <c r="BC63" s="33">
        <f t="shared" si="19"/>
        <v>0</v>
      </c>
      <c r="BD63" s="33">
        <f t="shared" si="19"/>
        <v>0</v>
      </c>
      <c r="BE63" s="33">
        <f t="shared" si="19"/>
        <v>0</v>
      </c>
      <c r="BF63" s="33">
        <f t="shared" si="19"/>
        <v>0</v>
      </c>
      <c r="BG63" s="33">
        <f t="shared" si="19"/>
        <v>0</v>
      </c>
      <c r="BH63" s="33">
        <f t="shared" si="19"/>
        <v>0</v>
      </c>
      <c r="BI63" s="33">
        <f t="shared" si="19"/>
        <v>0</v>
      </c>
      <c r="BJ63" s="33">
        <f t="shared" si="19"/>
        <v>0</v>
      </c>
      <c r="BK63" s="33">
        <f t="shared" si="19"/>
        <v>0</v>
      </c>
    </row>
    <row r="64" spans="2:63" x14ac:dyDescent="0.25">
      <c r="B64" t="str">
        <f t="shared" si="7"/>
        <v>Linea Q</v>
      </c>
      <c r="C64" s="32">
        <v>60</v>
      </c>
      <c r="D64" s="33">
        <f t="shared" si="8"/>
        <v>0</v>
      </c>
      <c r="E64" s="33">
        <f t="shared" si="8"/>
        <v>0</v>
      </c>
      <c r="F64" s="33">
        <f t="shared" si="8"/>
        <v>0</v>
      </c>
      <c r="G64" s="33">
        <f t="shared" si="8"/>
        <v>0</v>
      </c>
      <c r="H64" s="33">
        <f t="shared" si="8"/>
        <v>0</v>
      </c>
      <c r="I64" s="33">
        <f t="shared" si="8"/>
        <v>0</v>
      </c>
      <c r="J64" s="33">
        <f t="shared" si="8"/>
        <v>0</v>
      </c>
      <c r="K64" s="33">
        <f t="shared" si="8"/>
        <v>0</v>
      </c>
      <c r="L64" s="33">
        <f t="shared" si="8"/>
        <v>0</v>
      </c>
      <c r="M64" s="33">
        <f t="shared" si="8"/>
        <v>0</v>
      </c>
      <c r="N64" s="33">
        <f t="shared" si="8"/>
        <v>0</v>
      </c>
      <c r="O64" s="33">
        <f t="shared" si="8"/>
        <v>0</v>
      </c>
      <c r="P64" s="33">
        <f t="shared" si="8"/>
        <v>0</v>
      </c>
      <c r="Q64" s="33">
        <f t="shared" si="8"/>
        <v>0</v>
      </c>
      <c r="R64" s="33">
        <f t="shared" si="8"/>
        <v>0</v>
      </c>
      <c r="S64" s="33">
        <f t="shared" si="8"/>
        <v>0</v>
      </c>
      <c r="T64" s="33">
        <f t="shared" si="11"/>
        <v>0</v>
      </c>
      <c r="U64" s="33">
        <f t="shared" si="11"/>
        <v>0</v>
      </c>
      <c r="V64" s="33">
        <f t="shared" si="11"/>
        <v>0</v>
      </c>
      <c r="W64" s="33">
        <f t="shared" si="11"/>
        <v>0</v>
      </c>
      <c r="X64" s="33">
        <f t="shared" si="11"/>
        <v>0</v>
      </c>
      <c r="Y64" s="33">
        <f t="shared" si="11"/>
        <v>0</v>
      </c>
      <c r="Z64" s="33">
        <f t="shared" si="11"/>
        <v>0</v>
      </c>
      <c r="AA64" s="33">
        <f t="shared" si="11"/>
        <v>0</v>
      </c>
      <c r="AB64" s="33">
        <f t="shared" si="11"/>
        <v>0</v>
      </c>
      <c r="AC64" s="33">
        <f t="shared" si="11"/>
        <v>0</v>
      </c>
      <c r="AD64" s="33">
        <f t="shared" si="11"/>
        <v>0</v>
      </c>
      <c r="AE64" s="33">
        <f t="shared" si="11"/>
        <v>0</v>
      </c>
      <c r="AF64" s="33">
        <f t="shared" si="11"/>
        <v>0</v>
      </c>
      <c r="AG64" s="33">
        <f t="shared" si="11"/>
        <v>0</v>
      </c>
      <c r="AH64" s="33">
        <f t="shared" si="11"/>
        <v>0</v>
      </c>
      <c r="AI64" s="33">
        <f t="shared" si="11"/>
        <v>0</v>
      </c>
      <c r="AJ64" s="33">
        <f t="shared" si="11"/>
        <v>0</v>
      </c>
      <c r="AK64" s="33">
        <f t="shared" si="11"/>
        <v>0</v>
      </c>
      <c r="AL64" s="33">
        <f t="shared" si="11"/>
        <v>0</v>
      </c>
      <c r="AM64" s="33">
        <f t="shared" si="11"/>
        <v>0</v>
      </c>
      <c r="AN64" s="33">
        <f t="shared" ref="AN64:BK64" si="20">+($C64/30)*AN42</f>
        <v>0</v>
      </c>
      <c r="AO64" s="33">
        <f t="shared" si="20"/>
        <v>0</v>
      </c>
      <c r="AP64" s="33">
        <f t="shared" si="20"/>
        <v>0</v>
      </c>
      <c r="AQ64" s="33">
        <f t="shared" si="20"/>
        <v>0</v>
      </c>
      <c r="AR64" s="33">
        <f t="shared" si="20"/>
        <v>0</v>
      </c>
      <c r="AS64" s="33">
        <f t="shared" si="20"/>
        <v>0</v>
      </c>
      <c r="AT64" s="33">
        <f t="shared" si="20"/>
        <v>0</v>
      </c>
      <c r="AU64" s="33">
        <f t="shared" si="20"/>
        <v>0</v>
      </c>
      <c r="AV64" s="33">
        <f t="shared" si="20"/>
        <v>0</v>
      </c>
      <c r="AW64" s="33">
        <f t="shared" si="20"/>
        <v>0</v>
      </c>
      <c r="AX64" s="33">
        <f t="shared" si="20"/>
        <v>0</v>
      </c>
      <c r="AY64" s="33">
        <f t="shared" si="20"/>
        <v>0</v>
      </c>
      <c r="AZ64" s="33">
        <f t="shared" si="20"/>
        <v>0</v>
      </c>
      <c r="BA64" s="33">
        <f t="shared" si="20"/>
        <v>0</v>
      </c>
      <c r="BB64" s="33">
        <f t="shared" si="20"/>
        <v>0</v>
      </c>
      <c r="BC64" s="33">
        <f t="shared" si="20"/>
        <v>0</v>
      </c>
      <c r="BD64" s="33">
        <f t="shared" si="20"/>
        <v>0</v>
      </c>
      <c r="BE64" s="33">
        <f t="shared" si="20"/>
        <v>0</v>
      </c>
      <c r="BF64" s="33">
        <f t="shared" si="20"/>
        <v>0</v>
      </c>
      <c r="BG64" s="33">
        <f t="shared" si="20"/>
        <v>0</v>
      </c>
      <c r="BH64" s="33">
        <f t="shared" si="20"/>
        <v>0</v>
      </c>
      <c r="BI64" s="33">
        <f t="shared" si="20"/>
        <v>0</v>
      </c>
      <c r="BJ64" s="33">
        <f t="shared" si="20"/>
        <v>0</v>
      </c>
      <c r="BK64" s="33">
        <f t="shared" si="20"/>
        <v>0</v>
      </c>
    </row>
    <row r="65" spans="2:63" x14ac:dyDescent="0.25">
      <c r="B65" t="str">
        <f t="shared" si="7"/>
        <v>Linea R</v>
      </c>
      <c r="C65" s="32">
        <v>60</v>
      </c>
      <c r="D65" s="33">
        <f t="shared" ref="D65:AM67" si="21">+($C65/30)*D43</f>
        <v>0</v>
      </c>
      <c r="E65" s="33">
        <f t="shared" si="21"/>
        <v>0</v>
      </c>
      <c r="F65" s="33">
        <f t="shared" si="21"/>
        <v>0</v>
      </c>
      <c r="G65" s="33">
        <f t="shared" si="21"/>
        <v>0</v>
      </c>
      <c r="H65" s="33">
        <f t="shared" si="21"/>
        <v>0</v>
      </c>
      <c r="I65" s="33">
        <f t="shared" si="21"/>
        <v>0</v>
      </c>
      <c r="J65" s="33">
        <f t="shared" si="21"/>
        <v>0</v>
      </c>
      <c r="K65" s="33">
        <f t="shared" si="21"/>
        <v>0</v>
      </c>
      <c r="L65" s="33">
        <f t="shared" si="21"/>
        <v>0</v>
      </c>
      <c r="M65" s="33">
        <f t="shared" si="21"/>
        <v>0</v>
      </c>
      <c r="N65" s="33">
        <f t="shared" si="21"/>
        <v>0</v>
      </c>
      <c r="O65" s="33">
        <f t="shared" si="21"/>
        <v>0</v>
      </c>
      <c r="P65" s="33">
        <f t="shared" si="21"/>
        <v>0</v>
      </c>
      <c r="Q65" s="33">
        <f t="shared" si="21"/>
        <v>0</v>
      </c>
      <c r="R65" s="33">
        <f t="shared" si="21"/>
        <v>0</v>
      </c>
      <c r="S65" s="33">
        <f t="shared" si="21"/>
        <v>0</v>
      </c>
      <c r="T65" s="33">
        <f t="shared" si="21"/>
        <v>0</v>
      </c>
      <c r="U65" s="33">
        <f t="shared" si="21"/>
        <v>0</v>
      </c>
      <c r="V65" s="33">
        <f t="shared" si="21"/>
        <v>0</v>
      </c>
      <c r="W65" s="33">
        <f t="shared" si="21"/>
        <v>0</v>
      </c>
      <c r="X65" s="33">
        <f t="shared" si="21"/>
        <v>0</v>
      </c>
      <c r="Y65" s="33">
        <f t="shared" si="21"/>
        <v>0</v>
      </c>
      <c r="Z65" s="33">
        <f t="shared" si="21"/>
        <v>0</v>
      </c>
      <c r="AA65" s="33">
        <f t="shared" si="21"/>
        <v>0</v>
      </c>
      <c r="AB65" s="33">
        <f t="shared" si="21"/>
        <v>0</v>
      </c>
      <c r="AC65" s="33">
        <f t="shared" si="21"/>
        <v>0</v>
      </c>
      <c r="AD65" s="33">
        <f t="shared" si="21"/>
        <v>0</v>
      </c>
      <c r="AE65" s="33">
        <f t="shared" si="21"/>
        <v>0</v>
      </c>
      <c r="AF65" s="33">
        <f t="shared" si="21"/>
        <v>0</v>
      </c>
      <c r="AG65" s="33">
        <f t="shared" si="21"/>
        <v>0</v>
      </c>
      <c r="AH65" s="33">
        <f t="shared" si="21"/>
        <v>0</v>
      </c>
      <c r="AI65" s="33">
        <f t="shared" si="21"/>
        <v>0</v>
      </c>
      <c r="AJ65" s="33">
        <f t="shared" si="21"/>
        <v>0</v>
      </c>
      <c r="AK65" s="33">
        <f t="shared" si="21"/>
        <v>0</v>
      </c>
      <c r="AL65" s="33">
        <f t="shared" si="21"/>
        <v>0</v>
      </c>
      <c r="AM65" s="33">
        <f t="shared" si="21"/>
        <v>0</v>
      </c>
      <c r="AN65" s="33">
        <f t="shared" ref="AN65:BK65" si="22">+($C65/30)*AN43</f>
        <v>0</v>
      </c>
      <c r="AO65" s="33">
        <f t="shared" si="22"/>
        <v>0</v>
      </c>
      <c r="AP65" s="33">
        <f t="shared" si="22"/>
        <v>0</v>
      </c>
      <c r="AQ65" s="33">
        <f t="shared" si="22"/>
        <v>0</v>
      </c>
      <c r="AR65" s="33">
        <f t="shared" si="22"/>
        <v>0</v>
      </c>
      <c r="AS65" s="33">
        <f t="shared" si="22"/>
        <v>0</v>
      </c>
      <c r="AT65" s="33">
        <f t="shared" si="22"/>
        <v>0</v>
      </c>
      <c r="AU65" s="33">
        <f t="shared" si="22"/>
        <v>0</v>
      </c>
      <c r="AV65" s="33">
        <f t="shared" si="22"/>
        <v>0</v>
      </c>
      <c r="AW65" s="33">
        <f t="shared" si="22"/>
        <v>0</v>
      </c>
      <c r="AX65" s="33">
        <f t="shared" si="22"/>
        <v>0</v>
      </c>
      <c r="AY65" s="33">
        <f t="shared" si="22"/>
        <v>0</v>
      </c>
      <c r="AZ65" s="33">
        <f t="shared" si="22"/>
        <v>0</v>
      </c>
      <c r="BA65" s="33">
        <f t="shared" si="22"/>
        <v>0</v>
      </c>
      <c r="BB65" s="33">
        <f t="shared" si="22"/>
        <v>0</v>
      </c>
      <c r="BC65" s="33">
        <f t="shared" si="22"/>
        <v>0</v>
      </c>
      <c r="BD65" s="33">
        <f t="shared" si="22"/>
        <v>0</v>
      </c>
      <c r="BE65" s="33">
        <f t="shared" si="22"/>
        <v>0</v>
      </c>
      <c r="BF65" s="33">
        <f t="shared" si="22"/>
        <v>0</v>
      </c>
      <c r="BG65" s="33">
        <f t="shared" si="22"/>
        <v>0</v>
      </c>
      <c r="BH65" s="33">
        <f t="shared" si="22"/>
        <v>0</v>
      </c>
      <c r="BI65" s="33">
        <f t="shared" si="22"/>
        <v>0</v>
      </c>
      <c r="BJ65" s="33">
        <f t="shared" si="22"/>
        <v>0</v>
      </c>
      <c r="BK65" s="33">
        <f t="shared" si="22"/>
        <v>0</v>
      </c>
    </row>
    <row r="66" spans="2:63" x14ac:dyDescent="0.25">
      <c r="B66" t="str">
        <f t="shared" si="7"/>
        <v>Linea S</v>
      </c>
      <c r="C66" s="32">
        <v>60</v>
      </c>
      <c r="D66" s="33">
        <f t="shared" si="21"/>
        <v>0</v>
      </c>
      <c r="E66" s="33">
        <f t="shared" si="21"/>
        <v>0</v>
      </c>
      <c r="F66" s="33">
        <f t="shared" si="21"/>
        <v>0</v>
      </c>
      <c r="G66" s="33">
        <f t="shared" si="21"/>
        <v>0</v>
      </c>
      <c r="H66" s="33">
        <f t="shared" si="21"/>
        <v>0</v>
      </c>
      <c r="I66" s="33">
        <f t="shared" si="21"/>
        <v>0</v>
      </c>
      <c r="J66" s="33">
        <f t="shared" si="21"/>
        <v>0</v>
      </c>
      <c r="K66" s="33">
        <f t="shared" si="21"/>
        <v>0</v>
      </c>
      <c r="L66" s="33">
        <f t="shared" si="21"/>
        <v>0</v>
      </c>
      <c r="M66" s="33">
        <f t="shared" si="21"/>
        <v>0</v>
      </c>
      <c r="N66" s="33">
        <f t="shared" si="21"/>
        <v>0</v>
      </c>
      <c r="O66" s="33">
        <f t="shared" si="21"/>
        <v>0</v>
      </c>
      <c r="P66" s="33">
        <f t="shared" si="21"/>
        <v>0</v>
      </c>
      <c r="Q66" s="33">
        <f t="shared" si="21"/>
        <v>0</v>
      </c>
      <c r="R66" s="33">
        <f t="shared" si="21"/>
        <v>0</v>
      </c>
      <c r="S66" s="33">
        <f t="shared" si="21"/>
        <v>0</v>
      </c>
      <c r="T66" s="33">
        <f t="shared" si="21"/>
        <v>0</v>
      </c>
      <c r="U66" s="33">
        <f t="shared" si="21"/>
        <v>0</v>
      </c>
      <c r="V66" s="33">
        <f t="shared" si="21"/>
        <v>0</v>
      </c>
      <c r="W66" s="33">
        <f t="shared" si="21"/>
        <v>0</v>
      </c>
      <c r="X66" s="33">
        <f t="shared" si="21"/>
        <v>0</v>
      </c>
      <c r="Y66" s="33">
        <f t="shared" si="21"/>
        <v>0</v>
      </c>
      <c r="Z66" s="33">
        <f t="shared" si="21"/>
        <v>0</v>
      </c>
      <c r="AA66" s="33">
        <f t="shared" si="21"/>
        <v>0</v>
      </c>
      <c r="AB66" s="33">
        <f t="shared" si="21"/>
        <v>0</v>
      </c>
      <c r="AC66" s="33">
        <f t="shared" si="21"/>
        <v>0</v>
      </c>
      <c r="AD66" s="33">
        <f t="shared" si="21"/>
        <v>0</v>
      </c>
      <c r="AE66" s="33">
        <f t="shared" si="21"/>
        <v>0</v>
      </c>
      <c r="AF66" s="33">
        <f t="shared" si="21"/>
        <v>0</v>
      </c>
      <c r="AG66" s="33">
        <f t="shared" si="21"/>
        <v>0</v>
      </c>
      <c r="AH66" s="33">
        <f t="shared" si="21"/>
        <v>0</v>
      </c>
      <c r="AI66" s="33">
        <f t="shared" si="21"/>
        <v>0</v>
      </c>
      <c r="AJ66" s="33">
        <f t="shared" si="21"/>
        <v>0</v>
      </c>
      <c r="AK66" s="33">
        <f t="shared" si="21"/>
        <v>0</v>
      </c>
      <c r="AL66" s="33">
        <f t="shared" si="21"/>
        <v>0</v>
      </c>
      <c r="AM66" s="33">
        <f t="shared" si="21"/>
        <v>0</v>
      </c>
      <c r="AN66" s="33">
        <f t="shared" ref="AN66:BK66" si="23">+($C66/30)*AN44</f>
        <v>0</v>
      </c>
      <c r="AO66" s="33">
        <f t="shared" si="23"/>
        <v>0</v>
      </c>
      <c r="AP66" s="33">
        <f t="shared" si="23"/>
        <v>0</v>
      </c>
      <c r="AQ66" s="33">
        <f t="shared" si="23"/>
        <v>0</v>
      </c>
      <c r="AR66" s="33">
        <f t="shared" si="23"/>
        <v>0</v>
      </c>
      <c r="AS66" s="33">
        <f t="shared" si="23"/>
        <v>0</v>
      </c>
      <c r="AT66" s="33">
        <f t="shared" si="23"/>
        <v>0</v>
      </c>
      <c r="AU66" s="33">
        <f t="shared" si="23"/>
        <v>0</v>
      </c>
      <c r="AV66" s="33">
        <f t="shared" si="23"/>
        <v>0</v>
      </c>
      <c r="AW66" s="33">
        <f t="shared" si="23"/>
        <v>0</v>
      </c>
      <c r="AX66" s="33">
        <f t="shared" si="23"/>
        <v>0</v>
      </c>
      <c r="AY66" s="33">
        <f t="shared" si="23"/>
        <v>0</v>
      </c>
      <c r="AZ66" s="33">
        <f t="shared" si="23"/>
        <v>0</v>
      </c>
      <c r="BA66" s="33">
        <f t="shared" si="23"/>
        <v>0</v>
      </c>
      <c r="BB66" s="33">
        <f t="shared" si="23"/>
        <v>0</v>
      </c>
      <c r="BC66" s="33">
        <f t="shared" si="23"/>
        <v>0</v>
      </c>
      <c r="BD66" s="33">
        <f t="shared" si="23"/>
        <v>0</v>
      </c>
      <c r="BE66" s="33">
        <f t="shared" si="23"/>
        <v>0</v>
      </c>
      <c r="BF66" s="33">
        <f t="shared" si="23"/>
        <v>0</v>
      </c>
      <c r="BG66" s="33">
        <f t="shared" si="23"/>
        <v>0</v>
      </c>
      <c r="BH66" s="33">
        <f t="shared" si="23"/>
        <v>0</v>
      </c>
      <c r="BI66" s="33">
        <f t="shared" si="23"/>
        <v>0</v>
      </c>
      <c r="BJ66" s="33">
        <f t="shared" si="23"/>
        <v>0</v>
      </c>
      <c r="BK66" s="33">
        <f t="shared" si="23"/>
        <v>0</v>
      </c>
    </row>
    <row r="67" spans="2:63" x14ac:dyDescent="0.25">
      <c r="B67" t="str">
        <f t="shared" si="7"/>
        <v>Linea T</v>
      </c>
      <c r="C67" s="32">
        <v>60</v>
      </c>
      <c r="D67" s="33">
        <f t="shared" si="21"/>
        <v>0</v>
      </c>
      <c r="E67" s="33">
        <f t="shared" si="21"/>
        <v>0</v>
      </c>
      <c r="F67" s="33">
        <f t="shared" si="21"/>
        <v>0</v>
      </c>
      <c r="G67" s="33">
        <f t="shared" si="21"/>
        <v>0</v>
      </c>
      <c r="H67" s="33">
        <f t="shared" si="21"/>
        <v>0</v>
      </c>
      <c r="I67" s="33">
        <f t="shared" si="21"/>
        <v>0</v>
      </c>
      <c r="J67" s="33">
        <f t="shared" si="21"/>
        <v>0</v>
      </c>
      <c r="K67" s="33">
        <f t="shared" si="21"/>
        <v>0</v>
      </c>
      <c r="L67" s="33">
        <f t="shared" si="21"/>
        <v>0</v>
      </c>
      <c r="M67" s="33">
        <f t="shared" si="21"/>
        <v>0</v>
      </c>
      <c r="N67" s="33">
        <f t="shared" si="21"/>
        <v>0</v>
      </c>
      <c r="O67" s="33">
        <f t="shared" si="21"/>
        <v>0</v>
      </c>
      <c r="P67" s="33">
        <f t="shared" si="21"/>
        <v>0</v>
      </c>
      <c r="Q67" s="33">
        <f t="shared" si="21"/>
        <v>0</v>
      </c>
      <c r="R67" s="33">
        <f t="shared" si="21"/>
        <v>0</v>
      </c>
      <c r="S67" s="33">
        <f t="shared" si="21"/>
        <v>0</v>
      </c>
      <c r="T67" s="33">
        <f t="shared" si="21"/>
        <v>0</v>
      </c>
      <c r="U67" s="33">
        <f t="shared" si="21"/>
        <v>0</v>
      </c>
      <c r="V67" s="33">
        <f t="shared" si="21"/>
        <v>0</v>
      </c>
      <c r="W67" s="33">
        <f t="shared" si="21"/>
        <v>0</v>
      </c>
      <c r="X67" s="33">
        <f t="shared" si="21"/>
        <v>0</v>
      </c>
      <c r="Y67" s="33">
        <f t="shared" si="21"/>
        <v>0</v>
      </c>
      <c r="Z67" s="33">
        <f t="shared" si="21"/>
        <v>0</v>
      </c>
      <c r="AA67" s="33">
        <f t="shared" si="21"/>
        <v>0</v>
      </c>
      <c r="AB67" s="33">
        <f t="shared" si="21"/>
        <v>0</v>
      </c>
      <c r="AC67" s="33">
        <f t="shared" si="21"/>
        <v>0</v>
      </c>
      <c r="AD67" s="33">
        <f t="shared" si="21"/>
        <v>0</v>
      </c>
      <c r="AE67" s="33">
        <f t="shared" si="21"/>
        <v>0</v>
      </c>
      <c r="AF67" s="33">
        <f t="shared" si="21"/>
        <v>0</v>
      </c>
      <c r="AG67" s="33">
        <f t="shared" si="21"/>
        <v>0</v>
      </c>
      <c r="AH67" s="33">
        <f t="shared" si="21"/>
        <v>0</v>
      </c>
      <c r="AI67" s="33">
        <f t="shared" si="21"/>
        <v>0</v>
      </c>
      <c r="AJ67" s="33">
        <f t="shared" si="21"/>
        <v>0</v>
      </c>
      <c r="AK67" s="33">
        <f t="shared" si="21"/>
        <v>0</v>
      </c>
      <c r="AL67" s="33">
        <f t="shared" si="21"/>
        <v>0</v>
      </c>
      <c r="AM67" s="33">
        <f t="shared" si="21"/>
        <v>0</v>
      </c>
      <c r="AN67" s="33">
        <f t="shared" ref="AN67:BK67" si="24">+($C67/30)*AN45</f>
        <v>0</v>
      </c>
      <c r="AO67" s="33">
        <f t="shared" si="24"/>
        <v>0</v>
      </c>
      <c r="AP67" s="33">
        <f t="shared" si="24"/>
        <v>0</v>
      </c>
      <c r="AQ67" s="33">
        <f t="shared" si="24"/>
        <v>0</v>
      </c>
      <c r="AR67" s="33">
        <f t="shared" si="24"/>
        <v>0</v>
      </c>
      <c r="AS67" s="33">
        <f t="shared" si="24"/>
        <v>0</v>
      </c>
      <c r="AT67" s="33">
        <f t="shared" si="24"/>
        <v>0</v>
      </c>
      <c r="AU67" s="33">
        <f t="shared" si="24"/>
        <v>0</v>
      </c>
      <c r="AV67" s="33">
        <f t="shared" si="24"/>
        <v>0</v>
      </c>
      <c r="AW67" s="33">
        <f t="shared" si="24"/>
        <v>0</v>
      </c>
      <c r="AX67" s="33">
        <f t="shared" si="24"/>
        <v>0</v>
      </c>
      <c r="AY67" s="33">
        <f t="shared" si="24"/>
        <v>0</v>
      </c>
      <c r="AZ67" s="33">
        <f t="shared" si="24"/>
        <v>0</v>
      </c>
      <c r="BA67" s="33">
        <f t="shared" si="24"/>
        <v>0</v>
      </c>
      <c r="BB67" s="33">
        <f t="shared" si="24"/>
        <v>0</v>
      </c>
      <c r="BC67" s="33">
        <f t="shared" si="24"/>
        <v>0</v>
      </c>
      <c r="BD67" s="33">
        <f t="shared" si="24"/>
        <v>0</v>
      </c>
      <c r="BE67" s="33">
        <f t="shared" si="24"/>
        <v>0</v>
      </c>
      <c r="BF67" s="33">
        <f t="shared" si="24"/>
        <v>0</v>
      </c>
      <c r="BG67" s="33">
        <f t="shared" si="24"/>
        <v>0</v>
      </c>
      <c r="BH67" s="33">
        <f t="shared" si="24"/>
        <v>0</v>
      </c>
      <c r="BI67" s="33">
        <f t="shared" si="24"/>
        <v>0</v>
      </c>
      <c r="BJ67" s="33">
        <f t="shared" si="24"/>
        <v>0</v>
      </c>
      <c r="BK67" s="33">
        <f t="shared" si="24"/>
        <v>0</v>
      </c>
    </row>
    <row r="69" spans="2:63" x14ac:dyDescent="0.25">
      <c r="B69" s="22" t="s">
        <v>113</v>
      </c>
      <c r="C69" s="22"/>
      <c r="D69" s="22">
        <f>+D3</f>
        <v>41640</v>
      </c>
      <c r="E69" s="31">
        <f t="shared" ref="E69:AM69" si="25">+E3</f>
        <v>41698</v>
      </c>
      <c r="F69" s="31">
        <f t="shared" si="25"/>
        <v>41729</v>
      </c>
      <c r="G69" s="31">
        <f t="shared" si="25"/>
        <v>41759</v>
      </c>
      <c r="H69" s="31">
        <f t="shared" si="25"/>
        <v>41790</v>
      </c>
      <c r="I69" s="31">
        <f t="shared" si="25"/>
        <v>41820</v>
      </c>
      <c r="J69" s="31">
        <f t="shared" si="25"/>
        <v>41851</v>
      </c>
      <c r="K69" s="31">
        <f t="shared" si="25"/>
        <v>41882</v>
      </c>
      <c r="L69" s="31">
        <f t="shared" si="25"/>
        <v>41912</v>
      </c>
      <c r="M69" s="31">
        <f t="shared" si="25"/>
        <v>41943</v>
      </c>
      <c r="N69" s="31">
        <f t="shared" si="25"/>
        <v>41973</v>
      </c>
      <c r="O69" s="31">
        <f t="shared" si="25"/>
        <v>42004</v>
      </c>
      <c r="P69" s="31">
        <f t="shared" si="25"/>
        <v>42035</v>
      </c>
      <c r="Q69" s="31">
        <f t="shared" si="25"/>
        <v>42063</v>
      </c>
      <c r="R69" s="31">
        <f t="shared" si="25"/>
        <v>42094</v>
      </c>
      <c r="S69" s="31">
        <f t="shared" si="25"/>
        <v>42124</v>
      </c>
      <c r="T69" s="31">
        <f t="shared" si="25"/>
        <v>42155</v>
      </c>
      <c r="U69" s="31">
        <f t="shared" si="25"/>
        <v>42185</v>
      </c>
      <c r="V69" s="31">
        <f t="shared" si="25"/>
        <v>42216</v>
      </c>
      <c r="W69" s="31">
        <f t="shared" si="25"/>
        <v>42247</v>
      </c>
      <c r="X69" s="31">
        <f t="shared" si="25"/>
        <v>42277</v>
      </c>
      <c r="Y69" s="31">
        <f t="shared" si="25"/>
        <v>42308</v>
      </c>
      <c r="Z69" s="31">
        <f t="shared" si="25"/>
        <v>42338</v>
      </c>
      <c r="AA69" s="31">
        <f t="shared" si="25"/>
        <v>42369</v>
      </c>
      <c r="AB69" s="31">
        <f t="shared" si="25"/>
        <v>42400</v>
      </c>
      <c r="AC69" s="31">
        <f t="shared" si="25"/>
        <v>42429</v>
      </c>
      <c r="AD69" s="31">
        <f t="shared" si="25"/>
        <v>42460</v>
      </c>
      <c r="AE69" s="31">
        <f t="shared" si="25"/>
        <v>42490</v>
      </c>
      <c r="AF69" s="31">
        <f t="shared" si="25"/>
        <v>42521</v>
      </c>
      <c r="AG69" s="31">
        <f t="shared" si="25"/>
        <v>42551</v>
      </c>
      <c r="AH69" s="31">
        <f t="shared" si="25"/>
        <v>42582</v>
      </c>
      <c r="AI69" s="31">
        <f t="shared" si="25"/>
        <v>42613</v>
      </c>
      <c r="AJ69" s="31">
        <f t="shared" si="25"/>
        <v>42643</v>
      </c>
      <c r="AK69" s="31">
        <f t="shared" si="25"/>
        <v>42674</v>
      </c>
      <c r="AL69" s="31">
        <f t="shared" si="25"/>
        <v>42704</v>
      </c>
      <c r="AM69" s="31">
        <f t="shared" si="25"/>
        <v>42735</v>
      </c>
      <c r="AN69" s="31">
        <f t="shared" ref="AN69:BK69" si="26">+AN3</f>
        <v>42766</v>
      </c>
      <c r="AO69" s="31">
        <f t="shared" si="26"/>
        <v>42794</v>
      </c>
      <c r="AP69" s="31">
        <f t="shared" si="26"/>
        <v>42825</v>
      </c>
      <c r="AQ69" s="31">
        <f t="shared" si="26"/>
        <v>42855</v>
      </c>
      <c r="AR69" s="31">
        <f t="shared" si="26"/>
        <v>42886</v>
      </c>
      <c r="AS69" s="31">
        <f t="shared" si="26"/>
        <v>42916</v>
      </c>
      <c r="AT69" s="31">
        <f t="shared" si="26"/>
        <v>42947</v>
      </c>
      <c r="AU69" s="31">
        <f t="shared" si="26"/>
        <v>42978</v>
      </c>
      <c r="AV69" s="31">
        <f t="shared" si="26"/>
        <v>43008</v>
      </c>
      <c r="AW69" s="31">
        <f t="shared" si="26"/>
        <v>43039</v>
      </c>
      <c r="AX69" s="31">
        <f t="shared" si="26"/>
        <v>43069</v>
      </c>
      <c r="AY69" s="31">
        <f t="shared" si="26"/>
        <v>43100</v>
      </c>
      <c r="AZ69" s="31">
        <f t="shared" si="26"/>
        <v>43131</v>
      </c>
      <c r="BA69" s="31">
        <f t="shared" si="26"/>
        <v>43159</v>
      </c>
      <c r="BB69" s="31">
        <f t="shared" si="26"/>
        <v>43190</v>
      </c>
      <c r="BC69" s="31">
        <f t="shared" si="26"/>
        <v>43220</v>
      </c>
      <c r="BD69" s="31">
        <f t="shared" si="26"/>
        <v>43251</v>
      </c>
      <c r="BE69" s="31">
        <f t="shared" si="26"/>
        <v>43281</v>
      </c>
      <c r="BF69" s="31">
        <f t="shared" si="26"/>
        <v>43312</v>
      </c>
      <c r="BG69" s="31">
        <f t="shared" si="26"/>
        <v>43343</v>
      </c>
      <c r="BH69" s="31">
        <f t="shared" si="26"/>
        <v>43373</v>
      </c>
      <c r="BI69" s="31">
        <f t="shared" si="26"/>
        <v>43404</v>
      </c>
      <c r="BJ69" s="31">
        <f t="shared" si="26"/>
        <v>43434</v>
      </c>
      <c r="BK69" s="31">
        <f t="shared" si="26"/>
        <v>43465</v>
      </c>
    </row>
    <row r="70" spans="2:63" x14ac:dyDescent="0.25">
      <c r="B70" t="str">
        <f>+B4</f>
        <v>Linea A</v>
      </c>
      <c r="D70" s="33">
        <f>+D26+D48</f>
        <v>300</v>
      </c>
      <c r="E70" s="33">
        <f t="shared" ref="E70:AM77" si="27">+E26+E48</f>
        <v>300</v>
      </c>
      <c r="F70" s="33">
        <f t="shared" si="27"/>
        <v>300</v>
      </c>
      <c r="G70" s="33">
        <f t="shared" si="27"/>
        <v>300</v>
      </c>
      <c r="H70" s="33">
        <f t="shared" si="27"/>
        <v>300</v>
      </c>
      <c r="I70" s="33">
        <f t="shared" si="27"/>
        <v>300</v>
      </c>
      <c r="J70" s="33">
        <f t="shared" si="27"/>
        <v>300</v>
      </c>
      <c r="K70" s="33">
        <f t="shared" si="27"/>
        <v>300</v>
      </c>
      <c r="L70" s="33">
        <f t="shared" si="27"/>
        <v>300</v>
      </c>
      <c r="M70" s="33">
        <f t="shared" si="27"/>
        <v>300</v>
      </c>
      <c r="N70" s="33">
        <f t="shared" si="27"/>
        <v>300</v>
      </c>
      <c r="O70" s="33">
        <f t="shared" si="27"/>
        <v>300</v>
      </c>
      <c r="P70" s="33">
        <f t="shared" si="27"/>
        <v>300</v>
      </c>
      <c r="Q70" s="33">
        <f t="shared" si="27"/>
        <v>300</v>
      </c>
      <c r="R70" s="33">
        <f t="shared" si="27"/>
        <v>300</v>
      </c>
      <c r="S70" s="33">
        <f t="shared" si="27"/>
        <v>300</v>
      </c>
      <c r="T70" s="33">
        <f t="shared" si="27"/>
        <v>300</v>
      </c>
      <c r="U70" s="33">
        <f t="shared" si="27"/>
        <v>300</v>
      </c>
      <c r="V70" s="33">
        <f t="shared" si="27"/>
        <v>300</v>
      </c>
      <c r="W70" s="33">
        <f t="shared" si="27"/>
        <v>300</v>
      </c>
      <c r="X70" s="33">
        <f t="shared" si="27"/>
        <v>300</v>
      </c>
      <c r="Y70" s="33">
        <f t="shared" si="27"/>
        <v>300</v>
      </c>
      <c r="Z70" s="33">
        <f t="shared" si="27"/>
        <v>300</v>
      </c>
      <c r="AA70" s="33">
        <f t="shared" si="27"/>
        <v>300</v>
      </c>
      <c r="AB70" s="33">
        <f t="shared" si="27"/>
        <v>300</v>
      </c>
      <c r="AC70" s="33">
        <f t="shared" si="27"/>
        <v>300</v>
      </c>
      <c r="AD70" s="33">
        <f t="shared" si="27"/>
        <v>300</v>
      </c>
      <c r="AE70" s="33">
        <f t="shared" si="27"/>
        <v>300</v>
      </c>
      <c r="AF70" s="33">
        <f t="shared" si="27"/>
        <v>300</v>
      </c>
      <c r="AG70" s="33">
        <f t="shared" si="27"/>
        <v>300</v>
      </c>
      <c r="AH70" s="33">
        <f t="shared" si="27"/>
        <v>300</v>
      </c>
      <c r="AI70" s="33">
        <f t="shared" si="27"/>
        <v>300</v>
      </c>
      <c r="AJ70" s="33">
        <f t="shared" si="27"/>
        <v>300</v>
      </c>
      <c r="AK70" s="33">
        <f t="shared" si="27"/>
        <v>300</v>
      </c>
      <c r="AL70" s="33">
        <f t="shared" si="27"/>
        <v>300</v>
      </c>
      <c r="AM70" s="33">
        <f t="shared" si="27"/>
        <v>300</v>
      </c>
      <c r="AN70" s="33">
        <f t="shared" ref="AN70:BK80" si="28">+AN26+AN48</f>
        <v>300</v>
      </c>
      <c r="AO70" s="33">
        <f t="shared" si="28"/>
        <v>300</v>
      </c>
      <c r="AP70" s="33">
        <f t="shared" si="28"/>
        <v>300</v>
      </c>
      <c r="AQ70" s="33">
        <f t="shared" si="28"/>
        <v>300</v>
      </c>
      <c r="AR70" s="33">
        <f t="shared" si="28"/>
        <v>300</v>
      </c>
      <c r="AS70" s="33">
        <f t="shared" si="28"/>
        <v>300</v>
      </c>
      <c r="AT70" s="33">
        <f t="shared" si="28"/>
        <v>300</v>
      </c>
      <c r="AU70" s="33">
        <f t="shared" si="28"/>
        <v>300</v>
      </c>
      <c r="AV70" s="33">
        <f t="shared" si="28"/>
        <v>300</v>
      </c>
      <c r="AW70" s="33">
        <f t="shared" si="28"/>
        <v>300</v>
      </c>
      <c r="AX70" s="33">
        <f t="shared" si="28"/>
        <v>300</v>
      </c>
      <c r="AY70" s="33">
        <f t="shared" si="28"/>
        <v>300</v>
      </c>
      <c r="AZ70" s="33">
        <f t="shared" si="28"/>
        <v>300</v>
      </c>
      <c r="BA70" s="33">
        <f t="shared" si="28"/>
        <v>300</v>
      </c>
      <c r="BB70" s="33">
        <f t="shared" si="28"/>
        <v>300</v>
      </c>
      <c r="BC70" s="33">
        <f t="shared" si="28"/>
        <v>300</v>
      </c>
      <c r="BD70" s="33">
        <f t="shared" si="28"/>
        <v>300</v>
      </c>
      <c r="BE70" s="33">
        <f t="shared" si="28"/>
        <v>300</v>
      </c>
      <c r="BF70" s="33">
        <f t="shared" si="28"/>
        <v>300</v>
      </c>
      <c r="BG70" s="33">
        <f t="shared" si="28"/>
        <v>300</v>
      </c>
      <c r="BH70" s="33">
        <f t="shared" si="28"/>
        <v>300</v>
      </c>
      <c r="BI70" s="33">
        <f t="shared" si="28"/>
        <v>300</v>
      </c>
      <c r="BJ70" s="33">
        <f t="shared" si="28"/>
        <v>300</v>
      </c>
      <c r="BK70" s="33">
        <f t="shared" si="28"/>
        <v>300</v>
      </c>
    </row>
    <row r="71" spans="2:63" x14ac:dyDescent="0.25">
      <c r="B71" t="str">
        <f t="shared" ref="B71:B89" si="29">+B5</f>
        <v>Linea B</v>
      </c>
      <c r="D71" s="33">
        <f t="shared" ref="D71:S86" si="30">+D27+D49</f>
        <v>300</v>
      </c>
      <c r="E71" s="33">
        <f t="shared" si="30"/>
        <v>300</v>
      </c>
      <c r="F71" s="33">
        <f t="shared" si="30"/>
        <v>300</v>
      </c>
      <c r="G71" s="33">
        <f t="shared" si="30"/>
        <v>300</v>
      </c>
      <c r="H71" s="33">
        <f t="shared" si="30"/>
        <v>300</v>
      </c>
      <c r="I71" s="33">
        <f t="shared" si="30"/>
        <v>300</v>
      </c>
      <c r="J71" s="33">
        <f t="shared" si="30"/>
        <v>300</v>
      </c>
      <c r="K71" s="33">
        <f t="shared" si="30"/>
        <v>300</v>
      </c>
      <c r="L71" s="33">
        <f t="shared" si="30"/>
        <v>300</v>
      </c>
      <c r="M71" s="33">
        <f t="shared" si="30"/>
        <v>300</v>
      </c>
      <c r="N71" s="33">
        <f t="shared" si="30"/>
        <v>300</v>
      </c>
      <c r="O71" s="33">
        <f t="shared" si="30"/>
        <v>300</v>
      </c>
      <c r="P71" s="33">
        <f t="shared" si="30"/>
        <v>300</v>
      </c>
      <c r="Q71" s="33">
        <f t="shared" si="30"/>
        <v>300</v>
      </c>
      <c r="R71" s="33">
        <f t="shared" si="30"/>
        <v>300</v>
      </c>
      <c r="S71" s="33">
        <f t="shared" si="30"/>
        <v>300</v>
      </c>
      <c r="T71" s="33">
        <f t="shared" si="27"/>
        <v>300</v>
      </c>
      <c r="U71" s="33">
        <f t="shared" si="27"/>
        <v>300</v>
      </c>
      <c r="V71" s="33">
        <f t="shared" si="27"/>
        <v>300</v>
      </c>
      <c r="W71" s="33">
        <f t="shared" si="27"/>
        <v>300</v>
      </c>
      <c r="X71" s="33">
        <f t="shared" si="27"/>
        <v>300</v>
      </c>
      <c r="Y71" s="33">
        <f t="shared" si="27"/>
        <v>300</v>
      </c>
      <c r="Z71" s="33">
        <f t="shared" si="27"/>
        <v>300</v>
      </c>
      <c r="AA71" s="33">
        <f t="shared" si="27"/>
        <v>300</v>
      </c>
      <c r="AB71" s="33">
        <f t="shared" si="27"/>
        <v>300</v>
      </c>
      <c r="AC71" s="33">
        <f t="shared" si="27"/>
        <v>300</v>
      </c>
      <c r="AD71" s="33">
        <f t="shared" si="27"/>
        <v>300</v>
      </c>
      <c r="AE71" s="33">
        <f t="shared" si="27"/>
        <v>300</v>
      </c>
      <c r="AF71" s="33">
        <f t="shared" si="27"/>
        <v>300</v>
      </c>
      <c r="AG71" s="33">
        <f t="shared" si="27"/>
        <v>300</v>
      </c>
      <c r="AH71" s="33">
        <f t="shared" si="27"/>
        <v>300</v>
      </c>
      <c r="AI71" s="33">
        <f t="shared" si="27"/>
        <v>300</v>
      </c>
      <c r="AJ71" s="33">
        <f t="shared" si="27"/>
        <v>300</v>
      </c>
      <c r="AK71" s="33">
        <f t="shared" si="27"/>
        <v>300</v>
      </c>
      <c r="AL71" s="33">
        <f t="shared" si="27"/>
        <v>300</v>
      </c>
      <c r="AM71" s="33">
        <f t="shared" si="27"/>
        <v>300</v>
      </c>
      <c r="AN71" s="33">
        <f t="shared" si="28"/>
        <v>300</v>
      </c>
      <c r="AO71" s="33">
        <f t="shared" si="28"/>
        <v>300</v>
      </c>
      <c r="AP71" s="33">
        <f t="shared" si="28"/>
        <v>300</v>
      </c>
      <c r="AQ71" s="33">
        <f t="shared" si="28"/>
        <v>300</v>
      </c>
      <c r="AR71" s="33">
        <f t="shared" si="28"/>
        <v>300</v>
      </c>
      <c r="AS71" s="33">
        <f t="shared" si="28"/>
        <v>300</v>
      </c>
      <c r="AT71" s="33">
        <f t="shared" si="28"/>
        <v>300</v>
      </c>
      <c r="AU71" s="33">
        <f t="shared" si="28"/>
        <v>300</v>
      </c>
      <c r="AV71" s="33">
        <f t="shared" si="28"/>
        <v>300</v>
      </c>
      <c r="AW71" s="33">
        <f t="shared" si="28"/>
        <v>300</v>
      </c>
      <c r="AX71" s="33">
        <f t="shared" si="28"/>
        <v>300</v>
      </c>
      <c r="AY71" s="33">
        <f t="shared" si="28"/>
        <v>300</v>
      </c>
      <c r="AZ71" s="33">
        <f t="shared" si="28"/>
        <v>300</v>
      </c>
      <c r="BA71" s="33">
        <f t="shared" si="28"/>
        <v>300</v>
      </c>
      <c r="BB71" s="33">
        <f t="shared" si="28"/>
        <v>300</v>
      </c>
      <c r="BC71" s="33">
        <f t="shared" si="28"/>
        <v>300</v>
      </c>
      <c r="BD71" s="33">
        <f t="shared" si="28"/>
        <v>300</v>
      </c>
      <c r="BE71" s="33">
        <f t="shared" si="28"/>
        <v>300</v>
      </c>
      <c r="BF71" s="33">
        <f t="shared" si="28"/>
        <v>300</v>
      </c>
      <c r="BG71" s="33">
        <f t="shared" si="28"/>
        <v>300</v>
      </c>
      <c r="BH71" s="33">
        <f t="shared" si="28"/>
        <v>300</v>
      </c>
      <c r="BI71" s="33">
        <f t="shared" si="28"/>
        <v>300</v>
      </c>
      <c r="BJ71" s="33">
        <f t="shared" si="28"/>
        <v>300</v>
      </c>
      <c r="BK71" s="33">
        <f t="shared" si="28"/>
        <v>300</v>
      </c>
    </row>
    <row r="72" spans="2:63" x14ac:dyDescent="0.25">
      <c r="B72" t="str">
        <f t="shared" si="29"/>
        <v>Linea C</v>
      </c>
      <c r="D72" s="33">
        <f t="shared" si="30"/>
        <v>300</v>
      </c>
      <c r="E72" s="33">
        <f t="shared" si="27"/>
        <v>300</v>
      </c>
      <c r="F72" s="33">
        <f t="shared" si="27"/>
        <v>300</v>
      </c>
      <c r="G72" s="33">
        <f t="shared" si="27"/>
        <v>300</v>
      </c>
      <c r="H72" s="33">
        <f t="shared" si="27"/>
        <v>300</v>
      </c>
      <c r="I72" s="33">
        <f t="shared" si="27"/>
        <v>300</v>
      </c>
      <c r="J72" s="33">
        <f t="shared" si="27"/>
        <v>300</v>
      </c>
      <c r="K72" s="33">
        <f t="shared" si="27"/>
        <v>300</v>
      </c>
      <c r="L72" s="33">
        <f t="shared" si="27"/>
        <v>300</v>
      </c>
      <c r="M72" s="33">
        <f t="shared" si="27"/>
        <v>300</v>
      </c>
      <c r="N72" s="33">
        <f t="shared" si="27"/>
        <v>300</v>
      </c>
      <c r="O72" s="33">
        <f t="shared" si="27"/>
        <v>300</v>
      </c>
      <c r="P72" s="33">
        <f t="shared" si="27"/>
        <v>300</v>
      </c>
      <c r="Q72" s="33">
        <f t="shared" si="27"/>
        <v>300</v>
      </c>
      <c r="R72" s="33">
        <f t="shared" si="27"/>
        <v>300</v>
      </c>
      <c r="S72" s="33">
        <f t="shared" si="27"/>
        <v>300</v>
      </c>
      <c r="T72" s="33">
        <f t="shared" si="27"/>
        <v>300</v>
      </c>
      <c r="U72" s="33">
        <f t="shared" si="27"/>
        <v>300</v>
      </c>
      <c r="V72" s="33">
        <f t="shared" si="27"/>
        <v>300</v>
      </c>
      <c r="W72" s="33">
        <f t="shared" si="27"/>
        <v>300</v>
      </c>
      <c r="X72" s="33">
        <f t="shared" si="27"/>
        <v>300</v>
      </c>
      <c r="Y72" s="33">
        <f t="shared" si="27"/>
        <v>300</v>
      </c>
      <c r="Z72" s="33">
        <f t="shared" si="27"/>
        <v>300</v>
      </c>
      <c r="AA72" s="33">
        <f t="shared" si="27"/>
        <v>300</v>
      </c>
      <c r="AB72" s="33">
        <f t="shared" si="27"/>
        <v>300</v>
      </c>
      <c r="AC72" s="33">
        <f t="shared" si="27"/>
        <v>300</v>
      </c>
      <c r="AD72" s="33">
        <f t="shared" si="27"/>
        <v>300</v>
      </c>
      <c r="AE72" s="33">
        <f t="shared" si="27"/>
        <v>300</v>
      </c>
      <c r="AF72" s="33">
        <f t="shared" si="27"/>
        <v>300</v>
      </c>
      <c r="AG72" s="33">
        <f t="shared" si="27"/>
        <v>300</v>
      </c>
      <c r="AH72" s="33">
        <f t="shared" si="27"/>
        <v>300</v>
      </c>
      <c r="AI72" s="33">
        <f t="shared" si="27"/>
        <v>300</v>
      </c>
      <c r="AJ72" s="33">
        <f t="shared" si="27"/>
        <v>300</v>
      </c>
      <c r="AK72" s="33">
        <f t="shared" si="27"/>
        <v>300</v>
      </c>
      <c r="AL72" s="33">
        <f t="shared" si="27"/>
        <v>300</v>
      </c>
      <c r="AM72" s="33">
        <f t="shared" si="27"/>
        <v>300</v>
      </c>
      <c r="AN72" s="33">
        <f t="shared" si="28"/>
        <v>300</v>
      </c>
      <c r="AO72" s="33">
        <f t="shared" si="28"/>
        <v>300</v>
      </c>
      <c r="AP72" s="33">
        <f t="shared" si="28"/>
        <v>300</v>
      </c>
      <c r="AQ72" s="33">
        <f t="shared" si="28"/>
        <v>300</v>
      </c>
      <c r="AR72" s="33">
        <f t="shared" si="28"/>
        <v>300</v>
      </c>
      <c r="AS72" s="33">
        <f t="shared" si="28"/>
        <v>300</v>
      </c>
      <c r="AT72" s="33">
        <f t="shared" si="28"/>
        <v>300</v>
      </c>
      <c r="AU72" s="33">
        <f t="shared" si="28"/>
        <v>300</v>
      </c>
      <c r="AV72" s="33">
        <f t="shared" si="28"/>
        <v>300</v>
      </c>
      <c r="AW72" s="33">
        <f t="shared" si="28"/>
        <v>300</v>
      </c>
      <c r="AX72" s="33">
        <f t="shared" si="28"/>
        <v>300</v>
      </c>
      <c r="AY72" s="33">
        <f t="shared" si="28"/>
        <v>300</v>
      </c>
      <c r="AZ72" s="33">
        <f t="shared" si="28"/>
        <v>300</v>
      </c>
      <c r="BA72" s="33">
        <f t="shared" si="28"/>
        <v>300</v>
      </c>
      <c r="BB72" s="33">
        <f t="shared" si="28"/>
        <v>300</v>
      </c>
      <c r="BC72" s="33">
        <f t="shared" si="28"/>
        <v>300</v>
      </c>
      <c r="BD72" s="33">
        <f t="shared" si="28"/>
        <v>300</v>
      </c>
      <c r="BE72" s="33">
        <f t="shared" si="28"/>
        <v>300</v>
      </c>
      <c r="BF72" s="33">
        <f t="shared" si="28"/>
        <v>300</v>
      </c>
      <c r="BG72" s="33">
        <f t="shared" si="28"/>
        <v>300</v>
      </c>
      <c r="BH72" s="33">
        <f t="shared" si="28"/>
        <v>300</v>
      </c>
      <c r="BI72" s="33">
        <f t="shared" si="28"/>
        <v>300</v>
      </c>
      <c r="BJ72" s="33">
        <f t="shared" si="28"/>
        <v>300</v>
      </c>
      <c r="BK72" s="33">
        <f t="shared" si="28"/>
        <v>300</v>
      </c>
    </row>
    <row r="73" spans="2:63" x14ac:dyDescent="0.25">
      <c r="B73" t="str">
        <f t="shared" si="29"/>
        <v>Linea D</v>
      </c>
      <c r="D73" s="33">
        <f t="shared" si="30"/>
        <v>300</v>
      </c>
      <c r="E73" s="33">
        <f t="shared" si="27"/>
        <v>300</v>
      </c>
      <c r="F73" s="33">
        <f t="shared" si="27"/>
        <v>300</v>
      </c>
      <c r="G73" s="33">
        <f t="shared" si="27"/>
        <v>300</v>
      </c>
      <c r="H73" s="33">
        <f t="shared" si="27"/>
        <v>300</v>
      </c>
      <c r="I73" s="33">
        <f t="shared" si="27"/>
        <v>300</v>
      </c>
      <c r="J73" s="33">
        <f t="shared" si="27"/>
        <v>300</v>
      </c>
      <c r="K73" s="33">
        <f t="shared" si="27"/>
        <v>300</v>
      </c>
      <c r="L73" s="33">
        <f t="shared" si="27"/>
        <v>300</v>
      </c>
      <c r="M73" s="33">
        <f t="shared" si="27"/>
        <v>300</v>
      </c>
      <c r="N73" s="33">
        <f t="shared" si="27"/>
        <v>300</v>
      </c>
      <c r="O73" s="33">
        <f t="shared" si="27"/>
        <v>300</v>
      </c>
      <c r="P73" s="33">
        <f t="shared" si="27"/>
        <v>300</v>
      </c>
      <c r="Q73" s="33">
        <f t="shared" si="27"/>
        <v>300</v>
      </c>
      <c r="R73" s="33">
        <f t="shared" si="27"/>
        <v>300</v>
      </c>
      <c r="S73" s="33">
        <f t="shared" si="27"/>
        <v>300</v>
      </c>
      <c r="T73" s="33">
        <f t="shared" si="27"/>
        <v>300</v>
      </c>
      <c r="U73" s="33">
        <f t="shared" si="27"/>
        <v>300</v>
      </c>
      <c r="V73" s="33">
        <f t="shared" si="27"/>
        <v>300</v>
      </c>
      <c r="W73" s="33">
        <f t="shared" si="27"/>
        <v>300</v>
      </c>
      <c r="X73" s="33">
        <f t="shared" si="27"/>
        <v>300</v>
      </c>
      <c r="Y73" s="33">
        <f t="shared" si="27"/>
        <v>300</v>
      </c>
      <c r="Z73" s="33">
        <f t="shared" si="27"/>
        <v>300</v>
      </c>
      <c r="AA73" s="33">
        <f t="shared" si="27"/>
        <v>300</v>
      </c>
      <c r="AB73" s="33">
        <f t="shared" si="27"/>
        <v>300</v>
      </c>
      <c r="AC73" s="33">
        <f t="shared" si="27"/>
        <v>300</v>
      </c>
      <c r="AD73" s="33">
        <f t="shared" si="27"/>
        <v>300</v>
      </c>
      <c r="AE73" s="33">
        <f t="shared" si="27"/>
        <v>300</v>
      </c>
      <c r="AF73" s="33">
        <f t="shared" si="27"/>
        <v>300</v>
      </c>
      <c r="AG73" s="33">
        <f t="shared" si="27"/>
        <v>300</v>
      </c>
      <c r="AH73" s="33">
        <f t="shared" si="27"/>
        <v>300</v>
      </c>
      <c r="AI73" s="33">
        <f t="shared" si="27"/>
        <v>300</v>
      </c>
      <c r="AJ73" s="33">
        <f t="shared" si="27"/>
        <v>300</v>
      </c>
      <c r="AK73" s="33">
        <f t="shared" si="27"/>
        <v>300</v>
      </c>
      <c r="AL73" s="33">
        <f t="shared" si="27"/>
        <v>300</v>
      </c>
      <c r="AM73" s="33">
        <f t="shared" si="27"/>
        <v>300</v>
      </c>
      <c r="AN73" s="33">
        <f t="shared" si="28"/>
        <v>300</v>
      </c>
      <c r="AO73" s="33">
        <f t="shared" si="28"/>
        <v>300</v>
      </c>
      <c r="AP73" s="33">
        <f t="shared" si="28"/>
        <v>300</v>
      </c>
      <c r="AQ73" s="33">
        <f t="shared" si="28"/>
        <v>300</v>
      </c>
      <c r="AR73" s="33">
        <f t="shared" si="28"/>
        <v>300</v>
      </c>
      <c r="AS73" s="33">
        <f t="shared" si="28"/>
        <v>300</v>
      </c>
      <c r="AT73" s="33">
        <f t="shared" si="28"/>
        <v>300</v>
      </c>
      <c r="AU73" s="33">
        <f t="shared" si="28"/>
        <v>300</v>
      </c>
      <c r="AV73" s="33">
        <f t="shared" si="28"/>
        <v>300</v>
      </c>
      <c r="AW73" s="33">
        <f t="shared" si="28"/>
        <v>300</v>
      </c>
      <c r="AX73" s="33">
        <f t="shared" si="28"/>
        <v>300</v>
      </c>
      <c r="AY73" s="33">
        <f t="shared" si="28"/>
        <v>300</v>
      </c>
      <c r="AZ73" s="33">
        <f t="shared" si="28"/>
        <v>300</v>
      </c>
      <c r="BA73" s="33">
        <f t="shared" si="28"/>
        <v>300</v>
      </c>
      <c r="BB73" s="33">
        <f t="shared" si="28"/>
        <v>300</v>
      </c>
      <c r="BC73" s="33">
        <f t="shared" si="28"/>
        <v>300</v>
      </c>
      <c r="BD73" s="33">
        <f t="shared" si="28"/>
        <v>300</v>
      </c>
      <c r="BE73" s="33">
        <f t="shared" si="28"/>
        <v>300</v>
      </c>
      <c r="BF73" s="33">
        <f t="shared" si="28"/>
        <v>300</v>
      </c>
      <c r="BG73" s="33">
        <f t="shared" si="28"/>
        <v>300</v>
      </c>
      <c r="BH73" s="33">
        <f t="shared" si="28"/>
        <v>300</v>
      </c>
      <c r="BI73" s="33">
        <f t="shared" si="28"/>
        <v>300</v>
      </c>
      <c r="BJ73" s="33">
        <f t="shared" si="28"/>
        <v>300</v>
      </c>
      <c r="BK73" s="33">
        <f t="shared" si="28"/>
        <v>300</v>
      </c>
    </row>
    <row r="74" spans="2:63" x14ac:dyDescent="0.25">
      <c r="B74" t="str">
        <f t="shared" si="29"/>
        <v>Linea E</v>
      </c>
      <c r="D74" s="33">
        <f t="shared" si="30"/>
        <v>300</v>
      </c>
      <c r="E74" s="33">
        <f t="shared" si="27"/>
        <v>300</v>
      </c>
      <c r="F74" s="33">
        <f t="shared" si="27"/>
        <v>300</v>
      </c>
      <c r="G74" s="33">
        <f t="shared" si="27"/>
        <v>300</v>
      </c>
      <c r="H74" s="33">
        <f t="shared" si="27"/>
        <v>300</v>
      </c>
      <c r="I74" s="33">
        <f t="shared" si="27"/>
        <v>300</v>
      </c>
      <c r="J74" s="33">
        <f t="shared" si="27"/>
        <v>300</v>
      </c>
      <c r="K74" s="33">
        <f t="shared" si="27"/>
        <v>300</v>
      </c>
      <c r="L74" s="33">
        <f t="shared" si="27"/>
        <v>300</v>
      </c>
      <c r="M74" s="33">
        <f t="shared" si="27"/>
        <v>300</v>
      </c>
      <c r="N74" s="33">
        <f t="shared" si="27"/>
        <v>300</v>
      </c>
      <c r="O74" s="33">
        <f t="shared" si="27"/>
        <v>300</v>
      </c>
      <c r="P74" s="33">
        <f t="shared" si="27"/>
        <v>300</v>
      </c>
      <c r="Q74" s="33">
        <f t="shared" si="27"/>
        <v>300</v>
      </c>
      <c r="R74" s="33">
        <f t="shared" si="27"/>
        <v>300</v>
      </c>
      <c r="S74" s="33">
        <f t="shared" si="27"/>
        <v>300</v>
      </c>
      <c r="T74" s="33">
        <f t="shared" si="27"/>
        <v>300</v>
      </c>
      <c r="U74" s="33">
        <f t="shared" si="27"/>
        <v>300</v>
      </c>
      <c r="V74" s="33">
        <f t="shared" si="27"/>
        <v>300</v>
      </c>
      <c r="W74" s="33">
        <f t="shared" si="27"/>
        <v>300</v>
      </c>
      <c r="X74" s="33">
        <f t="shared" si="27"/>
        <v>300</v>
      </c>
      <c r="Y74" s="33">
        <f t="shared" si="27"/>
        <v>300</v>
      </c>
      <c r="Z74" s="33">
        <f t="shared" si="27"/>
        <v>300</v>
      </c>
      <c r="AA74" s="33">
        <f t="shared" si="27"/>
        <v>300</v>
      </c>
      <c r="AB74" s="33">
        <f t="shared" si="27"/>
        <v>300</v>
      </c>
      <c r="AC74" s="33">
        <f t="shared" si="27"/>
        <v>300</v>
      </c>
      <c r="AD74" s="33">
        <f t="shared" si="27"/>
        <v>300</v>
      </c>
      <c r="AE74" s="33">
        <f t="shared" si="27"/>
        <v>300</v>
      </c>
      <c r="AF74" s="33">
        <f t="shared" si="27"/>
        <v>300</v>
      </c>
      <c r="AG74" s="33">
        <f t="shared" si="27"/>
        <v>300</v>
      </c>
      <c r="AH74" s="33">
        <f t="shared" si="27"/>
        <v>300</v>
      </c>
      <c r="AI74" s="33">
        <f t="shared" si="27"/>
        <v>300</v>
      </c>
      <c r="AJ74" s="33">
        <f t="shared" si="27"/>
        <v>300</v>
      </c>
      <c r="AK74" s="33">
        <f t="shared" si="27"/>
        <v>300</v>
      </c>
      <c r="AL74" s="33">
        <f t="shared" si="27"/>
        <v>300</v>
      </c>
      <c r="AM74" s="33">
        <f t="shared" si="27"/>
        <v>300</v>
      </c>
      <c r="AN74" s="33">
        <f t="shared" si="28"/>
        <v>300</v>
      </c>
      <c r="AO74" s="33">
        <f t="shared" si="28"/>
        <v>300</v>
      </c>
      <c r="AP74" s="33">
        <f t="shared" si="28"/>
        <v>300</v>
      </c>
      <c r="AQ74" s="33">
        <f t="shared" si="28"/>
        <v>300</v>
      </c>
      <c r="AR74" s="33">
        <f t="shared" si="28"/>
        <v>300</v>
      </c>
      <c r="AS74" s="33">
        <f t="shared" si="28"/>
        <v>300</v>
      </c>
      <c r="AT74" s="33">
        <f t="shared" si="28"/>
        <v>300</v>
      </c>
      <c r="AU74" s="33">
        <f t="shared" si="28"/>
        <v>300</v>
      </c>
      <c r="AV74" s="33">
        <f t="shared" si="28"/>
        <v>300</v>
      </c>
      <c r="AW74" s="33">
        <f t="shared" si="28"/>
        <v>300</v>
      </c>
      <c r="AX74" s="33">
        <f t="shared" si="28"/>
        <v>300</v>
      </c>
      <c r="AY74" s="33">
        <f t="shared" si="28"/>
        <v>300</v>
      </c>
      <c r="AZ74" s="33">
        <f t="shared" si="28"/>
        <v>300</v>
      </c>
      <c r="BA74" s="33">
        <f t="shared" si="28"/>
        <v>300</v>
      </c>
      <c r="BB74" s="33">
        <f t="shared" si="28"/>
        <v>300</v>
      </c>
      <c r="BC74" s="33">
        <f t="shared" si="28"/>
        <v>300</v>
      </c>
      <c r="BD74" s="33">
        <f t="shared" si="28"/>
        <v>300</v>
      </c>
      <c r="BE74" s="33">
        <f t="shared" si="28"/>
        <v>300</v>
      </c>
      <c r="BF74" s="33">
        <f t="shared" si="28"/>
        <v>300</v>
      </c>
      <c r="BG74" s="33">
        <f t="shared" si="28"/>
        <v>300</v>
      </c>
      <c r="BH74" s="33">
        <f t="shared" si="28"/>
        <v>300</v>
      </c>
      <c r="BI74" s="33">
        <f t="shared" si="28"/>
        <v>300</v>
      </c>
      <c r="BJ74" s="33">
        <f t="shared" si="28"/>
        <v>300</v>
      </c>
      <c r="BK74" s="33">
        <f t="shared" si="28"/>
        <v>300</v>
      </c>
    </row>
    <row r="75" spans="2:63" x14ac:dyDescent="0.25">
      <c r="B75" t="str">
        <f t="shared" si="29"/>
        <v>Linea F</v>
      </c>
      <c r="D75" s="33">
        <f t="shared" si="30"/>
        <v>300</v>
      </c>
      <c r="E75" s="33">
        <f t="shared" si="27"/>
        <v>300</v>
      </c>
      <c r="F75" s="33">
        <f t="shared" si="27"/>
        <v>300</v>
      </c>
      <c r="G75" s="33">
        <f t="shared" si="27"/>
        <v>300</v>
      </c>
      <c r="H75" s="33">
        <f t="shared" si="27"/>
        <v>300</v>
      </c>
      <c r="I75" s="33">
        <f t="shared" si="27"/>
        <v>300</v>
      </c>
      <c r="J75" s="33">
        <f t="shared" si="27"/>
        <v>300</v>
      </c>
      <c r="K75" s="33">
        <f t="shared" si="27"/>
        <v>300</v>
      </c>
      <c r="L75" s="33">
        <f t="shared" si="27"/>
        <v>300</v>
      </c>
      <c r="M75" s="33">
        <f t="shared" si="27"/>
        <v>300</v>
      </c>
      <c r="N75" s="33">
        <f t="shared" si="27"/>
        <v>300</v>
      </c>
      <c r="O75" s="33">
        <f t="shared" si="27"/>
        <v>300</v>
      </c>
      <c r="P75" s="33">
        <f t="shared" si="27"/>
        <v>300</v>
      </c>
      <c r="Q75" s="33">
        <f t="shared" si="27"/>
        <v>300</v>
      </c>
      <c r="R75" s="33">
        <f t="shared" si="27"/>
        <v>300</v>
      </c>
      <c r="S75" s="33">
        <f t="shared" si="27"/>
        <v>300</v>
      </c>
      <c r="T75" s="33">
        <f t="shared" si="27"/>
        <v>300</v>
      </c>
      <c r="U75" s="33">
        <f t="shared" si="27"/>
        <v>300</v>
      </c>
      <c r="V75" s="33">
        <f t="shared" si="27"/>
        <v>300</v>
      </c>
      <c r="W75" s="33">
        <f t="shared" si="27"/>
        <v>300</v>
      </c>
      <c r="X75" s="33">
        <f t="shared" si="27"/>
        <v>300</v>
      </c>
      <c r="Y75" s="33">
        <f t="shared" si="27"/>
        <v>300</v>
      </c>
      <c r="Z75" s="33">
        <f t="shared" si="27"/>
        <v>300</v>
      </c>
      <c r="AA75" s="33">
        <f t="shared" si="27"/>
        <v>300</v>
      </c>
      <c r="AB75" s="33">
        <f t="shared" si="27"/>
        <v>300</v>
      </c>
      <c r="AC75" s="33">
        <f t="shared" si="27"/>
        <v>300</v>
      </c>
      <c r="AD75" s="33">
        <f t="shared" si="27"/>
        <v>300</v>
      </c>
      <c r="AE75" s="33">
        <f t="shared" si="27"/>
        <v>300</v>
      </c>
      <c r="AF75" s="33">
        <f t="shared" si="27"/>
        <v>300</v>
      </c>
      <c r="AG75" s="33">
        <f t="shared" si="27"/>
        <v>300</v>
      </c>
      <c r="AH75" s="33">
        <f t="shared" si="27"/>
        <v>300</v>
      </c>
      <c r="AI75" s="33">
        <f t="shared" si="27"/>
        <v>300</v>
      </c>
      <c r="AJ75" s="33">
        <f t="shared" si="27"/>
        <v>300</v>
      </c>
      <c r="AK75" s="33">
        <f t="shared" si="27"/>
        <v>300</v>
      </c>
      <c r="AL75" s="33">
        <f t="shared" si="27"/>
        <v>300</v>
      </c>
      <c r="AM75" s="33">
        <f t="shared" si="27"/>
        <v>300</v>
      </c>
      <c r="AN75" s="33">
        <f t="shared" si="28"/>
        <v>300</v>
      </c>
      <c r="AO75" s="33">
        <f t="shared" si="28"/>
        <v>300</v>
      </c>
      <c r="AP75" s="33">
        <f t="shared" si="28"/>
        <v>300</v>
      </c>
      <c r="AQ75" s="33">
        <f t="shared" si="28"/>
        <v>300</v>
      </c>
      <c r="AR75" s="33">
        <f t="shared" si="28"/>
        <v>300</v>
      </c>
      <c r="AS75" s="33">
        <f t="shared" si="28"/>
        <v>300</v>
      </c>
      <c r="AT75" s="33">
        <f t="shared" si="28"/>
        <v>300</v>
      </c>
      <c r="AU75" s="33">
        <f t="shared" si="28"/>
        <v>300</v>
      </c>
      <c r="AV75" s="33">
        <f t="shared" si="28"/>
        <v>300</v>
      </c>
      <c r="AW75" s="33">
        <f t="shared" si="28"/>
        <v>300</v>
      </c>
      <c r="AX75" s="33">
        <f t="shared" si="28"/>
        <v>300</v>
      </c>
      <c r="AY75" s="33">
        <f t="shared" si="28"/>
        <v>300</v>
      </c>
      <c r="AZ75" s="33">
        <f t="shared" si="28"/>
        <v>300</v>
      </c>
      <c r="BA75" s="33">
        <f t="shared" si="28"/>
        <v>300</v>
      </c>
      <c r="BB75" s="33">
        <f t="shared" si="28"/>
        <v>300</v>
      </c>
      <c r="BC75" s="33">
        <f t="shared" si="28"/>
        <v>300</v>
      </c>
      <c r="BD75" s="33">
        <f t="shared" si="28"/>
        <v>300</v>
      </c>
      <c r="BE75" s="33">
        <f t="shared" si="28"/>
        <v>300</v>
      </c>
      <c r="BF75" s="33">
        <f t="shared" si="28"/>
        <v>300</v>
      </c>
      <c r="BG75" s="33">
        <f t="shared" si="28"/>
        <v>300</v>
      </c>
      <c r="BH75" s="33">
        <f t="shared" si="28"/>
        <v>300</v>
      </c>
      <c r="BI75" s="33">
        <f t="shared" si="28"/>
        <v>300</v>
      </c>
      <c r="BJ75" s="33">
        <f t="shared" si="28"/>
        <v>300</v>
      </c>
      <c r="BK75" s="33">
        <f t="shared" si="28"/>
        <v>300</v>
      </c>
    </row>
    <row r="76" spans="2:63" x14ac:dyDescent="0.25">
      <c r="B76" t="str">
        <f t="shared" si="29"/>
        <v>Linea G</v>
      </c>
      <c r="D76" s="33">
        <f t="shared" si="30"/>
        <v>0</v>
      </c>
      <c r="E76" s="33">
        <f t="shared" si="27"/>
        <v>0</v>
      </c>
      <c r="F76" s="33">
        <f t="shared" si="27"/>
        <v>0</v>
      </c>
      <c r="G76" s="33">
        <f t="shared" si="27"/>
        <v>0</v>
      </c>
      <c r="H76" s="33">
        <f t="shared" si="27"/>
        <v>0</v>
      </c>
      <c r="I76" s="33">
        <f t="shared" si="27"/>
        <v>0</v>
      </c>
      <c r="J76" s="33">
        <f t="shared" si="27"/>
        <v>0</v>
      </c>
      <c r="K76" s="33">
        <f t="shared" si="27"/>
        <v>0</v>
      </c>
      <c r="L76" s="33">
        <f t="shared" si="27"/>
        <v>0</v>
      </c>
      <c r="M76" s="33">
        <f t="shared" si="27"/>
        <v>0</v>
      </c>
      <c r="N76" s="33">
        <f t="shared" si="27"/>
        <v>0</v>
      </c>
      <c r="O76" s="33">
        <f t="shared" si="27"/>
        <v>0</v>
      </c>
      <c r="P76" s="33">
        <f t="shared" si="27"/>
        <v>0</v>
      </c>
      <c r="Q76" s="33">
        <f t="shared" si="27"/>
        <v>0</v>
      </c>
      <c r="R76" s="33">
        <f t="shared" si="27"/>
        <v>0</v>
      </c>
      <c r="S76" s="33">
        <f t="shared" si="27"/>
        <v>0</v>
      </c>
      <c r="T76" s="33">
        <f t="shared" si="27"/>
        <v>0</v>
      </c>
      <c r="U76" s="33">
        <f t="shared" si="27"/>
        <v>0</v>
      </c>
      <c r="V76" s="33">
        <f t="shared" si="27"/>
        <v>0</v>
      </c>
      <c r="W76" s="33">
        <f t="shared" si="27"/>
        <v>0</v>
      </c>
      <c r="X76" s="33">
        <f t="shared" si="27"/>
        <v>0</v>
      </c>
      <c r="Y76" s="33">
        <f t="shared" si="27"/>
        <v>0</v>
      </c>
      <c r="Z76" s="33">
        <f t="shared" si="27"/>
        <v>0</v>
      </c>
      <c r="AA76" s="33">
        <f t="shared" si="27"/>
        <v>0</v>
      </c>
      <c r="AB76" s="33">
        <f t="shared" si="27"/>
        <v>0</v>
      </c>
      <c r="AC76" s="33">
        <f t="shared" si="27"/>
        <v>0</v>
      </c>
      <c r="AD76" s="33">
        <f t="shared" si="27"/>
        <v>0</v>
      </c>
      <c r="AE76" s="33">
        <f t="shared" si="27"/>
        <v>0</v>
      </c>
      <c r="AF76" s="33">
        <f t="shared" si="27"/>
        <v>0</v>
      </c>
      <c r="AG76" s="33">
        <f t="shared" si="27"/>
        <v>0</v>
      </c>
      <c r="AH76" s="33">
        <f t="shared" si="27"/>
        <v>0</v>
      </c>
      <c r="AI76" s="33">
        <f t="shared" si="27"/>
        <v>0</v>
      </c>
      <c r="AJ76" s="33">
        <f t="shared" si="27"/>
        <v>0</v>
      </c>
      <c r="AK76" s="33">
        <f t="shared" si="27"/>
        <v>0</v>
      </c>
      <c r="AL76" s="33">
        <f t="shared" si="27"/>
        <v>0</v>
      </c>
      <c r="AM76" s="33">
        <f t="shared" si="27"/>
        <v>0</v>
      </c>
      <c r="AN76" s="33">
        <f t="shared" si="28"/>
        <v>0</v>
      </c>
      <c r="AO76" s="33">
        <f t="shared" si="28"/>
        <v>0</v>
      </c>
      <c r="AP76" s="33">
        <f t="shared" si="28"/>
        <v>0</v>
      </c>
      <c r="AQ76" s="33">
        <f t="shared" si="28"/>
        <v>0</v>
      </c>
      <c r="AR76" s="33">
        <f t="shared" si="28"/>
        <v>0</v>
      </c>
      <c r="AS76" s="33">
        <f t="shared" si="28"/>
        <v>0</v>
      </c>
      <c r="AT76" s="33">
        <f t="shared" si="28"/>
        <v>0</v>
      </c>
      <c r="AU76" s="33">
        <f t="shared" si="28"/>
        <v>0</v>
      </c>
      <c r="AV76" s="33">
        <f t="shared" si="28"/>
        <v>0</v>
      </c>
      <c r="AW76" s="33">
        <f t="shared" si="28"/>
        <v>0</v>
      </c>
      <c r="AX76" s="33">
        <f t="shared" si="28"/>
        <v>0</v>
      </c>
      <c r="AY76" s="33">
        <f t="shared" si="28"/>
        <v>0</v>
      </c>
      <c r="AZ76" s="33">
        <f t="shared" si="28"/>
        <v>0</v>
      </c>
      <c r="BA76" s="33">
        <f t="shared" si="28"/>
        <v>0</v>
      </c>
      <c r="BB76" s="33">
        <f t="shared" si="28"/>
        <v>0</v>
      </c>
      <c r="BC76" s="33">
        <f t="shared" si="28"/>
        <v>0</v>
      </c>
      <c r="BD76" s="33">
        <f t="shared" si="28"/>
        <v>0</v>
      </c>
      <c r="BE76" s="33">
        <f t="shared" si="28"/>
        <v>0</v>
      </c>
      <c r="BF76" s="33">
        <f t="shared" si="28"/>
        <v>0</v>
      </c>
      <c r="BG76" s="33">
        <f t="shared" si="28"/>
        <v>0</v>
      </c>
      <c r="BH76" s="33">
        <f t="shared" si="28"/>
        <v>0</v>
      </c>
      <c r="BI76" s="33">
        <f t="shared" si="28"/>
        <v>0</v>
      </c>
      <c r="BJ76" s="33">
        <f t="shared" si="28"/>
        <v>0</v>
      </c>
      <c r="BK76" s="33">
        <f t="shared" si="28"/>
        <v>0</v>
      </c>
    </row>
    <row r="77" spans="2:63" x14ac:dyDescent="0.25">
      <c r="B77" t="str">
        <f t="shared" si="29"/>
        <v>Linea H</v>
      </c>
      <c r="D77" s="33">
        <f t="shared" si="30"/>
        <v>0</v>
      </c>
      <c r="E77" s="33">
        <f t="shared" si="27"/>
        <v>0</v>
      </c>
      <c r="F77" s="33">
        <f t="shared" si="27"/>
        <v>0</v>
      </c>
      <c r="G77" s="33">
        <f t="shared" si="27"/>
        <v>0</v>
      </c>
      <c r="H77" s="33">
        <f t="shared" si="27"/>
        <v>0</v>
      </c>
      <c r="I77" s="33">
        <f t="shared" si="27"/>
        <v>0</v>
      </c>
      <c r="J77" s="33">
        <f t="shared" si="27"/>
        <v>0</v>
      </c>
      <c r="K77" s="33">
        <f t="shared" si="27"/>
        <v>0</v>
      </c>
      <c r="L77" s="33">
        <f t="shared" si="27"/>
        <v>0</v>
      </c>
      <c r="M77" s="33">
        <f t="shared" si="27"/>
        <v>0</v>
      </c>
      <c r="N77" s="33">
        <f t="shared" si="27"/>
        <v>0</v>
      </c>
      <c r="O77" s="33">
        <f t="shared" si="27"/>
        <v>0</v>
      </c>
      <c r="P77" s="33">
        <f t="shared" si="27"/>
        <v>0</v>
      </c>
      <c r="Q77" s="33">
        <f t="shared" si="27"/>
        <v>0</v>
      </c>
      <c r="R77" s="33">
        <f t="shared" si="27"/>
        <v>0</v>
      </c>
      <c r="S77" s="33">
        <f t="shared" si="27"/>
        <v>0</v>
      </c>
      <c r="T77" s="33">
        <f t="shared" si="27"/>
        <v>0</v>
      </c>
      <c r="U77" s="33">
        <f t="shared" si="27"/>
        <v>0</v>
      </c>
      <c r="V77" s="33">
        <f t="shared" si="27"/>
        <v>0</v>
      </c>
      <c r="W77" s="33">
        <f t="shared" si="27"/>
        <v>0</v>
      </c>
      <c r="X77" s="33">
        <f t="shared" si="27"/>
        <v>0</v>
      </c>
      <c r="Y77" s="33">
        <f t="shared" si="27"/>
        <v>0</v>
      </c>
      <c r="Z77" s="33">
        <f t="shared" si="27"/>
        <v>0</v>
      </c>
      <c r="AA77" s="33">
        <f t="shared" si="27"/>
        <v>0</v>
      </c>
      <c r="AB77" s="33">
        <f t="shared" si="27"/>
        <v>0</v>
      </c>
      <c r="AC77" s="33">
        <f t="shared" si="27"/>
        <v>0</v>
      </c>
      <c r="AD77" s="33">
        <f t="shared" ref="E77:AM84" si="31">+AD33+AD55</f>
        <v>0</v>
      </c>
      <c r="AE77" s="33">
        <f t="shared" si="31"/>
        <v>0</v>
      </c>
      <c r="AF77" s="33">
        <f t="shared" si="31"/>
        <v>0</v>
      </c>
      <c r="AG77" s="33">
        <f t="shared" si="31"/>
        <v>0</v>
      </c>
      <c r="AH77" s="33">
        <f t="shared" si="31"/>
        <v>0</v>
      </c>
      <c r="AI77" s="33">
        <f t="shared" si="31"/>
        <v>0</v>
      </c>
      <c r="AJ77" s="33">
        <f t="shared" si="31"/>
        <v>0</v>
      </c>
      <c r="AK77" s="33">
        <f t="shared" si="31"/>
        <v>0</v>
      </c>
      <c r="AL77" s="33">
        <f t="shared" si="31"/>
        <v>0</v>
      </c>
      <c r="AM77" s="33">
        <f t="shared" si="31"/>
        <v>0</v>
      </c>
      <c r="AN77" s="33">
        <f t="shared" si="28"/>
        <v>0</v>
      </c>
      <c r="AO77" s="33">
        <f t="shared" si="28"/>
        <v>0</v>
      </c>
      <c r="AP77" s="33">
        <f t="shared" si="28"/>
        <v>0</v>
      </c>
      <c r="AQ77" s="33">
        <f t="shared" si="28"/>
        <v>0</v>
      </c>
      <c r="AR77" s="33">
        <f t="shared" si="28"/>
        <v>0</v>
      </c>
      <c r="AS77" s="33">
        <f t="shared" si="28"/>
        <v>0</v>
      </c>
      <c r="AT77" s="33">
        <f t="shared" si="28"/>
        <v>0</v>
      </c>
      <c r="AU77" s="33">
        <f t="shared" si="28"/>
        <v>0</v>
      </c>
      <c r="AV77" s="33">
        <f t="shared" si="28"/>
        <v>0</v>
      </c>
      <c r="AW77" s="33">
        <f t="shared" si="28"/>
        <v>0</v>
      </c>
      <c r="AX77" s="33">
        <f t="shared" si="28"/>
        <v>0</v>
      </c>
      <c r="AY77" s="33">
        <f t="shared" si="28"/>
        <v>0</v>
      </c>
      <c r="AZ77" s="33">
        <f t="shared" si="28"/>
        <v>0</v>
      </c>
      <c r="BA77" s="33">
        <f t="shared" si="28"/>
        <v>0</v>
      </c>
      <c r="BB77" s="33">
        <f t="shared" si="28"/>
        <v>0</v>
      </c>
      <c r="BC77" s="33">
        <f t="shared" si="28"/>
        <v>0</v>
      </c>
      <c r="BD77" s="33">
        <f t="shared" si="28"/>
        <v>0</v>
      </c>
      <c r="BE77" s="33">
        <f t="shared" si="28"/>
        <v>0</v>
      </c>
      <c r="BF77" s="33">
        <f t="shared" si="28"/>
        <v>0</v>
      </c>
      <c r="BG77" s="33">
        <f t="shared" si="28"/>
        <v>0</v>
      </c>
      <c r="BH77" s="33">
        <f t="shared" si="28"/>
        <v>0</v>
      </c>
      <c r="BI77" s="33">
        <f t="shared" si="28"/>
        <v>0</v>
      </c>
      <c r="BJ77" s="33">
        <f t="shared" si="28"/>
        <v>0</v>
      </c>
      <c r="BK77" s="33">
        <f t="shared" si="28"/>
        <v>0</v>
      </c>
    </row>
    <row r="78" spans="2:63" x14ac:dyDescent="0.25">
      <c r="B78" t="str">
        <f t="shared" si="29"/>
        <v>Linea I</v>
      </c>
      <c r="D78" s="33">
        <f t="shared" si="30"/>
        <v>0</v>
      </c>
      <c r="E78" s="33">
        <f t="shared" si="31"/>
        <v>0</v>
      </c>
      <c r="F78" s="33">
        <f t="shared" si="31"/>
        <v>0</v>
      </c>
      <c r="G78" s="33">
        <f t="shared" si="31"/>
        <v>0</v>
      </c>
      <c r="H78" s="33">
        <f t="shared" si="31"/>
        <v>0</v>
      </c>
      <c r="I78" s="33">
        <f t="shared" si="31"/>
        <v>0</v>
      </c>
      <c r="J78" s="33">
        <f t="shared" si="31"/>
        <v>0</v>
      </c>
      <c r="K78" s="33">
        <f t="shared" si="31"/>
        <v>0</v>
      </c>
      <c r="L78" s="33">
        <f t="shared" si="31"/>
        <v>0</v>
      </c>
      <c r="M78" s="33">
        <f t="shared" si="31"/>
        <v>0</v>
      </c>
      <c r="N78" s="33">
        <f t="shared" si="31"/>
        <v>0</v>
      </c>
      <c r="O78" s="33">
        <f t="shared" si="31"/>
        <v>0</v>
      </c>
      <c r="P78" s="33">
        <f t="shared" si="31"/>
        <v>0</v>
      </c>
      <c r="Q78" s="33">
        <f t="shared" si="31"/>
        <v>0</v>
      </c>
      <c r="R78" s="33">
        <f t="shared" si="31"/>
        <v>0</v>
      </c>
      <c r="S78" s="33">
        <f t="shared" si="31"/>
        <v>0</v>
      </c>
      <c r="T78" s="33">
        <f t="shared" si="31"/>
        <v>0</v>
      </c>
      <c r="U78" s="33">
        <f t="shared" si="31"/>
        <v>0</v>
      </c>
      <c r="V78" s="33">
        <f t="shared" si="31"/>
        <v>0</v>
      </c>
      <c r="W78" s="33">
        <f t="shared" si="31"/>
        <v>0</v>
      </c>
      <c r="X78" s="33">
        <f t="shared" si="31"/>
        <v>0</v>
      </c>
      <c r="Y78" s="33">
        <f t="shared" si="31"/>
        <v>0</v>
      </c>
      <c r="Z78" s="33">
        <f t="shared" si="31"/>
        <v>0</v>
      </c>
      <c r="AA78" s="33">
        <f t="shared" si="31"/>
        <v>0</v>
      </c>
      <c r="AB78" s="33">
        <f t="shared" si="31"/>
        <v>0</v>
      </c>
      <c r="AC78" s="33">
        <f t="shared" si="31"/>
        <v>0</v>
      </c>
      <c r="AD78" s="33">
        <f t="shared" si="31"/>
        <v>0</v>
      </c>
      <c r="AE78" s="33">
        <f t="shared" si="31"/>
        <v>0</v>
      </c>
      <c r="AF78" s="33">
        <f t="shared" si="31"/>
        <v>0</v>
      </c>
      <c r="AG78" s="33">
        <f t="shared" si="31"/>
        <v>0</v>
      </c>
      <c r="AH78" s="33">
        <f t="shared" si="31"/>
        <v>0</v>
      </c>
      <c r="AI78" s="33">
        <f t="shared" si="31"/>
        <v>0</v>
      </c>
      <c r="AJ78" s="33">
        <f t="shared" si="31"/>
        <v>0</v>
      </c>
      <c r="AK78" s="33">
        <f t="shared" si="31"/>
        <v>0</v>
      </c>
      <c r="AL78" s="33">
        <f t="shared" si="31"/>
        <v>0</v>
      </c>
      <c r="AM78" s="33">
        <f t="shared" si="31"/>
        <v>0</v>
      </c>
      <c r="AN78" s="33">
        <f t="shared" si="28"/>
        <v>0</v>
      </c>
      <c r="AO78" s="33">
        <f t="shared" si="28"/>
        <v>0</v>
      </c>
      <c r="AP78" s="33">
        <f t="shared" si="28"/>
        <v>0</v>
      </c>
      <c r="AQ78" s="33">
        <f t="shared" si="28"/>
        <v>0</v>
      </c>
      <c r="AR78" s="33">
        <f t="shared" si="28"/>
        <v>0</v>
      </c>
      <c r="AS78" s="33">
        <f t="shared" si="28"/>
        <v>0</v>
      </c>
      <c r="AT78" s="33">
        <f t="shared" si="28"/>
        <v>0</v>
      </c>
      <c r="AU78" s="33">
        <f t="shared" si="28"/>
        <v>0</v>
      </c>
      <c r="AV78" s="33">
        <f t="shared" si="28"/>
        <v>0</v>
      </c>
      <c r="AW78" s="33">
        <f t="shared" si="28"/>
        <v>0</v>
      </c>
      <c r="AX78" s="33">
        <f t="shared" si="28"/>
        <v>0</v>
      </c>
      <c r="AY78" s="33">
        <f t="shared" si="28"/>
        <v>0</v>
      </c>
      <c r="AZ78" s="33">
        <f t="shared" si="28"/>
        <v>0</v>
      </c>
      <c r="BA78" s="33">
        <f t="shared" si="28"/>
        <v>0</v>
      </c>
      <c r="BB78" s="33">
        <f t="shared" si="28"/>
        <v>0</v>
      </c>
      <c r="BC78" s="33">
        <f t="shared" si="28"/>
        <v>0</v>
      </c>
      <c r="BD78" s="33">
        <f t="shared" si="28"/>
        <v>0</v>
      </c>
      <c r="BE78" s="33">
        <f t="shared" si="28"/>
        <v>0</v>
      </c>
      <c r="BF78" s="33">
        <f t="shared" si="28"/>
        <v>0</v>
      </c>
      <c r="BG78" s="33">
        <f t="shared" si="28"/>
        <v>0</v>
      </c>
      <c r="BH78" s="33">
        <f t="shared" si="28"/>
        <v>0</v>
      </c>
      <c r="BI78" s="33">
        <f t="shared" si="28"/>
        <v>0</v>
      </c>
      <c r="BJ78" s="33">
        <f t="shared" si="28"/>
        <v>0</v>
      </c>
      <c r="BK78" s="33">
        <f t="shared" si="28"/>
        <v>0</v>
      </c>
    </row>
    <row r="79" spans="2:63" x14ac:dyDescent="0.25">
      <c r="B79" t="str">
        <f t="shared" si="29"/>
        <v>Linea j</v>
      </c>
      <c r="D79" s="33">
        <f t="shared" si="30"/>
        <v>0</v>
      </c>
      <c r="E79" s="33">
        <f t="shared" si="31"/>
        <v>0</v>
      </c>
      <c r="F79" s="33">
        <f t="shared" si="31"/>
        <v>0</v>
      </c>
      <c r="G79" s="33">
        <f t="shared" si="31"/>
        <v>0</v>
      </c>
      <c r="H79" s="33">
        <f t="shared" si="31"/>
        <v>0</v>
      </c>
      <c r="I79" s="33">
        <f t="shared" si="31"/>
        <v>0</v>
      </c>
      <c r="J79" s="33">
        <f t="shared" si="31"/>
        <v>0</v>
      </c>
      <c r="K79" s="33">
        <f t="shared" si="31"/>
        <v>0</v>
      </c>
      <c r="L79" s="33">
        <f t="shared" si="31"/>
        <v>0</v>
      </c>
      <c r="M79" s="33">
        <f t="shared" si="31"/>
        <v>0</v>
      </c>
      <c r="N79" s="33">
        <f t="shared" si="31"/>
        <v>0</v>
      </c>
      <c r="O79" s="33">
        <f t="shared" si="31"/>
        <v>0</v>
      </c>
      <c r="P79" s="33">
        <f t="shared" si="31"/>
        <v>0</v>
      </c>
      <c r="Q79" s="33">
        <f t="shared" si="31"/>
        <v>0</v>
      </c>
      <c r="R79" s="33">
        <f t="shared" si="31"/>
        <v>0</v>
      </c>
      <c r="S79" s="33">
        <f t="shared" si="31"/>
        <v>0</v>
      </c>
      <c r="T79" s="33">
        <f t="shared" si="31"/>
        <v>0</v>
      </c>
      <c r="U79" s="33">
        <f t="shared" si="31"/>
        <v>0</v>
      </c>
      <c r="V79" s="33">
        <f t="shared" si="31"/>
        <v>0</v>
      </c>
      <c r="W79" s="33">
        <f t="shared" si="31"/>
        <v>0</v>
      </c>
      <c r="X79" s="33">
        <f t="shared" si="31"/>
        <v>0</v>
      </c>
      <c r="Y79" s="33">
        <f t="shared" si="31"/>
        <v>0</v>
      </c>
      <c r="Z79" s="33">
        <f t="shared" si="31"/>
        <v>0</v>
      </c>
      <c r="AA79" s="33">
        <f t="shared" si="31"/>
        <v>0</v>
      </c>
      <c r="AB79" s="33">
        <f t="shared" si="31"/>
        <v>0</v>
      </c>
      <c r="AC79" s="33">
        <f t="shared" si="31"/>
        <v>0</v>
      </c>
      <c r="AD79" s="33">
        <f t="shared" si="31"/>
        <v>0</v>
      </c>
      <c r="AE79" s="33">
        <f t="shared" si="31"/>
        <v>0</v>
      </c>
      <c r="AF79" s="33">
        <f t="shared" si="31"/>
        <v>0</v>
      </c>
      <c r="AG79" s="33">
        <f t="shared" si="31"/>
        <v>0</v>
      </c>
      <c r="AH79" s="33">
        <f t="shared" si="31"/>
        <v>0</v>
      </c>
      <c r="AI79" s="33">
        <f t="shared" si="31"/>
        <v>0</v>
      </c>
      <c r="AJ79" s="33">
        <f t="shared" si="31"/>
        <v>0</v>
      </c>
      <c r="AK79" s="33">
        <f t="shared" si="31"/>
        <v>0</v>
      </c>
      <c r="AL79" s="33">
        <f t="shared" si="31"/>
        <v>0</v>
      </c>
      <c r="AM79" s="33">
        <f t="shared" si="31"/>
        <v>0</v>
      </c>
      <c r="AN79" s="33">
        <f t="shared" si="28"/>
        <v>0</v>
      </c>
      <c r="AO79" s="33">
        <f t="shared" si="28"/>
        <v>0</v>
      </c>
      <c r="AP79" s="33">
        <f t="shared" si="28"/>
        <v>0</v>
      </c>
      <c r="AQ79" s="33">
        <f t="shared" si="28"/>
        <v>0</v>
      </c>
      <c r="AR79" s="33">
        <f t="shared" si="28"/>
        <v>0</v>
      </c>
      <c r="AS79" s="33">
        <f t="shared" si="28"/>
        <v>0</v>
      </c>
      <c r="AT79" s="33">
        <f t="shared" si="28"/>
        <v>0</v>
      </c>
      <c r="AU79" s="33">
        <f t="shared" si="28"/>
        <v>0</v>
      </c>
      <c r="AV79" s="33">
        <f t="shared" si="28"/>
        <v>0</v>
      </c>
      <c r="AW79" s="33">
        <f t="shared" si="28"/>
        <v>0</v>
      </c>
      <c r="AX79" s="33">
        <f t="shared" si="28"/>
        <v>0</v>
      </c>
      <c r="AY79" s="33">
        <f t="shared" si="28"/>
        <v>0</v>
      </c>
      <c r="AZ79" s="33">
        <f t="shared" si="28"/>
        <v>0</v>
      </c>
      <c r="BA79" s="33">
        <f t="shared" si="28"/>
        <v>0</v>
      </c>
      <c r="BB79" s="33">
        <f t="shared" si="28"/>
        <v>0</v>
      </c>
      <c r="BC79" s="33">
        <f t="shared" si="28"/>
        <v>0</v>
      </c>
      <c r="BD79" s="33">
        <f t="shared" si="28"/>
        <v>0</v>
      </c>
      <c r="BE79" s="33">
        <f t="shared" si="28"/>
        <v>0</v>
      </c>
      <c r="BF79" s="33">
        <f t="shared" si="28"/>
        <v>0</v>
      </c>
      <c r="BG79" s="33">
        <f t="shared" si="28"/>
        <v>0</v>
      </c>
      <c r="BH79" s="33">
        <f t="shared" si="28"/>
        <v>0</v>
      </c>
      <c r="BI79" s="33">
        <f t="shared" si="28"/>
        <v>0</v>
      </c>
      <c r="BJ79" s="33">
        <f t="shared" si="28"/>
        <v>0</v>
      </c>
      <c r="BK79" s="33">
        <f t="shared" si="28"/>
        <v>0</v>
      </c>
    </row>
    <row r="80" spans="2:63" x14ac:dyDescent="0.25">
      <c r="B80" t="str">
        <f t="shared" si="29"/>
        <v>Linea K</v>
      </c>
      <c r="D80" s="33">
        <f t="shared" si="30"/>
        <v>0</v>
      </c>
      <c r="E80" s="33">
        <f t="shared" si="31"/>
        <v>0</v>
      </c>
      <c r="F80" s="33">
        <f t="shared" si="31"/>
        <v>0</v>
      </c>
      <c r="G80" s="33">
        <f t="shared" si="31"/>
        <v>0</v>
      </c>
      <c r="H80" s="33">
        <f t="shared" si="31"/>
        <v>0</v>
      </c>
      <c r="I80" s="33">
        <f t="shared" si="31"/>
        <v>0</v>
      </c>
      <c r="J80" s="33">
        <f t="shared" si="31"/>
        <v>0</v>
      </c>
      <c r="K80" s="33">
        <f t="shared" si="31"/>
        <v>0</v>
      </c>
      <c r="L80" s="33">
        <f t="shared" si="31"/>
        <v>0</v>
      </c>
      <c r="M80" s="33">
        <f t="shared" si="31"/>
        <v>0</v>
      </c>
      <c r="N80" s="33">
        <f t="shared" si="31"/>
        <v>0</v>
      </c>
      <c r="O80" s="33">
        <f t="shared" si="31"/>
        <v>0</v>
      </c>
      <c r="P80" s="33">
        <f t="shared" si="31"/>
        <v>0</v>
      </c>
      <c r="Q80" s="33">
        <f t="shared" si="31"/>
        <v>0</v>
      </c>
      <c r="R80" s="33">
        <f t="shared" si="31"/>
        <v>0</v>
      </c>
      <c r="S80" s="33">
        <f t="shared" si="31"/>
        <v>0</v>
      </c>
      <c r="T80" s="33">
        <f t="shared" si="31"/>
        <v>0</v>
      </c>
      <c r="U80" s="33">
        <f t="shared" si="31"/>
        <v>0</v>
      </c>
      <c r="V80" s="33">
        <f t="shared" si="31"/>
        <v>0</v>
      </c>
      <c r="W80" s="33">
        <f t="shared" si="31"/>
        <v>0</v>
      </c>
      <c r="X80" s="33">
        <f t="shared" si="31"/>
        <v>0</v>
      </c>
      <c r="Y80" s="33">
        <f t="shared" si="31"/>
        <v>0</v>
      </c>
      <c r="Z80" s="33">
        <f t="shared" si="31"/>
        <v>0</v>
      </c>
      <c r="AA80" s="33">
        <f t="shared" si="31"/>
        <v>0</v>
      </c>
      <c r="AB80" s="33">
        <f t="shared" si="31"/>
        <v>0</v>
      </c>
      <c r="AC80" s="33">
        <f t="shared" si="31"/>
        <v>0</v>
      </c>
      <c r="AD80" s="33">
        <f t="shared" si="31"/>
        <v>0</v>
      </c>
      <c r="AE80" s="33">
        <f t="shared" si="31"/>
        <v>0</v>
      </c>
      <c r="AF80" s="33">
        <f t="shared" si="31"/>
        <v>0</v>
      </c>
      <c r="AG80" s="33">
        <f t="shared" si="31"/>
        <v>0</v>
      </c>
      <c r="AH80" s="33">
        <f t="shared" si="31"/>
        <v>0</v>
      </c>
      <c r="AI80" s="33">
        <f t="shared" si="31"/>
        <v>0</v>
      </c>
      <c r="AJ80" s="33">
        <f t="shared" si="31"/>
        <v>0</v>
      </c>
      <c r="AK80" s="33">
        <f t="shared" si="31"/>
        <v>0</v>
      </c>
      <c r="AL80" s="33">
        <f t="shared" si="31"/>
        <v>0</v>
      </c>
      <c r="AM80" s="33">
        <f t="shared" si="31"/>
        <v>0</v>
      </c>
      <c r="AN80" s="33">
        <f t="shared" si="28"/>
        <v>0</v>
      </c>
      <c r="AO80" s="33">
        <f t="shared" si="28"/>
        <v>0</v>
      </c>
      <c r="AP80" s="33">
        <f t="shared" si="28"/>
        <v>0</v>
      </c>
      <c r="AQ80" s="33">
        <f t="shared" si="28"/>
        <v>0</v>
      </c>
      <c r="AR80" s="33">
        <f t="shared" si="28"/>
        <v>0</v>
      </c>
      <c r="AS80" s="33">
        <f t="shared" ref="AN80:BK84" si="32">+AS36+AS58</f>
        <v>0</v>
      </c>
      <c r="AT80" s="33">
        <f t="shared" si="32"/>
        <v>0</v>
      </c>
      <c r="AU80" s="33">
        <f t="shared" si="32"/>
        <v>0</v>
      </c>
      <c r="AV80" s="33">
        <f t="shared" si="32"/>
        <v>0</v>
      </c>
      <c r="AW80" s="33">
        <f t="shared" si="32"/>
        <v>0</v>
      </c>
      <c r="AX80" s="33">
        <f t="shared" si="32"/>
        <v>0</v>
      </c>
      <c r="AY80" s="33">
        <f t="shared" si="32"/>
        <v>0</v>
      </c>
      <c r="AZ80" s="33">
        <f t="shared" si="32"/>
        <v>0</v>
      </c>
      <c r="BA80" s="33">
        <f t="shared" si="32"/>
        <v>0</v>
      </c>
      <c r="BB80" s="33">
        <f t="shared" si="32"/>
        <v>0</v>
      </c>
      <c r="BC80" s="33">
        <f t="shared" si="32"/>
        <v>0</v>
      </c>
      <c r="BD80" s="33">
        <f t="shared" si="32"/>
        <v>0</v>
      </c>
      <c r="BE80" s="33">
        <f t="shared" si="32"/>
        <v>0</v>
      </c>
      <c r="BF80" s="33">
        <f t="shared" si="32"/>
        <v>0</v>
      </c>
      <c r="BG80" s="33">
        <f t="shared" si="32"/>
        <v>0</v>
      </c>
      <c r="BH80" s="33">
        <f t="shared" si="32"/>
        <v>0</v>
      </c>
      <c r="BI80" s="33">
        <f t="shared" si="32"/>
        <v>0</v>
      </c>
      <c r="BJ80" s="33">
        <f t="shared" si="32"/>
        <v>0</v>
      </c>
      <c r="BK80" s="33">
        <f t="shared" si="32"/>
        <v>0</v>
      </c>
    </row>
    <row r="81" spans="2:63" x14ac:dyDescent="0.25">
      <c r="B81" t="str">
        <f t="shared" si="29"/>
        <v>Linea L</v>
      </c>
      <c r="D81" s="33">
        <f t="shared" si="30"/>
        <v>0</v>
      </c>
      <c r="E81" s="33">
        <f t="shared" si="31"/>
        <v>0</v>
      </c>
      <c r="F81" s="33">
        <f t="shared" si="31"/>
        <v>0</v>
      </c>
      <c r="G81" s="33">
        <f t="shared" si="31"/>
        <v>0</v>
      </c>
      <c r="H81" s="33">
        <f t="shared" si="31"/>
        <v>0</v>
      </c>
      <c r="I81" s="33">
        <f t="shared" si="31"/>
        <v>0</v>
      </c>
      <c r="J81" s="33">
        <f t="shared" si="31"/>
        <v>0</v>
      </c>
      <c r="K81" s="33">
        <f t="shared" si="31"/>
        <v>0</v>
      </c>
      <c r="L81" s="33">
        <f t="shared" si="31"/>
        <v>0</v>
      </c>
      <c r="M81" s="33">
        <f t="shared" si="31"/>
        <v>0</v>
      </c>
      <c r="N81" s="33">
        <f t="shared" si="31"/>
        <v>0</v>
      </c>
      <c r="O81" s="33">
        <f t="shared" si="31"/>
        <v>0</v>
      </c>
      <c r="P81" s="33">
        <f t="shared" si="31"/>
        <v>0</v>
      </c>
      <c r="Q81" s="33">
        <f t="shared" si="31"/>
        <v>0</v>
      </c>
      <c r="R81" s="33">
        <f t="shared" si="31"/>
        <v>0</v>
      </c>
      <c r="S81" s="33">
        <f t="shared" si="31"/>
        <v>0</v>
      </c>
      <c r="T81" s="33">
        <f t="shared" si="31"/>
        <v>0</v>
      </c>
      <c r="U81" s="33">
        <f t="shared" si="31"/>
        <v>0</v>
      </c>
      <c r="V81" s="33">
        <f t="shared" si="31"/>
        <v>0</v>
      </c>
      <c r="W81" s="33">
        <f t="shared" si="31"/>
        <v>0</v>
      </c>
      <c r="X81" s="33">
        <f t="shared" si="31"/>
        <v>0</v>
      </c>
      <c r="Y81" s="33">
        <f t="shared" si="31"/>
        <v>0</v>
      </c>
      <c r="Z81" s="33">
        <f t="shared" si="31"/>
        <v>0</v>
      </c>
      <c r="AA81" s="33">
        <f t="shared" si="31"/>
        <v>0</v>
      </c>
      <c r="AB81" s="33">
        <f t="shared" si="31"/>
        <v>0</v>
      </c>
      <c r="AC81" s="33">
        <f t="shared" si="31"/>
        <v>0</v>
      </c>
      <c r="AD81" s="33">
        <f t="shared" si="31"/>
        <v>0</v>
      </c>
      <c r="AE81" s="33">
        <f t="shared" si="31"/>
        <v>0</v>
      </c>
      <c r="AF81" s="33">
        <f t="shared" si="31"/>
        <v>0</v>
      </c>
      <c r="AG81" s="33">
        <f t="shared" si="31"/>
        <v>0</v>
      </c>
      <c r="AH81" s="33">
        <f t="shared" si="31"/>
        <v>0</v>
      </c>
      <c r="AI81" s="33">
        <f t="shared" si="31"/>
        <v>0</v>
      </c>
      <c r="AJ81" s="33">
        <f t="shared" si="31"/>
        <v>0</v>
      </c>
      <c r="AK81" s="33">
        <f t="shared" si="31"/>
        <v>0</v>
      </c>
      <c r="AL81" s="33">
        <f t="shared" si="31"/>
        <v>0</v>
      </c>
      <c r="AM81" s="33">
        <f t="shared" si="31"/>
        <v>0</v>
      </c>
      <c r="AN81" s="33">
        <f t="shared" si="32"/>
        <v>0</v>
      </c>
      <c r="AO81" s="33">
        <f t="shared" si="32"/>
        <v>0</v>
      </c>
      <c r="AP81" s="33">
        <f t="shared" si="32"/>
        <v>0</v>
      </c>
      <c r="AQ81" s="33">
        <f t="shared" si="32"/>
        <v>0</v>
      </c>
      <c r="AR81" s="33">
        <f t="shared" si="32"/>
        <v>0</v>
      </c>
      <c r="AS81" s="33">
        <f t="shared" si="32"/>
        <v>0</v>
      </c>
      <c r="AT81" s="33">
        <f t="shared" si="32"/>
        <v>0</v>
      </c>
      <c r="AU81" s="33">
        <f t="shared" si="32"/>
        <v>0</v>
      </c>
      <c r="AV81" s="33">
        <f t="shared" si="32"/>
        <v>0</v>
      </c>
      <c r="AW81" s="33">
        <f t="shared" si="32"/>
        <v>0</v>
      </c>
      <c r="AX81" s="33">
        <f t="shared" si="32"/>
        <v>0</v>
      </c>
      <c r="AY81" s="33">
        <f t="shared" si="32"/>
        <v>0</v>
      </c>
      <c r="AZ81" s="33">
        <f t="shared" si="32"/>
        <v>0</v>
      </c>
      <c r="BA81" s="33">
        <f t="shared" si="32"/>
        <v>0</v>
      </c>
      <c r="BB81" s="33">
        <f t="shared" si="32"/>
        <v>0</v>
      </c>
      <c r="BC81" s="33">
        <f t="shared" si="32"/>
        <v>0</v>
      </c>
      <c r="BD81" s="33">
        <f t="shared" si="32"/>
        <v>0</v>
      </c>
      <c r="BE81" s="33">
        <f t="shared" si="32"/>
        <v>0</v>
      </c>
      <c r="BF81" s="33">
        <f t="shared" si="32"/>
        <v>0</v>
      </c>
      <c r="BG81" s="33">
        <f t="shared" si="32"/>
        <v>0</v>
      </c>
      <c r="BH81" s="33">
        <f t="shared" si="32"/>
        <v>0</v>
      </c>
      <c r="BI81" s="33">
        <f t="shared" si="32"/>
        <v>0</v>
      </c>
      <c r="BJ81" s="33">
        <f t="shared" si="32"/>
        <v>0</v>
      </c>
      <c r="BK81" s="33">
        <f t="shared" si="32"/>
        <v>0</v>
      </c>
    </row>
    <row r="82" spans="2:63" x14ac:dyDescent="0.25">
      <c r="B82" t="str">
        <f t="shared" si="29"/>
        <v>Linea M</v>
      </c>
      <c r="D82" s="33">
        <f t="shared" si="30"/>
        <v>0</v>
      </c>
      <c r="E82" s="33">
        <f t="shared" si="31"/>
        <v>0</v>
      </c>
      <c r="F82" s="33">
        <f t="shared" si="31"/>
        <v>0</v>
      </c>
      <c r="G82" s="33">
        <f t="shared" si="31"/>
        <v>0</v>
      </c>
      <c r="H82" s="33">
        <f t="shared" si="31"/>
        <v>0</v>
      </c>
      <c r="I82" s="33">
        <f t="shared" si="31"/>
        <v>0</v>
      </c>
      <c r="J82" s="33">
        <f t="shared" si="31"/>
        <v>0</v>
      </c>
      <c r="K82" s="33">
        <f t="shared" si="31"/>
        <v>0</v>
      </c>
      <c r="L82" s="33">
        <f t="shared" si="31"/>
        <v>0</v>
      </c>
      <c r="M82" s="33">
        <f t="shared" si="31"/>
        <v>0</v>
      </c>
      <c r="N82" s="33">
        <f t="shared" si="31"/>
        <v>0</v>
      </c>
      <c r="O82" s="33">
        <f t="shared" si="31"/>
        <v>0</v>
      </c>
      <c r="P82" s="33">
        <f t="shared" si="31"/>
        <v>0</v>
      </c>
      <c r="Q82" s="33">
        <f t="shared" si="31"/>
        <v>0</v>
      </c>
      <c r="R82" s="33">
        <f t="shared" si="31"/>
        <v>0</v>
      </c>
      <c r="S82" s="33">
        <f t="shared" si="31"/>
        <v>0</v>
      </c>
      <c r="T82" s="33">
        <f t="shared" si="31"/>
        <v>0</v>
      </c>
      <c r="U82" s="33">
        <f t="shared" si="31"/>
        <v>0</v>
      </c>
      <c r="V82" s="33">
        <f t="shared" si="31"/>
        <v>0</v>
      </c>
      <c r="W82" s="33">
        <f t="shared" si="31"/>
        <v>0</v>
      </c>
      <c r="X82" s="33">
        <f t="shared" si="31"/>
        <v>0</v>
      </c>
      <c r="Y82" s="33">
        <f t="shared" si="31"/>
        <v>0</v>
      </c>
      <c r="Z82" s="33">
        <f t="shared" si="31"/>
        <v>0</v>
      </c>
      <c r="AA82" s="33">
        <f t="shared" si="31"/>
        <v>0</v>
      </c>
      <c r="AB82" s="33">
        <f t="shared" si="31"/>
        <v>0</v>
      </c>
      <c r="AC82" s="33">
        <f t="shared" si="31"/>
        <v>0</v>
      </c>
      <c r="AD82" s="33">
        <f t="shared" si="31"/>
        <v>0</v>
      </c>
      <c r="AE82" s="33">
        <f t="shared" si="31"/>
        <v>0</v>
      </c>
      <c r="AF82" s="33">
        <f t="shared" si="31"/>
        <v>0</v>
      </c>
      <c r="AG82" s="33">
        <f t="shared" si="31"/>
        <v>0</v>
      </c>
      <c r="AH82" s="33">
        <f t="shared" si="31"/>
        <v>0</v>
      </c>
      <c r="AI82" s="33">
        <f t="shared" si="31"/>
        <v>0</v>
      </c>
      <c r="AJ82" s="33">
        <f t="shared" si="31"/>
        <v>0</v>
      </c>
      <c r="AK82" s="33">
        <f t="shared" si="31"/>
        <v>0</v>
      </c>
      <c r="AL82" s="33">
        <f t="shared" si="31"/>
        <v>0</v>
      </c>
      <c r="AM82" s="33">
        <f t="shared" si="31"/>
        <v>0</v>
      </c>
      <c r="AN82" s="33">
        <f t="shared" si="32"/>
        <v>0</v>
      </c>
      <c r="AO82" s="33">
        <f t="shared" si="32"/>
        <v>0</v>
      </c>
      <c r="AP82" s="33">
        <f t="shared" si="32"/>
        <v>0</v>
      </c>
      <c r="AQ82" s="33">
        <f t="shared" si="32"/>
        <v>0</v>
      </c>
      <c r="AR82" s="33">
        <f t="shared" si="32"/>
        <v>0</v>
      </c>
      <c r="AS82" s="33">
        <f t="shared" si="32"/>
        <v>0</v>
      </c>
      <c r="AT82" s="33">
        <f t="shared" si="32"/>
        <v>0</v>
      </c>
      <c r="AU82" s="33">
        <f t="shared" si="32"/>
        <v>0</v>
      </c>
      <c r="AV82" s="33">
        <f t="shared" si="32"/>
        <v>0</v>
      </c>
      <c r="AW82" s="33">
        <f t="shared" si="32"/>
        <v>0</v>
      </c>
      <c r="AX82" s="33">
        <f t="shared" si="32"/>
        <v>0</v>
      </c>
      <c r="AY82" s="33">
        <f t="shared" si="32"/>
        <v>0</v>
      </c>
      <c r="AZ82" s="33">
        <f t="shared" si="32"/>
        <v>0</v>
      </c>
      <c r="BA82" s="33">
        <f t="shared" si="32"/>
        <v>0</v>
      </c>
      <c r="BB82" s="33">
        <f t="shared" si="32"/>
        <v>0</v>
      </c>
      <c r="BC82" s="33">
        <f t="shared" si="32"/>
        <v>0</v>
      </c>
      <c r="BD82" s="33">
        <f t="shared" si="32"/>
        <v>0</v>
      </c>
      <c r="BE82" s="33">
        <f t="shared" si="32"/>
        <v>0</v>
      </c>
      <c r="BF82" s="33">
        <f t="shared" si="32"/>
        <v>0</v>
      </c>
      <c r="BG82" s="33">
        <f t="shared" si="32"/>
        <v>0</v>
      </c>
      <c r="BH82" s="33">
        <f t="shared" si="32"/>
        <v>0</v>
      </c>
      <c r="BI82" s="33">
        <f t="shared" si="32"/>
        <v>0</v>
      </c>
      <c r="BJ82" s="33">
        <f t="shared" si="32"/>
        <v>0</v>
      </c>
      <c r="BK82" s="33">
        <f t="shared" si="32"/>
        <v>0</v>
      </c>
    </row>
    <row r="83" spans="2:63" x14ac:dyDescent="0.25">
      <c r="B83" t="str">
        <f t="shared" si="29"/>
        <v>Linea N</v>
      </c>
      <c r="D83" s="33">
        <f t="shared" si="30"/>
        <v>0</v>
      </c>
      <c r="E83" s="33">
        <f t="shared" si="31"/>
        <v>0</v>
      </c>
      <c r="F83" s="33">
        <f t="shared" si="31"/>
        <v>0</v>
      </c>
      <c r="G83" s="33">
        <f t="shared" si="31"/>
        <v>0</v>
      </c>
      <c r="H83" s="33">
        <f t="shared" si="31"/>
        <v>0</v>
      </c>
      <c r="I83" s="33">
        <f t="shared" si="31"/>
        <v>0</v>
      </c>
      <c r="J83" s="33">
        <f t="shared" si="31"/>
        <v>0</v>
      </c>
      <c r="K83" s="33">
        <f t="shared" si="31"/>
        <v>0</v>
      </c>
      <c r="L83" s="33">
        <f t="shared" si="31"/>
        <v>0</v>
      </c>
      <c r="M83" s="33">
        <f t="shared" si="31"/>
        <v>0</v>
      </c>
      <c r="N83" s="33">
        <f t="shared" si="31"/>
        <v>0</v>
      </c>
      <c r="O83" s="33">
        <f t="shared" si="31"/>
        <v>0</v>
      </c>
      <c r="P83" s="33">
        <f t="shared" si="31"/>
        <v>0</v>
      </c>
      <c r="Q83" s="33">
        <f t="shared" si="31"/>
        <v>0</v>
      </c>
      <c r="R83" s="33">
        <f t="shared" si="31"/>
        <v>0</v>
      </c>
      <c r="S83" s="33">
        <f t="shared" si="31"/>
        <v>0</v>
      </c>
      <c r="T83" s="33">
        <f t="shared" si="31"/>
        <v>0</v>
      </c>
      <c r="U83" s="33">
        <f t="shared" si="31"/>
        <v>0</v>
      </c>
      <c r="V83" s="33">
        <f t="shared" si="31"/>
        <v>0</v>
      </c>
      <c r="W83" s="33">
        <f t="shared" si="31"/>
        <v>0</v>
      </c>
      <c r="X83" s="33">
        <f t="shared" si="31"/>
        <v>0</v>
      </c>
      <c r="Y83" s="33">
        <f t="shared" si="31"/>
        <v>0</v>
      </c>
      <c r="Z83" s="33">
        <f t="shared" si="31"/>
        <v>0</v>
      </c>
      <c r="AA83" s="33">
        <f t="shared" si="31"/>
        <v>0</v>
      </c>
      <c r="AB83" s="33">
        <f t="shared" si="31"/>
        <v>0</v>
      </c>
      <c r="AC83" s="33">
        <f t="shared" si="31"/>
        <v>0</v>
      </c>
      <c r="AD83" s="33">
        <f t="shared" si="31"/>
        <v>0</v>
      </c>
      <c r="AE83" s="33">
        <f t="shared" si="31"/>
        <v>0</v>
      </c>
      <c r="AF83" s="33">
        <f t="shared" si="31"/>
        <v>0</v>
      </c>
      <c r="AG83" s="33">
        <f t="shared" si="31"/>
        <v>0</v>
      </c>
      <c r="AH83" s="33">
        <f t="shared" si="31"/>
        <v>0</v>
      </c>
      <c r="AI83" s="33">
        <f t="shared" si="31"/>
        <v>0</v>
      </c>
      <c r="AJ83" s="33">
        <f t="shared" si="31"/>
        <v>0</v>
      </c>
      <c r="AK83" s="33">
        <f t="shared" si="31"/>
        <v>0</v>
      </c>
      <c r="AL83" s="33">
        <f t="shared" si="31"/>
        <v>0</v>
      </c>
      <c r="AM83" s="33">
        <f t="shared" si="31"/>
        <v>0</v>
      </c>
      <c r="AN83" s="33">
        <f t="shared" si="32"/>
        <v>0</v>
      </c>
      <c r="AO83" s="33">
        <f t="shared" si="32"/>
        <v>0</v>
      </c>
      <c r="AP83" s="33">
        <f t="shared" si="32"/>
        <v>0</v>
      </c>
      <c r="AQ83" s="33">
        <f t="shared" si="32"/>
        <v>0</v>
      </c>
      <c r="AR83" s="33">
        <f t="shared" si="32"/>
        <v>0</v>
      </c>
      <c r="AS83" s="33">
        <f t="shared" si="32"/>
        <v>0</v>
      </c>
      <c r="AT83" s="33">
        <f t="shared" si="32"/>
        <v>0</v>
      </c>
      <c r="AU83" s="33">
        <f t="shared" si="32"/>
        <v>0</v>
      </c>
      <c r="AV83" s="33">
        <f t="shared" si="32"/>
        <v>0</v>
      </c>
      <c r="AW83" s="33">
        <f t="shared" si="32"/>
        <v>0</v>
      </c>
      <c r="AX83" s="33">
        <f t="shared" si="32"/>
        <v>0</v>
      </c>
      <c r="AY83" s="33">
        <f t="shared" si="32"/>
        <v>0</v>
      </c>
      <c r="AZ83" s="33">
        <f t="shared" si="32"/>
        <v>0</v>
      </c>
      <c r="BA83" s="33">
        <f t="shared" si="32"/>
        <v>0</v>
      </c>
      <c r="BB83" s="33">
        <f t="shared" si="32"/>
        <v>0</v>
      </c>
      <c r="BC83" s="33">
        <f t="shared" si="32"/>
        <v>0</v>
      </c>
      <c r="BD83" s="33">
        <f t="shared" si="32"/>
        <v>0</v>
      </c>
      <c r="BE83" s="33">
        <f t="shared" si="32"/>
        <v>0</v>
      </c>
      <c r="BF83" s="33">
        <f t="shared" si="32"/>
        <v>0</v>
      </c>
      <c r="BG83" s="33">
        <f t="shared" si="32"/>
        <v>0</v>
      </c>
      <c r="BH83" s="33">
        <f t="shared" si="32"/>
        <v>0</v>
      </c>
      <c r="BI83" s="33">
        <f t="shared" si="32"/>
        <v>0</v>
      </c>
      <c r="BJ83" s="33">
        <f t="shared" si="32"/>
        <v>0</v>
      </c>
      <c r="BK83" s="33">
        <f t="shared" si="32"/>
        <v>0</v>
      </c>
    </row>
    <row r="84" spans="2:63" x14ac:dyDescent="0.25">
      <c r="B84" t="str">
        <f t="shared" si="29"/>
        <v>Linea O</v>
      </c>
      <c r="D84" s="33">
        <f t="shared" si="30"/>
        <v>0</v>
      </c>
      <c r="E84" s="33">
        <f t="shared" si="31"/>
        <v>0</v>
      </c>
      <c r="F84" s="33">
        <f t="shared" si="31"/>
        <v>0</v>
      </c>
      <c r="G84" s="33">
        <f t="shared" si="31"/>
        <v>0</v>
      </c>
      <c r="H84" s="33">
        <f t="shared" si="31"/>
        <v>0</v>
      </c>
      <c r="I84" s="33">
        <f t="shared" si="31"/>
        <v>0</v>
      </c>
      <c r="J84" s="33">
        <f t="shared" si="31"/>
        <v>0</v>
      </c>
      <c r="K84" s="33">
        <f t="shared" si="31"/>
        <v>0</v>
      </c>
      <c r="L84" s="33">
        <f t="shared" si="31"/>
        <v>0</v>
      </c>
      <c r="M84" s="33">
        <f t="shared" si="31"/>
        <v>0</v>
      </c>
      <c r="N84" s="33">
        <f t="shared" si="31"/>
        <v>0</v>
      </c>
      <c r="O84" s="33">
        <f t="shared" si="31"/>
        <v>0</v>
      </c>
      <c r="P84" s="33">
        <f t="shared" si="31"/>
        <v>0</v>
      </c>
      <c r="Q84" s="33">
        <f t="shared" si="31"/>
        <v>0</v>
      </c>
      <c r="R84" s="33">
        <f t="shared" si="31"/>
        <v>0</v>
      </c>
      <c r="S84" s="33">
        <f t="shared" si="31"/>
        <v>0</v>
      </c>
      <c r="T84" s="33">
        <f t="shared" si="31"/>
        <v>0</v>
      </c>
      <c r="U84" s="33">
        <f t="shared" si="31"/>
        <v>0</v>
      </c>
      <c r="V84" s="33">
        <f t="shared" si="31"/>
        <v>0</v>
      </c>
      <c r="W84" s="33">
        <f t="shared" si="31"/>
        <v>0</v>
      </c>
      <c r="X84" s="33">
        <f t="shared" si="31"/>
        <v>0</v>
      </c>
      <c r="Y84" s="33">
        <f t="shared" si="31"/>
        <v>0</v>
      </c>
      <c r="Z84" s="33">
        <f t="shared" si="31"/>
        <v>0</v>
      </c>
      <c r="AA84" s="33">
        <f t="shared" si="31"/>
        <v>0</v>
      </c>
      <c r="AB84" s="33">
        <f t="shared" si="31"/>
        <v>0</v>
      </c>
      <c r="AC84" s="33">
        <f t="shared" si="31"/>
        <v>0</v>
      </c>
      <c r="AD84" s="33">
        <f t="shared" si="31"/>
        <v>0</v>
      </c>
      <c r="AE84" s="33">
        <f t="shared" si="31"/>
        <v>0</v>
      </c>
      <c r="AF84" s="33">
        <f t="shared" si="31"/>
        <v>0</v>
      </c>
      <c r="AG84" s="33">
        <f t="shared" si="31"/>
        <v>0</v>
      </c>
      <c r="AH84" s="33">
        <f t="shared" si="31"/>
        <v>0</v>
      </c>
      <c r="AI84" s="33">
        <f t="shared" si="31"/>
        <v>0</v>
      </c>
      <c r="AJ84" s="33">
        <f t="shared" si="31"/>
        <v>0</v>
      </c>
      <c r="AK84" s="33">
        <f t="shared" si="31"/>
        <v>0</v>
      </c>
      <c r="AL84" s="33">
        <f t="shared" si="31"/>
        <v>0</v>
      </c>
      <c r="AM84" s="33">
        <f t="shared" si="31"/>
        <v>0</v>
      </c>
      <c r="AN84" s="33">
        <f t="shared" si="32"/>
        <v>0</v>
      </c>
      <c r="AO84" s="33">
        <f t="shared" si="32"/>
        <v>0</v>
      </c>
      <c r="AP84" s="33">
        <f t="shared" si="32"/>
        <v>0</v>
      </c>
      <c r="AQ84" s="33">
        <f t="shared" si="32"/>
        <v>0</v>
      </c>
      <c r="AR84" s="33">
        <f t="shared" si="32"/>
        <v>0</v>
      </c>
      <c r="AS84" s="33">
        <f t="shared" si="32"/>
        <v>0</v>
      </c>
      <c r="AT84" s="33">
        <f t="shared" si="32"/>
        <v>0</v>
      </c>
      <c r="AU84" s="33">
        <f t="shared" si="32"/>
        <v>0</v>
      </c>
      <c r="AV84" s="33">
        <f t="shared" si="32"/>
        <v>0</v>
      </c>
      <c r="AW84" s="33">
        <f t="shared" si="32"/>
        <v>0</v>
      </c>
      <c r="AX84" s="33">
        <f t="shared" si="32"/>
        <v>0</v>
      </c>
      <c r="AY84" s="33">
        <f t="shared" si="32"/>
        <v>0</v>
      </c>
      <c r="AZ84" s="33">
        <f t="shared" si="32"/>
        <v>0</v>
      </c>
      <c r="BA84" s="33">
        <f t="shared" si="32"/>
        <v>0</v>
      </c>
      <c r="BB84" s="33">
        <f t="shared" si="32"/>
        <v>0</v>
      </c>
      <c r="BC84" s="33">
        <f t="shared" si="32"/>
        <v>0</v>
      </c>
      <c r="BD84" s="33">
        <f t="shared" si="32"/>
        <v>0</v>
      </c>
      <c r="BE84" s="33">
        <f t="shared" si="32"/>
        <v>0</v>
      </c>
      <c r="BF84" s="33">
        <f t="shared" si="32"/>
        <v>0</v>
      </c>
      <c r="BG84" s="33">
        <f t="shared" si="32"/>
        <v>0</v>
      </c>
      <c r="BH84" s="33">
        <f t="shared" si="32"/>
        <v>0</v>
      </c>
      <c r="BI84" s="33">
        <f t="shared" si="32"/>
        <v>0</v>
      </c>
      <c r="BJ84" s="33">
        <f t="shared" si="32"/>
        <v>0</v>
      </c>
      <c r="BK84" s="33">
        <f t="shared" si="32"/>
        <v>0</v>
      </c>
    </row>
    <row r="85" spans="2:63" x14ac:dyDescent="0.25">
      <c r="B85" t="str">
        <f t="shared" si="29"/>
        <v>Linea P</v>
      </c>
      <c r="D85" s="33">
        <f t="shared" si="30"/>
        <v>0</v>
      </c>
      <c r="E85" s="33">
        <f t="shared" si="30"/>
        <v>0</v>
      </c>
      <c r="F85" s="33">
        <f t="shared" si="30"/>
        <v>0</v>
      </c>
      <c r="G85" s="33">
        <f t="shared" si="30"/>
        <v>0</v>
      </c>
      <c r="H85" s="33">
        <f t="shared" si="30"/>
        <v>0</v>
      </c>
      <c r="I85" s="33">
        <f t="shared" si="30"/>
        <v>0</v>
      </c>
      <c r="J85" s="33">
        <f t="shared" si="30"/>
        <v>0</v>
      </c>
      <c r="K85" s="33">
        <f t="shared" si="30"/>
        <v>0</v>
      </c>
      <c r="L85" s="33">
        <f t="shared" si="30"/>
        <v>0</v>
      </c>
      <c r="M85" s="33">
        <f t="shared" si="30"/>
        <v>0</v>
      </c>
      <c r="N85" s="33">
        <f t="shared" si="30"/>
        <v>0</v>
      </c>
      <c r="O85" s="33">
        <f t="shared" si="30"/>
        <v>0</v>
      </c>
      <c r="P85" s="33">
        <f t="shared" si="30"/>
        <v>0</v>
      </c>
      <c r="Q85" s="33">
        <f t="shared" si="30"/>
        <v>0</v>
      </c>
      <c r="R85" s="33">
        <f t="shared" si="30"/>
        <v>0</v>
      </c>
      <c r="S85" s="33">
        <f t="shared" si="30"/>
        <v>0</v>
      </c>
      <c r="T85" s="33">
        <f t="shared" ref="E85:AM89" si="33">+T41+T63</f>
        <v>0</v>
      </c>
      <c r="U85" s="33">
        <f t="shared" si="33"/>
        <v>0</v>
      </c>
      <c r="V85" s="33">
        <f t="shared" si="33"/>
        <v>0</v>
      </c>
      <c r="W85" s="33">
        <f t="shared" si="33"/>
        <v>0</v>
      </c>
      <c r="X85" s="33">
        <f t="shared" si="33"/>
        <v>0</v>
      </c>
      <c r="Y85" s="33">
        <f t="shared" si="33"/>
        <v>0</v>
      </c>
      <c r="Z85" s="33">
        <f t="shared" si="33"/>
        <v>0</v>
      </c>
      <c r="AA85" s="33">
        <f t="shared" si="33"/>
        <v>0</v>
      </c>
      <c r="AB85" s="33">
        <f t="shared" si="33"/>
        <v>0</v>
      </c>
      <c r="AC85" s="33">
        <f t="shared" si="33"/>
        <v>0</v>
      </c>
      <c r="AD85" s="33">
        <f t="shared" si="33"/>
        <v>0</v>
      </c>
      <c r="AE85" s="33">
        <f t="shared" si="33"/>
        <v>0</v>
      </c>
      <c r="AF85" s="33">
        <f t="shared" si="33"/>
        <v>0</v>
      </c>
      <c r="AG85" s="33">
        <f t="shared" si="33"/>
        <v>0</v>
      </c>
      <c r="AH85" s="33">
        <f t="shared" si="33"/>
        <v>0</v>
      </c>
      <c r="AI85" s="33">
        <f t="shared" si="33"/>
        <v>0</v>
      </c>
      <c r="AJ85" s="33">
        <f t="shared" si="33"/>
        <v>0</v>
      </c>
      <c r="AK85" s="33">
        <f t="shared" si="33"/>
        <v>0</v>
      </c>
      <c r="AL85" s="33">
        <f t="shared" si="33"/>
        <v>0</v>
      </c>
      <c r="AM85" s="33">
        <f t="shared" si="33"/>
        <v>0</v>
      </c>
      <c r="AN85" s="33">
        <f t="shared" ref="AN85:BK85" si="34">+AN41+AN63</f>
        <v>0</v>
      </c>
      <c r="AO85" s="33">
        <f t="shared" si="34"/>
        <v>0</v>
      </c>
      <c r="AP85" s="33">
        <f t="shared" si="34"/>
        <v>0</v>
      </c>
      <c r="AQ85" s="33">
        <f t="shared" si="34"/>
        <v>0</v>
      </c>
      <c r="AR85" s="33">
        <f t="shared" si="34"/>
        <v>0</v>
      </c>
      <c r="AS85" s="33">
        <f t="shared" si="34"/>
        <v>0</v>
      </c>
      <c r="AT85" s="33">
        <f t="shared" si="34"/>
        <v>0</v>
      </c>
      <c r="AU85" s="33">
        <f t="shared" si="34"/>
        <v>0</v>
      </c>
      <c r="AV85" s="33">
        <f t="shared" si="34"/>
        <v>0</v>
      </c>
      <c r="AW85" s="33">
        <f t="shared" si="34"/>
        <v>0</v>
      </c>
      <c r="AX85" s="33">
        <f t="shared" si="34"/>
        <v>0</v>
      </c>
      <c r="AY85" s="33">
        <f t="shared" si="34"/>
        <v>0</v>
      </c>
      <c r="AZ85" s="33">
        <f t="shared" si="34"/>
        <v>0</v>
      </c>
      <c r="BA85" s="33">
        <f t="shared" si="34"/>
        <v>0</v>
      </c>
      <c r="BB85" s="33">
        <f t="shared" si="34"/>
        <v>0</v>
      </c>
      <c r="BC85" s="33">
        <f t="shared" si="34"/>
        <v>0</v>
      </c>
      <c r="BD85" s="33">
        <f t="shared" si="34"/>
        <v>0</v>
      </c>
      <c r="BE85" s="33">
        <f t="shared" si="34"/>
        <v>0</v>
      </c>
      <c r="BF85" s="33">
        <f t="shared" si="34"/>
        <v>0</v>
      </c>
      <c r="BG85" s="33">
        <f t="shared" si="34"/>
        <v>0</v>
      </c>
      <c r="BH85" s="33">
        <f t="shared" si="34"/>
        <v>0</v>
      </c>
      <c r="BI85" s="33">
        <f t="shared" si="34"/>
        <v>0</v>
      </c>
      <c r="BJ85" s="33">
        <f t="shared" si="34"/>
        <v>0</v>
      </c>
      <c r="BK85" s="33">
        <f t="shared" si="34"/>
        <v>0</v>
      </c>
    </row>
    <row r="86" spans="2:63" x14ac:dyDescent="0.25">
      <c r="B86" t="str">
        <f t="shared" si="29"/>
        <v>Linea Q</v>
      </c>
      <c r="D86" s="33">
        <f t="shared" si="30"/>
        <v>0</v>
      </c>
      <c r="E86" s="33">
        <f t="shared" si="33"/>
        <v>0</v>
      </c>
      <c r="F86" s="33">
        <f t="shared" si="33"/>
        <v>0</v>
      </c>
      <c r="G86" s="33">
        <f t="shared" si="33"/>
        <v>0</v>
      </c>
      <c r="H86" s="33">
        <f t="shared" si="33"/>
        <v>0</v>
      </c>
      <c r="I86" s="33">
        <f t="shared" si="33"/>
        <v>0</v>
      </c>
      <c r="J86" s="33">
        <f t="shared" si="33"/>
        <v>0</v>
      </c>
      <c r="K86" s="33">
        <f t="shared" si="33"/>
        <v>0</v>
      </c>
      <c r="L86" s="33">
        <f t="shared" si="33"/>
        <v>0</v>
      </c>
      <c r="M86" s="33">
        <f t="shared" si="33"/>
        <v>0</v>
      </c>
      <c r="N86" s="33">
        <f t="shared" si="33"/>
        <v>0</v>
      </c>
      <c r="O86" s="33">
        <f t="shared" si="33"/>
        <v>0</v>
      </c>
      <c r="P86" s="33">
        <f t="shared" si="33"/>
        <v>0</v>
      </c>
      <c r="Q86" s="33">
        <f t="shared" si="33"/>
        <v>0</v>
      </c>
      <c r="R86" s="33">
        <f t="shared" si="33"/>
        <v>0</v>
      </c>
      <c r="S86" s="33">
        <f t="shared" si="33"/>
        <v>0</v>
      </c>
      <c r="T86" s="33">
        <f t="shared" si="33"/>
        <v>0</v>
      </c>
      <c r="U86" s="33">
        <f t="shared" si="33"/>
        <v>0</v>
      </c>
      <c r="V86" s="33">
        <f t="shared" si="33"/>
        <v>0</v>
      </c>
      <c r="W86" s="33">
        <f t="shared" si="33"/>
        <v>0</v>
      </c>
      <c r="X86" s="33">
        <f t="shared" si="33"/>
        <v>0</v>
      </c>
      <c r="Y86" s="33">
        <f t="shared" si="33"/>
        <v>0</v>
      </c>
      <c r="Z86" s="33">
        <f t="shared" si="33"/>
        <v>0</v>
      </c>
      <c r="AA86" s="33">
        <f t="shared" si="33"/>
        <v>0</v>
      </c>
      <c r="AB86" s="33">
        <f t="shared" si="33"/>
        <v>0</v>
      </c>
      <c r="AC86" s="33">
        <f t="shared" si="33"/>
        <v>0</v>
      </c>
      <c r="AD86" s="33">
        <f t="shared" si="33"/>
        <v>0</v>
      </c>
      <c r="AE86" s="33">
        <f t="shared" si="33"/>
        <v>0</v>
      </c>
      <c r="AF86" s="33">
        <f t="shared" si="33"/>
        <v>0</v>
      </c>
      <c r="AG86" s="33">
        <f t="shared" si="33"/>
        <v>0</v>
      </c>
      <c r="AH86" s="33">
        <f t="shared" si="33"/>
        <v>0</v>
      </c>
      <c r="AI86" s="33">
        <f t="shared" si="33"/>
        <v>0</v>
      </c>
      <c r="AJ86" s="33">
        <f t="shared" si="33"/>
        <v>0</v>
      </c>
      <c r="AK86" s="33">
        <f t="shared" si="33"/>
        <v>0</v>
      </c>
      <c r="AL86" s="33">
        <f t="shared" si="33"/>
        <v>0</v>
      </c>
      <c r="AM86" s="33">
        <f t="shared" si="33"/>
        <v>0</v>
      </c>
      <c r="AN86" s="33">
        <f t="shared" ref="AN86:BK86" si="35">+AN42+AN64</f>
        <v>0</v>
      </c>
      <c r="AO86" s="33">
        <f t="shared" si="35"/>
        <v>0</v>
      </c>
      <c r="AP86" s="33">
        <f t="shared" si="35"/>
        <v>0</v>
      </c>
      <c r="AQ86" s="33">
        <f t="shared" si="35"/>
        <v>0</v>
      </c>
      <c r="AR86" s="33">
        <f t="shared" si="35"/>
        <v>0</v>
      </c>
      <c r="AS86" s="33">
        <f t="shared" si="35"/>
        <v>0</v>
      </c>
      <c r="AT86" s="33">
        <f t="shared" si="35"/>
        <v>0</v>
      </c>
      <c r="AU86" s="33">
        <f t="shared" si="35"/>
        <v>0</v>
      </c>
      <c r="AV86" s="33">
        <f t="shared" si="35"/>
        <v>0</v>
      </c>
      <c r="AW86" s="33">
        <f t="shared" si="35"/>
        <v>0</v>
      </c>
      <c r="AX86" s="33">
        <f t="shared" si="35"/>
        <v>0</v>
      </c>
      <c r="AY86" s="33">
        <f t="shared" si="35"/>
        <v>0</v>
      </c>
      <c r="AZ86" s="33">
        <f t="shared" si="35"/>
        <v>0</v>
      </c>
      <c r="BA86" s="33">
        <f t="shared" si="35"/>
        <v>0</v>
      </c>
      <c r="BB86" s="33">
        <f t="shared" si="35"/>
        <v>0</v>
      </c>
      <c r="BC86" s="33">
        <f t="shared" si="35"/>
        <v>0</v>
      </c>
      <c r="BD86" s="33">
        <f t="shared" si="35"/>
        <v>0</v>
      </c>
      <c r="BE86" s="33">
        <f t="shared" si="35"/>
        <v>0</v>
      </c>
      <c r="BF86" s="33">
        <f t="shared" si="35"/>
        <v>0</v>
      </c>
      <c r="BG86" s="33">
        <f t="shared" si="35"/>
        <v>0</v>
      </c>
      <c r="BH86" s="33">
        <f t="shared" si="35"/>
        <v>0</v>
      </c>
      <c r="BI86" s="33">
        <f t="shared" si="35"/>
        <v>0</v>
      </c>
      <c r="BJ86" s="33">
        <f t="shared" si="35"/>
        <v>0</v>
      </c>
      <c r="BK86" s="33">
        <f t="shared" si="35"/>
        <v>0</v>
      </c>
    </row>
    <row r="87" spans="2:63" x14ac:dyDescent="0.25">
      <c r="B87" t="str">
        <f t="shared" si="29"/>
        <v>Linea R</v>
      </c>
      <c r="D87" s="33">
        <f t="shared" ref="D87:D89" si="36">+D43+D65</f>
        <v>0</v>
      </c>
      <c r="E87" s="33">
        <f t="shared" si="33"/>
        <v>0</v>
      </c>
      <c r="F87" s="33">
        <f t="shared" si="33"/>
        <v>0</v>
      </c>
      <c r="G87" s="33">
        <f t="shared" si="33"/>
        <v>0</v>
      </c>
      <c r="H87" s="33">
        <f t="shared" si="33"/>
        <v>0</v>
      </c>
      <c r="I87" s="33">
        <f t="shared" si="33"/>
        <v>0</v>
      </c>
      <c r="J87" s="33">
        <f t="shared" si="33"/>
        <v>0</v>
      </c>
      <c r="K87" s="33">
        <f t="shared" si="33"/>
        <v>0</v>
      </c>
      <c r="L87" s="33">
        <f t="shared" si="33"/>
        <v>0</v>
      </c>
      <c r="M87" s="33">
        <f t="shared" si="33"/>
        <v>0</v>
      </c>
      <c r="N87" s="33">
        <f t="shared" si="33"/>
        <v>0</v>
      </c>
      <c r="O87" s="33">
        <f t="shared" si="33"/>
        <v>0</v>
      </c>
      <c r="P87" s="33">
        <f t="shared" si="33"/>
        <v>0</v>
      </c>
      <c r="Q87" s="33">
        <f t="shared" si="33"/>
        <v>0</v>
      </c>
      <c r="R87" s="33">
        <f t="shared" si="33"/>
        <v>0</v>
      </c>
      <c r="S87" s="33">
        <f t="shared" si="33"/>
        <v>0</v>
      </c>
      <c r="T87" s="33">
        <f t="shared" si="33"/>
        <v>0</v>
      </c>
      <c r="U87" s="33">
        <f t="shared" si="33"/>
        <v>0</v>
      </c>
      <c r="V87" s="33">
        <f t="shared" si="33"/>
        <v>0</v>
      </c>
      <c r="W87" s="33">
        <f t="shared" si="33"/>
        <v>0</v>
      </c>
      <c r="X87" s="33">
        <f t="shared" si="33"/>
        <v>0</v>
      </c>
      <c r="Y87" s="33">
        <f t="shared" si="33"/>
        <v>0</v>
      </c>
      <c r="Z87" s="33">
        <f t="shared" si="33"/>
        <v>0</v>
      </c>
      <c r="AA87" s="33">
        <f t="shared" si="33"/>
        <v>0</v>
      </c>
      <c r="AB87" s="33">
        <f t="shared" si="33"/>
        <v>0</v>
      </c>
      <c r="AC87" s="33">
        <f t="shared" si="33"/>
        <v>0</v>
      </c>
      <c r="AD87" s="33">
        <f t="shared" si="33"/>
        <v>0</v>
      </c>
      <c r="AE87" s="33">
        <f t="shared" si="33"/>
        <v>0</v>
      </c>
      <c r="AF87" s="33">
        <f t="shared" si="33"/>
        <v>0</v>
      </c>
      <c r="AG87" s="33">
        <f t="shared" si="33"/>
        <v>0</v>
      </c>
      <c r="AH87" s="33">
        <f t="shared" si="33"/>
        <v>0</v>
      </c>
      <c r="AI87" s="33">
        <f t="shared" si="33"/>
        <v>0</v>
      </c>
      <c r="AJ87" s="33">
        <f t="shared" si="33"/>
        <v>0</v>
      </c>
      <c r="AK87" s="33">
        <f t="shared" si="33"/>
        <v>0</v>
      </c>
      <c r="AL87" s="33">
        <f t="shared" si="33"/>
        <v>0</v>
      </c>
      <c r="AM87" s="33">
        <f t="shared" si="33"/>
        <v>0</v>
      </c>
      <c r="AN87" s="33">
        <f t="shared" ref="AN87:BK87" si="37">+AN43+AN65</f>
        <v>0</v>
      </c>
      <c r="AO87" s="33">
        <f t="shared" si="37"/>
        <v>0</v>
      </c>
      <c r="AP87" s="33">
        <f t="shared" si="37"/>
        <v>0</v>
      </c>
      <c r="AQ87" s="33">
        <f t="shared" si="37"/>
        <v>0</v>
      </c>
      <c r="AR87" s="33">
        <f t="shared" si="37"/>
        <v>0</v>
      </c>
      <c r="AS87" s="33">
        <f t="shared" si="37"/>
        <v>0</v>
      </c>
      <c r="AT87" s="33">
        <f t="shared" si="37"/>
        <v>0</v>
      </c>
      <c r="AU87" s="33">
        <f t="shared" si="37"/>
        <v>0</v>
      </c>
      <c r="AV87" s="33">
        <f t="shared" si="37"/>
        <v>0</v>
      </c>
      <c r="AW87" s="33">
        <f t="shared" si="37"/>
        <v>0</v>
      </c>
      <c r="AX87" s="33">
        <f t="shared" si="37"/>
        <v>0</v>
      </c>
      <c r="AY87" s="33">
        <f t="shared" si="37"/>
        <v>0</v>
      </c>
      <c r="AZ87" s="33">
        <f t="shared" si="37"/>
        <v>0</v>
      </c>
      <c r="BA87" s="33">
        <f t="shared" si="37"/>
        <v>0</v>
      </c>
      <c r="BB87" s="33">
        <f t="shared" si="37"/>
        <v>0</v>
      </c>
      <c r="BC87" s="33">
        <f t="shared" si="37"/>
        <v>0</v>
      </c>
      <c r="BD87" s="33">
        <f t="shared" si="37"/>
        <v>0</v>
      </c>
      <c r="BE87" s="33">
        <f t="shared" si="37"/>
        <v>0</v>
      </c>
      <c r="BF87" s="33">
        <f t="shared" si="37"/>
        <v>0</v>
      </c>
      <c r="BG87" s="33">
        <f t="shared" si="37"/>
        <v>0</v>
      </c>
      <c r="BH87" s="33">
        <f t="shared" si="37"/>
        <v>0</v>
      </c>
      <c r="BI87" s="33">
        <f t="shared" si="37"/>
        <v>0</v>
      </c>
      <c r="BJ87" s="33">
        <f t="shared" si="37"/>
        <v>0</v>
      </c>
      <c r="BK87" s="33">
        <f t="shared" si="37"/>
        <v>0</v>
      </c>
    </row>
    <row r="88" spans="2:63" x14ac:dyDescent="0.25">
      <c r="B88" t="str">
        <f t="shared" si="29"/>
        <v>Linea S</v>
      </c>
      <c r="D88" s="33">
        <f t="shared" si="36"/>
        <v>0</v>
      </c>
      <c r="E88" s="33">
        <f t="shared" si="33"/>
        <v>0</v>
      </c>
      <c r="F88" s="33">
        <f t="shared" si="33"/>
        <v>0</v>
      </c>
      <c r="G88" s="33">
        <f t="shared" si="33"/>
        <v>0</v>
      </c>
      <c r="H88" s="33">
        <f t="shared" si="33"/>
        <v>0</v>
      </c>
      <c r="I88" s="33">
        <f t="shared" si="33"/>
        <v>0</v>
      </c>
      <c r="J88" s="33">
        <f t="shared" si="33"/>
        <v>0</v>
      </c>
      <c r="K88" s="33">
        <f t="shared" si="33"/>
        <v>0</v>
      </c>
      <c r="L88" s="33">
        <f t="shared" si="33"/>
        <v>0</v>
      </c>
      <c r="M88" s="33">
        <f t="shared" si="33"/>
        <v>0</v>
      </c>
      <c r="N88" s="33">
        <f t="shared" si="33"/>
        <v>0</v>
      </c>
      <c r="O88" s="33">
        <f t="shared" si="33"/>
        <v>0</v>
      </c>
      <c r="P88" s="33">
        <f t="shared" si="33"/>
        <v>0</v>
      </c>
      <c r="Q88" s="33">
        <f t="shared" si="33"/>
        <v>0</v>
      </c>
      <c r="R88" s="33">
        <f t="shared" si="33"/>
        <v>0</v>
      </c>
      <c r="S88" s="33">
        <f t="shared" si="33"/>
        <v>0</v>
      </c>
      <c r="T88" s="33">
        <f t="shared" si="33"/>
        <v>0</v>
      </c>
      <c r="U88" s="33">
        <f t="shared" si="33"/>
        <v>0</v>
      </c>
      <c r="V88" s="33">
        <f t="shared" si="33"/>
        <v>0</v>
      </c>
      <c r="W88" s="33">
        <f t="shared" si="33"/>
        <v>0</v>
      </c>
      <c r="X88" s="33">
        <f t="shared" si="33"/>
        <v>0</v>
      </c>
      <c r="Y88" s="33">
        <f t="shared" si="33"/>
        <v>0</v>
      </c>
      <c r="Z88" s="33">
        <f t="shared" si="33"/>
        <v>0</v>
      </c>
      <c r="AA88" s="33">
        <f t="shared" si="33"/>
        <v>0</v>
      </c>
      <c r="AB88" s="33">
        <f t="shared" si="33"/>
        <v>0</v>
      </c>
      <c r="AC88" s="33">
        <f t="shared" si="33"/>
        <v>0</v>
      </c>
      <c r="AD88" s="33">
        <f t="shared" si="33"/>
        <v>0</v>
      </c>
      <c r="AE88" s="33">
        <f t="shared" si="33"/>
        <v>0</v>
      </c>
      <c r="AF88" s="33">
        <f t="shared" si="33"/>
        <v>0</v>
      </c>
      <c r="AG88" s="33">
        <f t="shared" si="33"/>
        <v>0</v>
      </c>
      <c r="AH88" s="33">
        <f t="shared" si="33"/>
        <v>0</v>
      </c>
      <c r="AI88" s="33">
        <f t="shared" si="33"/>
        <v>0</v>
      </c>
      <c r="AJ88" s="33">
        <f t="shared" si="33"/>
        <v>0</v>
      </c>
      <c r="AK88" s="33">
        <f t="shared" si="33"/>
        <v>0</v>
      </c>
      <c r="AL88" s="33">
        <f t="shared" si="33"/>
        <v>0</v>
      </c>
      <c r="AM88" s="33">
        <f t="shared" si="33"/>
        <v>0</v>
      </c>
      <c r="AN88" s="33">
        <f t="shared" ref="AN88:BK88" si="38">+AN44+AN66</f>
        <v>0</v>
      </c>
      <c r="AO88" s="33">
        <f t="shared" si="38"/>
        <v>0</v>
      </c>
      <c r="AP88" s="33">
        <f t="shared" si="38"/>
        <v>0</v>
      </c>
      <c r="AQ88" s="33">
        <f t="shared" si="38"/>
        <v>0</v>
      </c>
      <c r="AR88" s="33">
        <f t="shared" si="38"/>
        <v>0</v>
      </c>
      <c r="AS88" s="33">
        <f t="shared" si="38"/>
        <v>0</v>
      </c>
      <c r="AT88" s="33">
        <f t="shared" si="38"/>
        <v>0</v>
      </c>
      <c r="AU88" s="33">
        <f t="shared" si="38"/>
        <v>0</v>
      </c>
      <c r="AV88" s="33">
        <f t="shared" si="38"/>
        <v>0</v>
      </c>
      <c r="AW88" s="33">
        <f t="shared" si="38"/>
        <v>0</v>
      </c>
      <c r="AX88" s="33">
        <f t="shared" si="38"/>
        <v>0</v>
      </c>
      <c r="AY88" s="33">
        <f t="shared" si="38"/>
        <v>0</v>
      </c>
      <c r="AZ88" s="33">
        <f t="shared" si="38"/>
        <v>0</v>
      </c>
      <c r="BA88" s="33">
        <f t="shared" si="38"/>
        <v>0</v>
      </c>
      <c r="BB88" s="33">
        <f t="shared" si="38"/>
        <v>0</v>
      </c>
      <c r="BC88" s="33">
        <f t="shared" si="38"/>
        <v>0</v>
      </c>
      <c r="BD88" s="33">
        <f t="shared" si="38"/>
        <v>0</v>
      </c>
      <c r="BE88" s="33">
        <f t="shared" si="38"/>
        <v>0</v>
      </c>
      <c r="BF88" s="33">
        <f t="shared" si="38"/>
        <v>0</v>
      </c>
      <c r="BG88" s="33">
        <f t="shared" si="38"/>
        <v>0</v>
      </c>
      <c r="BH88" s="33">
        <f t="shared" si="38"/>
        <v>0</v>
      </c>
      <c r="BI88" s="33">
        <f t="shared" si="38"/>
        <v>0</v>
      </c>
      <c r="BJ88" s="33">
        <f t="shared" si="38"/>
        <v>0</v>
      </c>
      <c r="BK88" s="33">
        <f t="shared" si="38"/>
        <v>0</v>
      </c>
    </row>
    <row r="89" spans="2:63" x14ac:dyDescent="0.25">
      <c r="B89" t="str">
        <f t="shared" si="29"/>
        <v>Linea T</v>
      </c>
      <c r="D89" s="33">
        <f t="shared" si="36"/>
        <v>0</v>
      </c>
      <c r="E89" s="33">
        <f t="shared" si="33"/>
        <v>0</v>
      </c>
      <c r="F89" s="33">
        <f t="shared" si="33"/>
        <v>0</v>
      </c>
      <c r="G89" s="33">
        <f t="shared" si="33"/>
        <v>0</v>
      </c>
      <c r="H89" s="33">
        <f t="shared" si="33"/>
        <v>0</v>
      </c>
      <c r="I89" s="33">
        <f t="shared" si="33"/>
        <v>0</v>
      </c>
      <c r="J89" s="33">
        <f t="shared" si="33"/>
        <v>0</v>
      </c>
      <c r="K89" s="33">
        <f t="shared" si="33"/>
        <v>0</v>
      </c>
      <c r="L89" s="33">
        <f t="shared" si="33"/>
        <v>0</v>
      </c>
      <c r="M89" s="33">
        <f t="shared" si="33"/>
        <v>0</v>
      </c>
      <c r="N89" s="33">
        <f t="shared" si="33"/>
        <v>0</v>
      </c>
      <c r="O89" s="33">
        <f t="shared" si="33"/>
        <v>0</v>
      </c>
      <c r="P89" s="33">
        <f t="shared" si="33"/>
        <v>0</v>
      </c>
      <c r="Q89" s="33">
        <f t="shared" si="33"/>
        <v>0</v>
      </c>
      <c r="R89" s="33">
        <f t="shared" si="33"/>
        <v>0</v>
      </c>
      <c r="S89" s="33">
        <f t="shared" si="33"/>
        <v>0</v>
      </c>
      <c r="T89" s="33">
        <f t="shared" si="33"/>
        <v>0</v>
      </c>
      <c r="U89" s="33">
        <f t="shared" si="33"/>
        <v>0</v>
      </c>
      <c r="V89" s="33">
        <f t="shared" si="33"/>
        <v>0</v>
      </c>
      <c r="W89" s="33">
        <f t="shared" si="33"/>
        <v>0</v>
      </c>
      <c r="X89" s="33">
        <f t="shared" si="33"/>
        <v>0</v>
      </c>
      <c r="Y89" s="33">
        <f t="shared" si="33"/>
        <v>0</v>
      </c>
      <c r="Z89" s="33">
        <f t="shared" si="33"/>
        <v>0</v>
      </c>
      <c r="AA89" s="33">
        <f t="shared" si="33"/>
        <v>0</v>
      </c>
      <c r="AB89" s="33">
        <f t="shared" si="33"/>
        <v>0</v>
      </c>
      <c r="AC89" s="33">
        <f t="shared" si="33"/>
        <v>0</v>
      </c>
      <c r="AD89" s="33">
        <f t="shared" si="33"/>
        <v>0</v>
      </c>
      <c r="AE89" s="33">
        <f t="shared" si="33"/>
        <v>0</v>
      </c>
      <c r="AF89" s="33">
        <f t="shared" si="33"/>
        <v>0</v>
      </c>
      <c r="AG89" s="33">
        <f t="shared" si="33"/>
        <v>0</v>
      </c>
      <c r="AH89" s="33">
        <f t="shared" si="33"/>
        <v>0</v>
      </c>
      <c r="AI89" s="33">
        <f t="shared" si="33"/>
        <v>0</v>
      </c>
      <c r="AJ89" s="33">
        <f t="shared" si="33"/>
        <v>0</v>
      </c>
      <c r="AK89" s="33">
        <f t="shared" si="33"/>
        <v>0</v>
      </c>
      <c r="AL89" s="33">
        <f t="shared" si="33"/>
        <v>0</v>
      </c>
      <c r="AM89" s="33">
        <f t="shared" si="33"/>
        <v>0</v>
      </c>
      <c r="AN89" s="33">
        <f t="shared" ref="AN89:BK89" si="39">+AN45+AN67</f>
        <v>0</v>
      </c>
      <c r="AO89" s="33">
        <f t="shared" si="39"/>
        <v>0</v>
      </c>
      <c r="AP89" s="33">
        <f t="shared" si="39"/>
        <v>0</v>
      </c>
      <c r="AQ89" s="33">
        <f t="shared" si="39"/>
        <v>0</v>
      </c>
      <c r="AR89" s="33">
        <f t="shared" si="39"/>
        <v>0</v>
      </c>
      <c r="AS89" s="33">
        <f t="shared" si="39"/>
        <v>0</v>
      </c>
      <c r="AT89" s="33">
        <f t="shared" si="39"/>
        <v>0</v>
      </c>
      <c r="AU89" s="33">
        <f t="shared" si="39"/>
        <v>0</v>
      </c>
      <c r="AV89" s="33">
        <f t="shared" si="39"/>
        <v>0</v>
      </c>
      <c r="AW89" s="33">
        <f t="shared" si="39"/>
        <v>0</v>
      </c>
      <c r="AX89" s="33">
        <f t="shared" si="39"/>
        <v>0</v>
      </c>
      <c r="AY89" s="33">
        <f t="shared" si="39"/>
        <v>0</v>
      </c>
      <c r="AZ89" s="33">
        <f t="shared" si="39"/>
        <v>0</v>
      </c>
      <c r="BA89" s="33">
        <f t="shared" si="39"/>
        <v>0</v>
      </c>
      <c r="BB89" s="33">
        <f t="shared" si="39"/>
        <v>0</v>
      </c>
      <c r="BC89" s="33">
        <f t="shared" si="39"/>
        <v>0</v>
      </c>
      <c r="BD89" s="33">
        <f t="shared" si="39"/>
        <v>0</v>
      </c>
      <c r="BE89" s="33">
        <f t="shared" si="39"/>
        <v>0</v>
      </c>
      <c r="BF89" s="33">
        <f t="shared" si="39"/>
        <v>0</v>
      </c>
      <c r="BG89" s="33">
        <f t="shared" si="39"/>
        <v>0</v>
      </c>
      <c r="BH89" s="33">
        <f t="shared" si="39"/>
        <v>0</v>
      </c>
      <c r="BI89" s="33">
        <f t="shared" si="39"/>
        <v>0</v>
      </c>
      <c r="BJ89" s="33">
        <f t="shared" si="39"/>
        <v>0</v>
      </c>
      <c r="BK89" s="33">
        <f t="shared" si="39"/>
        <v>0</v>
      </c>
    </row>
    <row r="91" spans="2:63" x14ac:dyDescent="0.25">
      <c r="B91" s="22" t="s">
        <v>114</v>
      </c>
      <c r="C91" s="22"/>
      <c r="D91" s="31">
        <f>+D3</f>
        <v>41640</v>
      </c>
      <c r="E91" s="31">
        <f t="shared" ref="E91:AM91" si="40">+E3</f>
        <v>41698</v>
      </c>
      <c r="F91" s="31">
        <f t="shared" si="40"/>
        <v>41729</v>
      </c>
      <c r="G91" s="31">
        <f t="shared" si="40"/>
        <v>41759</v>
      </c>
      <c r="H91" s="31">
        <f t="shared" si="40"/>
        <v>41790</v>
      </c>
      <c r="I91" s="31">
        <f t="shared" si="40"/>
        <v>41820</v>
      </c>
      <c r="J91" s="31">
        <f t="shared" si="40"/>
        <v>41851</v>
      </c>
      <c r="K91" s="31">
        <f t="shared" si="40"/>
        <v>41882</v>
      </c>
      <c r="L91" s="31">
        <f t="shared" si="40"/>
        <v>41912</v>
      </c>
      <c r="M91" s="31">
        <f t="shared" si="40"/>
        <v>41943</v>
      </c>
      <c r="N91" s="31">
        <f t="shared" si="40"/>
        <v>41973</v>
      </c>
      <c r="O91" s="31">
        <f t="shared" si="40"/>
        <v>42004</v>
      </c>
      <c r="P91" s="31">
        <f t="shared" si="40"/>
        <v>42035</v>
      </c>
      <c r="Q91" s="31">
        <f t="shared" si="40"/>
        <v>42063</v>
      </c>
      <c r="R91" s="31">
        <f t="shared" si="40"/>
        <v>42094</v>
      </c>
      <c r="S91" s="31">
        <f t="shared" si="40"/>
        <v>42124</v>
      </c>
      <c r="T91" s="31">
        <f t="shared" si="40"/>
        <v>42155</v>
      </c>
      <c r="U91" s="31">
        <f t="shared" si="40"/>
        <v>42185</v>
      </c>
      <c r="V91" s="31">
        <f t="shared" si="40"/>
        <v>42216</v>
      </c>
      <c r="W91" s="31">
        <f t="shared" si="40"/>
        <v>42247</v>
      </c>
      <c r="X91" s="31">
        <f t="shared" si="40"/>
        <v>42277</v>
      </c>
      <c r="Y91" s="31">
        <f t="shared" si="40"/>
        <v>42308</v>
      </c>
      <c r="Z91" s="31">
        <f t="shared" si="40"/>
        <v>42338</v>
      </c>
      <c r="AA91" s="31">
        <f t="shared" si="40"/>
        <v>42369</v>
      </c>
      <c r="AB91" s="31">
        <f t="shared" si="40"/>
        <v>42400</v>
      </c>
      <c r="AC91" s="31">
        <f t="shared" si="40"/>
        <v>42429</v>
      </c>
      <c r="AD91" s="31">
        <f t="shared" si="40"/>
        <v>42460</v>
      </c>
      <c r="AE91" s="31">
        <f t="shared" si="40"/>
        <v>42490</v>
      </c>
      <c r="AF91" s="31">
        <f t="shared" si="40"/>
        <v>42521</v>
      </c>
      <c r="AG91" s="31">
        <f t="shared" si="40"/>
        <v>42551</v>
      </c>
      <c r="AH91" s="31">
        <f t="shared" si="40"/>
        <v>42582</v>
      </c>
      <c r="AI91" s="31">
        <f t="shared" si="40"/>
        <v>42613</v>
      </c>
      <c r="AJ91" s="31">
        <f t="shared" si="40"/>
        <v>42643</v>
      </c>
      <c r="AK91" s="31">
        <f t="shared" si="40"/>
        <v>42674</v>
      </c>
      <c r="AL91" s="31">
        <f t="shared" si="40"/>
        <v>42704</v>
      </c>
      <c r="AM91" s="31">
        <f t="shared" si="40"/>
        <v>42735</v>
      </c>
      <c r="AN91" s="31">
        <f t="shared" ref="AN91:BK91" si="41">+AN3</f>
        <v>42766</v>
      </c>
      <c r="AO91" s="31">
        <f t="shared" si="41"/>
        <v>42794</v>
      </c>
      <c r="AP91" s="31">
        <f t="shared" si="41"/>
        <v>42825</v>
      </c>
      <c r="AQ91" s="31">
        <f t="shared" si="41"/>
        <v>42855</v>
      </c>
      <c r="AR91" s="31">
        <f t="shared" si="41"/>
        <v>42886</v>
      </c>
      <c r="AS91" s="31">
        <f t="shared" si="41"/>
        <v>42916</v>
      </c>
      <c r="AT91" s="31">
        <f t="shared" si="41"/>
        <v>42947</v>
      </c>
      <c r="AU91" s="31">
        <f t="shared" si="41"/>
        <v>42978</v>
      </c>
      <c r="AV91" s="31">
        <f t="shared" si="41"/>
        <v>43008</v>
      </c>
      <c r="AW91" s="31">
        <f t="shared" si="41"/>
        <v>43039</v>
      </c>
      <c r="AX91" s="31">
        <f t="shared" si="41"/>
        <v>43069</v>
      </c>
      <c r="AY91" s="31">
        <f t="shared" si="41"/>
        <v>43100</v>
      </c>
      <c r="AZ91" s="31">
        <f t="shared" si="41"/>
        <v>43131</v>
      </c>
      <c r="BA91" s="31">
        <f t="shared" si="41"/>
        <v>43159</v>
      </c>
      <c r="BB91" s="31">
        <f t="shared" si="41"/>
        <v>43190</v>
      </c>
      <c r="BC91" s="31">
        <f t="shared" si="41"/>
        <v>43220</v>
      </c>
      <c r="BD91" s="31">
        <f t="shared" si="41"/>
        <v>43251</v>
      </c>
      <c r="BE91" s="31">
        <f t="shared" si="41"/>
        <v>43281</v>
      </c>
      <c r="BF91" s="31">
        <f t="shared" si="41"/>
        <v>43312</v>
      </c>
      <c r="BG91" s="31">
        <f t="shared" si="41"/>
        <v>43343</v>
      </c>
      <c r="BH91" s="31">
        <f t="shared" si="41"/>
        <v>43373</v>
      </c>
      <c r="BI91" s="31">
        <f t="shared" si="41"/>
        <v>43404</v>
      </c>
      <c r="BJ91" s="31">
        <f t="shared" si="41"/>
        <v>43434</v>
      </c>
      <c r="BK91" s="31">
        <f t="shared" si="41"/>
        <v>43465</v>
      </c>
    </row>
    <row r="92" spans="2:63" x14ac:dyDescent="0.25">
      <c r="B92" t="str">
        <f t="shared" ref="B92:B111" si="42">+B4</f>
        <v>Linea A</v>
      </c>
      <c r="D92" s="146">
        <f t="shared" ref="D92:AM99" si="43">+D4*D26</f>
        <v>1000</v>
      </c>
      <c r="E92" s="146">
        <f t="shared" si="43"/>
        <v>1000</v>
      </c>
      <c r="F92" s="146">
        <f t="shared" si="43"/>
        <v>1000</v>
      </c>
      <c r="G92" s="146">
        <f t="shared" si="43"/>
        <v>1000</v>
      </c>
      <c r="H92" s="146">
        <f t="shared" si="43"/>
        <v>1000</v>
      </c>
      <c r="I92" s="146">
        <f t="shared" si="43"/>
        <v>1000</v>
      </c>
      <c r="J92" s="146">
        <f t="shared" si="43"/>
        <v>1000</v>
      </c>
      <c r="K92" s="146">
        <f t="shared" si="43"/>
        <v>1000</v>
      </c>
      <c r="L92" s="146">
        <f t="shared" si="43"/>
        <v>1000</v>
      </c>
      <c r="M92" s="146">
        <f t="shared" si="43"/>
        <v>1000</v>
      </c>
      <c r="N92" s="146">
        <f t="shared" si="43"/>
        <v>1000</v>
      </c>
      <c r="O92" s="146">
        <f t="shared" si="43"/>
        <v>1000</v>
      </c>
      <c r="P92" s="146">
        <f t="shared" si="43"/>
        <v>1000</v>
      </c>
      <c r="Q92" s="146">
        <f t="shared" si="43"/>
        <v>1000</v>
      </c>
      <c r="R92" s="146">
        <f t="shared" si="43"/>
        <v>1000</v>
      </c>
      <c r="S92" s="146">
        <f t="shared" si="43"/>
        <v>1000</v>
      </c>
      <c r="T92" s="146">
        <f t="shared" si="43"/>
        <v>1000</v>
      </c>
      <c r="U92" s="146">
        <f t="shared" si="43"/>
        <v>1000</v>
      </c>
      <c r="V92" s="146">
        <f t="shared" si="43"/>
        <v>1000</v>
      </c>
      <c r="W92" s="146">
        <f t="shared" si="43"/>
        <v>1000</v>
      </c>
      <c r="X92" s="146">
        <f t="shared" si="43"/>
        <v>1000</v>
      </c>
      <c r="Y92" s="146">
        <f t="shared" si="43"/>
        <v>1000</v>
      </c>
      <c r="Z92" s="146">
        <f t="shared" si="43"/>
        <v>1000</v>
      </c>
      <c r="AA92" s="146">
        <f t="shared" si="43"/>
        <v>1000</v>
      </c>
      <c r="AB92" s="146">
        <f t="shared" si="43"/>
        <v>1000</v>
      </c>
      <c r="AC92" s="146">
        <f t="shared" si="43"/>
        <v>1000</v>
      </c>
      <c r="AD92" s="146">
        <f t="shared" si="43"/>
        <v>1000</v>
      </c>
      <c r="AE92" s="146">
        <f t="shared" si="43"/>
        <v>1000</v>
      </c>
      <c r="AF92" s="146">
        <f t="shared" si="43"/>
        <v>1000</v>
      </c>
      <c r="AG92" s="146">
        <f t="shared" si="43"/>
        <v>1000</v>
      </c>
      <c r="AH92" s="146">
        <f t="shared" si="43"/>
        <v>1000</v>
      </c>
      <c r="AI92" s="146">
        <f t="shared" si="43"/>
        <v>1000</v>
      </c>
      <c r="AJ92" s="146">
        <f t="shared" si="43"/>
        <v>1000</v>
      </c>
      <c r="AK92" s="146">
        <f t="shared" si="43"/>
        <v>1000</v>
      </c>
      <c r="AL92" s="146">
        <f t="shared" si="43"/>
        <v>1000</v>
      </c>
      <c r="AM92" s="146">
        <f t="shared" si="43"/>
        <v>1000</v>
      </c>
      <c r="AN92" s="146">
        <f t="shared" ref="AN92:BK98" si="44">+AN4*AN26</f>
        <v>1000</v>
      </c>
      <c r="AO92" s="146">
        <f t="shared" si="44"/>
        <v>1000</v>
      </c>
      <c r="AP92" s="146">
        <f t="shared" si="44"/>
        <v>1000</v>
      </c>
      <c r="AQ92" s="146">
        <f t="shared" si="44"/>
        <v>1000</v>
      </c>
      <c r="AR92" s="146">
        <f t="shared" si="44"/>
        <v>1000</v>
      </c>
      <c r="AS92" s="146">
        <f t="shared" si="44"/>
        <v>1000</v>
      </c>
      <c r="AT92" s="146">
        <f t="shared" si="44"/>
        <v>1000</v>
      </c>
      <c r="AU92" s="146">
        <f t="shared" si="44"/>
        <v>1000</v>
      </c>
      <c r="AV92" s="146">
        <f t="shared" si="44"/>
        <v>1000</v>
      </c>
      <c r="AW92" s="146">
        <f t="shared" si="44"/>
        <v>1000</v>
      </c>
      <c r="AX92" s="146">
        <f t="shared" si="44"/>
        <v>1000</v>
      </c>
      <c r="AY92" s="146">
        <f t="shared" si="44"/>
        <v>1000</v>
      </c>
      <c r="AZ92" s="146">
        <f t="shared" si="44"/>
        <v>1000</v>
      </c>
      <c r="BA92" s="146">
        <f t="shared" si="44"/>
        <v>1000</v>
      </c>
      <c r="BB92" s="146">
        <f t="shared" si="44"/>
        <v>1000</v>
      </c>
      <c r="BC92" s="146">
        <f t="shared" si="44"/>
        <v>1000</v>
      </c>
      <c r="BD92" s="146">
        <f t="shared" si="44"/>
        <v>1000</v>
      </c>
      <c r="BE92" s="146">
        <f t="shared" si="44"/>
        <v>1000</v>
      </c>
      <c r="BF92" s="146">
        <f t="shared" si="44"/>
        <v>1000</v>
      </c>
      <c r="BG92" s="146">
        <f t="shared" si="44"/>
        <v>1000</v>
      </c>
      <c r="BH92" s="146">
        <f t="shared" si="44"/>
        <v>1000</v>
      </c>
      <c r="BI92" s="146">
        <f t="shared" si="44"/>
        <v>1000</v>
      </c>
      <c r="BJ92" s="146">
        <f t="shared" si="44"/>
        <v>1000</v>
      </c>
      <c r="BK92" s="146">
        <f t="shared" si="44"/>
        <v>1000</v>
      </c>
    </row>
    <row r="93" spans="2:63" x14ac:dyDescent="0.25">
      <c r="B93" t="str">
        <f t="shared" si="42"/>
        <v>Linea B</v>
      </c>
      <c r="D93" s="146">
        <f t="shared" si="43"/>
        <v>0</v>
      </c>
      <c r="E93" s="146">
        <f t="shared" si="43"/>
        <v>0</v>
      </c>
      <c r="F93" s="146">
        <f t="shared" si="43"/>
        <v>0</v>
      </c>
      <c r="G93" s="146">
        <f t="shared" si="43"/>
        <v>0</v>
      </c>
      <c r="H93" s="146">
        <f t="shared" si="43"/>
        <v>0</v>
      </c>
      <c r="I93" s="146">
        <f t="shared" si="43"/>
        <v>0</v>
      </c>
      <c r="J93" s="146">
        <f t="shared" si="43"/>
        <v>0</v>
      </c>
      <c r="K93" s="146">
        <f t="shared" si="43"/>
        <v>0</v>
      </c>
      <c r="L93" s="146">
        <f t="shared" si="43"/>
        <v>0</v>
      </c>
      <c r="M93" s="146">
        <f t="shared" si="43"/>
        <v>0</v>
      </c>
      <c r="N93" s="146">
        <f t="shared" si="43"/>
        <v>0</v>
      </c>
      <c r="O93" s="146">
        <f t="shared" si="43"/>
        <v>0</v>
      </c>
      <c r="P93" s="146">
        <f t="shared" si="43"/>
        <v>1000</v>
      </c>
      <c r="Q93" s="146">
        <f t="shared" si="43"/>
        <v>1000</v>
      </c>
      <c r="R93" s="146">
        <f t="shared" si="43"/>
        <v>1000</v>
      </c>
      <c r="S93" s="146">
        <f t="shared" si="43"/>
        <v>1000</v>
      </c>
      <c r="T93" s="146">
        <f t="shared" si="43"/>
        <v>1000</v>
      </c>
      <c r="U93" s="146">
        <f t="shared" si="43"/>
        <v>1000</v>
      </c>
      <c r="V93" s="146">
        <f t="shared" si="43"/>
        <v>1000</v>
      </c>
      <c r="W93" s="146">
        <f t="shared" si="43"/>
        <v>1000</v>
      </c>
      <c r="X93" s="146">
        <f t="shared" si="43"/>
        <v>1000</v>
      </c>
      <c r="Y93" s="146">
        <f t="shared" si="43"/>
        <v>1000</v>
      </c>
      <c r="Z93" s="146">
        <f t="shared" si="43"/>
        <v>1000</v>
      </c>
      <c r="AA93" s="146">
        <f t="shared" si="43"/>
        <v>1000</v>
      </c>
      <c r="AB93" s="146">
        <f t="shared" si="43"/>
        <v>1000</v>
      </c>
      <c r="AC93" s="146">
        <f t="shared" si="43"/>
        <v>1000</v>
      </c>
      <c r="AD93" s="146">
        <f t="shared" si="43"/>
        <v>1000</v>
      </c>
      <c r="AE93" s="146">
        <f t="shared" si="43"/>
        <v>1000</v>
      </c>
      <c r="AF93" s="146">
        <f t="shared" si="43"/>
        <v>1000</v>
      </c>
      <c r="AG93" s="146">
        <f t="shared" si="43"/>
        <v>1000</v>
      </c>
      <c r="AH93" s="146">
        <f t="shared" si="43"/>
        <v>1000</v>
      </c>
      <c r="AI93" s="146">
        <f t="shared" si="43"/>
        <v>1000</v>
      </c>
      <c r="AJ93" s="146">
        <f t="shared" si="43"/>
        <v>1000</v>
      </c>
      <c r="AK93" s="146">
        <f t="shared" si="43"/>
        <v>1000</v>
      </c>
      <c r="AL93" s="146">
        <f t="shared" si="43"/>
        <v>1000</v>
      </c>
      <c r="AM93" s="146">
        <f t="shared" si="43"/>
        <v>1000</v>
      </c>
      <c r="AN93" s="146">
        <f t="shared" si="44"/>
        <v>1000</v>
      </c>
      <c r="AO93" s="146">
        <f t="shared" si="44"/>
        <v>1000</v>
      </c>
      <c r="AP93" s="146">
        <f t="shared" si="44"/>
        <v>1000</v>
      </c>
      <c r="AQ93" s="146">
        <f t="shared" si="44"/>
        <v>1000</v>
      </c>
      <c r="AR93" s="146">
        <f t="shared" si="44"/>
        <v>1000</v>
      </c>
      <c r="AS93" s="146">
        <f t="shared" si="44"/>
        <v>1000</v>
      </c>
      <c r="AT93" s="146">
        <f t="shared" si="44"/>
        <v>1000</v>
      </c>
      <c r="AU93" s="146">
        <f t="shared" si="44"/>
        <v>1000</v>
      </c>
      <c r="AV93" s="146">
        <f t="shared" si="44"/>
        <v>1000</v>
      </c>
      <c r="AW93" s="146">
        <f t="shared" si="44"/>
        <v>1000</v>
      </c>
      <c r="AX93" s="146">
        <f t="shared" si="44"/>
        <v>1000</v>
      </c>
      <c r="AY93" s="146">
        <f t="shared" si="44"/>
        <v>1000</v>
      </c>
      <c r="AZ93" s="146">
        <f t="shared" si="44"/>
        <v>1000</v>
      </c>
      <c r="BA93" s="146">
        <f t="shared" si="44"/>
        <v>1000</v>
      </c>
      <c r="BB93" s="146">
        <f t="shared" si="44"/>
        <v>1000</v>
      </c>
      <c r="BC93" s="146">
        <f t="shared" si="44"/>
        <v>1000</v>
      </c>
      <c r="BD93" s="146">
        <f t="shared" si="44"/>
        <v>1000</v>
      </c>
      <c r="BE93" s="146">
        <f t="shared" si="44"/>
        <v>1000</v>
      </c>
      <c r="BF93" s="146">
        <f t="shared" si="44"/>
        <v>1000</v>
      </c>
      <c r="BG93" s="146">
        <f t="shared" si="44"/>
        <v>1000</v>
      </c>
      <c r="BH93" s="146">
        <f t="shared" si="44"/>
        <v>1000</v>
      </c>
      <c r="BI93" s="146">
        <f t="shared" si="44"/>
        <v>1000</v>
      </c>
      <c r="BJ93" s="146">
        <f t="shared" si="44"/>
        <v>1000</v>
      </c>
      <c r="BK93" s="146">
        <f t="shared" si="44"/>
        <v>1000</v>
      </c>
    </row>
    <row r="94" spans="2:63" x14ac:dyDescent="0.25">
      <c r="B94" t="str">
        <f t="shared" si="42"/>
        <v>Linea C</v>
      </c>
      <c r="D94" s="146">
        <f t="shared" si="43"/>
        <v>0</v>
      </c>
      <c r="E94" s="146">
        <f t="shared" si="43"/>
        <v>0</v>
      </c>
      <c r="F94" s="146">
        <f t="shared" si="43"/>
        <v>0</v>
      </c>
      <c r="G94" s="146">
        <f t="shared" si="43"/>
        <v>0</v>
      </c>
      <c r="H94" s="146">
        <f t="shared" si="43"/>
        <v>0</v>
      </c>
      <c r="I94" s="146">
        <f t="shared" si="43"/>
        <v>0</v>
      </c>
      <c r="J94" s="146">
        <f t="shared" si="43"/>
        <v>0</v>
      </c>
      <c r="K94" s="146">
        <f t="shared" si="43"/>
        <v>0</v>
      </c>
      <c r="L94" s="146">
        <f t="shared" si="43"/>
        <v>0</v>
      </c>
      <c r="M94" s="146">
        <f t="shared" si="43"/>
        <v>0</v>
      </c>
      <c r="N94" s="146">
        <f t="shared" si="43"/>
        <v>0</v>
      </c>
      <c r="O94" s="146">
        <f t="shared" si="43"/>
        <v>0</v>
      </c>
      <c r="P94" s="146">
        <f t="shared" si="43"/>
        <v>0</v>
      </c>
      <c r="Q94" s="146">
        <f t="shared" si="43"/>
        <v>0</v>
      </c>
      <c r="R94" s="146">
        <f t="shared" si="43"/>
        <v>0</v>
      </c>
      <c r="S94" s="146">
        <f t="shared" si="43"/>
        <v>0</v>
      </c>
      <c r="T94" s="146">
        <f t="shared" si="43"/>
        <v>0</v>
      </c>
      <c r="U94" s="146">
        <f t="shared" si="43"/>
        <v>0</v>
      </c>
      <c r="V94" s="146">
        <f t="shared" si="43"/>
        <v>0</v>
      </c>
      <c r="W94" s="146">
        <f t="shared" si="43"/>
        <v>0</v>
      </c>
      <c r="X94" s="146">
        <f t="shared" si="43"/>
        <v>0</v>
      </c>
      <c r="Y94" s="146">
        <f t="shared" si="43"/>
        <v>0</v>
      </c>
      <c r="Z94" s="146">
        <f t="shared" si="43"/>
        <v>0</v>
      </c>
      <c r="AA94" s="146">
        <f t="shared" si="43"/>
        <v>0</v>
      </c>
      <c r="AB94" s="146">
        <f t="shared" si="43"/>
        <v>1000</v>
      </c>
      <c r="AC94" s="146">
        <f t="shared" si="43"/>
        <v>1000</v>
      </c>
      <c r="AD94" s="146">
        <f t="shared" si="43"/>
        <v>1000</v>
      </c>
      <c r="AE94" s="146">
        <f t="shared" si="43"/>
        <v>1000</v>
      </c>
      <c r="AF94" s="146">
        <f t="shared" si="43"/>
        <v>1000</v>
      </c>
      <c r="AG94" s="146">
        <f t="shared" si="43"/>
        <v>1000</v>
      </c>
      <c r="AH94" s="146">
        <f t="shared" si="43"/>
        <v>1000</v>
      </c>
      <c r="AI94" s="146">
        <f t="shared" si="43"/>
        <v>1000</v>
      </c>
      <c r="AJ94" s="146">
        <f t="shared" si="43"/>
        <v>1000</v>
      </c>
      <c r="AK94" s="146">
        <f t="shared" si="43"/>
        <v>1000</v>
      </c>
      <c r="AL94" s="146">
        <f t="shared" si="43"/>
        <v>1000</v>
      </c>
      <c r="AM94" s="146">
        <f t="shared" si="43"/>
        <v>1000</v>
      </c>
      <c r="AN94" s="146">
        <f t="shared" si="44"/>
        <v>1000</v>
      </c>
      <c r="AO94" s="146">
        <f t="shared" si="44"/>
        <v>1000</v>
      </c>
      <c r="AP94" s="146">
        <f t="shared" si="44"/>
        <v>1000</v>
      </c>
      <c r="AQ94" s="146">
        <f t="shared" si="44"/>
        <v>1000</v>
      </c>
      <c r="AR94" s="146">
        <f t="shared" si="44"/>
        <v>1000</v>
      </c>
      <c r="AS94" s="146">
        <f t="shared" si="44"/>
        <v>1000</v>
      </c>
      <c r="AT94" s="146">
        <f t="shared" si="44"/>
        <v>1000</v>
      </c>
      <c r="AU94" s="146">
        <f t="shared" si="44"/>
        <v>1000</v>
      </c>
      <c r="AV94" s="146">
        <f t="shared" si="44"/>
        <v>1000</v>
      </c>
      <c r="AW94" s="146">
        <f t="shared" si="44"/>
        <v>1000</v>
      </c>
      <c r="AX94" s="146">
        <f t="shared" si="44"/>
        <v>1000</v>
      </c>
      <c r="AY94" s="146">
        <f t="shared" si="44"/>
        <v>1000</v>
      </c>
      <c r="AZ94" s="146">
        <f t="shared" si="44"/>
        <v>1000</v>
      </c>
      <c r="BA94" s="146">
        <f t="shared" si="44"/>
        <v>1000</v>
      </c>
      <c r="BB94" s="146">
        <f t="shared" si="44"/>
        <v>1000</v>
      </c>
      <c r="BC94" s="146">
        <f t="shared" si="44"/>
        <v>1000</v>
      </c>
      <c r="BD94" s="146">
        <f t="shared" si="44"/>
        <v>1000</v>
      </c>
      <c r="BE94" s="146">
        <f t="shared" si="44"/>
        <v>1000</v>
      </c>
      <c r="BF94" s="146">
        <f t="shared" si="44"/>
        <v>1000</v>
      </c>
      <c r="BG94" s="146">
        <f t="shared" si="44"/>
        <v>1000</v>
      </c>
      <c r="BH94" s="146">
        <f t="shared" si="44"/>
        <v>1000</v>
      </c>
      <c r="BI94" s="146">
        <f t="shared" si="44"/>
        <v>1000</v>
      </c>
      <c r="BJ94" s="146">
        <f t="shared" si="44"/>
        <v>1000</v>
      </c>
      <c r="BK94" s="146">
        <f t="shared" si="44"/>
        <v>1000</v>
      </c>
    </row>
    <row r="95" spans="2:63" x14ac:dyDescent="0.25">
      <c r="B95" t="str">
        <f t="shared" si="42"/>
        <v>Linea D</v>
      </c>
      <c r="D95" s="146">
        <f t="shared" si="43"/>
        <v>0</v>
      </c>
      <c r="E95" s="146">
        <f t="shared" si="43"/>
        <v>0</v>
      </c>
      <c r="F95" s="146">
        <f t="shared" si="43"/>
        <v>0</v>
      </c>
      <c r="G95" s="146">
        <f t="shared" si="43"/>
        <v>0</v>
      </c>
      <c r="H95" s="146">
        <f t="shared" si="43"/>
        <v>0</v>
      </c>
      <c r="I95" s="146">
        <f t="shared" si="43"/>
        <v>0</v>
      </c>
      <c r="J95" s="146">
        <f t="shared" si="43"/>
        <v>0</v>
      </c>
      <c r="K95" s="146">
        <f t="shared" si="43"/>
        <v>0</v>
      </c>
      <c r="L95" s="146">
        <f t="shared" si="43"/>
        <v>0</v>
      </c>
      <c r="M95" s="146">
        <f t="shared" si="43"/>
        <v>0</v>
      </c>
      <c r="N95" s="146">
        <f t="shared" si="43"/>
        <v>0</v>
      </c>
      <c r="O95" s="146">
        <f t="shared" si="43"/>
        <v>0</v>
      </c>
      <c r="P95" s="146">
        <f t="shared" si="43"/>
        <v>0</v>
      </c>
      <c r="Q95" s="146">
        <f t="shared" si="43"/>
        <v>0</v>
      </c>
      <c r="R95" s="146">
        <f t="shared" si="43"/>
        <v>0</v>
      </c>
      <c r="S95" s="146">
        <f t="shared" si="43"/>
        <v>0</v>
      </c>
      <c r="T95" s="146">
        <f t="shared" si="43"/>
        <v>0</v>
      </c>
      <c r="U95" s="146">
        <f t="shared" si="43"/>
        <v>0</v>
      </c>
      <c r="V95" s="146">
        <f t="shared" si="43"/>
        <v>0</v>
      </c>
      <c r="W95" s="146">
        <f t="shared" si="43"/>
        <v>0</v>
      </c>
      <c r="X95" s="146">
        <f t="shared" si="43"/>
        <v>0</v>
      </c>
      <c r="Y95" s="146">
        <f t="shared" si="43"/>
        <v>0</v>
      </c>
      <c r="Z95" s="146">
        <f t="shared" si="43"/>
        <v>0</v>
      </c>
      <c r="AA95" s="146">
        <f t="shared" si="43"/>
        <v>0</v>
      </c>
      <c r="AB95" s="146">
        <f t="shared" si="43"/>
        <v>0</v>
      </c>
      <c r="AC95" s="146">
        <f t="shared" si="43"/>
        <v>0</v>
      </c>
      <c r="AD95" s="146">
        <f t="shared" si="43"/>
        <v>0</v>
      </c>
      <c r="AE95" s="146">
        <f t="shared" si="43"/>
        <v>0</v>
      </c>
      <c r="AF95" s="146">
        <f t="shared" si="43"/>
        <v>0</v>
      </c>
      <c r="AG95" s="146">
        <f t="shared" si="43"/>
        <v>0</v>
      </c>
      <c r="AH95" s="146">
        <f t="shared" si="43"/>
        <v>0</v>
      </c>
      <c r="AI95" s="146">
        <f t="shared" si="43"/>
        <v>0</v>
      </c>
      <c r="AJ95" s="146">
        <f t="shared" si="43"/>
        <v>0</v>
      </c>
      <c r="AK95" s="146">
        <f t="shared" si="43"/>
        <v>0</v>
      </c>
      <c r="AL95" s="146">
        <f t="shared" si="43"/>
        <v>0</v>
      </c>
      <c r="AM95" s="146">
        <f t="shared" si="43"/>
        <v>0</v>
      </c>
      <c r="AN95" s="146">
        <f t="shared" si="44"/>
        <v>1000</v>
      </c>
      <c r="AO95" s="146">
        <f t="shared" si="44"/>
        <v>1000</v>
      </c>
      <c r="AP95" s="146">
        <f t="shared" si="44"/>
        <v>1000</v>
      </c>
      <c r="AQ95" s="146">
        <f t="shared" si="44"/>
        <v>1000</v>
      </c>
      <c r="AR95" s="146">
        <f t="shared" si="44"/>
        <v>1000</v>
      </c>
      <c r="AS95" s="146">
        <f t="shared" si="44"/>
        <v>1000</v>
      </c>
      <c r="AT95" s="146">
        <f t="shared" si="44"/>
        <v>1000</v>
      </c>
      <c r="AU95" s="146">
        <f t="shared" si="44"/>
        <v>1000</v>
      </c>
      <c r="AV95" s="146">
        <f t="shared" si="44"/>
        <v>1000</v>
      </c>
      <c r="AW95" s="146">
        <f t="shared" si="44"/>
        <v>1000</v>
      </c>
      <c r="AX95" s="146">
        <f t="shared" si="44"/>
        <v>1000</v>
      </c>
      <c r="AY95" s="146">
        <f t="shared" si="44"/>
        <v>1000</v>
      </c>
      <c r="AZ95" s="146">
        <f t="shared" si="44"/>
        <v>1000</v>
      </c>
      <c r="BA95" s="146">
        <f t="shared" si="44"/>
        <v>1000</v>
      </c>
      <c r="BB95" s="146">
        <f t="shared" si="44"/>
        <v>1000</v>
      </c>
      <c r="BC95" s="146">
        <f t="shared" si="44"/>
        <v>1000</v>
      </c>
      <c r="BD95" s="146">
        <f t="shared" si="44"/>
        <v>1000</v>
      </c>
      <c r="BE95" s="146">
        <f t="shared" si="44"/>
        <v>1000</v>
      </c>
      <c r="BF95" s="146">
        <f t="shared" si="44"/>
        <v>1000</v>
      </c>
      <c r="BG95" s="146">
        <f t="shared" si="44"/>
        <v>1000</v>
      </c>
      <c r="BH95" s="146">
        <f t="shared" si="44"/>
        <v>1000</v>
      </c>
      <c r="BI95" s="146">
        <f t="shared" si="44"/>
        <v>1000</v>
      </c>
      <c r="BJ95" s="146">
        <f t="shared" si="44"/>
        <v>1000</v>
      </c>
      <c r="BK95" s="146">
        <f t="shared" si="44"/>
        <v>1000</v>
      </c>
    </row>
    <row r="96" spans="2:63" x14ac:dyDescent="0.25">
      <c r="B96" t="str">
        <f t="shared" si="42"/>
        <v>Linea E</v>
      </c>
      <c r="D96" s="146">
        <f t="shared" si="43"/>
        <v>0</v>
      </c>
      <c r="E96" s="146">
        <f t="shared" si="43"/>
        <v>0</v>
      </c>
      <c r="F96" s="146">
        <f t="shared" si="43"/>
        <v>0</v>
      </c>
      <c r="G96" s="146">
        <f t="shared" si="43"/>
        <v>0</v>
      </c>
      <c r="H96" s="146">
        <f t="shared" si="43"/>
        <v>0</v>
      </c>
      <c r="I96" s="146">
        <f t="shared" si="43"/>
        <v>0</v>
      </c>
      <c r="J96" s="146">
        <f t="shared" si="43"/>
        <v>0</v>
      </c>
      <c r="K96" s="146">
        <f t="shared" si="43"/>
        <v>0</v>
      </c>
      <c r="L96" s="146">
        <f t="shared" si="43"/>
        <v>0</v>
      </c>
      <c r="M96" s="146">
        <f t="shared" si="43"/>
        <v>0</v>
      </c>
      <c r="N96" s="146">
        <f t="shared" si="43"/>
        <v>0</v>
      </c>
      <c r="O96" s="146">
        <f t="shared" si="43"/>
        <v>0</v>
      </c>
      <c r="P96" s="146">
        <f t="shared" si="43"/>
        <v>0</v>
      </c>
      <c r="Q96" s="146">
        <f t="shared" si="43"/>
        <v>0</v>
      </c>
      <c r="R96" s="146">
        <f t="shared" si="43"/>
        <v>0</v>
      </c>
      <c r="S96" s="146">
        <f t="shared" si="43"/>
        <v>0</v>
      </c>
      <c r="T96" s="146">
        <f t="shared" si="43"/>
        <v>0</v>
      </c>
      <c r="U96" s="146">
        <f t="shared" si="43"/>
        <v>0</v>
      </c>
      <c r="V96" s="146">
        <f t="shared" si="43"/>
        <v>0</v>
      </c>
      <c r="W96" s="146">
        <f t="shared" si="43"/>
        <v>0</v>
      </c>
      <c r="X96" s="146">
        <f t="shared" si="43"/>
        <v>0</v>
      </c>
      <c r="Y96" s="146">
        <f t="shared" si="43"/>
        <v>0</v>
      </c>
      <c r="Z96" s="146">
        <f t="shared" si="43"/>
        <v>0</v>
      </c>
      <c r="AA96" s="146">
        <f t="shared" si="43"/>
        <v>0</v>
      </c>
      <c r="AB96" s="146">
        <f t="shared" si="43"/>
        <v>0</v>
      </c>
      <c r="AC96" s="146">
        <f t="shared" si="43"/>
        <v>0</v>
      </c>
      <c r="AD96" s="146">
        <f t="shared" si="43"/>
        <v>0</v>
      </c>
      <c r="AE96" s="146">
        <f t="shared" si="43"/>
        <v>0</v>
      </c>
      <c r="AF96" s="146">
        <f t="shared" si="43"/>
        <v>0</v>
      </c>
      <c r="AG96" s="146">
        <f t="shared" si="43"/>
        <v>0</v>
      </c>
      <c r="AH96" s="146">
        <f t="shared" si="43"/>
        <v>0</v>
      </c>
      <c r="AI96" s="146">
        <f t="shared" si="43"/>
        <v>0</v>
      </c>
      <c r="AJ96" s="146">
        <f t="shared" si="43"/>
        <v>0</v>
      </c>
      <c r="AK96" s="146">
        <f t="shared" si="43"/>
        <v>0</v>
      </c>
      <c r="AL96" s="146">
        <f t="shared" si="43"/>
        <v>0</v>
      </c>
      <c r="AM96" s="146">
        <f t="shared" si="43"/>
        <v>0</v>
      </c>
      <c r="AN96" s="146">
        <f t="shared" si="44"/>
        <v>0</v>
      </c>
      <c r="AO96" s="146">
        <f t="shared" si="44"/>
        <v>0</v>
      </c>
      <c r="AP96" s="146">
        <f t="shared" si="44"/>
        <v>0</v>
      </c>
      <c r="AQ96" s="146">
        <f t="shared" si="44"/>
        <v>0</v>
      </c>
      <c r="AR96" s="146">
        <f t="shared" si="44"/>
        <v>0</v>
      </c>
      <c r="AS96" s="146">
        <f t="shared" si="44"/>
        <v>0</v>
      </c>
      <c r="AT96" s="146">
        <f t="shared" si="44"/>
        <v>0</v>
      </c>
      <c r="AU96" s="146">
        <f t="shared" si="44"/>
        <v>0</v>
      </c>
      <c r="AV96" s="146">
        <f t="shared" si="44"/>
        <v>0</v>
      </c>
      <c r="AW96" s="146">
        <f t="shared" si="44"/>
        <v>0</v>
      </c>
      <c r="AX96" s="146">
        <f t="shared" si="44"/>
        <v>0</v>
      </c>
      <c r="AY96" s="146">
        <f t="shared" si="44"/>
        <v>0</v>
      </c>
      <c r="AZ96" s="146">
        <f t="shared" si="44"/>
        <v>0</v>
      </c>
      <c r="BA96" s="146">
        <f t="shared" si="44"/>
        <v>0</v>
      </c>
      <c r="BB96" s="146">
        <f t="shared" si="44"/>
        <v>5000</v>
      </c>
      <c r="BC96" s="146">
        <f t="shared" si="44"/>
        <v>5000</v>
      </c>
      <c r="BD96" s="146">
        <f t="shared" si="44"/>
        <v>5000</v>
      </c>
      <c r="BE96" s="146">
        <f t="shared" si="44"/>
        <v>5000</v>
      </c>
      <c r="BF96" s="146">
        <f t="shared" si="44"/>
        <v>5000</v>
      </c>
      <c r="BG96" s="146">
        <f t="shared" si="44"/>
        <v>5000</v>
      </c>
      <c r="BH96" s="146">
        <f t="shared" si="44"/>
        <v>5000</v>
      </c>
      <c r="BI96" s="146">
        <f t="shared" si="44"/>
        <v>5000</v>
      </c>
      <c r="BJ96" s="146">
        <f t="shared" si="44"/>
        <v>5000</v>
      </c>
      <c r="BK96" s="146">
        <f t="shared" si="44"/>
        <v>5000</v>
      </c>
    </row>
    <row r="97" spans="2:63" x14ac:dyDescent="0.25">
      <c r="B97" t="str">
        <f t="shared" si="42"/>
        <v>Linea F</v>
      </c>
      <c r="D97" s="146">
        <f t="shared" si="43"/>
        <v>0</v>
      </c>
      <c r="E97" s="146">
        <f t="shared" si="43"/>
        <v>0</v>
      </c>
      <c r="F97" s="146">
        <f t="shared" si="43"/>
        <v>0</v>
      </c>
      <c r="G97" s="146">
        <f t="shared" si="43"/>
        <v>0</v>
      </c>
      <c r="H97" s="146">
        <f t="shared" si="43"/>
        <v>0</v>
      </c>
      <c r="I97" s="146">
        <f t="shared" si="43"/>
        <v>0</v>
      </c>
      <c r="J97" s="146">
        <f t="shared" si="43"/>
        <v>0</v>
      </c>
      <c r="K97" s="146">
        <f t="shared" si="43"/>
        <v>0</v>
      </c>
      <c r="L97" s="146">
        <f t="shared" si="43"/>
        <v>0</v>
      </c>
      <c r="M97" s="146">
        <f t="shared" si="43"/>
        <v>0</v>
      </c>
      <c r="N97" s="146">
        <f t="shared" si="43"/>
        <v>0</v>
      </c>
      <c r="O97" s="146">
        <f t="shared" si="43"/>
        <v>0</v>
      </c>
      <c r="P97" s="146">
        <f t="shared" si="43"/>
        <v>0</v>
      </c>
      <c r="Q97" s="146">
        <f t="shared" si="43"/>
        <v>0</v>
      </c>
      <c r="R97" s="146">
        <f t="shared" si="43"/>
        <v>0</v>
      </c>
      <c r="S97" s="146">
        <f t="shared" si="43"/>
        <v>0</v>
      </c>
      <c r="T97" s="146">
        <f t="shared" si="43"/>
        <v>0</v>
      </c>
      <c r="U97" s="146">
        <f t="shared" si="43"/>
        <v>0</v>
      </c>
      <c r="V97" s="146">
        <f t="shared" si="43"/>
        <v>0</v>
      </c>
      <c r="W97" s="146">
        <f t="shared" si="43"/>
        <v>0</v>
      </c>
      <c r="X97" s="146">
        <f t="shared" si="43"/>
        <v>0</v>
      </c>
      <c r="Y97" s="146">
        <f t="shared" si="43"/>
        <v>0</v>
      </c>
      <c r="Z97" s="146">
        <f t="shared" si="43"/>
        <v>0</v>
      </c>
      <c r="AA97" s="146">
        <f t="shared" si="43"/>
        <v>0</v>
      </c>
      <c r="AB97" s="146">
        <f t="shared" si="43"/>
        <v>0</v>
      </c>
      <c r="AC97" s="146">
        <f t="shared" si="43"/>
        <v>0</v>
      </c>
      <c r="AD97" s="146">
        <f t="shared" si="43"/>
        <v>0</v>
      </c>
      <c r="AE97" s="146">
        <f t="shared" si="43"/>
        <v>0</v>
      </c>
      <c r="AF97" s="146">
        <f t="shared" si="43"/>
        <v>0</v>
      </c>
      <c r="AG97" s="146">
        <f t="shared" si="43"/>
        <v>0</v>
      </c>
      <c r="AH97" s="146">
        <f t="shared" si="43"/>
        <v>0</v>
      </c>
      <c r="AI97" s="146">
        <f t="shared" si="43"/>
        <v>0</v>
      </c>
      <c r="AJ97" s="146">
        <f t="shared" si="43"/>
        <v>0</v>
      </c>
      <c r="AK97" s="146">
        <f t="shared" si="43"/>
        <v>0</v>
      </c>
      <c r="AL97" s="146">
        <f t="shared" si="43"/>
        <v>0</v>
      </c>
      <c r="AM97" s="146">
        <f t="shared" si="43"/>
        <v>0</v>
      </c>
      <c r="AN97" s="146">
        <f t="shared" si="44"/>
        <v>0</v>
      </c>
      <c r="AO97" s="146">
        <f t="shared" si="44"/>
        <v>0</v>
      </c>
      <c r="AP97" s="146">
        <f t="shared" si="44"/>
        <v>0</v>
      </c>
      <c r="AQ97" s="146">
        <f t="shared" si="44"/>
        <v>0</v>
      </c>
      <c r="AR97" s="146">
        <f t="shared" si="44"/>
        <v>0</v>
      </c>
      <c r="AS97" s="146">
        <f t="shared" si="44"/>
        <v>0</v>
      </c>
      <c r="AT97" s="146">
        <f t="shared" si="44"/>
        <v>0</v>
      </c>
      <c r="AU97" s="146">
        <f t="shared" si="44"/>
        <v>0</v>
      </c>
      <c r="AV97" s="146">
        <f t="shared" si="44"/>
        <v>0</v>
      </c>
      <c r="AW97" s="146">
        <f t="shared" si="44"/>
        <v>0</v>
      </c>
      <c r="AX97" s="146">
        <f t="shared" si="44"/>
        <v>0</v>
      </c>
      <c r="AY97" s="146">
        <f t="shared" si="44"/>
        <v>0</v>
      </c>
      <c r="AZ97" s="146">
        <f t="shared" si="44"/>
        <v>0</v>
      </c>
      <c r="BA97" s="146">
        <f t="shared" si="44"/>
        <v>0</v>
      </c>
      <c r="BB97" s="146">
        <f t="shared" si="44"/>
        <v>5000</v>
      </c>
      <c r="BC97" s="146">
        <f t="shared" si="44"/>
        <v>5000</v>
      </c>
      <c r="BD97" s="146">
        <f t="shared" si="44"/>
        <v>5000</v>
      </c>
      <c r="BE97" s="146">
        <f t="shared" si="44"/>
        <v>5000</v>
      </c>
      <c r="BF97" s="146">
        <f t="shared" si="44"/>
        <v>5000</v>
      </c>
      <c r="BG97" s="146">
        <f t="shared" si="44"/>
        <v>5000</v>
      </c>
      <c r="BH97" s="146">
        <f t="shared" si="44"/>
        <v>5000</v>
      </c>
      <c r="BI97" s="146">
        <f t="shared" si="44"/>
        <v>5000</v>
      </c>
      <c r="BJ97" s="146">
        <f t="shared" si="44"/>
        <v>5000</v>
      </c>
      <c r="BK97" s="146">
        <f t="shared" si="44"/>
        <v>5000</v>
      </c>
    </row>
    <row r="98" spans="2:63" x14ac:dyDescent="0.25">
      <c r="B98" t="str">
        <f t="shared" si="42"/>
        <v>Linea G</v>
      </c>
      <c r="D98" s="146">
        <f t="shared" si="43"/>
        <v>0</v>
      </c>
      <c r="E98" s="146">
        <f t="shared" si="43"/>
        <v>0</v>
      </c>
      <c r="F98" s="146">
        <f t="shared" si="43"/>
        <v>0</v>
      </c>
      <c r="G98" s="146">
        <f t="shared" si="43"/>
        <v>0</v>
      </c>
      <c r="H98" s="146">
        <f t="shared" si="43"/>
        <v>0</v>
      </c>
      <c r="I98" s="146">
        <f t="shared" si="43"/>
        <v>0</v>
      </c>
      <c r="J98" s="146">
        <f t="shared" si="43"/>
        <v>0</v>
      </c>
      <c r="K98" s="146">
        <f t="shared" si="43"/>
        <v>0</v>
      </c>
      <c r="L98" s="146">
        <f t="shared" si="43"/>
        <v>0</v>
      </c>
      <c r="M98" s="146">
        <f t="shared" si="43"/>
        <v>0</v>
      </c>
      <c r="N98" s="146">
        <f t="shared" si="43"/>
        <v>0</v>
      </c>
      <c r="O98" s="146">
        <f t="shared" si="43"/>
        <v>0</v>
      </c>
      <c r="P98" s="146">
        <f t="shared" si="43"/>
        <v>0</v>
      </c>
      <c r="Q98" s="146">
        <f t="shared" si="43"/>
        <v>0</v>
      </c>
      <c r="R98" s="146">
        <f t="shared" si="43"/>
        <v>0</v>
      </c>
      <c r="S98" s="146">
        <f t="shared" si="43"/>
        <v>0</v>
      </c>
      <c r="T98" s="146">
        <f t="shared" si="43"/>
        <v>0</v>
      </c>
      <c r="U98" s="146">
        <f t="shared" si="43"/>
        <v>0</v>
      </c>
      <c r="V98" s="146">
        <f t="shared" si="43"/>
        <v>0</v>
      </c>
      <c r="W98" s="146">
        <f t="shared" si="43"/>
        <v>0</v>
      </c>
      <c r="X98" s="146">
        <f t="shared" si="43"/>
        <v>0</v>
      </c>
      <c r="Y98" s="146">
        <f t="shared" si="43"/>
        <v>0</v>
      </c>
      <c r="Z98" s="146">
        <f t="shared" si="43"/>
        <v>0</v>
      </c>
      <c r="AA98" s="146">
        <f t="shared" si="43"/>
        <v>0</v>
      </c>
      <c r="AB98" s="146">
        <f t="shared" si="43"/>
        <v>0</v>
      </c>
      <c r="AC98" s="146">
        <f t="shared" si="43"/>
        <v>0</v>
      </c>
      <c r="AD98" s="146">
        <f t="shared" si="43"/>
        <v>0</v>
      </c>
      <c r="AE98" s="146">
        <f t="shared" si="43"/>
        <v>0</v>
      </c>
      <c r="AF98" s="146">
        <f t="shared" si="43"/>
        <v>0</v>
      </c>
      <c r="AG98" s="146">
        <f t="shared" si="43"/>
        <v>0</v>
      </c>
      <c r="AH98" s="146">
        <f t="shared" si="43"/>
        <v>0</v>
      </c>
      <c r="AI98" s="146">
        <f t="shared" si="43"/>
        <v>0</v>
      </c>
      <c r="AJ98" s="146">
        <f t="shared" si="43"/>
        <v>0</v>
      </c>
      <c r="AK98" s="146">
        <f t="shared" si="43"/>
        <v>0</v>
      </c>
      <c r="AL98" s="146">
        <f t="shared" si="43"/>
        <v>0</v>
      </c>
      <c r="AM98" s="146">
        <f t="shared" si="43"/>
        <v>0</v>
      </c>
      <c r="AN98" s="146">
        <f t="shared" si="44"/>
        <v>0</v>
      </c>
      <c r="AO98" s="146">
        <f t="shared" si="44"/>
        <v>0</v>
      </c>
      <c r="AP98" s="146">
        <f t="shared" si="44"/>
        <v>0</v>
      </c>
      <c r="AQ98" s="146">
        <f t="shared" si="44"/>
        <v>0</v>
      </c>
      <c r="AR98" s="146">
        <f t="shared" si="44"/>
        <v>0</v>
      </c>
      <c r="AS98" s="146">
        <f t="shared" si="44"/>
        <v>0</v>
      </c>
      <c r="AT98" s="146">
        <f t="shared" si="44"/>
        <v>0</v>
      </c>
      <c r="AU98" s="146">
        <f t="shared" si="44"/>
        <v>0</v>
      </c>
      <c r="AV98" s="146">
        <f t="shared" si="44"/>
        <v>0</v>
      </c>
      <c r="AW98" s="146">
        <f t="shared" si="44"/>
        <v>0</v>
      </c>
      <c r="AX98" s="146">
        <f t="shared" si="44"/>
        <v>0</v>
      </c>
      <c r="AY98" s="146">
        <f t="shared" si="44"/>
        <v>0</v>
      </c>
      <c r="AZ98" s="146">
        <f t="shared" si="44"/>
        <v>0</v>
      </c>
      <c r="BA98" s="146">
        <f t="shared" si="44"/>
        <v>0</v>
      </c>
      <c r="BB98" s="146">
        <f t="shared" si="44"/>
        <v>0</v>
      </c>
      <c r="BC98" s="146">
        <f t="shared" si="44"/>
        <v>0</v>
      </c>
      <c r="BD98" s="146">
        <f t="shared" si="44"/>
        <v>0</v>
      </c>
      <c r="BE98" s="146">
        <f t="shared" si="44"/>
        <v>0</v>
      </c>
      <c r="BF98" s="146">
        <f t="shared" si="44"/>
        <v>0</v>
      </c>
      <c r="BG98" s="146">
        <f t="shared" si="44"/>
        <v>0</v>
      </c>
      <c r="BH98" s="146">
        <f t="shared" si="44"/>
        <v>0</v>
      </c>
      <c r="BI98" s="146">
        <f t="shared" si="44"/>
        <v>0</v>
      </c>
      <c r="BJ98" s="146">
        <f t="shared" si="44"/>
        <v>0</v>
      </c>
      <c r="BK98" s="146">
        <f t="shared" si="44"/>
        <v>0</v>
      </c>
    </row>
    <row r="99" spans="2:63" x14ac:dyDescent="0.25">
      <c r="B99" t="str">
        <f t="shared" si="42"/>
        <v>Linea H</v>
      </c>
      <c r="D99" s="146">
        <f t="shared" si="43"/>
        <v>0</v>
      </c>
      <c r="E99" s="146">
        <f t="shared" si="43"/>
        <v>0</v>
      </c>
      <c r="F99" s="146">
        <f t="shared" si="43"/>
        <v>0</v>
      </c>
      <c r="G99" s="146">
        <f t="shared" ref="G99:AM99" si="45">+G11*G33</f>
        <v>0</v>
      </c>
      <c r="H99" s="146">
        <f t="shared" si="45"/>
        <v>0</v>
      </c>
      <c r="I99" s="146">
        <f t="shared" si="45"/>
        <v>0</v>
      </c>
      <c r="J99" s="146">
        <f t="shared" si="45"/>
        <v>0</v>
      </c>
      <c r="K99" s="146">
        <f t="shared" si="45"/>
        <v>0</v>
      </c>
      <c r="L99" s="146">
        <f t="shared" si="45"/>
        <v>0</v>
      </c>
      <c r="M99" s="146">
        <f t="shared" si="45"/>
        <v>0</v>
      </c>
      <c r="N99" s="146">
        <f t="shared" si="45"/>
        <v>0</v>
      </c>
      <c r="O99" s="146">
        <f t="shared" si="45"/>
        <v>0</v>
      </c>
      <c r="P99" s="146">
        <f t="shared" si="45"/>
        <v>0</v>
      </c>
      <c r="Q99" s="146">
        <f t="shared" si="45"/>
        <v>0</v>
      </c>
      <c r="R99" s="146">
        <f t="shared" si="45"/>
        <v>0</v>
      </c>
      <c r="S99" s="146">
        <f t="shared" si="45"/>
        <v>0</v>
      </c>
      <c r="T99" s="146">
        <f t="shared" si="45"/>
        <v>0</v>
      </c>
      <c r="U99" s="146">
        <f t="shared" si="45"/>
        <v>0</v>
      </c>
      <c r="V99" s="146">
        <f t="shared" si="45"/>
        <v>0</v>
      </c>
      <c r="W99" s="146">
        <f t="shared" si="45"/>
        <v>0</v>
      </c>
      <c r="X99" s="146">
        <f t="shared" si="45"/>
        <v>0</v>
      </c>
      <c r="Y99" s="146">
        <f t="shared" si="45"/>
        <v>0</v>
      </c>
      <c r="Z99" s="146">
        <f t="shared" si="45"/>
        <v>0</v>
      </c>
      <c r="AA99" s="146">
        <f t="shared" si="45"/>
        <v>0</v>
      </c>
      <c r="AB99" s="146">
        <f t="shared" si="45"/>
        <v>0</v>
      </c>
      <c r="AC99" s="146">
        <f t="shared" si="45"/>
        <v>0</v>
      </c>
      <c r="AD99" s="146">
        <f t="shared" si="45"/>
        <v>0</v>
      </c>
      <c r="AE99" s="146">
        <f t="shared" si="45"/>
        <v>0</v>
      </c>
      <c r="AF99" s="146">
        <f t="shared" si="45"/>
        <v>0</v>
      </c>
      <c r="AG99" s="146">
        <f t="shared" si="45"/>
        <v>0</v>
      </c>
      <c r="AH99" s="146">
        <f t="shared" si="45"/>
        <v>0</v>
      </c>
      <c r="AI99" s="146">
        <f t="shared" si="45"/>
        <v>0</v>
      </c>
      <c r="AJ99" s="146">
        <f t="shared" si="45"/>
        <v>0</v>
      </c>
      <c r="AK99" s="146">
        <f t="shared" si="45"/>
        <v>0</v>
      </c>
      <c r="AL99" s="146">
        <f t="shared" si="45"/>
        <v>0</v>
      </c>
      <c r="AM99" s="146">
        <f t="shared" si="45"/>
        <v>0</v>
      </c>
      <c r="AN99" s="146">
        <f t="shared" ref="AN99:BK106" si="46">+AN11*AN33</f>
        <v>0</v>
      </c>
      <c r="AO99" s="146">
        <f t="shared" si="46"/>
        <v>0</v>
      </c>
      <c r="AP99" s="146">
        <f t="shared" si="46"/>
        <v>0</v>
      </c>
      <c r="AQ99" s="146">
        <f t="shared" si="46"/>
        <v>0</v>
      </c>
      <c r="AR99" s="146">
        <f t="shared" si="46"/>
        <v>0</v>
      </c>
      <c r="AS99" s="146">
        <f t="shared" si="46"/>
        <v>0</v>
      </c>
      <c r="AT99" s="146">
        <f t="shared" si="46"/>
        <v>0</v>
      </c>
      <c r="AU99" s="146">
        <f t="shared" si="46"/>
        <v>0</v>
      </c>
      <c r="AV99" s="146">
        <f t="shared" si="46"/>
        <v>0</v>
      </c>
      <c r="AW99" s="146">
        <f t="shared" si="46"/>
        <v>0</v>
      </c>
      <c r="AX99" s="146">
        <f t="shared" si="46"/>
        <v>0</v>
      </c>
      <c r="AY99" s="146">
        <f t="shared" si="46"/>
        <v>0</v>
      </c>
      <c r="AZ99" s="146">
        <f t="shared" si="46"/>
        <v>0</v>
      </c>
      <c r="BA99" s="146">
        <f t="shared" si="46"/>
        <v>0</v>
      </c>
      <c r="BB99" s="146">
        <f t="shared" si="46"/>
        <v>0</v>
      </c>
      <c r="BC99" s="146">
        <f t="shared" si="46"/>
        <v>0</v>
      </c>
      <c r="BD99" s="146">
        <f t="shared" si="46"/>
        <v>0</v>
      </c>
      <c r="BE99" s="146">
        <f t="shared" si="46"/>
        <v>0</v>
      </c>
      <c r="BF99" s="146">
        <f t="shared" si="46"/>
        <v>0</v>
      </c>
      <c r="BG99" s="146">
        <f t="shared" si="46"/>
        <v>0</v>
      </c>
      <c r="BH99" s="146">
        <f t="shared" si="46"/>
        <v>0</v>
      </c>
      <c r="BI99" s="146">
        <f t="shared" si="46"/>
        <v>0</v>
      </c>
      <c r="BJ99" s="146">
        <f t="shared" si="46"/>
        <v>0</v>
      </c>
      <c r="BK99" s="146">
        <f t="shared" si="46"/>
        <v>0</v>
      </c>
    </row>
    <row r="100" spans="2:63" x14ac:dyDescent="0.25">
      <c r="B100" t="str">
        <f t="shared" si="42"/>
        <v>Linea I</v>
      </c>
      <c r="D100" s="146">
        <f t="shared" ref="D100:AM107" si="47">+D12*D34</f>
        <v>0</v>
      </c>
      <c r="E100" s="146">
        <f t="shared" si="47"/>
        <v>0</v>
      </c>
      <c r="F100" s="146">
        <f t="shared" si="47"/>
        <v>0</v>
      </c>
      <c r="G100" s="146">
        <f t="shared" si="47"/>
        <v>0</v>
      </c>
      <c r="H100" s="146">
        <f t="shared" si="47"/>
        <v>0</v>
      </c>
      <c r="I100" s="146">
        <f t="shared" si="47"/>
        <v>0</v>
      </c>
      <c r="J100" s="146">
        <f t="shared" si="47"/>
        <v>0</v>
      </c>
      <c r="K100" s="146">
        <f t="shared" si="47"/>
        <v>0</v>
      </c>
      <c r="L100" s="146">
        <f t="shared" si="47"/>
        <v>0</v>
      </c>
      <c r="M100" s="146">
        <f t="shared" si="47"/>
        <v>0</v>
      </c>
      <c r="N100" s="146">
        <f t="shared" si="47"/>
        <v>0</v>
      </c>
      <c r="O100" s="146">
        <f t="shared" si="47"/>
        <v>0</v>
      </c>
      <c r="P100" s="146">
        <f t="shared" si="47"/>
        <v>0</v>
      </c>
      <c r="Q100" s="146">
        <f t="shared" si="47"/>
        <v>0</v>
      </c>
      <c r="R100" s="146">
        <f t="shared" si="47"/>
        <v>0</v>
      </c>
      <c r="S100" s="146">
        <f t="shared" si="47"/>
        <v>0</v>
      </c>
      <c r="T100" s="146">
        <f t="shared" si="47"/>
        <v>0</v>
      </c>
      <c r="U100" s="146">
        <f t="shared" si="47"/>
        <v>0</v>
      </c>
      <c r="V100" s="146">
        <f t="shared" si="47"/>
        <v>0</v>
      </c>
      <c r="W100" s="146">
        <f t="shared" si="47"/>
        <v>0</v>
      </c>
      <c r="X100" s="146">
        <f t="shared" si="47"/>
        <v>0</v>
      </c>
      <c r="Y100" s="146">
        <f t="shared" si="47"/>
        <v>0</v>
      </c>
      <c r="Z100" s="146">
        <f t="shared" si="47"/>
        <v>0</v>
      </c>
      <c r="AA100" s="146">
        <f t="shared" si="47"/>
        <v>0</v>
      </c>
      <c r="AB100" s="146">
        <f t="shared" si="47"/>
        <v>0</v>
      </c>
      <c r="AC100" s="146">
        <f t="shared" si="47"/>
        <v>0</v>
      </c>
      <c r="AD100" s="146">
        <f t="shared" si="47"/>
        <v>0</v>
      </c>
      <c r="AE100" s="146">
        <f t="shared" si="47"/>
        <v>0</v>
      </c>
      <c r="AF100" s="146">
        <f t="shared" si="47"/>
        <v>0</v>
      </c>
      <c r="AG100" s="146">
        <f t="shared" si="47"/>
        <v>0</v>
      </c>
      <c r="AH100" s="146">
        <f t="shared" si="47"/>
        <v>0</v>
      </c>
      <c r="AI100" s="146">
        <f t="shared" si="47"/>
        <v>0</v>
      </c>
      <c r="AJ100" s="146">
        <f t="shared" si="47"/>
        <v>0</v>
      </c>
      <c r="AK100" s="146">
        <f t="shared" si="47"/>
        <v>0</v>
      </c>
      <c r="AL100" s="146">
        <f t="shared" si="47"/>
        <v>0</v>
      </c>
      <c r="AM100" s="146">
        <f t="shared" si="47"/>
        <v>0</v>
      </c>
      <c r="AN100" s="146">
        <f t="shared" si="46"/>
        <v>0</v>
      </c>
      <c r="AO100" s="146">
        <f t="shared" si="46"/>
        <v>0</v>
      </c>
      <c r="AP100" s="146">
        <f t="shared" si="46"/>
        <v>0</v>
      </c>
      <c r="AQ100" s="146">
        <f t="shared" si="46"/>
        <v>0</v>
      </c>
      <c r="AR100" s="146">
        <f t="shared" si="46"/>
        <v>0</v>
      </c>
      <c r="AS100" s="146">
        <f t="shared" si="46"/>
        <v>0</v>
      </c>
      <c r="AT100" s="146">
        <f t="shared" si="46"/>
        <v>0</v>
      </c>
      <c r="AU100" s="146">
        <f t="shared" si="46"/>
        <v>0</v>
      </c>
      <c r="AV100" s="146">
        <f t="shared" si="46"/>
        <v>0</v>
      </c>
      <c r="AW100" s="146">
        <f t="shared" si="46"/>
        <v>0</v>
      </c>
      <c r="AX100" s="146">
        <f t="shared" si="46"/>
        <v>0</v>
      </c>
      <c r="AY100" s="146">
        <f t="shared" si="46"/>
        <v>0</v>
      </c>
      <c r="AZ100" s="146">
        <f t="shared" si="46"/>
        <v>0</v>
      </c>
      <c r="BA100" s="146">
        <f t="shared" si="46"/>
        <v>0</v>
      </c>
      <c r="BB100" s="146">
        <f t="shared" si="46"/>
        <v>0</v>
      </c>
      <c r="BC100" s="146">
        <f t="shared" si="46"/>
        <v>0</v>
      </c>
      <c r="BD100" s="146">
        <f t="shared" si="46"/>
        <v>0</v>
      </c>
      <c r="BE100" s="146">
        <f t="shared" si="46"/>
        <v>0</v>
      </c>
      <c r="BF100" s="146">
        <f t="shared" si="46"/>
        <v>0</v>
      </c>
      <c r="BG100" s="146">
        <f t="shared" si="46"/>
        <v>0</v>
      </c>
      <c r="BH100" s="146">
        <f t="shared" si="46"/>
        <v>0</v>
      </c>
      <c r="BI100" s="146">
        <f t="shared" si="46"/>
        <v>0</v>
      </c>
      <c r="BJ100" s="146">
        <f t="shared" si="46"/>
        <v>0</v>
      </c>
      <c r="BK100" s="146">
        <f t="shared" si="46"/>
        <v>0</v>
      </c>
    </row>
    <row r="101" spans="2:63" x14ac:dyDescent="0.25">
      <c r="B101" t="str">
        <f t="shared" si="42"/>
        <v>Linea j</v>
      </c>
      <c r="D101" s="146">
        <f t="shared" si="47"/>
        <v>0</v>
      </c>
      <c r="E101" s="146">
        <f t="shared" si="47"/>
        <v>0</v>
      </c>
      <c r="F101" s="146">
        <f t="shared" si="47"/>
        <v>0</v>
      </c>
      <c r="G101" s="146">
        <f t="shared" si="47"/>
        <v>0</v>
      </c>
      <c r="H101" s="146">
        <f t="shared" si="47"/>
        <v>0</v>
      </c>
      <c r="I101" s="146">
        <f t="shared" si="47"/>
        <v>0</v>
      </c>
      <c r="J101" s="146">
        <f t="shared" si="47"/>
        <v>0</v>
      </c>
      <c r="K101" s="146">
        <f t="shared" si="47"/>
        <v>0</v>
      </c>
      <c r="L101" s="146">
        <f t="shared" si="47"/>
        <v>0</v>
      </c>
      <c r="M101" s="146">
        <f t="shared" si="47"/>
        <v>0</v>
      </c>
      <c r="N101" s="146">
        <f t="shared" si="47"/>
        <v>0</v>
      </c>
      <c r="O101" s="146">
        <f t="shared" si="47"/>
        <v>0</v>
      </c>
      <c r="P101" s="146">
        <f t="shared" si="47"/>
        <v>0</v>
      </c>
      <c r="Q101" s="146">
        <f t="shared" si="47"/>
        <v>0</v>
      </c>
      <c r="R101" s="146">
        <f t="shared" si="47"/>
        <v>0</v>
      </c>
      <c r="S101" s="146">
        <f t="shared" si="47"/>
        <v>0</v>
      </c>
      <c r="T101" s="146">
        <f t="shared" si="47"/>
        <v>0</v>
      </c>
      <c r="U101" s="146">
        <f t="shared" si="47"/>
        <v>0</v>
      </c>
      <c r="V101" s="146">
        <f t="shared" si="47"/>
        <v>0</v>
      </c>
      <c r="W101" s="146">
        <f t="shared" si="47"/>
        <v>0</v>
      </c>
      <c r="X101" s="146">
        <f t="shared" si="47"/>
        <v>0</v>
      </c>
      <c r="Y101" s="146">
        <f t="shared" si="47"/>
        <v>0</v>
      </c>
      <c r="Z101" s="146">
        <f t="shared" si="47"/>
        <v>0</v>
      </c>
      <c r="AA101" s="146">
        <f t="shared" si="47"/>
        <v>0</v>
      </c>
      <c r="AB101" s="146">
        <f t="shared" si="47"/>
        <v>0</v>
      </c>
      <c r="AC101" s="146">
        <f t="shared" si="47"/>
        <v>0</v>
      </c>
      <c r="AD101" s="146">
        <f t="shared" si="47"/>
        <v>0</v>
      </c>
      <c r="AE101" s="146">
        <f t="shared" si="47"/>
        <v>0</v>
      </c>
      <c r="AF101" s="146">
        <f t="shared" si="47"/>
        <v>0</v>
      </c>
      <c r="AG101" s="146">
        <f t="shared" si="47"/>
        <v>0</v>
      </c>
      <c r="AH101" s="146">
        <f t="shared" si="47"/>
        <v>0</v>
      </c>
      <c r="AI101" s="146">
        <f t="shared" si="47"/>
        <v>0</v>
      </c>
      <c r="AJ101" s="146">
        <f t="shared" si="47"/>
        <v>0</v>
      </c>
      <c r="AK101" s="146">
        <f t="shared" si="47"/>
        <v>0</v>
      </c>
      <c r="AL101" s="146">
        <f t="shared" si="47"/>
        <v>0</v>
      </c>
      <c r="AM101" s="146">
        <f t="shared" si="47"/>
        <v>0</v>
      </c>
      <c r="AN101" s="146">
        <f t="shared" si="46"/>
        <v>0</v>
      </c>
      <c r="AO101" s="146">
        <f t="shared" si="46"/>
        <v>0</v>
      </c>
      <c r="AP101" s="146">
        <f t="shared" si="46"/>
        <v>0</v>
      </c>
      <c r="AQ101" s="146">
        <f t="shared" si="46"/>
        <v>0</v>
      </c>
      <c r="AR101" s="146">
        <f t="shared" si="46"/>
        <v>0</v>
      </c>
      <c r="AS101" s="146">
        <f t="shared" si="46"/>
        <v>0</v>
      </c>
      <c r="AT101" s="146">
        <f t="shared" si="46"/>
        <v>0</v>
      </c>
      <c r="AU101" s="146">
        <f t="shared" si="46"/>
        <v>0</v>
      </c>
      <c r="AV101" s="146">
        <f t="shared" si="46"/>
        <v>0</v>
      </c>
      <c r="AW101" s="146">
        <f t="shared" si="46"/>
        <v>0</v>
      </c>
      <c r="AX101" s="146">
        <f t="shared" si="46"/>
        <v>0</v>
      </c>
      <c r="AY101" s="146">
        <f t="shared" si="46"/>
        <v>0</v>
      </c>
      <c r="AZ101" s="146">
        <f t="shared" si="46"/>
        <v>0</v>
      </c>
      <c r="BA101" s="146">
        <f t="shared" si="46"/>
        <v>0</v>
      </c>
      <c r="BB101" s="146">
        <f t="shared" si="46"/>
        <v>0</v>
      </c>
      <c r="BC101" s="146">
        <f t="shared" si="46"/>
        <v>0</v>
      </c>
      <c r="BD101" s="146">
        <f t="shared" si="46"/>
        <v>0</v>
      </c>
      <c r="BE101" s="146">
        <f t="shared" si="46"/>
        <v>0</v>
      </c>
      <c r="BF101" s="146">
        <f t="shared" si="46"/>
        <v>0</v>
      </c>
      <c r="BG101" s="146">
        <f t="shared" si="46"/>
        <v>0</v>
      </c>
      <c r="BH101" s="146">
        <f t="shared" si="46"/>
        <v>0</v>
      </c>
      <c r="BI101" s="146">
        <f t="shared" si="46"/>
        <v>0</v>
      </c>
      <c r="BJ101" s="146">
        <f t="shared" si="46"/>
        <v>0</v>
      </c>
      <c r="BK101" s="146">
        <f t="shared" si="46"/>
        <v>0</v>
      </c>
    </row>
    <row r="102" spans="2:63" x14ac:dyDescent="0.25">
      <c r="B102" t="str">
        <f t="shared" si="42"/>
        <v>Linea K</v>
      </c>
      <c r="D102" s="146">
        <f t="shared" si="47"/>
        <v>0</v>
      </c>
      <c r="E102" s="146">
        <f t="shared" si="47"/>
        <v>0</v>
      </c>
      <c r="F102" s="146">
        <f t="shared" si="47"/>
        <v>0</v>
      </c>
      <c r="G102" s="146">
        <f t="shared" si="47"/>
        <v>0</v>
      </c>
      <c r="H102" s="146">
        <f t="shared" si="47"/>
        <v>0</v>
      </c>
      <c r="I102" s="146">
        <f t="shared" si="47"/>
        <v>0</v>
      </c>
      <c r="J102" s="146">
        <f t="shared" si="47"/>
        <v>0</v>
      </c>
      <c r="K102" s="146">
        <f t="shared" si="47"/>
        <v>0</v>
      </c>
      <c r="L102" s="146">
        <f t="shared" si="47"/>
        <v>0</v>
      </c>
      <c r="M102" s="146">
        <f t="shared" si="47"/>
        <v>0</v>
      </c>
      <c r="N102" s="146">
        <f t="shared" si="47"/>
        <v>0</v>
      </c>
      <c r="O102" s="146">
        <f t="shared" si="47"/>
        <v>0</v>
      </c>
      <c r="P102" s="146">
        <f t="shared" si="47"/>
        <v>0</v>
      </c>
      <c r="Q102" s="146">
        <f t="shared" si="47"/>
        <v>0</v>
      </c>
      <c r="R102" s="146">
        <f t="shared" si="47"/>
        <v>0</v>
      </c>
      <c r="S102" s="146">
        <f t="shared" si="47"/>
        <v>0</v>
      </c>
      <c r="T102" s="146">
        <f t="shared" si="47"/>
        <v>0</v>
      </c>
      <c r="U102" s="146">
        <f t="shared" si="47"/>
        <v>0</v>
      </c>
      <c r="V102" s="146">
        <f t="shared" si="47"/>
        <v>0</v>
      </c>
      <c r="W102" s="146">
        <f t="shared" si="47"/>
        <v>0</v>
      </c>
      <c r="X102" s="146">
        <f t="shared" si="47"/>
        <v>0</v>
      </c>
      <c r="Y102" s="146">
        <f t="shared" si="47"/>
        <v>0</v>
      </c>
      <c r="Z102" s="146">
        <f t="shared" si="47"/>
        <v>0</v>
      </c>
      <c r="AA102" s="146">
        <f t="shared" si="47"/>
        <v>0</v>
      </c>
      <c r="AB102" s="146">
        <f t="shared" si="47"/>
        <v>0</v>
      </c>
      <c r="AC102" s="146">
        <f t="shared" si="47"/>
        <v>0</v>
      </c>
      <c r="AD102" s="146">
        <f t="shared" si="47"/>
        <v>0</v>
      </c>
      <c r="AE102" s="146">
        <f t="shared" si="47"/>
        <v>0</v>
      </c>
      <c r="AF102" s="146">
        <f t="shared" si="47"/>
        <v>0</v>
      </c>
      <c r="AG102" s="146">
        <f t="shared" si="47"/>
        <v>0</v>
      </c>
      <c r="AH102" s="146">
        <f t="shared" si="47"/>
        <v>0</v>
      </c>
      <c r="AI102" s="146">
        <f t="shared" si="47"/>
        <v>0</v>
      </c>
      <c r="AJ102" s="146">
        <f t="shared" si="47"/>
        <v>0</v>
      </c>
      <c r="AK102" s="146">
        <f t="shared" si="47"/>
        <v>0</v>
      </c>
      <c r="AL102" s="146">
        <f t="shared" si="47"/>
        <v>0</v>
      </c>
      <c r="AM102" s="146">
        <f t="shared" si="47"/>
        <v>0</v>
      </c>
      <c r="AN102" s="146">
        <f t="shared" si="46"/>
        <v>0</v>
      </c>
      <c r="AO102" s="146">
        <f t="shared" si="46"/>
        <v>0</v>
      </c>
      <c r="AP102" s="146">
        <f t="shared" si="46"/>
        <v>0</v>
      </c>
      <c r="AQ102" s="146">
        <f t="shared" si="46"/>
        <v>0</v>
      </c>
      <c r="AR102" s="146">
        <f t="shared" si="46"/>
        <v>0</v>
      </c>
      <c r="AS102" s="146">
        <f t="shared" si="46"/>
        <v>0</v>
      </c>
      <c r="AT102" s="146">
        <f t="shared" si="46"/>
        <v>0</v>
      </c>
      <c r="AU102" s="146">
        <f t="shared" si="46"/>
        <v>0</v>
      </c>
      <c r="AV102" s="146">
        <f t="shared" si="46"/>
        <v>0</v>
      </c>
      <c r="AW102" s="146">
        <f t="shared" si="46"/>
        <v>0</v>
      </c>
      <c r="AX102" s="146">
        <f t="shared" si="46"/>
        <v>0</v>
      </c>
      <c r="AY102" s="146">
        <f t="shared" si="46"/>
        <v>0</v>
      </c>
      <c r="AZ102" s="146">
        <f t="shared" si="46"/>
        <v>0</v>
      </c>
      <c r="BA102" s="146">
        <f t="shared" si="46"/>
        <v>0</v>
      </c>
      <c r="BB102" s="146">
        <f t="shared" si="46"/>
        <v>0</v>
      </c>
      <c r="BC102" s="146">
        <f t="shared" si="46"/>
        <v>0</v>
      </c>
      <c r="BD102" s="146">
        <f t="shared" si="46"/>
        <v>0</v>
      </c>
      <c r="BE102" s="146">
        <f t="shared" si="46"/>
        <v>0</v>
      </c>
      <c r="BF102" s="146">
        <f t="shared" si="46"/>
        <v>0</v>
      </c>
      <c r="BG102" s="146">
        <f t="shared" si="46"/>
        <v>0</v>
      </c>
      <c r="BH102" s="146">
        <f t="shared" si="46"/>
        <v>0</v>
      </c>
      <c r="BI102" s="146">
        <f t="shared" si="46"/>
        <v>0</v>
      </c>
      <c r="BJ102" s="146">
        <f t="shared" si="46"/>
        <v>0</v>
      </c>
      <c r="BK102" s="146">
        <f t="shared" si="46"/>
        <v>0</v>
      </c>
    </row>
    <row r="103" spans="2:63" x14ac:dyDescent="0.25">
      <c r="B103" t="str">
        <f t="shared" si="42"/>
        <v>Linea L</v>
      </c>
      <c r="D103" s="146">
        <f t="shared" si="47"/>
        <v>0</v>
      </c>
      <c r="E103" s="146">
        <f t="shared" si="47"/>
        <v>0</v>
      </c>
      <c r="F103" s="146">
        <f t="shared" si="47"/>
        <v>0</v>
      </c>
      <c r="G103" s="146">
        <f t="shared" si="47"/>
        <v>0</v>
      </c>
      <c r="H103" s="146">
        <f t="shared" si="47"/>
        <v>0</v>
      </c>
      <c r="I103" s="146">
        <f t="shared" si="47"/>
        <v>0</v>
      </c>
      <c r="J103" s="146">
        <f t="shared" si="47"/>
        <v>0</v>
      </c>
      <c r="K103" s="146">
        <f t="shared" si="47"/>
        <v>0</v>
      </c>
      <c r="L103" s="146">
        <f t="shared" si="47"/>
        <v>0</v>
      </c>
      <c r="M103" s="146">
        <f t="shared" si="47"/>
        <v>0</v>
      </c>
      <c r="N103" s="146">
        <f t="shared" si="47"/>
        <v>0</v>
      </c>
      <c r="O103" s="146">
        <f t="shared" si="47"/>
        <v>0</v>
      </c>
      <c r="P103" s="146">
        <f t="shared" si="47"/>
        <v>0</v>
      </c>
      <c r="Q103" s="146">
        <f t="shared" si="47"/>
        <v>0</v>
      </c>
      <c r="R103" s="146">
        <f t="shared" si="47"/>
        <v>0</v>
      </c>
      <c r="S103" s="146">
        <f t="shared" si="47"/>
        <v>0</v>
      </c>
      <c r="T103" s="146">
        <f t="shared" si="47"/>
        <v>0</v>
      </c>
      <c r="U103" s="146">
        <f t="shared" si="47"/>
        <v>0</v>
      </c>
      <c r="V103" s="146">
        <f t="shared" si="47"/>
        <v>0</v>
      </c>
      <c r="W103" s="146">
        <f t="shared" si="47"/>
        <v>0</v>
      </c>
      <c r="X103" s="146">
        <f t="shared" si="47"/>
        <v>0</v>
      </c>
      <c r="Y103" s="146">
        <f t="shared" si="47"/>
        <v>0</v>
      </c>
      <c r="Z103" s="146">
        <f t="shared" si="47"/>
        <v>0</v>
      </c>
      <c r="AA103" s="146">
        <f t="shared" si="47"/>
        <v>0</v>
      </c>
      <c r="AB103" s="146">
        <f t="shared" si="47"/>
        <v>0</v>
      </c>
      <c r="AC103" s="146">
        <f t="shared" si="47"/>
        <v>0</v>
      </c>
      <c r="AD103" s="146">
        <f t="shared" si="47"/>
        <v>0</v>
      </c>
      <c r="AE103" s="146">
        <f t="shared" si="47"/>
        <v>0</v>
      </c>
      <c r="AF103" s="146">
        <f t="shared" si="47"/>
        <v>0</v>
      </c>
      <c r="AG103" s="146">
        <f t="shared" si="47"/>
        <v>0</v>
      </c>
      <c r="AH103" s="146">
        <f t="shared" si="47"/>
        <v>0</v>
      </c>
      <c r="AI103" s="146">
        <f t="shared" si="47"/>
        <v>0</v>
      </c>
      <c r="AJ103" s="146">
        <f t="shared" si="47"/>
        <v>0</v>
      </c>
      <c r="AK103" s="146">
        <f t="shared" si="47"/>
        <v>0</v>
      </c>
      <c r="AL103" s="146">
        <f t="shared" si="47"/>
        <v>0</v>
      </c>
      <c r="AM103" s="146">
        <f t="shared" si="47"/>
        <v>0</v>
      </c>
      <c r="AN103" s="146">
        <f t="shared" si="46"/>
        <v>0</v>
      </c>
      <c r="AO103" s="146">
        <f t="shared" si="46"/>
        <v>0</v>
      </c>
      <c r="AP103" s="146">
        <f t="shared" si="46"/>
        <v>0</v>
      </c>
      <c r="AQ103" s="146">
        <f t="shared" si="46"/>
        <v>0</v>
      </c>
      <c r="AR103" s="146">
        <f t="shared" si="46"/>
        <v>0</v>
      </c>
      <c r="AS103" s="146">
        <f t="shared" si="46"/>
        <v>0</v>
      </c>
      <c r="AT103" s="146">
        <f t="shared" si="46"/>
        <v>0</v>
      </c>
      <c r="AU103" s="146">
        <f t="shared" si="46"/>
        <v>0</v>
      </c>
      <c r="AV103" s="146">
        <f t="shared" si="46"/>
        <v>0</v>
      </c>
      <c r="AW103" s="146">
        <f t="shared" si="46"/>
        <v>0</v>
      </c>
      <c r="AX103" s="146">
        <f t="shared" si="46"/>
        <v>0</v>
      </c>
      <c r="AY103" s="146">
        <f t="shared" si="46"/>
        <v>0</v>
      </c>
      <c r="AZ103" s="146">
        <f t="shared" si="46"/>
        <v>0</v>
      </c>
      <c r="BA103" s="146">
        <f t="shared" si="46"/>
        <v>0</v>
      </c>
      <c r="BB103" s="146">
        <f t="shared" si="46"/>
        <v>0</v>
      </c>
      <c r="BC103" s="146">
        <f t="shared" si="46"/>
        <v>0</v>
      </c>
      <c r="BD103" s="146">
        <f t="shared" si="46"/>
        <v>0</v>
      </c>
      <c r="BE103" s="146">
        <f t="shared" si="46"/>
        <v>0</v>
      </c>
      <c r="BF103" s="146">
        <f t="shared" si="46"/>
        <v>0</v>
      </c>
      <c r="BG103" s="146">
        <f t="shared" si="46"/>
        <v>0</v>
      </c>
      <c r="BH103" s="146">
        <f t="shared" si="46"/>
        <v>0</v>
      </c>
      <c r="BI103" s="146">
        <f t="shared" si="46"/>
        <v>0</v>
      </c>
      <c r="BJ103" s="146">
        <f t="shared" si="46"/>
        <v>0</v>
      </c>
      <c r="BK103" s="146">
        <f t="shared" si="46"/>
        <v>0</v>
      </c>
    </row>
    <row r="104" spans="2:63" x14ac:dyDescent="0.25">
      <c r="B104" t="str">
        <f t="shared" si="42"/>
        <v>Linea M</v>
      </c>
      <c r="D104" s="146">
        <f t="shared" si="47"/>
        <v>0</v>
      </c>
      <c r="E104" s="146">
        <f t="shared" si="47"/>
        <v>0</v>
      </c>
      <c r="F104" s="146">
        <f t="shared" si="47"/>
        <v>0</v>
      </c>
      <c r="G104" s="146">
        <f t="shared" si="47"/>
        <v>0</v>
      </c>
      <c r="H104" s="146">
        <f t="shared" si="47"/>
        <v>0</v>
      </c>
      <c r="I104" s="146">
        <f t="shared" si="47"/>
        <v>0</v>
      </c>
      <c r="J104" s="146">
        <f t="shared" si="47"/>
        <v>0</v>
      </c>
      <c r="K104" s="146">
        <f t="shared" si="47"/>
        <v>0</v>
      </c>
      <c r="L104" s="146">
        <f t="shared" si="47"/>
        <v>0</v>
      </c>
      <c r="M104" s="146">
        <f t="shared" si="47"/>
        <v>0</v>
      </c>
      <c r="N104" s="146">
        <f t="shared" si="47"/>
        <v>0</v>
      </c>
      <c r="O104" s="146">
        <f t="shared" si="47"/>
        <v>0</v>
      </c>
      <c r="P104" s="146">
        <f t="shared" si="47"/>
        <v>0</v>
      </c>
      <c r="Q104" s="146">
        <f t="shared" si="47"/>
        <v>0</v>
      </c>
      <c r="R104" s="146">
        <f t="shared" si="47"/>
        <v>0</v>
      </c>
      <c r="S104" s="146">
        <f t="shared" si="47"/>
        <v>0</v>
      </c>
      <c r="T104" s="146">
        <f t="shared" si="47"/>
        <v>0</v>
      </c>
      <c r="U104" s="146">
        <f t="shared" si="47"/>
        <v>0</v>
      </c>
      <c r="V104" s="146">
        <f t="shared" si="47"/>
        <v>0</v>
      </c>
      <c r="W104" s="146">
        <f t="shared" si="47"/>
        <v>0</v>
      </c>
      <c r="X104" s="146">
        <f t="shared" si="47"/>
        <v>0</v>
      </c>
      <c r="Y104" s="146">
        <f t="shared" si="47"/>
        <v>0</v>
      </c>
      <c r="Z104" s="146">
        <f t="shared" si="47"/>
        <v>0</v>
      </c>
      <c r="AA104" s="146">
        <f t="shared" si="47"/>
        <v>0</v>
      </c>
      <c r="AB104" s="146">
        <f t="shared" si="47"/>
        <v>0</v>
      </c>
      <c r="AC104" s="146">
        <f t="shared" si="47"/>
        <v>0</v>
      </c>
      <c r="AD104" s="146">
        <f t="shared" si="47"/>
        <v>0</v>
      </c>
      <c r="AE104" s="146">
        <f t="shared" si="47"/>
        <v>0</v>
      </c>
      <c r="AF104" s="146">
        <f t="shared" si="47"/>
        <v>0</v>
      </c>
      <c r="AG104" s="146">
        <f t="shared" si="47"/>
        <v>0</v>
      </c>
      <c r="AH104" s="146">
        <f t="shared" si="47"/>
        <v>0</v>
      </c>
      <c r="AI104" s="146">
        <f t="shared" si="47"/>
        <v>0</v>
      </c>
      <c r="AJ104" s="146">
        <f t="shared" si="47"/>
        <v>0</v>
      </c>
      <c r="AK104" s="146">
        <f t="shared" si="47"/>
        <v>0</v>
      </c>
      <c r="AL104" s="146">
        <f t="shared" si="47"/>
        <v>0</v>
      </c>
      <c r="AM104" s="146">
        <f t="shared" si="47"/>
        <v>0</v>
      </c>
      <c r="AN104" s="146">
        <f t="shared" si="46"/>
        <v>0</v>
      </c>
      <c r="AO104" s="146">
        <f t="shared" si="46"/>
        <v>0</v>
      </c>
      <c r="AP104" s="146">
        <f t="shared" si="46"/>
        <v>0</v>
      </c>
      <c r="AQ104" s="146">
        <f t="shared" si="46"/>
        <v>0</v>
      </c>
      <c r="AR104" s="146">
        <f t="shared" si="46"/>
        <v>0</v>
      </c>
      <c r="AS104" s="146">
        <f t="shared" si="46"/>
        <v>0</v>
      </c>
      <c r="AT104" s="146">
        <f t="shared" si="46"/>
        <v>0</v>
      </c>
      <c r="AU104" s="146">
        <f t="shared" si="46"/>
        <v>0</v>
      </c>
      <c r="AV104" s="146">
        <f t="shared" si="46"/>
        <v>0</v>
      </c>
      <c r="AW104" s="146">
        <f t="shared" si="46"/>
        <v>0</v>
      </c>
      <c r="AX104" s="146">
        <f t="shared" si="46"/>
        <v>0</v>
      </c>
      <c r="AY104" s="146">
        <f t="shared" si="46"/>
        <v>0</v>
      </c>
      <c r="AZ104" s="146">
        <f t="shared" si="46"/>
        <v>0</v>
      </c>
      <c r="BA104" s="146">
        <f t="shared" si="46"/>
        <v>0</v>
      </c>
      <c r="BB104" s="146">
        <f t="shared" si="46"/>
        <v>0</v>
      </c>
      <c r="BC104" s="146">
        <f t="shared" si="46"/>
        <v>0</v>
      </c>
      <c r="BD104" s="146">
        <f t="shared" si="46"/>
        <v>0</v>
      </c>
      <c r="BE104" s="146">
        <f t="shared" si="46"/>
        <v>0</v>
      </c>
      <c r="BF104" s="146">
        <f t="shared" si="46"/>
        <v>0</v>
      </c>
      <c r="BG104" s="146">
        <f t="shared" si="46"/>
        <v>0</v>
      </c>
      <c r="BH104" s="146">
        <f t="shared" si="46"/>
        <v>0</v>
      </c>
      <c r="BI104" s="146">
        <f t="shared" si="46"/>
        <v>0</v>
      </c>
      <c r="BJ104" s="146">
        <f t="shared" si="46"/>
        <v>0</v>
      </c>
      <c r="BK104" s="146">
        <f t="shared" si="46"/>
        <v>0</v>
      </c>
    </row>
    <row r="105" spans="2:63" x14ac:dyDescent="0.25">
      <c r="B105" t="str">
        <f t="shared" si="42"/>
        <v>Linea N</v>
      </c>
      <c r="D105" s="146">
        <f t="shared" si="47"/>
        <v>0</v>
      </c>
      <c r="E105" s="146">
        <f t="shared" si="47"/>
        <v>0</v>
      </c>
      <c r="F105" s="146">
        <f t="shared" si="47"/>
        <v>0</v>
      </c>
      <c r="G105" s="146">
        <f t="shared" si="47"/>
        <v>0</v>
      </c>
      <c r="H105" s="146">
        <f t="shared" si="47"/>
        <v>0</v>
      </c>
      <c r="I105" s="146">
        <f t="shared" si="47"/>
        <v>0</v>
      </c>
      <c r="J105" s="146">
        <f t="shared" si="47"/>
        <v>0</v>
      </c>
      <c r="K105" s="146">
        <f t="shared" si="47"/>
        <v>0</v>
      </c>
      <c r="L105" s="146">
        <f t="shared" si="47"/>
        <v>0</v>
      </c>
      <c r="M105" s="146">
        <f t="shared" si="47"/>
        <v>0</v>
      </c>
      <c r="N105" s="146">
        <f t="shared" si="47"/>
        <v>0</v>
      </c>
      <c r="O105" s="146">
        <f t="shared" si="47"/>
        <v>0</v>
      </c>
      <c r="P105" s="146">
        <f t="shared" si="47"/>
        <v>0</v>
      </c>
      <c r="Q105" s="146">
        <f t="shared" si="47"/>
        <v>0</v>
      </c>
      <c r="R105" s="146">
        <f t="shared" si="47"/>
        <v>0</v>
      </c>
      <c r="S105" s="146">
        <f t="shared" si="47"/>
        <v>0</v>
      </c>
      <c r="T105" s="146">
        <f t="shared" si="47"/>
        <v>0</v>
      </c>
      <c r="U105" s="146">
        <f t="shared" si="47"/>
        <v>0</v>
      </c>
      <c r="V105" s="146">
        <f t="shared" si="47"/>
        <v>0</v>
      </c>
      <c r="W105" s="146">
        <f t="shared" si="47"/>
        <v>0</v>
      </c>
      <c r="X105" s="146">
        <f t="shared" si="47"/>
        <v>0</v>
      </c>
      <c r="Y105" s="146">
        <f t="shared" si="47"/>
        <v>0</v>
      </c>
      <c r="Z105" s="146">
        <f t="shared" si="47"/>
        <v>0</v>
      </c>
      <c r="AA105" s="146">
        <f t="shared" si="47"/>
        <v>0</v>
      </c>
      <c r="AB105" s="146">
        <f t="shared" si="47"/>
        <v>0</v>
      </c>
      <c r="AC105" s="146">
        <f t="shared" si="47"/>
        <v>0</v>
      </c>
      <c r="AD105" s="146">
        <f t="shared" si="47"/>
        <v>0</v>
      </c>
      <c r="AE105" s="146">
        <f t="shared" si="47"/>
        <v>0</v>
      </c>
      <c r="AF105" s="146">
        <f t="shared" si="47"/>
        <v>0</v>
      </c>
      <c r="AG105" s="146">
        <f t="shared" si="47"/>
        <v>0</v>
      </c>
      <c r="AH105" s="146">
        <f t="shared" si="47"/>
        <v>0</v>
      </c>
      <c r="AI105" s="146">
        <f t="shared" si="47"/>
        <v>0</v>
      </c>
      <c r="AJ105" s="146">
        <f t="shared" si="47"/>
        <v>0</v>
      </c>
      <c r="AK105" s="146">
        <f t="shared" si="47"/>
        <v>0</v>
      </c>
      <c r="AL105" s="146">
        <f t="shared" si="47"/>
        <v>0</v>
      </c>
      <c r="AM105" s="146">
        <f t="shared" si="47"/>
        <v>0</v>
      </c>
      <c r="AN105" s="146">
        <f t="shared" si="46"/>
        <v>0</v>
      </c>
      <c r="AO105" s="146">
        <f t="shared" si="46"/>
        <v>0</v>
      </c>
      <c r="AP105" s="146">
        <f t="shared" si="46"/>
        <v>0</v>
      </c>
      <c r="AQ105" s="146">
        <f t="shared" si="46"/>
        <v>0</v>
      </c>
      <c r="AR105" s="146">
        <f t="shared" si="46"/>
        <v>0</v>
      </c>
      <c r="AS105" s="146">
        <f t="shared" si="46"/>
        <v>0</v>
      </c>
      <c r="AT105" s="146">
        <f t="shared" si="46"/>
        <v>0</v>
      </c>
      <c r="AU105" s="146">
        <f t="shared" si="46"/>
        <v>0</v>
      </c>
      <c r="AV105" s="146">
        <f t="shared" si="46"/>
        <v>0</v>
      </c>
      <c r="AW105" s="146">
        <f t="shared" si="46"/>
        <v>0</v>
      </c>
      <c r="AX105" s="146">
        <f t="shared" si="46"/>
        <v>0</v>
      </c>
      <c r="AY105" s="146">
        <f t="shared" si="46"/>
        <v>0</v>
      </c>
      <c r="AZ105" s="146">
        <f t="shared" si="46"/>
        <v>0</v>
      </c>
      <c r="BA105" s="146">
        <f t="shared" si="46"/>
        <v>0</v>
      </c>
      <c r="BB105" s="146">
        <f t="shared" si="46"/>
        <v>0</v>
      </c>
      <c r="BC105" s="146">
        <f t="shared" si="46"/>
        <v>0</v>
      </c>
      <c r="BD105" s="146">
        <f t="shared" si="46"/>
        <v>0</v>
      </c>
      <c r="BE105" s="146">
        <f t="shared" si="46"/>
        <v>0</v>
      </c>
      <c r="BF105" s="146">
        <f t="shared" si="46"/>
        <v>0</v>
      </c>
      <c r="BG105" s="146">
        <f t="shared" si="46"/>
        <v>0</v>
      </c>
      <c r="BH105" s="146">
        <f t="shared" si="46"/>
        <v>0</v>
      </c>
      <c r="BI105" s="146">
        <f t="shared" si="46"/>
        <v>0</v>
      </c>
      <c r="BJ105" s="146">
        <f t="shared" si="46"/>
        <v>0</v>
      </c>
      <c r="BK105" s="146">
        <f t="shared" si="46"/>
        <v>0</v>
      </c>
    </row>
    <row r="106" spans="2:63" x14ac:dyDescent="0.25">
      <c r="B106" t="str">
        <f t="shared" si="42"/>
        <v>Linea O</v>
      </c>
      <c r="D106" s="146">
        <f t="shared" si="47"/>
        <v>0</v>
      </c>
      <c r="E106" s="146">
        <f t="shared" si="47"/>
        <v>0</v>
      </c>
      <c r="F106" s="146">
        <f t="shared" si="47"/>
        <v>0</v>
      </c>
      <c r="G106" s="146">
        <f t="shared" si="47"/>
        <v>0</v>
      </c>
      <c r="H106" s="146">
        <f t="shared" si="47"/>
        <v>0</v>
      </c>
      <c r="I106" s="146">
        <f t="shared" si="47"/>
        <v>0</v>
      </c>
      <c r="J106" s="146">
        <f t="shared" si="47"/>
        <v>0</v>
      </c>
      <c r="K106" s="146">
        <f t="shared" si="47"/>
        <v>0</v>
      </c>
      <c r="L106" s="146">
        <f t="shared" si="47"/>
        <v>0</v>
      </c>
      <c r="M106" s="146">
        <f t="shared" si="47"/>
        <v>0</v>
      </c>
      <c r="N106" s="146">
        <f t="shared" si="47"/>
        <v>0</v>
      </c>
      <c r="O106" s="146">
        <f t="shared" si="47"/>
        <v>0</v>
      </c>
      <c r="P106" s="146">
        <f t="shared" si="47"/>
        <v>0</v>
      </c>
      <c r="Q106" s="146">
        <f t="shared" si="47"/>
        <v>0</v>
      </c>
      <c r="R106" s="146">
        <f t="shared" si="47"/>
        <v>0</v>
      </c>
      <c r="S106" s="146">
        <f t="shared" si="47"/>
        <v>0</v>
      </c>
      <c r="T106" s="146">
        <f t="shared" si="47"/>
        <v>0</v>
      </c>
      <c r="U106" s="146">
        <f t="shared" si="47"/>
        <v>0</v>
      </c>
      <c r="V106" s="146">
        <f t="shared" si="47"/>
        <v>0</v>
      </c>
      <c r="W106" s="146">
        <f t="shared" si="47"/>
        <v>0</v>
      </c>
      <c r="X106" s="146">
        <f t="shared" si="47"/>
        <v>0</v>
      </c>
      <c r="Y106" s="146">
        <f t="shared" si="47"/>
        <v>0</v>
      </c>
      <c r="Z106" s="146">
        <f t="shared" si="47"/>
        <v>0</v>
      </c>
      <c r="AA106" s="146">
        <f t="shared" si="47"/>
        <v>0</v>
      </c>
      <c r="AB106" s="146">
        <f t="shared" si="47"/>
        <v>0</v>
      </c>
      <c r="AC106" s="146">
        <f t="shared" si="47"/>
        <v>0</v>
      </c>
      <c r="AD106" s="146">
        <f t="shared" si="47"/>
        <v>0</v>
      </c>
      <c r="AE106" s="146">
        <f t="shared" si="47"/>
        <v>0</v>
      </c>
      <c r="AF106" s="146">
        <f t="shared" si="47"/>
        <v>0</v>
      </c>
      <c r="AG106" s="146">
        <f t="shared" si="47"/>
        <v>0</v>
      </c>
      <c r="AH106" s="146">
        <f t="shared" si="47"/>
        <v>0</v>
      </c>
      <c r="AI106" s="146">
        <f t="shared" si="47"/>
        <v>0</v>
      </c>
      <c r="AJ106" s="146">
        <f t="shared" si="47"/>
        <v>0</v>
      </c>
      <c r="AK106" s="146">
        <f t="shared" si="47"/>
        <v>0</v>
      </c>
      <c r="AL106" s="146">
        <f t="shared" si="47"/>
        <v>0</v>
      </c>
      <c r="AM106" s="146">
        <f t="shared" si="47"/>
        <v>0</v>
      </c>
      <c r="AN106" s="146">
        <f t="shared" si="46"/>
        <v>0</v>
      </c>
      <c r="AO106" s="146">
        <f t="shared" si="46"/>
        <v>0</v>
      </c>
      <c r="AP106" s="146">
        <f t="shared" si="46"/>
        <v>0</v>
      </c>
      <c r="AQ106" s="146">
        <f t="shared" si="46"/>
        <v>0</v>
      </c>
      <c r="AR106" s="146">
        <f t="shared" si="46"/>
        <v>0</v>
      </c>
      <c r="AS106" s="146">
        <f t="shared" si="46"/>
        <v>0</v>
      </c>
      <c r="AT106" s="146">
        <f t="shared" si="46"/>
        <v>0</v>
      </c>
      <c r="AU106" s="146">
        <f t="shared" si="46"/>
        <v>0</v>
      </c>
      <c r="AV106" s="146">
        <f t="shared" si="46"/>
        <v>0</v>
      </c>
      <c r="AW106" s="146">
        <f t="shared" si="46"/>
        <v>0</v>
      </c>
      <c r="AX106" s="146">
        <f t="shared" si="46"/>
        <v>0</v>
      </c>
      <c r="AY106" s="146">
        <f t="shared" si="46"/>
        <v>0</v>
      </c>
      <c r="AZ106" s="146">
        <f t="shared" si="46"/>
        <v>0</v>
      </c>
      <c r="BA106" s="146">
        <f t="shared" si="46"/>
        <v>0</v>
      </c>
      <c r="BB106" s="146">
        <f t="shared" si="46"/>
        <v>0</v>
      </c>
      <c r="BC106" s="146">
        <f t="shared" si="46"/>
        <v>0</v>
      </c>
      <c r="BD106" s="146">
        <f t="shared" si="46"/>
        <v>0</v>
      </c>
      <c r="BE106" s="146">
        <f t="shared" si="46"/>
        <v>0</v>
      </c>
      <c r="BF106" s="146">
        <f t="shared" si="46"/>
        <v>0</v>
      </c>
      <c r="BG106" s="146">
        <f t="shared" si="46"/>
        <v>0</v>
      </c>
      <c r="BH106" s="146">
        <f t="shared" si="46"/>
        <v>0</v>
      </c>
      <c r="BI106" s="146">
        <f t="shared" si="46"/>
        <v>0</v>
      </c>
      <c r="BJ106" s="146">
        <f t="shared" si="46"/>
        <v>0</v>
      </c>
      <c r="BK106" s="146">
        <f t="shared" si="46"/>
        <v>0</v>
      </c>
    </row>
    <row r="107" spans="2:63" x14ac:dyDescent="0.25">
      <c r="B107" t="str">
        <f t="shared" si="42"/>
        <v>Linea P</v>
      </c>
      <c r="D107" s="146">
        <f t="shared" si="47"/>
        <v>0</v>
      </c>
      <c r="E107" s="146">
        <f t="shared" si="47"/>
        <v>0</v>
      </c>
      <c r="F107" s="146">
        <f t="shared" si="47"/>
        <v>0</v>
      </c>
      <c r="G107" s="146">
        <f t="shared" ref="G107:AM107" si="48">+G19*G41</f>
        <v>0</v>
      </c>
      <c r="H107" s="146">
        <f t="shared" si="48"/>
        <v>0</v>
      </c>
      <c r="I107" s="146">
        <f t="shared" si="48"/>
        <v>0</v>
      </c>
      <c r="J107" s="146">
        <f t="shared" si="48"/>
        <v>0</v>
      </c>
      <c r="K107" s="146">
        <f t="shared" si="48"/>
        <v>0</v>
      </c>
      <c r="L107" s="146">
        <f t="shared" si="48"/>
        <v>0</v>
      </c>
      <c r="M107" s="146">
        <f t="shared" si="48"/>
        <v>0</v>
      </c>
      <c r="N107" s="146">
        <f t="shared" si="48"/>
        <v>0</v>
      </c>
      <c r="O107" s="146">
        <f t="shared" si="48"/>
        <v>0</v>
      </c>
      <c r="P107" s="146">
        <f t="shared" si="48"/>
        <v>0</v>
      </c>
      <c r="Q107" s="146">
        <f t="shared" si="48"/>
        <v>0</v>
      </c>
      <c r="R107" s="146">
        <f t="shared" si="48"/>
        <v>0</v>
      </c>
      <c r="S107" s="146">
        <f t="shared" si="48"/>
        <v>0</v>
      </c>
      <c r="T107" s="146">
        <f t="shared" si="48"/>
        <v>0</v>
      </c>
      <c r="U107" s="146">
        <f t="shared" si="48"/>
        <v>0</v>
      </c>
      <c r="V107" s="146">
        <f t="shared" si="48"/>
        <v>0</v>
      </c>
      <c r="W107" s="146">
        <f t="shared" si="48"/>
        <v>0</v>
      </c>
      <c r="X107" s="146">
        <f t="shared" si="48"/>
        <v>0</v>
      </c>
      <c r="Y107" s="146">
        <f t="shared" si="48"/>
        <v>0</v>
      </c>
      <c r="Z107" s="146">
        <f t="shared" si="48"/>
        <v>0</v>
      </c>
      <c r="AA107" s="146">
        <f t="shared" si="48"/>
        <v>0</v>
      </c>
      <c r="AB107" s="146">
        <f t="shared" si="48"/>
        <v>0</v>
      </c>
      <c r="AC107" s="146">
        <f t="shared" si="48"/>
        <v>0</v>
      </c>
      <c r="AD107" s="146">
        <f t="shared" si="48"/>
        <v>0</v>
      </c>
      <c r="AE107" s="146">
        <f t="shared" si="48"/>
        <v>0</v>
      </c>
      <c r="AF107" s="146">
        <f t="shared" si="48"/>
        <v>0</v>
      </c>
      <c r="AG107" s="146">
        <f t="shared" si="48"/>
        <v>0</v>
      </c>
      <c r="AH107" s="146">
        <f t="shared" si="48"/>
        <v>0</v>
      </c>
      <c r="AI107" s="146">
        <f t="shared" si="48"/>
        <v>0</v>
      </c>
      <c r="AJ107" s="146">
        <f t="shared" si="48"/>
        <v>0</v>
      </c>
      <c r="AK107" s="146">
        <f t="shared" si="48"/>
        <v>0</v>
      </c>
      <c r="AL107" s="146">
        <f t="shared" si="48"/>
        <v>0</v>
      </c>
      <c r="AM107" s="146">
        <f t="shared" si="48"/>
        <v>0</v>
      </c>
      <c r="AN107" s="146">
        <f t="shared" ref="AN107:BK107" si="49">+AN19*AN41</f>
        <v>0</v>
      </c>
      <c r="AO107" s="146">
        <f t="shared" si="49"/>
        <v>0</v>
      </c>
      <c r="AP107" s="146">
        <f t="shared" si="49"/>
        <v>0</v>
      </c>
      <c r="AQ107" s="146">
        <f t="shared" si="49"/>
        <v>0</v>
      </c>
      <c r="AR107" s="146">
        <f t="shared" si="49"/>
        <v>0</v>
      </c>
      <c r="AS107" s="146">
        <f t="shared" si="49"/>
        <v>0</v>
      </c>
      <c r="AT107" s="146">
        <f t="shared" si="49"/>
        <v>0</v>
      </c>
      <c r="AU107" s="146">
        <f t="shared" si="49"/>
        <v>0</v>
      </c>
      <c r="AV107" s="146">
        <f t="shared" si="49"/>
        <v>0</v>
      </c>
      <c r="AW107" s="146">
        <f t="shared" si="49"/>
        <v>0</v>
      </c>
      <c r="AX107" s="146">
        <f t="shared" si="49"/>
        <v>0</v>
      </c>
      <c r="AY107" s="146">
        <f t="shared" si="49"/>
        <v>0</v>
      </c>
      <c r="AZ107" s="146">
        <f t="shared" si="49"/>
        <v>0</v>
      </c>
      <c r="BA107" s="146">
        <f t="shared" si="49"/>
        <v>0</v>
      </c>
      <c r="BB107" s="146">
        <f t="shared" si="49"/>
        <v>0</v>
      </c>
      <c r="BC107" s="146">
        <f t="shared" si="49"/>
        <v>0</v>
      </c>
      <c r="BD107" s="146">
        <f t="shared" si="49"/>
        <v>0</v>
      </c>
      <c r="BE107" s="146">
        <f t="shared" si="49"/>
        <v>0</v>
      </c>
      <c r="BF107" s="146">
        <f t="shared" si="49"/>
        <v>0</v>
      </c>
      <c r="BG107" s="146">
        <f t="shared" si="49"/>
        <v>0</v>
      </c>
      <c r="BH107" s="146">
        <f t="shared" si="49"/>
        <v>0</v>
      </c>
      <c r="BI107" s="146">
        <f t="shared" si="49"/>
        <v>0</v>
      </c>
      <c r="BJ107" s="146">
        <f t="shared" si="49"/>
        <v>0</v>
      </c>
      <c r="BK107" s="146">
        <f t="shared" si="49"/>
        <v>0</v>
      </c>
    </row>
    <row r="108" spans="2:63" x14ac:dyDescent="0.25">
      <c r="B108" t="str">
        <f t="shared" si="42"/>
        <v>Linea Q</v>
      </c>
      <c r="D108" s="146">
        <f t="shared" ref="D108:AM111" si="50">+D20*D42</f>
        <v>0</v>
      </c>
      <c r="E108" s="146">
        <f t="shared" si="50"/>
        <v>0</v>
      </c>
      <c r="F108" s="146">
        <f t="shared" si="50"/>
        <v>0</v>
      </c>
      <c r="G108" s="146">
        <f t="shared" si="50"/>
        <v>0</v>
      </c>
      <c r="H108" s="146">
        <f t="shared" si="50"/>
        <v>0</v>
      </c>
      <c r="I108" s="146">
        <f t="shared" si="50"/>
        <v>0</v>
      </c>
      <c r="J108" s="146">
        <f t="shared" si="50"/>
        <v>0</v>
      </c>
      <c r="K108" s="146">
        <f t="shared" si="50"/>
        <v>0</v>
      </c>
      <c r="L108" s="146">
        <f t="shared" si="50"/>
        <v>0</v>
      </c>
      <c r="M108" s="146">
        <f t="shared" si="50"/>
        <v>0</v>
      </c>
      <c r="N108" s="146">
        <f t="shared" si="50"/>
        <v>0</v>
      </c>
      <c r="O108" s="146">
        <f t="shared" si="50"/>
        <v>0</v>
      </c>
      <c r="P108" s="146">
        <f t="shared" si="50"/>
        <v>0</v>
      </c>
      <c r="Q108" s="146">
        <f t="shared" si="50"/>
        <v>0</v>
      </c>
      <c r="R108" s="146">
        <f t="shared" si="50"/>
        <v>0</v>
      </c>
      <c r="S108" s="146">
        <f t="shared" si="50"/>
        <v>0</v>
      </c>
      <c r="T108" s="146">
        <f t="shared" si="50"/>
        <v>0</v>
      </c>
      <c r="U108" s="146">
        <f t="shared" si="50"/>
        <v>0</v>
      </c>
      <c r="V108" s="146">
        <f t="shared" si="50"/>
        <v>0</v>
      </c>
      <c r="W108" s="146">
        <f t="shared" si="50"/>
        <v>0</v>
      </c>
      <c r="X108" s="146">
        <f t="shared" si="50"/>
        <v>0</v>
      </c>
      <c r="Y108" s="146">
        <f t="shared" si="50"/>
        <v>0</v>
      </c>
      <c r="Z108" s="146">
        <f t="shared" si="50"/>
        <v>0</v>
      </c>
      <c r="AA108" s="146">
        <f t="shared" si="50"/>
        <v>0</v>
      </c>
      <c r="AB108" s="146">
        <f t="shared" si="50"/>
        <v>0</v>
      </c>
      <c r="AC108" s="146">
        <f t="shared" si="50"/>
        <v>0</v>
      </c>
      <c r="AD108" s="146">
        <f t="shared" si="50"/>
        <v>0</v>
      </c>
      <c r="AE108" s="146">
        <f t="shared" si="50"/>
        <v>0</v>
      </c>
      <c r="AF108" s="146">
        <f t="shared" si="50"/>
        <v>0</v>
      </c>
      <c r="AG108" s="146">
        <f t="shared" si="50"/>
        <v>0</v>
      </c>
      <c r="AH108" s="146">
        <f t="shared" si="50"/>
        <v>0</v>
      </c>
      <c r="AI108" s="146">
        <f t="shared" si="50"/>
        <v>0</v>
      </c>
      <c r="AJ108" s="146">
        <f t="shared" si="50"/>
        <v>0</v>
      </c>
      <c r="AK108" s="146">
        <f t="shared" si="50"/>
        <v>0</v>
      </c>
      <c r="AL108" s="146">
        <f t="shared" si="50"/>
        <v>0</v>
      </c>
      <c r="AM108" s="146">
        <f t="shared" si="50"/>
        <v>0</v>
      </c>
      <c r="AN108" s="146">
        <f t="shared" ref="AN108:BK108" si="51">+AN20*AN42</f>
        <v>0</v>
      </c>
      <c r="AO108" s="146">
        <f t="shared" si="51"/>
        <v>0</v>
      </c>
      <c r="AP108" s="146">
        <f t="shared" si="51"/>
        <v>0</v>
      </c>
      <c r="AQ108" s="146">
        <f t="shared" si="51"/>
        <v>0</v>
      </c>
      <c r="AR108" s="146">
        <f t="shared" si="51"/>
        <v>0</v>
      </c>
      <c r="AS108" s="146">
        <f t="shared" si="51"/>
        <v>0</v>
      </c>
      <c r="AT108" s="146">
        <f t="shared" si="51"/>
        <v>0</v>
      </c>
      <c r="AU108" s="146">
        <f t="shared" si="51"/>
        <v>0</v>
      </c>
      <c r="AV108" s="146">
        <f t="shared" si="51"/>
        <v>0</v>
      </c>
      <c r="AW108" s="146">
        <f t="shared" si="51"/>
        <v>0</v>
      </c>
      <c r="AX108" s="146">
        <f t="shared" si="51"/>
        <v>0</v>
      </c>
      <c r="AY108" s="146">
        <f t="shared" si="51"/>
        <v>0</v>
      </c>
      <c r="AZ108" s="146">
        <f t="shared" si="51"/>
        <v>0</v>
      </c>
      <c r="BA108" s="146">
        <f t="shared" si="51"/>
        <v>0</v>
      </c>
      <c r="BB108" s="146">
        <f t="shared" si="51"/>
        <v>0</v>
      </c>
      <c r="BC108" s="146">
        <f t="shared" si="51"/>
        <v>0</v>
      </c>
      <c r="BD108" s="146">
        <f t="shared" si="51"/>
        <v>0</v>
      </c>
      <c r="BE108" s="146">
        <f t="shared" si="51"/>
        <v>0</v>
      </c>
      <c r="BF108" s="146">
        <f t="shared" si="51"/>
        <v>0</v>
      </c>
      <c r="BG108" s="146">
        <f t="shared" si="51"/>
        <v>0</v>
      </c>
      <c r="BH108" s="146">
        <f t="shared" si="51"/>
        <v>0</v>
      </c>
      <c r="BI108" s="146">
        <f t="shared" si="51"/>
        <v>0</v>
      </c>
      <c r="BJ108" s="146">
        <f t="shared" si="51"/>
        <v>0</v>
      </c>
      <c r="BK108" s="146">
        <f t="shared" si="51"/>
        <v>0</v>
      </c>
    </row>
    <row r="109" spans="2:63" x14ac:dyDescent="0.25">
      <c r="B109" t="str">
        <f t="shared" si="42"/>
        <v>Linea R</v>
      </c>
      <c r="D109" s="146">
        <f t="shared" si="50"/>
        <v>0</v>
      </c>
      <c r="E109" s="146">
        <f t="shared" si="50"/>
        <v>0</v>
      </c>
      <c r="F109" s="146">
        <f t="shared" si="50"/>
        <v>0</v>
      </c>
      <c r="G109" s="146">
        <f t="shared" si="50"/>
        <v>0</v>
      </c>
      <c r="H109" s="146">
        <f t="shared" si="50"/>
        <v>0</v>
      </c>
      <c r="I109" s="146">
        <f t="shared" si="50"/>
        <v>0</v>
      </c>
      <c r="J109" s="146">
        <f t="shared" si="50"/>
        <v>0</v>
      </c>
      <c r="K109" s="146">
        <f t="shared" si="50"/>
        <v>0</v>
      </c>
      <c r="L109" s="146">
        <f t="shared" si="50"/>
        <v>0</v>
      </c>
      <c r="M109" s="146">
        <f t="shared" si="50"/>
        <v>0</v>
      </c>
      <c r="N109" s="146">
        <f t="shared" si="50"/>
        <v>0</v>
      </c>
      <c r="O109" s="146">
        <f t="shared" si="50"/>
        <v>0</v>
      </c>
      <c r="P109" s="146">
        <f t="shared" si="50"/>
        <v>0</v>
      </c>
      <c r="Q109" s="146">
        <f t="shared" si="50"/>
        <v>0</v>
      </c>
      <c r="R109" s="146">
        <f t="shared" si="50"/>
        <v>0</v>
      </c>
      <c r="S109" s="146">
        <f t="shared" si="50"/>
        <v>0</v>
      </c>
      <c r="T109" s="146">
        <f t="shared" si="50"/>
        <v>0</v>
      </c>
      <c r="U109" s="146">
        <f t="shared" si="50"/>
        <v>0</v>
      </c>
      <c r="V109" s="146">
        <f t="shared" si="50"/>
        <v>0</v>
      </c>
      <c r="W109" s="146">
        <f t="shared" si="50"/>
        <v>0</v>
      </c>
      <c r="X109" s="146">
        <f t="shared" si="50"/>
        <v>0</v>
      </c>
      <c r="Y109" s="146">
        <f t="shared" si="50"/>
        <v>0</v>
      </c>
      <c r="Z109" s="146">
        <f t="shared" si="50"/>
        <v>0</v>
      </c>
      <c r="AA109" s="146">
        <f t="shared" si="50"/>
        <v>0</v>
      </c>
      <c r="AB109" s="146">
        <f t="shared" si="50"/>
        <v>0</v>
      </c>
      <c r="AC109" s="146">
        <f t="shared" si="50"/>
        <v>0</v>
      </c>
      <c r="AD109" s="146">
        <f t="shared" si="50"/>
        <v>0</v>
      </c>
      <c r="AE109" s="146">
        <f t="shared" si="50"/>
        <v>0</v>
      </c>
      <c r="AF109" s="146">
        <f t="shared" si="50"/>
        <v>0</v>
      </c>
      <c r="AG109" s="146">
        <f t="shared" si="50"/>
        <v>0</v>
      </c>
      <c r="AH109" s="146">
        <f t="shared" si="50"/>
        <v>0</v>
      </c>
      <c r="AI109" s="146">
        <f t="shared" si="50"/>
        <v>0</v>
      </c>
      <c r="AJ109" s="146">
        <f t="shared" si="50"/>
        <v>0</v>
      </c>
      <c r="AK109" s="146">
        <f t="shared" si="50"/>
        <v>0</v>
      </c>
      <c r="AL109" s="146">
        <f t="shared" si="50"/>
        <v>0</v>
      </c>
      <c r="AM109" s="146">
        <f t="shared" si="50"/>
        <v>0</v>
      </c>
      <c r="AN109" s="146">
        <f t="shared" ref="AN109:BK109" si="52">+AN21*AN43</f>
        <v>0</v>
      </c>
      <c r="AO109" s="146">
        <f t="shared" si="52"/>
        <v>0</v>
      </c>
      <c r="AP109" s="146">
        <f t="shared" si="52"/>
        <v>0</v>
      </c>
      <c r="AQ109" s="146">
        <f t="shared" si="52"/>
        <v>0</v>
      </c>
      <c r="AR109" s="146">
        <f t="shared" si="52"/>
        <v>0</v>
      </c>
      <c r="AS109" s="146">
        <f t="shared" si="52"/>
        <v>0</v>
      </c>
      <c r="AT109" s="146">
        <f t="shared" si="52"/>
        <v>0</v>
      </c>
      <c r="AU109" s="146">
        <f t="shared" si="52"/>
        <v>0</v>
      </c>
      <c r="AV109" s="146">
        <f t="shared" si="52"/>
        <v>0</v>
      </c>
      <c r="AW109" s="146">
        <f t="shared" si="52"/>
        <v>0</v>
      </c>
      <c r="AX109" s="146">
        <f t="shared" si="52"/>
        <v>0</v>
      </c>
      <c r="AY109" s="146">
        <f t="shared" si="52"/>
        <v>0</v>
      </c>
      <c r="AZ109" s="146">
        <f t="shared" si="52"/>
        <v>0</v>
      </c>
      <c r="BA109" s="146">
        <f t="shared" si="52"/>
        <v>0</v>
      </c>
      <c r="BB109" s="146">
        <f t="shared" si="52"/>
        <v>0</v>
      </c>
      <c r="BC109" s="146">
        <f t="shared" si="52"/>
        <v>0</v>
      </c>
      <c r="BD109" s="146">
        <f t="shared" si="52"/>
        <v>0</v>
      </c>
      <c r="BE109" s="146">
        <f t="shared" si="52"/>
        <v>0</v>
      </c>
      <c r="BF109" s="146">
        <f t="shared" si="52"/>
        <v>0</v>
      </c>
      <c r="BG109" s="146">
        <f t="shared" si="52"/>
        <v>0</v>
      </c>
      <c r="BH109" s="146">
        <f t="shared" si="52"/>
        <v>0</v>
      </c>
      <c r="BI109" s="146">
        <f t="shared" si="52"/>
        <v>0</v>
      </c>
      <c r="BJ109" s="146">
        <f t="shared" si="52"/>
        <v>0</v>
      </c>
      <c r="BK109" s="146">
        <f t="shared" si="52"/>
        <v>0</v>
      </c>
    </row>
    <row r="110" spans="2:63" x14ac:dyDescent="0.25">
      <c r="B110" t="str">
        <f t="shared" si="42"/>
        <v>Linea S</v>
      </c>
      <c r="D110" s="146">
        <f t="shared" si="50"/>
        <v>0</v>
      </c>
      <c r="E110" s="146">
        <f t="shared" si="50"/>
        <v>0</v>
      </c>
      <c r="F110" s="146">
        <f t="shared" si="50"/>
        <v>0</v>
      </c>
      <c r="G110" s="146">
        <f t="shared" si="50"/>
        <v>0</v>
      </c>
      <c r="H110" s="146">
        <f t="shared" si="50"/>
        <v>0</v>
      </c>
      <c r="I110" s="146">
        <f t="shared" si="50"/>
        <v>0</v>
      </c>
      <c r="J110" s="146">
        <f t="shared" si="50"/>
        <v>0</v>
      </c>
      <c r="K110" s="146">
        <f t="shared" si="50"/>
        <v>0</v>
      </c>
      <c r="L110" s="146">
        <f t="shared" si="50"/>
        <v>0</v>
      </c>
      <c r="M110" s="146">
        <f t="shared" si="50"/>
        <v>0</v>
      </c>
      <c r="N110" s="146">
        <f t="shared" si="50"/>
        <v>0</v>
      </c>
      <c r="O110" s="146">
        <f t="shared" si="50"/>
        <v>0</v>
      </c>
      <c r="P110" s="146">
        <f t="shared" si="50"/>
        <v>0</v>
      </c>
      <c r="Q110" s="146">
        <f t="shared" si="50"/>
        <v>0</v>
      </c>
      <c r="R110" s="146">
        <f t="shared" si="50"/>
        <v>0</v>
      </c>
      <c r="S110" s="146">
        <f t="shared" si="50"/>
        <v>0</v>
      </c>
      <c r="T110" s="146">
        <f t="shared" si="50"/>
        <v>0</v>
      </c>
      <c r="U110" s="146">
        <f t="shared" si="50"/>
        <v>0</v>
      </c>
      <c r="V110" s="146">
        <f t="shared" si="50"/>
        <v>0</v>
      </c>
      <c r="W110" s="146">
        <f t="shared" si="50"/>
        <v>0</v>
      </c>
      <c r="X110" s="146">
        <f t="shared" si="50"/>
        <v>0</v>
      </c>
      <c r="Y110" s="146">
        <f t="shared" si="50"/>
        <v>0</v>
      </c>
      <c r="Z110" s="146">
        <f t="shared" si="50"/>
        <v>0</v>
      </c>
      <c r="AA110" s="146">
        <f t="shared" si="50"/>
        <v>0</v>
      </c>
      <c r="AB110" s="146">
        <f t="shared" si="50"/>
        <v>0</v>
      </c>
      <c r="AC110" s="146">
        <f t="shared" si="50"/>
        <v>0</v>
      </c>
      <c r="AD110" s="146">
        <f t="shared" si="50"/>
        <v>0</v>
      </c>
      <c r="AE110" s="146">
        <f t="shared" si="50"/>
        <v>0</v>
      </c>
      <c r="AF110" s="146">
        <f t="shared" si="50"/>
        <v>0</v>
      </c>
      <c r="AG110" s="146">
        <f t="shared" si="50"/>
        <v>0</v>
      </c>
      <c r="AH110" s="146">
        <f t="shared" si="50"/>
        <v>0</v>
      </c>
      <c r="AI110" s="146">
        <f t="shared" si="50"/>
        <v>0</v>
      </c>
      <c r="AJ110" s="146">
        <f t="shared" si="50"/>
        <v>0</v>
      </c>
      <c r="AK110" s="146">
        <f t="shared" si="50"/>
        <v>0</v>
      </c>
      <c r="AL110" s="146">
        <f t="shared" si="50"/>
        <v>0</v>
      </c>
      <c r="AM110" s="146">
        <f t="shared" si="50"/>
        <v>0</v>
      </c>
      <c r="AN110" s="146">
        <f t="shared" ref="AN110:BK110" si="53">+AN22*AN44</f>
        <v>0</v>
      </c>
      <c r="AO110" s="146">
        <f t="shared" si="53"/>
        <v>0</v>
      </c>
      <c r="AP110" s="146">
        <f t="shared" si="53"/>
        <v>0</v>
      </c>
      <c r="AQ110" s="146">
        <f t="shared" si="53"/>
        <v>0</v>
      </c>
      <c r="AR110" s="146">
        <f t="shared" si="53"/>
        <v>0</v>
      </c>
      <c r="AS110" s="146">
        <f t="shared" si="53"/>
        <v>0</v>
      </c>
      <c r="AT110" s="146">
        <f t="shared" si="53"/>
        <v>0</v>
      </c>
      <c r="AU110" s="146">
        <f t="shared" si="53"/>
        <v>0</v>
      </c>
      <c r="AV110" s="146">
        <f t="shared" si="53"/>
        <v>0</v>
      </c>
      <c r="AW110" s="146">
        <f t="shared" si="53"/>
        <v>0</v>
      </c>
      <c r="AX110" s="146">
        <f t="shared" si="53"/>
        <v>0</v>
      </c>
      <c r="AY110" s="146">
        <f t="shared" si="53"/>
        <v>0</v>
      </c>
      <c r="AZ110" s="146">
        <f t="shared" si="53"/>
        <v>0</v>
      </c>
      <c r="BA110" s="146">
        <f t="shared" si="53"/>
        <v>0</v>
      </c>
      <c r="BB110" s="146">
        <f t="shared" si="53"/>
        <v>0</v>
      </c>
      <c r="BC110" s="146">
        <f t="shared" si="53"/>
        <v>0</v>
      </c>
      <c r="BD110" s="146">
        <f t="shared" si="53"/>
        <v>0</v>
      </c>
      <c r="BE110" s="146">
        <f t="shared" si="53"/>
        <v>0</v>
      </c>
      <c r="BF110" s="146">
        <f t="shared" si="53"/>
        <v>0</v>
      </c>
      <c r="BG110" s="146">
        <f t="shared" si="53"/>
        <v>0</v>
      </c>
      <c r="BH110" s="146">
        <f t="shared" si="53"/>
        <v>0</v>
      </c>
      <c r="BI110" s="146">
        <f t="shared" si="53"/>
        <v>0</v>
      </c>
      <c r="BJ110" s="146">
        <f t="shared" si="53"/>
        <v>0</v>
      </c>
      <c r="BK110" s="146">
        <f t="shared" si="53"/>
        <v>0</v>
      </c>
    </row>
    <row r="111" spans="2:63" x14ac:dyDescent="0.25">
      <c r="B111" t="str">
        <f t="shared" si="42"/>
        <v>Linea T</v>
      </c>
      <c r="D111" s="146">
        <f t="shared" si="50"/>
        <v>0</v>
      </c>
      <c r="E111" s="146">
        <f t="shared" si="50"/>
        <v>0</v>
      </c>
      <c r="F111" s="146">
        <f t="shared" si="50"/>
        <v>0</v>
      </c>
      <c r="G111" s="146">
        <f t="shared" si="50"/>
        <v>0</v>
      </c>
      <c r="H111" s="146">
        <f t="shared" si="50"/>
        <v>0</v>
      </c>
      <c r="I111" s="146">
        <f t="shared" si="50"/>
        <v>0</v>
      </c>
      <c r="J111" s="146">
        <f t="shared" si="50"/>
        <v>0</v>
      </c>
      <c r="K111" s="146">
        <f t="shared" si="50"/>
        <v>0</v>
      </c>
      <c r="L111" s="146">
        <f t="shared" si="50"/>
        <v>0</v>
      </c>
      <c r="M111" s="146">
        <f t="shared" si="50"/>
        <v>0</v>
      </c>
      <c r="N111" s="146">
        <f t="shared" si="50"/>
        <v>0</v>
      </c>
      <c r="O111" s="146">
        <f t="shared" si="50"/>
        <v>0</v>
      </c>
      <c r="P111" s="146">
        <f t="shared" si="50"/>
        <v>0</v>
      </c>
      <c r="Q111" s="146">
        <f t="shared" si="50"/>
        <v>0</v>
      </c>
      <c r="R111" s="146">
        <f t="shared" si="50"/>
        <v>0</v>
      </c>
      <c r="S111" s="146">
        <f t="shared" si="50"/>
        <v>0</v>
      </c>
      <c r="T111" s="146">
        <f t="shared" si="50"/>
        <v>0</v>
      </c>
      <c r="U111" s="146">
        <f t="shared" si="50"/>
        <v>0</v>
      </c>
      <c r="V111" s="146">
        <f t="shared" si="50"/>
        <v>0</v>
      </c>
      <c r="W111" s="146">
        <f t="shared" si="50"/>
        <v>0</v>
      </c>
      <c r="X111" s="146">
        <f t="shared" si="50"/>
        <v>0</v>
      </c>
      <c r="Y111" s="146">
        <f t="shared" si="50"/>
        <v>0</v>
      </c>
      <c r="Z111" s="146">
        <f t="shared" si="50"/>
        <v>0</v>
      </c>
      <c r="AA111" s="146">
        <f t="shared" si="50"/>
        <v>0</v>
      </c>
      <c r="AB111" s="146">
        <f t="shared" si="50"/>
        <v>0</v>
      </c>
      <c r="AC111" s="146">
        <f t="shared" si="50"/>
        <v>0</v>
      </c>
      <c r="AD111" s="146">
        <f t="shared" si="50"/>
        <v>0</v>
      </c>
      <c r="AE111" s="146">
        <f t="shared" si="50"/>
        <v>0</v>
      </c>
      <c r="AF111" s="146">
        <f t="shared" si="50"/>
        <v>0</v>
      </c>
      <c r="AG111" s="146">
        <f t="shared" si="50"/>
        <v>0</v>
      </c>
      <c r="AH111" s="146">
        <f t="shared" si="50"/>
        <v>0</v>
      </c>
      <c r="AI111" s="146">
        <f t="shared" si="50"/>
        <v>0</v>
      </c>
      <c r="AJ111" s="146">
        <f t="shared" si="50"/>
        <v>0</v>
      </c>
      <c r="AK111" s="146">
        <f t="shared" si="50"/>
        <v>0</v>
      </c>
      <c r="AL111" s="146">
        <f t="shared" si="50"/>
        <v>0</v>
      </c>
      <c r="AM111" s="146">
        <f t="shared" si="50"/>
        <v>0</v>
      </c>
      <c r="AN111" s="146">
        <f t="shared" ref="AN111:BK111" si="54">+AN23*AN45</f>
        <v>0</v>
      </c>
      <c r="AO111" s="146">
        <f t="shared" si="54"/>
        <v>0</v>
      </c>
      <c r="AP111" s="146">
        <f t="shared" si="54"/>
        <v>0</v>
      </c>
      <c r="AQ111" s="146">
        <f t="shared" si="54"/>
        <v>0</v>
      </c>
      <c r="AR111" s="146">
        <f t="shared" si="54"/>
        <v>0</v>
      </c>
      <c r="AS111" s="146">
        <f t="shared" si="54"/>
        <v>0</v>
      </c>
      <c r="AT111" s="146">
        <f t="shared" si="54"/>
        <v>0</v>
      </c>
      <c r="AU111" s="146">
        <f t="shared" si="54"/>
        <v>0</v>
      </c>
      <c r="AV111" s="146">
        <f t="shared" si="54"/>
        <v>0</v>
      </c>
      <c r="AW111" s="146">
        <f t="shared" si="54"/>
        <v>0</v>
      </c>
      <c r="AX111" s="146">
        <f t="shared" si="54"/>
        <v>0</v>
      </c>
      <c r="AY111" s="146">
        <f t="shared" si="54"/>
        <v>0</v>
      </c>
      <c r="AZ111" s="146">
        <f t="shared" si="54"/>
        <v>0</v>
      </c>
      <c r="BA111" s="146">
        <f t="shared" si="54"/>
        <v>0</v>
      </c>
      <c r="BB111" s="146">
        <f t="shared" si="54"/>
        <v>0</v>
      </c>
      <c r="BC111" s="146">
        <f t="shared" si="54"/>
        <v>0</v>
      </c>
      <c r="BD111" s="146">
        <f t="shared" si="54"/>
        <v>0</v>
      </c>
      <c r="BE111" s="146">
        <f t="shared" si="54"/>
        <v>0</v>
      </c>
      <c r="BF111" s="146">
        <f t="shared" si="54"/>
        <v>0</v>
      </c>
      <c r="BG111" s="146">
        <f t="shared" si="54"/>
        <v>0</v>
      </c>
      <c r="BH111" s="146">
        <f t="shared" si="54"/>
        <v>0</v>
      </c>
      <c r="BI111" s="146">
        <f t="shared" si="54"/>
        <v>0</v>
      </c>
      <c r="BJ111" s="146">
        <f t="shared" si="54"/>
        <v>0</v>
      </c>
      <c r="BK111" s="146">
        <f t="shared" si="54"/>
        <v>0</v>
      </c>
    </row>
    <row r="112" spans="2:63" s="20" customFormat="1" x14ac:dyDescent="0.25">
      <c r="B112" s="35" t="s">
        <v>115</v>
      </c>
      <c r="C112" s="35"/>
      <c r="D112" s="158">
        <f>SUM(D92:D111)</f>
        <v>1000</v>
      </c>
      <c r="E112" s="158">
        <f>SUM(E92:E111)</f>
        <v>1000</v>
      </c>
      <c r="F112" s="158">
        <f t="shared" ref="F112:AM112" si="55">SUM(F92:F111)</f>
        <v>1000</v>
      </c>
      <c r="G112" s="158">
        <f t="shared" si="55"/>
        <v>1000</v>
      </c>
      <c r="H112" s="158">
        <f t="shared" si="55"/>
        <v>1000</v>
      </c>
      <c r="I112" s="158">
        <f t="shared" si="55"/>
        <v>1000</v>
      </c>
      <c r="J112" s="158">
        <f t="shared" si="55"/>
        <v>1000</v>
      </c>
      <c r="K112" s="158">
        <f t="shared" si="55"/>
        <v>1000</v>
      </c>
      <c r="L112" s="158">
        <f t="shared" si="55"/>
        <v>1000</v>
      </c>
      <c r="M112" s="158">
        <f t="shared" si="55"/>
        <v>1000</v>
      </c>
      <c r="N112" s="158">
        <f t="shared" si="55"/>
        <v>1000</v>
      </c>
      <c r="O112" s="158">
        <f t="shared" si="55"/>
        <v>1000</v>
      </c>
      <c r="P112" s="158">
        <f t="shared" si="55"/>
        <v>2000</v>
      </c>
      <c r="Q112" s="158">
        <f t="shared" si="55"/>
        <v>2000</v>
      </c>
      <c r="R112" s="158">
        <f t="shared" si="55"/>
        <v>2000</v>
      </c>
      <c r="S112" s="158">
        <f t="shared" si="55"/>
        <v>2000</v>
      </c>
      <c r="T112" s="158">
        <f t="shared" si="55"/>
        <v>2000</v>
      </c>
      <c r="U112" s="158">
        <f t="shared" si="55"/>
        <v>2000</v>
      </c>
      <c r="V112" s="158">
        <f t="shared" si="55"/>
        <v>2000</v>
      </c>
      <c r="W112" s="158">
        <f t="shared" si="55"/>
        <v>2000</v>
      </c>
      <c r="X112" s="158">
        <f t="shared" si="55"/>
        <v>2000</v>
      </c>
      <c r="Y112" s="158">
        <f t="shared" si="55"/>
        <v>2000</v>
      </c>
      <c r="Z112" s="158">
        <f t="shared" si="55"/>
        <v>2000</v>
      </c>
      <c r="AA112" s="158">
        <f t="shared" si="55"/>
        <v>2000</v>
      </c>
      <c r="AB112" s="158">
        <f t="shared" si="55"/>
        <v>3000</v>
      </c>
      <c r="AC112" s="158">
        <f t="shared" si="55"/>
        <v>3000</v>
      </c>
      <c r="AD112" s="158">
        <f t="shared" si="55"/>
        <v>3000</v>
      </c>
      <c r="AE112" s="158">
        <f t="shared" si="55"/>
        <v>3000</v>
      </c>
      <c r="AF112" s="158">
        <f t="shared" si="55"/>
        <v>3000</v>
      </c>
      <c r="AG112" s="158">
        <f t="shared" si="55"/>
        <v>3000</v>
      </c>
      <c r="AH112" s="158">
        <f t="shared" si="55"/>
        <v>3000</v>
      </c>
      <c r="AI112" s="158">
        <f t="shared" si="55"/>
        <v>3000</v>
      </c>
      <c r="AJ112" s="158">
        <f t="shared" si="55"/>
        <v>3000</v>
      </c>
      <c r="AK112" s="158">
        <f t="shared" si="55"/>
        <v>3000</v>
      </c>
      <c r="AL112" s="158">
        <f t="shared" si="55"/>
        <v>3000</v>
      </c>
      <c r="AM112" s="158">
        <f t="shared" si="55"/>
        <v>3000</v>
      </c>
      <c r="AN112" s="158">
        <f t="shared" ref="AN112:BK112" si="56">SUM(AN92:AN111)</f>
        <v>4000</v>
      </c>
      <c r="AO112" s="158">
        <f t="shared" si="56"/>
        <v>4000</v>
      </c>
      <c r="AP112" s="158">
        <f t="shared" si="56"/>
        <v>4000</v>
      </c>
      <c r="AQ112" s="158">
        <f t="shared" si="56"/>
        <v>4000</v>
      </c>
      <c r="AR112" s="158">
        <f t="shared" si="56"/>
        <v>4000</v>
      </c>
      <c r="AS112" s="158">
        <f t="shared" si="56"/>
        <v>4000</v>
      </c>
      <c r="AT112" s="158">
        <f t="shared" si="56"/>
        <v>4000</v>
      </c>
      <c r="AU112" s="158">
        <f t="shared" si="56"/>
        <v>4000</v>
      </c>
      <c r="AV112" s="158">
        <f t="shared" si="56"/>
        <v>4000</v>
      </c>
      <c r="AW112" s="158">
        <f t="shared" si="56"/>
        <v>4000</v>
      </c>
      <c r="AX112" s="158">
        <f t="shared" si="56"/>
        <v>4000</v>
      </c>
      <c r="AY112" s="158">
        <f t="shared" si="56"/>
        <v>4000</v>
      </c>
      <c r="AZ112" s="158">
        <f t="shared" si="56"/>
        <v>4000</v>
      </c>
      <c r="BA112" s="158">
        <f t="shared" si="56"/>
        <v>4000</v>
      </c>
      <c r="BB112" s="158">
        <f t="shared" si="56"/>
        <v>14000</v>
      </c>
      <c r="BC112" s="158">
        <f t="shared" si="56"/>
        <v>14000</v>
      </c>
      <c r="BD112" s="158">
        <f t="shared" si="56"/>
        <v>14000</v>
      </c>
      <c r="BE112" s="158">
        <f t="shared" si="56"/>
        <v>14000</v>
      </c>
      <c r="BF112" s="158">
        <f t="shared" si="56"/>
        <v>14000</v>
      </c>
      <c r="BG112" s="158">
        <f t="shared" si="56"/>
        <v>14000</v>
      </c>
      <c r="BH112" s="158">
        <f t="shared" si="56"/>
        <v>14000</v>
      </c>
      <c r="BI112" s="158">
        <f t="shared" si="56"/>
        <v>14000</v>
      </c>
      <c r="BJ112" s="158">
        <f t="shared" si="56"/>
        <v>14000</v>
      </c>
      <c r="BK112" s="158">
        <f t="shared" si="56"/>
        <v>14000</v>
      </c>
    </row>
    <row r="114" spans="2:63" x14ac:dyDescent="0.25">
      <c r="B114" s="22" t="s">
        <v>116</v>
      </c>
      <c r="C114" s="22"/>
      <c r="D114" s="31">
        <f>+D3</f>
        <v>41640</v>
      </c>
      <c r="E114" s="31">
        <f>+E3</f>
        <v>41698</v>
      </c>
      <c r="F114" s="31">
        <f t="shared" ref="F114:AM114" si="57">+F3</f>
        <v>41729</v>
      </c>
      <c r="G114" s="31">
        <f t="shared" si="57"/>
        <v>41759</v>
      </c>
      <c r="H114" s="31">
        <f t="shared" si="57"/>
        <v>41790</v>
      </c>
      <c r="I114" s="31">
        <f t="shared" si="57"/>
        <v>41820</v>
      </c>
      <c r="J114" s="31">
        <f t="shared" si="57"/>
        <v>41851</v>
      </c>
      <c r="K114" s="31">
        <f t="shared" si="57"/>
        <v>41882</v>
      </c>
      <c r="L114" s="31">
        <f t="shared" si="57"/>
        <v>41912</v>
      </c>
      <c r="M114" s="31">
        <f t="shared" si="57"/>
        <v>41943</v>
      </c>
      <c r="N114" s="31">
        <f t="shared" si="57"/>
        <v>41973</v>
      </c>
      <c r="O114" s="31">
        <f t="shared" si="57"/>
        <v>42004</v>
      </c>
      <c r="P114" s="31">
        <f t="shared" si="57"/>
        <v>42035</v>
      </c>
      <c r="Q114" s="31">
        <f t="shared" si="57"/>
        <v>42063</v>
      </c>
      <c r="R114" s="31">
        <f t="shared" si="57"/>
        <v>42094</v>
      </c>
      <c r="S114" s="31">
        <f t="shared" si="57"/>
        <v>42124</v>
      </c>
      <c r="T114" s="31">
        <f t="shared" si="57"/>
        <v>42155</v>
      </c>
      <c r="U114" s="31">
        <f t="shared" si="57"/>
        <v>42185</v>
      </c>
      <c r="V114" s="31">
        <f t="shared" si="57"/>
        <v>42216</v>
      </c>
      <c r="W114" s="31">
        <f t="shared" si="57"/>
        <v>42247</v>
      </c>
      <c r="X114" s="31">
        <f t="shared" si="57"/>
        <v>42277</v>
      </c>
      <c r="Y114" s="31">
        <f t="shared" si="57"/>
        <v>42308</v>
      </c>
      <c r="Z114" s="31">
        <f t="shared" si="57"/>
        <v>42338</v>
      </c>
      <c r="AA114" s="31">
        <f t="shared" si="57"/>
        <v>42369</v>
      </c>
      <c r="AB114" s="31">
        <f t="shared" si="57"/>
        <v>42400</v>
      </c>
      <c r="AC114" s="31">
        <f t="shared" si="57"/>
        <v>42429</v>
      </c>
      <c r="AD114" s="31">
        <f t="shared" si="57"/>
        <v>42460</v>
      </c>
      <c r="AE114" s="31">
        <f t="shared" si="57"/>
        <v>42490</v>
      </c>
      <c r="AF114" s="31">
        <f t="shared" si="57"/>
        <v>42521</v>
      </c>
      <c r="AG114" s="31">
        <f t="shared" si="57"/>
        <v>42551</v>
      </c>
      <c r="AH114" s="31">
        <f t="shared" si="57"/>
        <v>42582</v>
      </c>
      <c r="AI114" s="31">
        <f t="shared" si="57"/>
        <v>42613</v>
      </c>
      <c r="AJ114" s="31">
        <f t="shared" si="57"/>
        <v>42643</v>
      </c>
      <c r="AK114" s="31">
        <f t="shared" si="57"/>
        <v>42674</v>
      </c>
      <c r="AL114" s="31">
        <f t="shared" si="57"/>
        <v>42704</v>
      </c>
      <c r="AM114" s="31">
        <f t="shared" si="57"/>
        <v>42735</v>
      </c>
      <c r="AN114" s="31">
        <f t="shared" ref="AN114:BK114" si="58">+AN3</f>
        <v>42766</v>
      </c>
      <c r="AO114" s="31">
        <f t="shared" si="58"/>
        <v>42794</v>
      </c>
      <c r="AP114" s="31">
        <f t="shared" si="58"/>
        <v>42825</v>
      </c>
      <c r="AQ114" s="31">
        <f t="shared" si="58"/>
        <v>42855</v>
      </c>
      <c r="AR114" s="31">
        <f t="shared" si="58"/>
        <v>42886</v>
      </c>
      <c r="AS114" s="31">
        <f t="shared" si="58"/>
        <v>42916</v>
      </c>
      <c r="AT114" s="31">
        <f t="shared" si="58"/>
        <v>42947</v>
      </c>
      <c r="AU114" s="31">
        <f t="shared" si="58"/>
        <v>42978</v>
      </c>
      <c r="AV114" s="31">
        <f t="shared" si="58"/>
        <v>43008</v>
      </c>
      <c r="AW114" s="31">
        <f t="shared" si="58"/>
        <v>43039</v>
      </c>
      <c r="AX114" s="31">
        <f t="shared" si="58"/>
        <v>43069</v>
      </c>
      <c r="AY114" s="31">
        <f t="shared" si="58"/>
        <v>43100</v>
      </c>
      <c r="AZ114" s="31">
        <f t="shared" si="58"/>
        <v>43131</v>
      </c>
      <c r="BA114" s="31">
        <f t="shared" si="58"/>
        <v>43159</v>
      </c>
      <c r="BB114" s="31">
        <f t="shared" si="58"/>
        <v>43190</v>
      </c>
      <c r="BC114" s="31">
        <f t="shared" si="58"/>
        <v>43220</v>
      </c>
      <c r="BD114" s="31">
        <f t="shared" si="58"/>
        <v>43251</v>
      </c>
      <c r="BE114" s="31">
        <f t="shared" si="58"/>
        <v>43281</v>
      </c>
      <c r="BF114" s="31">
        <f t="shared" si="58"/>
        <v>43312</v>
      </c>
      <c r="BG114" s="31">
        <f t="shared" si="58"/>
        <v>43343</v>
      </c>
      <c r="BH114" s="31">
        <f t="shared" si="58"/>
        <v>43373</v>
      </c>
      <c r="BI114" s="31">
        <f t="shared" si="58"/>
        <v>43404</v>
      </c>
      <c r="BJ114" s="31">
        <f t="shared" si="58"/>
        <v>43434</v>
      </c>
      <c r="BK114" s="31">
        <f t="shared" si="58"/>
        <v>43465</v>
      </c>
    </row>
    <row r="115" spans="2:63" x14ac:dyDescent="0.25">
      <c r="B115" t="str">
        <f t="shared" ref="B115:B134" si="59">+B4</f>
        <v>Linea A</v>
      </c>
      <c r="C115" s="36"/>
      <c r="D115" s="146">
        <f>+D48*D4</f>
        <v>2000</v>
      </c>
      <c r="E115" s="146">
        <f>+E48*E4</f>
        <v>2000</v>
      </c>
      <c r="F115" s="146">
        <f t="shared" ref="F115:AM122" si="60">+F48*F4</f>
        <v>2000</v>
      </c>
      <c r="G115" s="146">
        <f t="shared" si="60"/>
        <v>2000</v>
      </c>
      <c r="H115" s="146">
        <f t="shared" si="60"/>
        <v>2000</v>
      </c>
      <c r="I115" s="146">
        <f t="shared" si="60"/>
        <v>2000</v>
      </c>
      <c r="J115" s="146">
        <f t="shared" si="60"/>
        <v>2000</v>
      </c>
      <c r="K115" s="146">
        <f t="shared" si="60"/>
        <v>2000</v>
      </c>
      <c r="L115" s="146">
        <f t="shared" si="60"/>
        <v>2000</v>
      </c>
      <c r="M115" s="146">
        <f t="shared" si="60"/>
        <v>2000</v>
      </c>
      <c r="N115" s="146">
        <f t="shared" si="60"/>
        <v>2000</v>
      </c>
      <c r="O115" s="146">
        <f t="shared" si="60"/>
        <v>2000</v>
      </c>
      <c r="P115" s="146">
        <f t="shared" si="60"/>
        <v>2000</v>
      </c>
      <c r="Q115" s="146">
        <f t="shared" si="60"/>
        <v>2000</v>
      </c>
      <c r="R115" s="146">
        <f t="shared" si="60"/>
        <v>2000</v>
      </c>
      <c r="S115" s="146">
        <f t="shared" si="60"/>
        <v>2000</v>
      </c>
      <c r="T115" s="146">
        <f t="shared" si="60"/>
        <v>2000</v>
      </c>
      <c r="U115" s="146">
        <f t="shared" si="60"/>
        <v>2000</v>
      </c>
      <c r="V115" s="146">
        <f t="shared" si="60"/>
        <v>2000</v>
      </c>
      <c r="W115" s="146">
        <f t="shared" si="60"/>
        <v>2000</v>
      </c>
      <c r="X115" s="146">
        <f t="shared" si="60"/>
        <v>2000</v>
      </c>
      <c r="Y115" s="146">
        <f t="shared" si="60"/>
        <v>2000</v>
      </c>
      <c r="Z115" s="146">
        <f t="shared" si="60"/>
        <v>2000</v>
      </c>
      <c r="AA115" s="146">
        <f t="shared" si="60"/>
        <v>2000</v>
      </c>
      <c r="AB115" s="146">
        <f t="shared" si="60"/>
        <v>2000</v>
      </c>
      <c r="AC115" s="146">
        <f t="shared" si="60"/>
        <v>2000</v>
      </c>
      <c r="AD115" s="146">
        <f t="shared" si="60"/>
        <v>2000</v>
      </c>
      <c r="AE115" s="146">
        <f t="shared" si="60"/>
        <v>2000</v>
      </c>
      <c r="AF115" s="146">
        <f t="shared" si="60"/>
        <v>2000</v>
      </c>
      <c r="AG115" s="146">
        <f t="shared" si="60"/>
        <v>2000</v>
      </c>
      <c r="AH115" s="146">
        <f t="shared" si="60"/>
        <v>2000</v>
      </c>
      <c r="AI115" s="146">
        <f t="shared" si="60"/>
        <v>2000</v>
      </c>
      <c r="AJ115" s="146">
        <f t="shared" si="60"/>
        <v>2000</v>
      </c>
      <c r="AK115" s="146">
        <f t="shared" si="60"/>
        <v>2000</v>
      </c>
      <c r="AL115" s="146">
        <f t="shared" si="60"/>
        <v>2000</v>
      </c>
      <c r="AM115" s="146">
        <f t="shared" si="60"/>
        <v>2000</v>
      </c>
      <c r="AN115" s="146">
        <f t="shared" ref="AN115:BK121" si="61">+AN48*AN4</f>
        <v>2000</v>
      </c>
      <c r="AO115" s="146">
        <f t="shared" si="61"/>
        <v>2000</v>
      </c>
      <c r="AP115" s="146">
        <f t="shared" si="61"/>
        <v>2000</v>
      </c>
      <c r="AQ115" s="146">
        <f t="shared" si="61"/>
        <v>2000</v>
      </c>
      <c r="AR115" s="146">
        <f t="shared" si="61"/>
        <v>2000</v>
      </c>
      <c r="AS115" s="146">
        <f t="shared" si="61"/>
        <v>2000</v>
      </c>
      <c r="AT115" s="146">
        <f t="shared" si="61"/>
        <v>2000</v>
      </c>
      <c r="AU115" s="146">
        <f t="shared" si="61"/>
        <v>2000</v>
      </c>
      <c r="AV115" s="146">
        <f t="shared" si="61"/>
        <v>2000</v>
      </c>
      <c r="AW115" s="146">
        <f t="shared" si="61"/>
        <v>2000</v>
      </c>
      <c r="AX115" s="146">
        <f t="shared" si="61"/>
        <v>2000</v>
      </c>
      <c r="AY115" s="146">
        <f t="shared" si="61"/>
        <v>2000</v>
      </c>
      <c r="AZ115" s="146">
        <f t="shared" si="61"/>
        <v>2000</v>
      </c>
      <c r="BA115" s="146">
        <f t="shared" si="61"/>
        <v>2000</v>
      </c>
      <c r="BB115" s="146">
        <f t="shared" si="61"/>
        <v>2000</v>
      </c>
      <c r="BC115" s="146">
        <f t="shared" si="61"/>
        <v>2000</v>
      </c>
      <c r="BD115" s="146">
        <f t="shared" si="61"/>
        <v>2000</v>
      </c>
      <c r="BE115" s="146">
        <f t="shared" si="61"/>
        <v>2000</v>
      </c>
      <c r="BF115" s="146">
        <f t="shared" si="61"/>
        <v>2000</v>
      </c>
      <c r="BG115" s="146">
        <f t="shared" si="61"/>
        <v>2000</v>
      </c>
      <c r="BH115" s="146">
        <f t="shared" si="61"/>
        <v>2000</v>
      </c>
      <c r="BI115" s="146">
        <f t="shared" si="61"/>
        <v>2000</v>
      </c>
      <c r="BJ115" s="146">
        <f t="shared" si="61"/>
        <v>2000</v>
      </c>
      <c r="BK115" s="146">
        <f t="shared" si="61"/>
        <v>2000</v>
      </c>
    </row>
    <row r="116" spans="2:63" x14ac:dyDescent="0.25">
      <c r="B116" t="str">
        <f t="shared" si="59"/>
        <v>Linea B</v>
      </c>
      <c r="C116" s="36"/>
      <c r="D116" s="146">
        <f t="shared" ref="D116:S131" si="62">+D49*D5</f>
        <v>0</v>
      </c>
      <c r="E116" s="146">
        <f t="shared" si="62"/>
        <v>0</v>
      </c>
      <c r="F116" s="146">
        <f t="shared" si="60"/>
        <v>0</v>
      </c>
      <c r="G116" s="146">
        <f t="shared" si="60"/>
        <v>0</v>
      </c>
      <c r="H116" s="146">
        <f t="shared" si="60"/>
        <v>0</v>
      </c>
      <c r="I116" s="146">
        <f t="shared" si="60"/>
        <v>0</v>
      </c>
      <c r="J116" s="146">
        <f t="shared" si="60"/>
        <v>0</v>
      </c>
      <c r="K116" s="146">
        <f t="shared" si="60"/>
        <v>0</v>
      </c>
      <c r="L116" s="146">
        <f t="shared" si="60"/>
        <v>0</v>
      </c>
      <c r="M116" s="146">
        <f t="shared" si="60"/>
        <v>0</v>
      </c>
      <c r="N116" s="146">
        <f t="shared" si="60"/>
        <v>0</v>
      </c>
      <c r="O116" s="146">
        <f t="shared" si="60"/>
        <v>0</v>
      </c>
      <c r="P116" s="146">
        <f t="shared" si="60"/>
        <v>2000</v>
      </c>
      <c r="Q116" s="146">
        <f t="shared" si="60"/>
        <v>2000</v>
      </c>
      <c r="R116" s="146">
        <f t="shared" si="60"/>
        <v>2000</v>
      </c>
      <c r="S116" s="146">
        <f t="shared" si="60"/>
        <v>2000</v>
      </c>
      <c r="T116" s="146">
        <f t="shared" si="60"/>
        <v>2000</v>
      </c>
      <c r="U116" s="146">
        <f t="shared" si="60"/>
        <v>2000</v>
      </c>
      <c r="V116" s="146">
        <f t="shared" si="60"/>
        <v>2000</v>
      </c>
      <c r="W116" s="146">
        <f t="shared" si="60"/>
        <v>2000</v>
      </c>
      <c r="X116" s="146">
        <f t="shared" si="60"/>
        <v>2000</v>
      </c>
      <c r="Y116" s="146">
        <f t="shared" si="60"/>
        <v>2000</v>
      </c>
      <c r="Z116" s="146">
        <f t="shared" si="60"/>
        <v>2000</v>
      </c>
      <c r="AA116" s="146">
        <f t="shared" si="60"/>
        <v>2000</v>
      </c>
      <c r="AB116" s="146">
        <f t="shared" si="60"/>
        <v>2000</v>
      </c>
      <c r="AC116" s="146">
        <f t="shared" si="60"/>
        <v>2000</v>
      </c>
      <c r="AD116" s="146">
        <f t="shared" si="60"/>
        <v>2000</v>
      </c>
      <c r="AE116" s="146">
        <f t="shared" si="60"/>
        <v>2000</v>
      </c>
      <c r="AF116" s="146">
        <f t="shared" si="60"/>
        <v>2000</v>
      </c>
      <c r="AG116" s="146">
        <f t="shared" si="60"/>
        <v>2000</v>
      </c>
      <c r="AH116" s="146">
        <f t="shared" si="60"/>
        <v>2000</v>
      </c>
      <c r="AI116" s="146">
        <f t="shared" si="60"/>
        <v>2000</v>
      </c>
      <c r="AJ116" s="146">
        <f t="shared" si="60"/>
        <v>2000</v>
      </c>
      <c r="AK116" s="146">
        <f t="shared" si="60"/>
        <v>2000</v>
      </c>
      <c r="AL116" s="146">
        <f t="shared" si="60"/>
        <v>2000</v>
      </c>
      <c r="AM116" s="146">
        <f t="shared" si="60"/>
        <v>2000</v>
      </c>
      <c r="AN116" s="146">
        <f t="shared" si="61"/>
        <v>2000</v>
      </c>
      <c r="AO116" s="146">
        <f t="shared" si="61"/>
        <v>2000</v>
      </c>
      <c r="AP116" s="146">
        <f t="shared" si="61"/>
        <v>2000</v>
      </c>
      <c r="AQ116" s="146">
        <f t="shared" si="61"/>
        <v>2000</v>
      </c>
      <c r="AR116" s="146">
        <f t="shared" si="61"/>
        <v>2000</v>
      </c>
      <c r="AS116" s="146">
        <f t="shared" si="61"/>
        <v>2000</v>
      </c>
      <c r="AT116" s="146">
        <f t="shared" si="61"/>
        <v>2000</v>
      </c>
      <c r="AU116" s="146">
        <f t="shared" si="61"/>
        <v>2000</v>
      </c>
      <c r="AV116" s="146">
        <f t="shared" si="61"/>
        <v>2000</v>
      </c>
      <c r="AW116" s="146">
        <f t="shared" si="61"/>
        <v>2000</v>
      </c>
      <c r="AX116" s="146">
        <f t="shared" si="61"/>
        <v>2000</v>
      </c>
      <c r="AY116" s="146">
        <f t="shared" si="61"/>
        <v>2000</v>
      </c>
      <c r="AZ116" s="146">
        <f t="shared" si="61"/>
        <v>2000</v>
      </c>
      <c r="BA116" s="146">
        <f t="shared" si="61"/>
        <v>2000</v>
      </c>
      <c r="BB116" s="146">
        <f t="shared" si="61"/>
        <v>2000</v>
      </c>
      <c r="BC116" s="146">
        <f t="shared" si="61"/>
        <v>2000</v>
      </c>
      <c r="BD116" s="146">
        <f t="shared" si="61"/>
        <v>2000</v>
      </c>
      <c r="BE116" s="146">
        <f t="shared" si="61"/>
        <v>2000</v>
      </c>
      <c r="BF116" s="146">
        <f t="shared" si="61"/>
        <v>2000</v>
      </c>
      <c r="BG116" s="146">
        <f t="shared" si="61"/>
        <v>2000</v>
      </c>
      <c r="BH116" s="146">
        <f t="shared" si="61"/>
        <v>2000</v>
      </c>
      <c r="BI116" s="146">
        <f t="shared" si="61"/>
        <v>2000</v>
      </c>
      <c r="BJ116" s="146">
        <f t="shared" si="61"/>
        <v>2000</v>
      </c>
      <c r="BK116" s="146">
        <f t="shared" si="61"/>
        <v>2000</v>
      </c>
    </row>
    <row r="117" spans="2:63" x14ac:dyDescent="0.25">
      <c r="B117" t="str">
        <f t="shared" si="59"/>
        <v>Linea C</v>
      </c>
      <c r="C117" s="36"/>
      <c r="D117" s="146">
        <f t="shared" si="62"/>
        <v>0</v>
      </c>
      <c r="E117" s="146">
        <f t="shared" si="62"/>
        <v>0</v>
      </c>
      <c r="F117" s="146">
        <f t="shared" si="60"/>
        <v>0</v>
      </c>
      <c r="G117" s="146">
        <f t="shared" si="60"/>
        <v>0</v>
      </c>
      <c r="H117" s="146">
        <f t="shared" si="60"/>
        <v>0</v>
      </c>
      <c r="I117" s="146">
        <f t="shared" si="60"/>
        <v>0</v>
      </c>
      <c r="J117" s="146">
        <f t="shared" si="60"/>
        <v>0</v>
      </c>
      <c r="K117" s="146">
        <f t="shared" si="60"/>
        <v>0</v>
      </c>
      <c r="L117" s="146">
        <f t="shared" si="60"/>
        <v>0</v>
      </c>
      <c r="M117" s="146">
        <f t="shared" si="60"/>
        <v>0</v>
      </c>
      <c r="N117" s="146">
        <f t="shared" si="60"/>
        <v>0</v>
      </c>
      <c r="O117" s="146">
        <f t="shared" si="60"/>
        <v>0</v>
      </c>
      <c r="P117" s="146">
        <f t="shared" si="60"/>
        <v>0</v>
      </c>
      <c r="Q117" s="146">
        <f t="shared" si="60"/>
        <v>0</v>
      </c>
      <c r="R117" s="146">
        <f t="shared" si="60"/>
        <v>0</v>
      </c>
      <c r="S117" s="146">
        <f t="shared" si="60"/>
        <v>0</v>
      </c>
      <c r="T117" s="146">
        <f t="shared" si="60"/>
        <v>0</v>
      </c>
      <c r="U117" s="146">
        <f t="shared" si="60"/>
        <v>0</v>
      </c>
      <c r="V117" s="146">
        <f t="shared" si="60"/>
        <v>0</v>
      </c>
      <c r="W117" s="146">
        <f t="shared" si="60"/>
        <v>0</v>
      </c>
      <c r="X117" s="146">
        <f t="shared" si="60"/>
        <v>0</v>
      </c>
      <c r="Y117" s="146">
        <f t="shared" si="60"/>
        <v>0</v>
      </c>
      <c r="Z117" s="146">
        <f t="shared" si="60"/>
        <v>0</v>
      </c>
      <c r="AA117" s="146">
        <f t="shared" si="60"/>
        <v>0</v>
      </c>
      <c r="AB117" s="146">
        <f t="shared" si="60"/>
        <v>2000</v>
      </c>
      <c r="AC117" s="146">
        <f t="shared" si="60"/>
        <v>2000</v>
      </c>
      <c r="AD117" s="146">
        <f t="shared" si="60"/>
        <v>2000</v>
      </c>
      <c r="AE117" s="146">
        <f t="shared" si="60"/>
        <v>2000</v>
      </c>
      <c r="AF117" s="146">
        <f t="shared" si="60"/>
        <v>2000</v>
      </c>
      <c r="AG117" s="146">
        <f t="shared" si="60"/>
        <v>2000</v>
      </c>
      <c r="AH117" s="146">
        <f t="shared" si="60"/>
        <v>2000</v>
      </c>
      <c r="AI117" s="146">
        <f t="shared" si="60"/>
        <v>2000</v>
      </c>
      <c r="AJ117" s="146">
        <f t="shared" si="60"/>
        <v>2000</v>
      </c>
      <c r="AK117" s="146">
        <f t="shared" si="60"/>
        <v>2000</v>
      </c>
      <c r="AL117" s="146">
        <f t="shared" si="60"/>
        <v>2000</v>
      </c>
      <c r="AM117" s="146">
        <f t="shared" si="60"/>
        <v>2000</v>
      </c>
      <c r="AN117" s="146">
        <f t="shared" si="61"/>
        <v>2000</v>
      </c>
      <c r="AO117" s="146">
        <f t="shared" si="61"/>
        <v>2000</v>
      </c>
      <c r="AP117" s="146">
        <f t="shared" si="61"/>
        <v>2000</v>
      </c>
      <c r="AQ117" s="146">
        <f t="shared" si="61"/>
        <v>2000</v>
      </c>
      <c r="AR117" s="146">
        <f t="shared" si="61"/>
        <v>2000</v>
      </c>
      <c r="AS117" s="146">
        <f t="shared" si="61"/>
        <v>2000</v>
      </c>
      <c r="AT117" s="146">
        <f t="shared" si="61"/>
        <v>2000</v>
      </c>
      <c r="AU117" s="146">
        <f t="shared" si="61"/>
        <v>2000</v>
      </c>
      <c r="AV117" s="146">
        <f t="shared" si="61"/>
        <v>2000</v>
      </c>
      <c r="AW117" s="146">
        <f t="shared" si="61"/>
        <v>2000</v>
      </c>
      <c r="AX117" s="146">
        <f t="shared" si="61"/>
        <v>2000</v>
      </c>
      <c r="AY117" s="146">
        <f t="shared" si="61"/>
        <v>2000</v>
      </c>
      <c r="AZ117" s="146">
        <f t="shared" si="61"/>
        <v>2000</v>
      </c>
      <c r="BA117" s="146">
        <f t="shared" si="61"/>
        <v>2000</v>
      </c>
      <c r="BB117" s="146">
        <f t="shared" si="61"/>
        <v>2000</v>
      </c>
      <c r="BC117" s="146">
        <f t="shared" si="61"/>
        <v>2000</v>
      </c>
      <c r="BD117" s="146">
        <f t="shared" si="61"/>
        <v>2000</v>
      </c>
      <c r="BE117" s="146">
        <f t="shared" si="61"/>
        <v>2000</v>
      </c>
      <c r="BF117" s="146">
        <f t="shared" si="61"/>
        <v>2000</v>
      </c>
      <c r="BG117" s="146">
        <f t="shared" si="61"/>
        <v>2000</v>
      </c>
      <c r="BH117" s="146">
        <f t="shared" si="61"/>
        <v>2000</v>
      </c>
      <c r="BI117" s="146">
        <f t="shared" si="61"/>
        <v>2000</v>
      </c>
      <c r="BJ117" s="146">
        <f t="shared" si="61"/>
        <v>2000</v>
      </c>
      <c r="BK117" s="146">
        <f t="shared" si="61"/>
        <v>2000</v>
      </c>
    </row>
    <row r="118" spans="2:63" x14ac:dyDescent="0.25">
      <c r="B118" t="str">
        <f t="shared" si="59"/>
        <v>Linea D</v>
      </c>
      <c r="C118" s="36"/>
      <c r="D118" s="146">
        <f t="shared" si="62"/>
        <v>0</v>
      </c>
      <c r="E118" s="146">
        <f t="shared" si="62"/>
        <v>0</v>
      </c>
      <c r="F118" s="146">
        <f t="shared" si="60"/>
        <v>0</v>
      </c>
      <c r="G118" s="146">
        <f t="shared" si="60"/>
        <v>0</v>
      </c>
      <c r="H118" s="146">
        <f t="shared" si="60"/>
        <v>0</v>
      </c>
      <c r="I118" s="146">
        <f t="shared" si="60"/>
        <v>0</v>
      </c>
      <c r="J118" s="146">
        <f t="shared" si="60"/>
        <v>0</v>
      </c>
      <c r="K118" s="146">
        <f t="shared" si="60"/>
        <v>0</v>
      </c>
      <c r="L118" s="146">
        <f t="shared" si="60"/>
        <v>0</v>
      </c>
      <c r="M118" s="146">
        <f t="shared" si="60"/>
        <v>0</v>
      </c>
      <c r="N118" s="146">
        <f t="shared" si="60"/>
        <v>0</v>
      </c>
      <c r="O118" s="146">
        <f t="shared" si="60"/>
        <v>0</v>
      </c>
      <c r="P118" s="146">
        <f t="shared" si="60"/>
        <v>0</v>
      </c>
      <c r="Q118" s="146">
        <f t="shared" si="60"/>
        <v>0</v>
      </c>
      <c r="R118" s="146">
        <f t="shared" si="60"/>
        <v>0</v>
      </c>
      <c r="S118" s="146">
        <f t="shared" si="60"/>
        <v>0</v>
      </c>
      <c r="T118" s="146">
        <f t="shared" si="60"/>
        <v>0</v>
      </c>
      <c r="U118" s="146">
        <f t="shared" si="60"/>
        <v>0</v>
      </c>
      <c r="V118" s="146">
        <f t="shared" si="60"/>
        <v>0</v>
      </c>
      <c r="W118" s="146">
        <f t="shared" si="60"/>
        <v>0</v>
      </c>
      <c r="X118" s="146">
        <f t="shared" si="60"/>
        <v>0</v>
      </c>
      <c r="Y118" s="146">
        <f t="shared" si="60"/>
        <v>0</v>
      </c>
      <c r="Z118" s="146">
        <f t="shared" si="60"/>
        <v>0</v>
      </c>
      <c r="AA118" s="146">
        <f t="shared" si="60"/>
        <v>0</v>
      </c>
      <c r="AB118" s="146">
        <f t="shared" si="60"/>
        <v>0</v>
      </c>
      <c r="AC118" s="146">
        <f t="shared" si="60"/>
        <v>0</v>
      </c>
      <c r="AD118" s="146">
        <f t="shared" si="60"/>
        <v>0</v>
      </c>
      <c r="AE118" s="146">
        <f t="shared" si="60"/>
        <v>0</v>
      </c>
      <c r="AF118" s="146">
        <f t="shared" si="60"/>
        <v>0</v>
      </c>
      <c r="AG118" s="146">
        <f t="shared" si="60"/>
        <v>0</v>
      </c>
      <c r="AH118" s="146">
        <f t="shared" si="60"/>
        <v>0</v>
      </c>
      <c r="AI118" s="146">
        <f t="shared" si="60"/>
        <v>0</v>
      </c>
      <c r="AJ118" s="146">
        <f t="shared" si="60"/>
        <v>0</v>
      </c>
      <c r="AK118" s="146">
        <f t="shared" si="60"/>
        <v>0</v>
      </c>
      <c r="AL118" s="146">
        <f t="shared" si="60"/>
        <v>0</v>
      </c>
      <c r="AM118" s="146">
        <f t="shared" si="60"/>
        <v>0</v>
      </c>
      <c r="AN118" s="146">
        <f t="shared" si="61"/>
        <v>2000</v>
      </c>
      <c r="AO118" s="146">
        <f t="shared" si="61"/>
        <v>2000</v>
      </c>
      <c r="AP118" s="146">
        <f t="shared" si="61"/>
        <v>2000</v>
      </c>
      <c r="AQ118" s="146">
        <f t="shared" si="61"/>
        <v>2000</v>
      </c>
      <c r="AR118" s="146">
        <f t="shared" si="61"/>
        <v>2000</v>
      </c>
      <c r="AS118" s="146">
        <f t="shared" si="61"/>
        <v>2000</v>
      </c>
      <c r="AT118" s="146">
        <f t="shared" si="61"/>
        <v>2000</v>
      </c>
      <c r="AU118" s="146">
        <f t="shared" si="61"/>
        <v>2000</v>
      </c>
      <c r="AV118" s="146">
        <f t="shared" si="61"/>
        <v>2000</v>
      </c>
      <c r="AW118" s="146">
        <f t="shared" si="61"/>
        <v>2000</v>
      </c>
      <c r="AX118" s="146">
        <f t="shared" si="61"/>
        <v>2000</v>
      </c>
      <c r="AY118" s="146">
        <f t="shared" si="61"/>
        <v>2000</v>
      </c>
      <c r="AZ118" s="146">
        <f t="shared" si="61"/>
        <v>2000</v>
      </c>
      <c r="BA118" s="146">
        <f t="shared" si="61"/>
        <v>2000</v>
      </c>
      <c r="BB118" s="146">
        <f t="shared" si="61"/>
        <v>2000</v>
      </c>
      <c r="BC118" s="146">
        <f t="shared" si="61"/>
        <v>2000</v>
      </c>
      <c r="BD118" s="146">
        <f t="shared" si="61"/>
        <v>2000</v>
      </c>
      <c r="BE118" s="146">
        <f t="shared" si="61"/>
        <v>2000</v>
      </c>
      <c r="BF118" s="146">
        <f t="shared" si="61"/>
        <v>2000</v>
      </c>
      <c r="BG118" s="146">
        <f t="shared" si="61"/>
        <v>2000</v>
      </c>
      <c r="BH118" s="146">
        <f t="shared" si="61"/>
        <v>2000</v>
      </c>
      <c r="BI118" s="146">
        <f t="shared" si="61"/>
        <v>2000</v>
      </c>
      <c r="BJ118" s="146">
        <f t="shared" si="61"/>
        <v>2000</v>
      </c>
      <c r="BK118" s="146">
        <f t="shared" si="61"/>
        <v>2000</v>
      </c>
    </row>
    <row r="119" spans="2:63" x14ac:dyDescent="0.25">
      <c r="B119" t="str">
        <f t="shared" si="59"/>
        <v>Linea E</v>
      </c>
      <c r="C119" s="36"/>
      <c r="D119" s="146">
        <f t="shared" si="62"/>
        <v>0</v>
      </c>
      <c r="E119" s="146">
        <f t="shared" si="62"/>
        <v>0</v>
      </c>
      <c r="F119" s="146">
        <f t="shared" si="60"/>
        <v>0</v>
      </c>
      <c r="G119" s="146">
        <f t="shared" si="60"/>
        <v>0</v>
      </c>
      <c r="H119" s="146">
        <f t="shared" si="60"/>
        <v>0</v>
      </c>
      <c r="I119" s="146">
        <f t="shared" si="60"/>
        <v>0</v>
      </c>
      <c r="J119" s="146">
        <f t="shared" si="60"/>
        <v>0</v>
      </c>
      <c r="K119" s="146">
        <f t="shared" si="60"/>
        <v>0</v>
      </c>
      <c r="L119" s="146">
        <f t="shared" si="60"/>
        <v>0</v>
      </c>
      <c r="M119" s="146">
        <f t="shared" si="60"/>
        <v>0</v>
      </c>
      <c r="N119" s="146">
        <f t="shared" si="60"/>
        <v>0</v>
      </c>
      <c r="O119" s="146">
        <f t="shared" si="60"/>
        <v>0</v>
      </c>
      <c r="P119" s="146">
        <f t="shared" si="60"/>
        <v>0</v>
      </c>
      <c r="Q119" s="146">
        <f t="shared" si="60"/>
        <v>0</v>
      </c>
      <c r="R119" s="146">
        <f t="shared" si="60"/>
        <v>0</v>
      </c>
      <c r="S119" s="146">
        <f t="shared" si="60"/>
        <v>0</v>
      </c>
      <c r="T119" s="146">
        <f t="shared" si="60"/>
        <v>0</v>
      </c>
      <c r="U119" s="146">
        <f t="shared" si="60"/>
        <v>0</v>
      </c>
      <c r="V119" s="146">
        <f t="shared" si="60"/>
        <v>0</v>
      </c>
      <c r="W119" s="146">
        <f t="shared" si="60"/>
        <v>0</v>
      </c>
      <c r="X119" s="146">
        <f t="shared" si="60"/>
        <v>0</v>
      </c>
      <c r="Y119" s="146">
        <f t="shared" si="60"/>
        <v>0</v>
      </c>
      <c r="Z119" s="146">
        <f t="shared" si="60"/>
        <v>0</v>
      </c>
      <c r="AA119" s="146">
        <f t="shared" si="60"/>
        <v>0</v>
      </c>
      <c r="AB119" s="146">
        <f t="shared" si="60"/>
        <v>0</v>
      </c>
      <c r="AC119" s="146">
        <f t="shared" si="60"/>
        <v>0</v>
      </c>
      <c r="AD119" s="146">
        <f t="shared" si="60"/>
        <v>0</v>
      </c>
      <c r="AE119" s="146">
        <f t="shared" si="60"/>
        <v>0</v>
      </c>
      <c r="AF119" s="146">
        <f t="shared" si="60"/>
        <v>0</v>
      </c>
      <c r="AG119" s="146">
        <f t="shared" si="60"/>
        <v>0</v>
      </c>
      <c r="AH119" s="146">
        <f t="shared" si="60"/>
        <v>0</v>
      </c>
      <c r="AI119" s="146">
        <f t="shared" si="60"/>
        <v>0</v>
      </c>
      <c r="AJ119" s="146">
        <f t="shared" si="60"/>
        <v>0</v>
      </c>
      <c r="AK119" s="146">
        <f t="shared" si="60"/>
        <v>0</v>
      </c>
      <c r="AL119" s="146">
        <f t="shared" si="60"/>
        <v>0</v>
      </c>
      <c r="AM119" s="146">
        <f t="shared" si="60"/>
        <v>0</v>
      </c>
      <c r="AN119" s="146">
        <f t="shared" si="61"/>
        <v>0</v>
      </c>
      <c r="AO119" s="146">
        <f t="shared" si="61"/>
        <v>0</v>
      </c>
      <c r="AP119" s="146">
        <f t="shared" si="61"/>
        <v>0</v>
      </c>
      <c r="AQ119" s="146">
        <f t="shared" si="61"/>
        <v>0</v>
      </c>
      <c r="AR119" s="146">
        <f t="shared" si="61"/>
        <v>0</v>
      </c>
      <c r="AS119" s="146">
        <f t="shared" si="61"/>
        <v>0</v>
      </c>
      <c r="AT119" s="146">
        <f t="shared" si="61"/>
        <v>0</v>
      </c>
      <c r="AU119" s="146">
        <f t="shared" si="61"/>
        <v>0</v>
      </c>
      <c r="AV119" s="146">
        <f t="shared" si="61"/>
        <v>0</v>
      </c>
      <c r="AW119" s="146">
        <f t="shared" si="61"/>
        <v>0</v>
      </c>
      <c r="AX119" s="146">
        <f t="shared" si="61"/>
        <v>0</v>
      </c>
      <c r="AY119" s="146">
        <f t="shared" si="61"/>
        <v>0</v>
      </c>
      <c r="AZ119" s="146">
        <f t="shared" si="61"/>
        <v>0</v>
      </c>
      <c r="BA119" s="146">
        <f t="shared" si="61"/>
        <v>0</v>
      </c>
      <c r="BB119" s="146">
        <f t="shared" si="61"/>
        <v>10000</v>
      </c>
      <c r="BC119" s="146">
        <f t="shared" si="61"/>
        <v>10000</v>
      </c>
      <c r="BD119" s="146">
        <f t="shared" si="61"/>
        <v>10000</v>
      </c>
      <c r="BE119" s="146">
        <f t="shared" si="61"/>
        <v>10000</v>
      </c>
      <c r="BF119" s="146">
        <f t="shared" si="61"/>
        <v>10000</v>
      </c>
      <c r="BG119" s="146">
        <f t="shared" si="61"/>
        <v>10000</v>
      </c>
      <c r="BH119" s="146">
        <f t="shared" si="61"/>
        <v>10000</v>
      </c>
      <c r="BI119" s="146">
        <f t="shared" si="61"/>
        <v>10000</v>
      </c>
      <c r="BJ119" s="146">
        <f t="shared" si="61"/>
        <v>10000</v>
      </c>
      <c r="BK119" s="146">
        <f t="shared" si="61"/>
        <v>10000</v>
      </c>
    </row>
    <row r="120" spans="2:63" x14ac:dyDescent="0.25">
      <c r="B120" t="str">
        <f t="shared" si="59"/>
        <v>Linea F</v>
      </c>
      <c r="C120" s="36"/>
      <c r="D120" s="146">
        <f t="shared" si="62"/>
        <v>0</v>
      </c>
      <c r="E120" s="146">
        <f t="shared" si="62"/>
        <v>0</v>
      </c>
      <c r="F120" s="146">
        <f t="shared" si="60"/>
        <v>0</v>
      </c>
      <c r="G120" s="146">
        <f t="shared" si="60"/>
        <v>0</v>
      </c>
      <c r="H120" s="146">
        <f t="shared" si="60"/>
        <v>0</v>
      </c>
      <c r="I120" s="146">
        <f t="shared" si="60"/>
        <v>0</v>
      </c>
      <c r="J120" s="146">
        <f t="shared" si="60"/>
        <v>0</v>
      </c>
      <c r="K120" s="146">
        <f t="shared" si="60"/>
        <v>0</v>
      </c>
      <c r="L120" s="146">
        <f t="shared" si="60"/>
        <v>0</v>
      </c>
      <c r="M120" s="146">
        <f t="shared" si="60"/>
        <v>0</v>
      </c>
      <c r="N120" s="146">
        <f t="shared" si="60"/>
        <v>0</v>
      </c>
      <c r="O120" s="146">
        <f t="shared" si="60"/>
        <v>0</v>
      </c>
      <c r="P120" s="146">
        <f t="shared" si="60"/>
        <v>0</v>
      </c>
      <c r="Q120" s="146">
        <f t="shared" si="60"/>
        <v>0</v>
      </c>
      <c r="R120" s="146">
        <f t="shared" si="60"/>
        <v>0</v>
      </c>
      <c r="S120" s="146">
        <f t="shared" si="60"/>
        <v>0</v>
      </c>
      <c r="T120" s="146">
        <f t="shared" si="60"/>
        <v>0</v>
      </c>
      <c r="U120" s="146">
        <f t="shared" si="60"/>
        <v>0</v>
      </c>
      <c r="V120" s="146">
        <f t="shared" si="60"/>
        <v>0</v>
      </c>
      <c r="W120" s="146">
        <f t="shared" si="60"/>
        <v>0</v>
      </c>
      <c r="X120" s="146">
        <f t="shared" si="60"/>
        <v>0</v>
      </c>
      <c r="Y120" s="146">
        <f t="shared" si="60"/>
        <v>0</v>
      </c>
      <c r="Z120" s="146">
        <f t="shared" si="60"/>
        <v>0</v>
      </c>
      <c r="AA120" s="146">
        <f t="shared" si="60"/>
        <v>0</v>
      </c>
      <c r="AB120" s="146">
        <f t="shared" si="60"/>
        <v>0</v>
      </c>
      <c r="AC120" s="146">
        <f t="shared" si="60"/>
        <v>0</v>
      </c>
      <c r="AD120" s="146">
        <f t="shared" si="60"/>
        <v>0</v>
      </c>
      <c r="AE120" s="146">
        <f t="shared" si="60"/>
        <v>0</v>
      </c>
      <c r="AF120" s="146">
        <f t="shared" si="60"/>
        <v>0</v>
      </c>
      <c r="AG120" s="146">
        <f t="shared" si="60"/>
        <v>0</v>
      </c>
      <c r="AH120" s="146">
        <f t="shared" si="60"/>
        <v>0</v>
      </c>
      <c r="AI120" s="146">
        <f t="shared" si="60"/>
        <v>0</v>
      </c>
      <c r="AJ120" s="146">
        <f t="shared" si="60"/>
        <v>0</v>
      </c>
      <c r="AK120" s="146">
        <f t="shared" si="60"/>
        <v>0</v>
      </c>
      <c r="AL120" s="146">
        <f t="shared" si="60"/>
        <v>0</v>
      </c>
      <c r="AM120" s="146">
        <f t="shared" si="60"/>
        <v>0</v>
      </c>
      <c r="AN120" s="146">
        <f t="shared" si="61"/>
        <v>0</v>
      </c>
      <c r="AO120" s="146">
        <f t="shared" si="61"/>
        <v>0</v>
      </c>
      <c r="AP120" s="146">
        <f t="shared" si="61"/>
        <v>0</v>
      </c>
      <c r="AQ120" s="146">
        <f t="shared" si="61"/>
        <v>0</v>
      </c>
      <c r="AR120" s="146">
        <f t="shared" si="61"/>
        <v>0</v>
      </c>
      <c r="AS120" s="146">
        <f t="shared" si="61"/>
        <v>0</v>
      </c>
      <c r="AT120" s="146">
        <f t="shared" si="61"/>
        <v>0</v>
      </c>
      <c r="AU120" s="146">
        <f t="shared" si="61"/>
        <v>0</v>
      </c>
      <c r="AV120" s="146">
        <f t="shared" si="61"/>
        <v>0</v>
      </c>
      <c r="AW120" s="146">
        <f t="shared" si="61"/>
        <v>0</v>
      </c>
      <c r="AX120" s="146">
        <f t="shared" si="61"/>
        <v>0</v>
      </c>
      <c r="AY120" s="146">
        <f t="shared" si="61"/>
        <v>0</v>
      </c>
      <c r="AZ120" s="146">
        <f t="shared" si="61"/>
        <v>0</v>
      </c>
      <c r="BA120" s="146">
        <f t="shared" si="61"/>
        <v>0</v>
      </c>
      <c r="BB120" s="146">
        <f t="shared" si="61"/>
        <v>10000</v>
      </c>
      <c r="BC120" s="146">
        <f t="shared" si="61"/>
        <v>10000</v>
      </c>
      <c r="BD120" s="146">
        <f t="shared" si="61"/>
        <v>10000</v>
      </c>
      <c r="BE120" s="146">
        <f t="shared" si="61"/>
        <v>10000</v>
      </c>
      <c r="BF120" s="146">
        <f t="shared" si="61"/>
        <v>10000</v>
      </c>
      <c r="BG120" s="146">
        <f t="shared" si="61"/>
        <v>10000</v>
      </c>
      <c r="BH120" s="146">
        <f t="shared" si="61"/>
        <v>10000</v>
      </c>
      <c r="BI120" s="146">
        <f t="shared" si="61"/>
        <v>10000</v>
      </c>
      <c r="BJ120" s="146">
        <f t="shared" si="61"/>
        <v>10000</v>
      </c>
      <c r="BK120" s="146">
        <f t="shared" si="61"/>
        <v>10000</v>
      </c>
    </row>
    <row r="121" spans="2:63" x14ac:dyDescent="0.25">
      <c r="B121" t="str">
        <f t="shared" si="59"/>
        <v>Linea G</v>
      </c>
      <c r="C121" s="36"/>
      <c r="D121" s="146">
        <f t="shared" si="62"/>
        <v>0</v>
      </c>
      <c r="E121" s="146">
        <f t="shared" si="62"/>
        <v>0</v>
      </c>
      <c r="F121" s="146">
        <f t="shared" si="60"/>
        <v>0</v>
      </c>
      <c r="G121" s="146">
        <f t="shared" si="60"/>
        <v>0</v>
      </c>
      <c r="H121" s="146">
        <f t="shared" si="60"/>
        <v>0</v>
      </c>
      <c r="I121" s="146">
        <f t="shared" si="60"/>
        <v>0</v>
      </c>
      <c r="J121" s="146">
        <f t="shared" si="60"/>
        <v>0</v>
      </c>
      <c r="K121" s="146">
        <f t="shared" si="60"/>
        <v>0</v>
      </c>
      <c r="L121" s="146">
        <f t="shared" si="60"/>
        <v>0</v>
      </c>
      <c r="M121" s="146">
        <f t="shared" si="60"/>
        <v>0</v>
      </c>
      <c r="N121" s="146">
        <f t="shared" si="60"/>
        <v>0</v>
      </c>
      <c r="O121" s="146">
        <f t="shared" si="60"/>
        <v>0</v>
      </c>
      <c r="P121" s="146">
        <f t="shared" si="60"/>
        <v>0</v>
      </c>
      <c r="Q121" s="146">
        <f t="shared" si="60"/>
        <v>0</v>
      </c>
      <c r="R121" s="146">
        <f t="shared" si="60"/>
        <v>0</v>
      </c>
      <c r="S121" s="146">
        <f t="shared" si="60"/>
        <v>0</v>
      </c>
      <c r="T121" s="146">
        <f t="shared" si="60"/>
        <v>0</v>
      </c>
      <c r="U121" s="146">
        <f t="shared" si="60"/>
        <v>0</v>
      </c>
      <c r="V121" s="146">
        <f t="shared" si="60"/>
        <v>0</v>
      </c>
      <c r="W121" s="146">
        <f t="shared" si="60"/>
        <v>0</v>
      </c>
      <c r="X121" s="146">
        <f t="shared" si="60"/>
        <v>0</v>
      </c>
      <c r="Y121" s="146">
        <f t="shared" si="60"/>
        <v>0</v>
      </c>
      <c r="Z121" s="146">
        <f t="shared" si="60"/>
        <v>0</v>
      </c>
      <c r="AA121" s="146">
        <f t="shared" si="60"/>
        <v>0</v>
      </c>
      <c r="AB121" s="146">
        <f t="shared" si="60"/>
        <v>0</v>
      </c>
      <c r="AC121" s="146">
        <f t="shared" si="60"/>
        <v>0</v>
      </c>
      <c r="AD121" s="146">
        <f t="shared" si="60"/>
        <v>0</v>
      </c>
      <c r="AE121" s="146">
        <f t="shared" si="60"/>
        <v>0</v>
      </c>
      <c r="AF121" s="146">
        <f t="shared" si="60"/>
        <v>0</v>
      </c>
      <c r="AG121" s="146">
        <f t="shared" si="60"/>
        <v>0</v>
      </c>
      <c r="AH121" s="146">
        <f t="shared" si="60"/>
        <v>0</v>
      </c>
      <c r="AI121" s="146">
        <f t="shared" si="60"/>
        <v>0</v>
      </c>
      <c r="AJ121" s="146">
        <f t="shared" si="60"/>
        <v>0</v>
      </c>
      <c r="AK121" s="146">
        <f t="shared" si="60"/>
        <v>0</v>
      </c>
      <c r="AL121" s="146">
        <f t="shared" si="60"/>
        <v>0</v>
      </c>
      <c r="AM121" s="146">
        <f t="shared" si="60"/>
        <v>0</v>
      </c>
      <c r="AN121" s="146">
        <f t="shared" si="61"/>
        <v>0</v>
      </c>
      <c r="AO121" s="146">
        <f t="shared" si="61"/>
        <v>0</v>
      </c>
      <c r="AP121" s="146">
        <f t="shared" si="61"/>
        <v>0</v>
      </c>
      <c r="AQ121" s="146">
        <f t="shared" si="61"/>
        <v>0</v>
      </c>
      <c r="AR121" s="146">
        <f t="shared" si="61"/>
        <v>0</v>
      </c>
      <c r="AS121" s="146">
        <f t="shared" si="61"/>
        <v>0</v>
      </c>
      <c r="AT121" s="146">
        <f t="shared" si="61"/>
        <v>0</v>
      </c>
      <c r="AU121" s="146">
        <f t="shared" si="61"/>
        <v>0</v>
      </c>
      <c r="AV121" s="146">
        <f t="shared" si="61"/>
        <v>0</v>
      </c>
      <c r="AW121" s="146">
        <f t="shared" si="61"/>
        <v>0</v>
      </c>
      <c r="AX121" s="146">
        <f t="shared" si="61"/>
        <v>0</v>
      </c>
      <c r="AY121" s="146">
        <f t="shared" si="61"/>
        <v>0</v>
      </c>
      <c r="AZ121" s="146">
        <f t="shared" si="61"/>
        <v>0</v>
      </c>
      <c r="BA121" s="146">
        <f t="shared" si="61"/>
        <v>0</v>
      </c>
      <c r="BB121" s="146">
        <f t="shared" si="61"/>
        <v>0</v>
      </c>
      <c r="BC121" s="146">
        <f t="shared" si="61"/>
        <v>0</v>
      </c>
      <c r="BD121" s="146">
        <f t="shared" si="61"/>
        <v>0</v>
      </c>
      <c r="BE121" s="146">
        <f t="shared" si="61"/>
        <v>0</v>
      </c>
      <c r="BF121" s="146">
        <f t="shared" si="61"/>
        <v>0</v>
      </c>
      <c r="BG121" s="146">
        <f t="shared" si="61"/>
        <v>0</v>
      </c>
      <c r="BH121" s="146">
        <f t="shared" si="61"/>
        <v>0</v>
      </c>
      <c r="BI121" s="146">
        <f t="shared" si="61"/>
        <v>0</v>
      </c>
      <c r="BJ121" s="146">
        <f t="shared" si="61"/>
        <v>0</v>
      </c>
      <c r="BK121" s="146">
        <f t="shared" si="61"/>
        <v>0</v>
      </c>
    </row>
    <row r="122" spans="2:63" x14ac:dyDescent="0.25">
      <c r="B122" t="str">
        <f t="shared" si="59"/>
        <v>Linea H</v>
      </c>
      <c r="C122" s="36"/>
      <c r="D122" s="146">
        <f t="shared" si="62"/>
        <v>0</v>
      </c>
      <c r="E122" s="146">
        <f t="shared" si="62"/>
        <v>0</v>
      </c>
      <c r="F122" s="146">
        <f t="shared" si="60"/>
        <v>0</v>
      </c>
      <c r="G122" s="146">
        <f t="shared" si="60"/>
        <v>0</v>
      </c>
      <c r="H122" s="146">
        <f t="shared" si="60"/>
        <v>0</v>
      </c>
      <c r="I122" s="146">
        <f t="shared" si="60"/>
        <v>0</v>
      </c>
      <c r="J122" s="146">
        <f t="shared" si="60"/>
        <v>0</v>
      </c>
      <c r="K122" s="146">
        <f t="shared" si="60"/>
        <v>0</v>
      </c>
      <c r="L122" s="146">
        <f t="shared" si="60"/>
        <v>0</v>
      </c>
      <c r="M122" s="146">
        <f t="shared" si="60"/>
        <v>0</v>
      </c>
      <c r="N122" s="146">
        <f t="shared" si="60"/>
        <v>0</v>
      </c>
      <c r="O122" s="146">
        <f t="shared" si="60"/>
        <v>0</v>
      </c>
      <c r="P122" s="146">
        <f t="shared" si="60"/>
        <v>0</v>
      </c>
      <c r="Q122" s="146">
        <f t="shared" si="60"/>
        <v>0</v>
      </c>
      <c r="R122" s="146">
        <f t="shared" si="60"/>
        <v>0</v>
      </c>
      <c r="S122" s="146">
        <f t="shared" si="60"/>
        <v>0</v>
      </c>
      <c r="T122" s="146">
        <f t="shared" si="60"/>
        <v>0</v>
      </c>
      <c r="U122" s="146">
        <f t="shared" si="60"/>
        <v>0</v>
      </c>
      <c r="V122" s="146">
        <f t="shared" si="60"/>
        <v>0</v>
      </c>
      <c r="W122" s="146">
        <f t="shared" ref="W122:AM122" si="63">+W55*W11</f>
        <v>0</v>
      </c>
      <c r="X122" s="146">
        <f t="shared" si="63"/>
        <v>0</v>
      </c>
      <c r="Y122" s="146">
        <f t="shared" si="63"/>
        <v>0</v>
      </c>
      <c r="Z122" s="146">
        <f t="shared" si="63"/>
        <v>0</v>
      </c>
      <c r="AA122" s="146">
        <f t="shared" si="63"/>
        <v>0</v>
      </c>
      <c r="AB122" s="146">
        <f t="shared" si="63"/>
        <v>0</v>
      </c>
      <c r="AC122" s="146">
        <f t="shared" si="63"/>
        <v>0</v>
      </c>
      <c r="AD122" s="146">
        <f t="shared" si="63"/>
        <v>0</v>
      </c>
      <c r="AE122" s="146">
        <f t="shared" si="63"/>
        <v>0</v>
      </c>
      <c r="AF122" s="146">
        <f t="shared" si="63"/>
        <v>0</v>
      </c>
      <c r="AG122" s="146">
        <f t="shared" si="63"/>
        <v>0</v>
      </c>
      <c r="AH122" s="146">
        <f t="shared" si="63"/>
        <v>0</v>
      </c>
      <c r="AI122" s="146">
        <f t="shared" si="63"/>
        <v>0</v>
      </c>
      <c r="AJ122" s="146">
        <f t="shared" si="63"/>
        <v>0</v>
      </c>
      <c r="AK122" s="146">
        <f t="shared" si="63"/>
        <v>0</v>
      </c>
      <c r="AL122" s="146">
        <f t="shared" si="63"/>
        <v>0</v>
      </c>
      <c r="AM122" s="146">
        <f t="shared" si="63"/>
        <v>0</v>
      </c>
      <c r="AN122" s="146">
        <f t="shared" ref="AN122:BK122" si="64">+AN55*AN11</f>
        <v>0</v>
      </c>
      <c r="AO122" s="146">
        <f t="shared" si="64"/>
        <v>0</v>
      </c>
      <c r="AP122" s="146">
        <f t="shared" si="64"/>
        <v>0</v>
      </c>
      <c r="AQ122" s="146">
        <f t="shared" si="64"/>
        <v>0</v>
      </c>
      <c r="AR122" s="146">
        <f t="shared" si="64"/>
        <v>0</v>
      </c>
      <c r="AS122" s="146">
        <f t="shared" si="64"/>
        <v>0</v>
      </c>
      <c r="AT122" s="146">
        <f t="shared" si="64"/>
        <v>0</v>
      </c>
      <c r="AU122" s="146">
        <f t="shared" si="64"/>
        <v>0</v>
      </c>
      <c r="AV122" s="146">
        <f t="shared" si="64"/>
        <v>0</v>
      </c>
      <c r="AW122" s="146">
        <f t="shared" si="64"/>
        <v>0</v>
      </c>
      <c r="AX122" s="146">
        <f t="shared" si="64"/>
        <v>0</v>
      </c>
      <c r="AY122" s="146">
        <f t="shared" si="64"/>
        <v>0</v>
      </c>
      <c r="AZ122" s="146">
        <f t="shared" si="64"/>
        <v>0</v>
      </c>
      <c r="BA122" s="146">
        <f t="shared" si="64"/>
        <v>0</v>
      </c>
      <c r="BB122" s="146">
        <f t="shared" si="64"/>
        <v>0</v>
      </c>
      <c r="BC122" s="146">
        <f t="shared" si="64"/>
        <v>0</v>
      </c>
      <c r="BD122" s="146">
        <f t="shared" si="64"/>
        <v>0</v>
      </c>
      <c r="BE122" s="146">
        <f t="shared" si="64"/>
        <v>0</v>
      </c>
      <c r="BF122" s="146">
        <f t="shared" si="64"/>
        <v>0</v>
      </c>
      <c r="BG122" s="146">
        <f t="shared" si="64"/>
        <v>0</v>
      </c>
      <c r="BH122" s="146">
        <f t="shared" si="64"/>
        <v>0</v>
      </c>
      <c r="BI122" s="146">
        <f t="shared" si="64"/>
        <v>0</v>
      </c>
      <c r="BJ122" s="146">
        <f t="shared" si="64"/>
        <v>0</v>
      </c>
      <c r="BK122" s="146">
        <f t="shared" si="64"/>
        <v>0</v>
      </c>
    </row>
    <row r="123" spans="2:63" x14ac:dyDescent="0.25">
      <c r="B123" t="str">
        <f t="shared" si="59"/>
        <v>Linea I</v>
      </c>
      <c r="C123" s="36"/>
      <c r="D123" s="146">
        <f t="shared" si="62"/>
        <v>0</v>
      </c>
      <c r="E123" s="146">
        <f t="shared" si="62"/>
        <v>0</v>
      </c>
      <c r="F123" s="146">
        <f t="shared" si="62"/>
        <v>0</v>
      </c>
      <c r="G123" s="146">
        <f t="shared" si="62"/>
        <v>0</v>
      </c>
      <c r="H123" s="146">
        <f t="shared" si="62"/>
        <v>0</v>
      </c>
      <c r="I123" s="146">
        <f t="shared" si="62"/>
        <v>0</v>
      </c>
      <c r="J123" s="146">
        <f t="shared" si="62"/>
        <v>0</v>
      </c>
      <c r="K123" s="146">
        <f t="shared" si="62"/>
        <v>0</v>
      </c>
      <c r="L123" s="146">
        <f t="shared" si="62"/>
        <v>0</v>
      </c>
      <c r="M123" s="146">
        <f t="shared" si="62"/>
        <v>0</v>
      </c>
      <c r="N123" s="146">
        <f t="shared" si="62"/>
        <v>0</v>
      </c>
      <c r="O123" s="146">
        <f t="shared" si="62"/>
        <v>0</v>
      </c>
      <c r="P123" s="146">
        <f t="shared" si="62"/>
        <v>0</v>
      </c>
      <c r="Q123" s="146">
        <f t="shared" si="62"/>
        <v>0</v>
      </c>
      <c r="R123" s="146">
        <f t="shared" si="62"/>
        <v>0</v>
      </c>
      <c r="S123" s="146">
        <f t="shared" si="62"/>
        <v>0</v>
      </c>
      <c r="T123" s="146">
        <f t="shared" ref="T123:AM131" si="65">+T56*T12</f>
        <v>0</v>
      </c>
      <c r="U123" s="146">
        <f t="shared" si="65"/>
        <v>0</v>
      </c>
      <c r="V123" s="146">
        <f t="shared" si="65"/>
        <v>0</v>
      </c>
      <c r="W123" s="146">
        <f t="shared" si="65"/>
        <v>0</v>
      </c>
      <c r="X123" s="146">
        <f t="shared" si="65"/>
        <v>0</v>
      </c>
      <c r="Y123" s="146">
        <f t="shared" si="65"/>
        <v>0</v>
      </c>
      <c r="Z123" s="146">
        <f t="shared" si="65"/>
        <v>0</v>
      </c>
      <c r="AA123" s="146">
        <f t="shared" si="65"/>
        <v>0</v>
      </c>
      <c r="AB123" s="146">
        <f t="shared" si="65"/>
        <v>0</v>
      </c>
      <c r="AC123" s="146">
        <f t="shared" si="65"/>
        <v>0</v>
      </c>
      <c r="AD123" s="146">
        <f t="shared" si="65"/>
        <v>0</v>
      </c>
      <c r="AE123" s="146">
        <f t="shared" si="65"/>
        <v>0</v>
      </c>
      <c r="AF123" s="146">
        <f t="shared" si="65"/>
        <v>0</v>
      </c>
      <c r="AG123" s="146">
        <f t="shared" si="65"/>
        <v>0</v>
      </c>
      <c r="AH123" s="146">
        <f t="shared" si="65"/>
        <v>0</v>
      </c>
      <c r="AI123" s="146">
        <f t="shared" si="65"/>
        <v>0</v>
      </c>
      <c r="AJ123" s="146">
        <f t="shared" si="65"/>
        <v>0</v>
      </c>
      <c r="AK123" s="146">
        <f t="shared" si="65"/>
        <v>0</v>
      </c>
      <c r="AL123" s="146">
        <f t="shared" si="65"/>
        <v>0</v>
      </c>
      <c r="AM123" s="146">
        <f t="shared" si="65"/>
        <v>0</v>
      </c>
      <c r="AN123" s="146">
        <f t="shared" ref="AN123:BK123" si="66">+AN56*AN12</f>
        <v>0</v>
      </c>
      <c r="AO123" s="146">
        <f t="shared" si="66"/>
        <v>0</v>
      </c>
      <c r="AP123" s="146">
        <f t="shared" si="66"/>
        <v>0</v>
      </c>
      <c r="AQ123" s="146">
        <f t="shared" si="66"/>
        <v>0</v>
      </c>
      <c r="AR123" s="146">
        <f t="shared" si="66"/>
        <v>0</v>
      </c>
      <c r="AS123" s="146">
        <f t="shared" si="66"/>
        <v>0</v>
      </c>
      <c r="AT123" s="146">
        <f t="shared" si="66"/>
        <v>0</v>
      </c>
      <c r="AU123" s="146">
        <f t="shared" si="66"/>
        <v>0</v>
      </c>
      <c r="AV123" s="146">
        <f t="shared" si="66"/>
        <v>0</v>
      </c>
      <c r="AW123" s="146">
        <f t="shared" si="66"/>
        <v>0</v>
      </c>
      <c r="AX123" s="146">
        <f t="shared" si="66"/>
        <v>0</v>
      </c>
      <c r="AY123" s="146">
        <f t="shared" si="66"/>
        <v>0</v>
      </c>
      <c r="AZ123" s="146">
        <f t="shared" si="66"/>
        <v>0</v>
      </c>
      <c r="BA123" s="146">
        <f t="shared" si="66"/>
        <v>0</v>
      </c>
      <c r="BB123" s="146">
        <f t="shared" si="66"/>
        <v>0</v>
      </c>
      <c r="BC123" s="146">
        <f t="shared" si="66"/>
        <v>0</v>
      </c>
      <c r="BD123" s="146">
        <f t="shared" si="66"/>
        <v>0</v>
      </c>
      <c r="BE123" s="146">
        <f t="shared" si="66"/>
        <v>0</v>
      </c>
      <c r="BF123" s="146">
        <f t="shared" si="66"/>
        <v>0</v>
      </c>
      <c r="BG123" s="146">
        <f t="shared" si="66"/>
        <v>0</v>
      </c>
      <c r="BH123" s="146">
        <f t="shared" si="66"/>
        <v>0</v>
      </c>
      <c r="BI123" s="146">
        <f t="shared" si="66"/>
        <v>0</v>
      </c>
      <c r="BJ123" s="146">
        <f t="shared" si="66"/>
        <v>0</v>
      </c>
      <c r="BK123" s="146">
        <f t="shared" si="66"/>
        <v>0</v>
      </c>
    </row>
    <row r="124" spans="2:63" x14ac:dyDescent="0.25">
      <c r="B124" t="str">
        <f t="shared" si="59"/>
        <v>Linea j</v>
      </c>
      <c r="C124" s="36"/>
      <c r="D124" s="146">
        <f t="shared" si="62"/>
        <v>0</v>
      </c>
      <c r="E124" s="146">
        <f t="shared" si="62"/>
        <v>0</v>
      </c>
      <c r="F124" s="146">
        <f t="shared" si="62"/>
        <v>0</v>
      </c>
      <c r="G124" s="146">
        <f t="shared" si="62"/>
        <v>0</v>
      </c>
      <c r="H124" s="146">
        <f t="shared" si="62"/>
        <v>0</v>
      </c>
      <c r="I124" s="146">
        <f t="shared" si="62"/>
        <v>0</v>
      </c>
      <c r="J124" s="146">
        <f t="shared" si="62"/>
        <v>0</v>
      </c>
      <c r="K124" s="146">
        <f t="shared" si="62"/>
        <v>0</v>
      </c>
      <c r="L124" s="146">
        <f t="shared" si="62"/>
        <v>0</v>
      </c>
      <c r="M124" s="146">
        <f t="shared" si="62"/>
        <v>0</v>
      </c>
      <c r="N124" s="146">
        <f t="shared" si="62"/>
        <v>0</v>
      </c>
      <c r="O124" s="146">
        <f t="shared" si="62"/>
        <v>0</v>
      </c>
      <c r="P124" s="146">
        <f t="shared" si="62"/>
        <v>0</v>
      </c>
      <c r="Q124" s="146">
        <f t="shared" si="62"/>
        <v>0</v>
      </c>
      <c r="R124" s="146">
        <f t="shared" si="62"/>
        <v>0</v>
      </c>
      <c r="S124" s="146">
        <f t="shared" si="62"/>
        <v>0</v>
      </c>
      <c r="T124" s="146">
        <f t="shared" si="65"/>
        <v>0</v>
      </c>
      <c r="U124" s="146">
        <f t="shared" si="65"/>
        <v>0</v>
      </c>
      <c r="V124" s="146">
        <f t="shared" si="65"/>
        <v>0</v>
      </c>
      <c r="W124" s="146">
        <f t="shared" si="65"/>
        <v>0</v>
      </c>
      <c r="X124" s="146">
        <f t="shared" si="65"/>
        <v>0</v>
      </c>
      <c r="Y124" s="146">
        <f t="shared" si="65"/>
        <v>0</v>
      </c>
      <c r="Z124" s="146">
        <f t="shared" si="65"/>
        <v>0</v>
      </c>
      <c r="AA124" s="146">
        <f t="shared" si="65"/>
        <v>0</v>
      </c>
      <c r="AB124" s="146">
        <f t="shared" si="65"/>
        <v>0</v>
      </c>
      <c r="AC124" s="146">
        <f t="shared" si="65"/>
        <v>0</v>
      </c>
      <c r="AD124" s="146">
        <f t="shared" si="65"/>
        <v>0</v>
      </c>
      <c r="AE124" s="146">
        <f t="shared" si="65"/>
        <v>0</v>
      </c>
      <c r="AF124" s="146">
        <f t="shared" si="65"/>
        <v>0</v>
      </c>
      <c r="AG124" s="146">
        <f t="shared" si="65"/>
        <v>0</v>
      </c>
      <c r="AH124" s="146">
        <f t="shared" si="65"/>
        <v>0</v>
      </c>
      <c r="AI124" s="146">
        <f t="shared" si="65"/>
        <v>0</v>
      </c>
      <c r="AJ124" s="146">
        <f t="shared" si="65"/>
        <v>0</v>
      </c>
      <c r="AK124" s="146">
        <f t="shared" si="65"/>
        <v>0</v>
      </c>
      <c r="AL124" s="146">
        <f t="shared" si="65"/>
        <v>0</v>
      </c>
      <c r="AM124" s="146">
        <f t="shared" si="65"/>
        <v>0</v>
      </c>
      <c r="AN124" s="146">
        <f t="shared" ref="AN124:BK124" si="67">+AN57*AN13</f>
        <v>0</v>
      </c>
      <c r="AO124" s="146">
        <f t="shared" si="67"/>
        <v>0</v>
      </c>
      <c r="AP124" s="146">
        <f t="shared" si="67"/>
        <v>0</v>
      </c>
      <c r="AQ124" s="146">
        <f t="shared" si="67"/>
        <v>0</v>
      </c>
      <c r="AR124" s="146">
        <f t="shared" si="67"/>
        <v>0</v>
      </c>
      <c r="AS124" s="146">
        <f t="shared" si="67"/>
        <v>0</v>
      </c>
      <c r="AT124" s="146">
        <f t="shared" si="67"/>
        <v>0</v>
      </c>
      <c r="AU124" s="146">
        <f t="shared" si="67"/>
        <v>0</v>
      </c>
      <c r="AV124" s="146">
        <f t="shared" si="67"/>
        <v>0</v>
      </c>
      <c r="AW124" s="146">
        <f t="shared" si="67"/>
        <v>0</v>
      </c>
      <c r="AX124" s="146">
        <f t="shared" si="67"/>
        <v>0</v>
      </c>
      <c r="AY124" s="146">
        <f t="shared" si="67"/>
        <v>0</v>
      </c>
      <c r="AZ124" s="146">
        <f t="shared" si="67"/>
        <v>0</v>
      </c>
      <c r="BA124" s="146">
        <f t="shared" si="67"/>
        <v>0</v>
      </c>
      <c r="BB124" s="146">
        <f t="shared" si="67"/>
        <v>0</v>
      </c>
      <c r="BC124" s="146">
        <f t="shared" si="67"/>
        <v>0</v>
      </c>
      <c r="BD124" s="146">
        <f t="shared" si="67"/>
        <v>0</v>
      </c>
      <c r="BE124" s="146">
        <f t="shared" si="67"/>
        <v>0</v>
      </c>
      <c r="BF124" s="146">
        <f t="shared" si="67"/>
        <v>0</v>
      </c>
      <c r="BG124" s="146">
        <f t="shared" si="67"/>
        <v>0</v>
      </c>
      <c r="BH124" s="146">
        <f t="shared" si="67"/>
        <v>0</v>
      </c>
      <c r="BI124" s="146">
        <f t="shared" si="67"/>
        <v>0</v>
      </c>
      <c r="BJ124" s="146">
        <f t="shared" si="67"/>
        <v>0</v>
      </c>
      <c r="BK124" s="146">
        <f t="shared" si="67"/>
        <v>0</v>
      </c>
    </row>
    <row r="125" spans="2:63" x14ac:dyDescent="0.25">
      <c r="B125" t="str">
        <f t="shared" si="59"/>
        <v>Linea K</v>
      </c>
      <c r="C125" s="36"/>
      <c r="D125" s="146">
        <f t="shared" si="62"/>
        <v>0</v>
      </c>
      <c r="E125" s="146">
        <f t="shared" si="62"/>
        <v>0</v>
      </c>
      <c r="F125" s="146">
        <f t="shared" si="62"/>
        <v>0</v>
      </c>
      <c r="G125" s="146">
        <f t="shared" si="62"/>
        <v>0</v>
      </c>
      <c r="H125" s="146">
        <f t="shared" si="62"/>
        <v>0</v>
      </c>
      <c r="I125" s="146">
        <f t="shared" si="62"/>
        <v>0</v>
      </c>
      <c r="J125" s="146">
        <f t="shared" si="62"/>
        <v>0</v>
      </c>
      <c r="K125" s="146">
        <f t="shared" si="62"/>
        <v>0</v>
      </c>
      <c r="L125" s="146">
        <f t="shared" si="62"/>
        <v>0</v>
      </c>
      <c r="M125" s="146">
        <f t="shared" si="62"/>
        <v>0</v>
      </c>
      <c r="N125" s="146">
        <f t="shared" si="62"/>
        <v>0</v>
      </c>
      <c r="O125" s="146">
        <f t="shared" si="62"/>
        <v>0</v>
      </c>
      <c r="P125" s="146">
        <f t="shared" si="62"/>
        <v>0</v>
      </c>
      <c r="Q125" s="146">
        <f t="shared" si="62"/>
        <v>0</v>
      </c>
      <c r="R125" s="146">
        <f t="shared" si="62"/>
        <v>0</v>
      </c>
      <c r="S125" s="146">
        <f t="shared" si="62"/>
        <v>0</v>
      </c>
      <c r="T125" s="146">
        <f t="shared" si="65"/>
        <v>0</v>
      </c>
      <c r="U125" s="146">
        <f t="shared" si="65"/>
        <v>0</v>
      </c>
      <c r="V125" s="146">
        <f t="shared" si="65"/>
        <v>0</v>
      </c>
      <c r="W125" s="146">
        <f t="shared" si="65"/>
        <v>0</v>
      </c>
      <c r="X125" s="146">
        <f t="shared" si="65"/>
        <v>0</v>
      </c>
      <c r="Y125" s="146">
        <f t="shared" si="65"/>
        <v>0</v>
      </c>
      <c r="Z125" s="146">
        <f t="shared" si="65"/>
        <v>0</v>
      </c>
      <c r="AA125" s="146">
        <f t="shared" si="65"/>
        <v>0</v>
      </c>
      <c r="AB125" s="146">
        <f t="shared" si="65"/>
        <v>0</v>
      </c>
      <c r="AC125" s="146">
        <f t="shared" si="65"/>
        <v>0</v>
      </c>
      <c r="AD125" s="146">
        <f t="shared" si="65"/>
        <v>0</v>
      </c>
      <c r="AE125" s="146">
        <f t="shared" si="65"/>
        <v>0</v>
      </c>
      <c r="AF125" s="146">
        <f t="shared" si="65"/>
        <v>0</v>
      </c>
      <c r="AG125" s="146">
        <f t="shared" si="65"/>
        <v>0</v>
      </c>
      <c r="AH125" s="146">
        <f t="shared" si="65"/>
        <v>0</v>
      </c>
      <c r="AI125" s="146">
        <f t="shared" si="65"/>
        <v>0</v>
      </c>
      <c r="AJ125" s="146">
        <f t="shared" si="65"/>
        <v>0</v>
      </c>
      <c r="AK125" s="146">
        <f t="shared" si="65"/>
        <v>0</v>
      </c>
      <c r="AL125" s="146">
        <f t="shared" si="65"/>
        <v>0</v>
      </c>
      <c r="AM125" s="146">
        <f t="shared" si="65"/>
        <v>0</v>
      </c>
      <c r="AN125" s="146">
        <f t="shared" ref="AN125:BK125" si="68">+AN58*AN14</f>
        <v>0</v>
      </c>
      <c r="AO125" s="146">
        <f t="shared" si="68"/>
        <v>0</v>
      </c>
      <c r="AP125" s="146">
        <f t="shared" si="68"/>
        <v>0</v>
      </c>
      <c r="AQ125" s="146">
        <f t="shared" si="68"/>
        <v>0</v>
      </c>
      <c r="AR125" s="146">
        <f t="shared" si="68"/>
        <v>0</v>
      </c>
      <c r="AS125" s="146">
        <f t="shared" si="68"/>
        <v>0</v>
      </c>
      <c r="AT125" s="146">
        <f t="shared" si="68"/>
        <v>0</v>
      </c>
      <c r="AU125" s="146">
        <f t="shared" si="68"/>
        <v>0</v>
      </c>
      <c r="AV125" s="146">
        <f t="shared" si="68"/>
        <v>0</v>
      </c>
      <c r="AW125" s="146">
        <f t="shared" si="68"/>
        <v>0</v>
      </c>
      <c r="AX125" s="146">
        <f t="shared" si="68"/>
        <v>0</v>
      </c>
      <c r="AY125" s="146">
        <f t="shared" si="68"/>
        <v>0</v>
      </c>
      <c r="AZ125" s="146">
        <f t="shared" si="68"/>
        <v>0</v>
      </c>
      <c r="BA125" s="146">
        <f t="shared" si="68"/>
        <v>0</v>
      </c>
      <c r="BB125" s="146">
        <f t="shared" si="68"/>
        <v>0</v>
      </c>
      <c r="BC125" s="146">
        <f t="shared" si="68"/>
        <v>0</v>
      </c>
      <c r="BD125" s="146">
        <f t="shared" si="68"/>
        <v>0</v>
      </c>
      <c r="BE125" s="146">
        <f t="shared" si="68"/>
        <v>0</v>
      </c>
      <c r="BF125" s="146">
        <f t="shared" si="68"/>
        <v>0</v>
      </c>
      <c r="BG125" s="146">
        <f t="shared" si="68"/>
        <v>0</v>
      </c>
      <c r="BH125" s="146">
        <f t="shared" si="68"/>
        <v>0</v>
      </c>
      <c r="BI125" s="146">
        <f t="shared" si="68"/>
        <v>0</v>
      </c>
      <c r="BJ125" s="146">
        <f t="shared" si="68"/>
        <v>0</v>
      </c>
      <c r="BK125" s="146">
        <f t="shared" si="68"/>
        <v>0</v>
      </c>
    </row>
    <row r="126" spans="2:63" x14ac:dyDescent="0.25">
      <c r="B126" t="str">
        <f t="shared" si="59"/>
        <v>Linea L</v>
      </c>
      <c r="C126" s="36"/>
      <c r="D126" s="146">
        <f t="shared" si="62"/>
        <v>0</v>
      </c>
      <c r="E126" s="146">
        <f t="shared" si="62"/>
        <v>0</v>
      </c>
      <c r="F126" s="146">
        <f t="shared" si="62"/>
        <v>0</v>
      </c>
      <c r="G126" s="146">
        <f t="shared" si="62"/>
        <v>0</v>
      </c>
      <c r="H126" s="146">
        <f t="shared" si="62"/>
        <v>0</v>
      </c>
      <c r="I126" s="146">
        <f t="shared" si="62"/>
        <v>0</v>
      </c>
      <c r="J126" s="146">
        <f t="shared" si="62"/>
        <v>0</v>
      </c>
      <c r="K126" s="146">
        <f t="shared" si="62"/>
        <v>0</v>
      </c>
      <c r="L126" s="146">
        <f t="shared" si="62"/>
        <v>0</v>
      </c>
      <c r="M126" s="146">
        <f t="shared" si="62"/>
        <v>0</v>
      </c>
      <c r="N126" s="146">
        <f t="shared" si="62"/>
        <v>0</v>
      </c>
      <c r="O126" s="146">
        <f t="shared" si="62"/>
        <v>0</v>
      </c>
      <c r="P126" s="146">
        <f t="shared" si="62"/>
        <v>0</v>
      </c>
      <c r="Q126" s="146">
        <f t="shared" si="62"/>
        <v>0</v>
      </c>
      <c r="R126" s="146">
        <f t="shared" si="62"/>
        <v>0</v>
      </c>
      <c r="S126" s="146">
        <f t="shared" si="62"/>
        <v>0</v>
      </c>
      <c r="T126" s="146">
        <f t="shared" si="65"/>
        <v>0</v>
      </c>
      <c r="U126" s="146">
        <f t="shared" si="65"/>
        <v>0</v>
      </c>
      <c r="V126" s="146">
        <f t="shared" si="65"/>
        <v>0</v>
      </c>
      <c r="W126" s="146">
        <f t="shared" si="65"/>
        <v>0</v>
      </c>
      <c r="X126" s="146">
        <f t="shared" si="65"/>
        <v>0</v>
      </c>
      <c r="Y126" s="146">
        <f t="shared" si="65"/>
        <v>0</v>
      </c>
      <c r="Z126" s="146">
        <f t="shared" si="65"/>
        <v>0</v>
      </c>
      <c r="AA126" s="146">
        <f t="shared" si="65"/>
        <v>0</v>
      </c>
      <c r="AB126" s="146">
        <f t="shared" si="65"/>
        <v>0</v>
      </c>
      <c r="AC126" s="146">
        <f t="shared" si="65"/>
        <v>0</v>
      </c>
      <c r="AD126" s="146">
        <f t="shared" si="65"/>
        <v>0</v>
      </c>
      <c r="AE126" s="146">
        <f t="shared" si="65"/>
        <v>0</v>
      </c>
      <c r="AF126" s="146">
        <f t="shared" si="65"/>
        <v>0</v>
      </c>
      <c r="AG126" s="146">
        <f t="shared" si="65"/>
        <v>0</v>
      </c>
      <c r="AH126" s="146">
        <f t="shared" si="65"/>
        <v>0</v>
      </c>
      <c r="AI126" s="146">
        <f t="shared" si="65"/>
        <v>0</v>
      </c>
      <c r="AJ126" s="146">
        <f t="shared" si="65"/>
        <v>0</v>
      </c>
      <c r="AK126" s="146">
        <f t="shared" si="65"/>
        <v>0</v>
      </c>
      <c r="AL126" s="146">
        <f t="shared" si="65"/>
        <v>0</v>
      </c>
      <c r="AM126" s="146">
        <f t="shared" si="65"/>
        <v>0</v>
      </c>
      <c r="AN126" s="146">
        <f t="shared" ref="AN126:BK126" si="69">+AN59*AN15</f>
        <v>0</v>
      </c>
      <c r="AO126" s="146">
        <f t="shared" si="69"/>
        <v>0</v>
      </c>
      <c r="AP126" s="146">
        <f t="shared" si="69"/>
        <v>0</v>
      </c>
      <c r="AQ126" s="146">
        <f t="shared" si="69"/>
        <v>0</v>
      </c>
      <c r="AR126" s="146">
        <f t="shared" si="69"/>
        <v>0</v>
      </c>
      <c r="AS126" s="146">
        <f t="shared" si="69"/>
        <v>0</v>
      </c>
      <c r="AT126" s="146">
        <f t="shared" si="69"/>
        <v>0</v>
      </c>
      <c r="AU126" s="146">
        <f t="shared" si="69"/>
        <v>0</v>
      </c>
      <c r="AV126" s="146">
        <f t="shared" si="69"/>
        <v>0</v>
      </c>
      <c r="AW126" s="146">
        <f t="shared" si="69"/>
        <v>0</v>
      </c>
      <c r="AX126" s="146">
        <f t="shared" si="69"/>
        <v>0</v>
      </c>
      <c r="AY126" s="146">
        <f t="shared" si="69"/>
        <v>0</v>
      </c>
      <c r="AZ126" s="146">
        <f t="shared" si="69"/>
        <v>0</v>
      </c>
      <c r="BA126" s="146">
        <f t="shared" si="69"/>
        <v>0</v>
      </c>
      <c r="BB126" s="146">
        <f t="shared" si="69"/>
        <v>0</v>
      </c>
      <c r="BC126" s="146">
        <f t="shared" si="69"/>
        <v>0</v>
      </c>
      <c r="BD126" s="146">
        <f t="shared" si="69"/>
        <v>0</v>
      </c>
      <c r="BE126" s="146">
        <f t="shared" si="69"/>
        <v>0</v>
      </c>
      <c r="BF126" s="146">
        <f t="shared" si="69"/>
        <v>0</v>
      </c>
      <c r="BG126" s="146">
        <f t="shared" si="69"/>
        <v>0</v>
      </c>
      <c r="BH126" s="146">
        <f t="shared" si="69"/>
        <v>0</v>
      </c>
      <c r="BI126" s="146">
        <f t="shared" si="69"/>
        <v>0</v>
      </c>
      <c r="BJ126" s="146">
        <f t="shared" si="69"/>
        <v>0</v>
      </c>
      <c r="BK126" s="146">
        <f t="shared" si="69"/>
        <v>0</v>
      </c>
    </row>
    <row r="127" spans="2:63" x14ac:dyDescent="0.25">
      <c r="B127" t="str">
        <f t="shared" si="59"/>
        <v>Linea M</v>
      </c>
      <c r="C127" s="36"/>
      <c r="D127" s="146">
        <f t="shared" si="62"/>
        <v>0</v>
      </c>
      <c r="E127" s="146">
        <f t="shared" si="62"/>
        <v>0</v>
      </c>
      <c r="F127" s="146">
        <f t="shared" si="62"/>
        <v>0</v>
      </c>
      <c r="G127" s="146">
        <f t="shared" si="62"/>
        <v>0</v>
      </c>
      <c r="H127" s="146">
        <f t="shared" si="62"/>
        <v>0</v>
      </c>
      <c r="I127" s="146">
        <f t="shared" si="62"/>
        <v>0</v>
      </c>
      <c r="J127" s="146">
        <f t="shared" si="62"/>
        <v>0</v>
      </c>
      <c r="K127" s="146">
        <f t="shared" si="62"/>
        <v>0</v>
      </c>
      <c r="L127" s="146">
        <f t="shared" si="62"/>
        <v>0</v>
      </c>
      <c r="M127" s="146">
        <f t="shared" si="62"/>
        <v>0</v>
      </c>
      <c r="N127" s="146">
        <f t="shared" si="62"/>
        <v>0</v>
      </c>
      <c r="O127" s="146">
        <f t="shared" si="62"/>
        <v>0</v>
      </c>
      <c r="P127" s="146">
        <f t="shared" si="62"/>
        <v>0</v>
      </c>
      <c r="Q127" s="146">
        <f t="shared" si="62"/>
        <v>0</v>
      </c>
      <c r="R127" s="146">
        <f t="shared" si="62"/>
        <v>0</v>
      </c>
      <c r="S127" s="146">
        <f t="shared" si="62"/>
        <v>0</v>
      </c>
      <c r="T127" s="146">
        <f t="shared" si="65"/>
        <v>0</v>
      </c>
      <c r="U127" s="146">
        <f t="shared" si="65"/>
        <v>0</v>
      </c>
      <c r="V127" s="146">
        <f t="shared" si="65"/>
        <v>0</v>
      </c>
      <c r="W127" s="146">
        <f t="shared" si="65"/>
        <v>0</v>
      </c>
      <c r="X127" s="146">
        <f t="shared" si="65"/>
        <v>0</v>
      </c>
      <c r="Y127" s="146">
        <f t="shared" si="65"/>
        <v>0</v>
      </c>
      <c r="Z127" s="146">
        <f t="shared" si="65"/>
        <v>0</v>
      </c>
      <c r="AA127" s="146">
        <f t="shared" si="65"/>
        <v>0</v>
      </c>
      <c r="AB127" s="146">
        <f t="shared" si="65"/>
        <v>0</v>
      </c>
      <c r="AC127" s="146">
        <f t="shared" si="65"/>
        <v>0</v>
      </c>
      <c r="AD127" s="146">
        <f t="shared" si="65"/>
        <v>0</v>
      </c>
      <c r="AE127" s="146">
        <f t="shared" si="65"/>
        <v>0</v>
      </c>
      <c r="AF127" s="146">
        <f t="shared" si="65"/>
        <v>0</v>
      </c>
      <c r="AG127" s="146">
        <f t="shared" si="65"/>
        <v>0</v>
      </c>
      <c r="AH127" s="146">
        <f t="shared" si="65"/>
        <v>0</v>
      </c>
      <c r="AI127" s="146">
        <f t="shared" si="65"/>
        <v>0</v>
      </c>
      <c r="AJ127" s="146">
        <f t="shared" si="65"/>
        <v>0</v>
      </c>
      <c r="AK127" s="146">
        <f t="shared" si="65"/>
        <v>0</v>
      </c>
      <c r="AL127" s="146">
        <f t="shared" si="65"/>
        <v>0</v>
      </c>
      <c r="AM127" s="146">
        <f t="shared" si="65"/>
        <v>0</v>
      </c>
      <c r="AN127" s="146">
        <f t="shared" ref="AN127:BK127" si="70">+AN60*AN16</f>
        <v>0</v>
      </c>
      <c r="AO127" s="146">
        <f t="shared" si="70"/>
        <v>0</v>
      </c>
      <c r="AP127" s="146">
        <f t="shared" si="70"/>
        <v>0</v>
      </c>
      <c r="AQ127" s="146">
        <f t="shared" si="70"/>
        <v>0</v>
      </c>
      <c r="AR127" s="146">
        <f t="shared" si="70"/>
        <v>0</v>
      </c>
      <c r="AS127" s="146">
        <f t="shared" si="70"/>
        <v>0</v>
      </c>
      <c r="AT127" s="146">
        <f t="shared" si="70"/>
        <v>0</v>
      </c>
      <c r="AU127" s="146">
        <f t="shared" si="70"/>
        <v>0</v>
      </c>
      <c r="AV127" s="146">
        <f t="shared" si="70"/>
        <v>0</v>
      </c>
      <c r="AW127" s="146">
        <f t="shared" si="70"/>
        <v>0</v>
      </c>
      <c r="AX127" s="146">
        <f t="shared" si="70"/>
        <v>0</v>
      </c>
      <c r="AY127" s="146">
        <f t="shared" si="70"/>
        <v>0</v>
      </c>
      <c r="AZ127" s="146">
        <f t="shared" si="70"/>
        <v>0</v>
      </c>
      <c r="BA127" s="146">
        <f t="shared" si="70"/>
        <v>0</v>
      </c>
      <c r="BB127" s="146">
        <f t="shared" si="70"/>
        <v>0</v>
      </c>
      <c r="BC127" s="146">
        <f t="shared" si="70"/>
        <v>0</v>
      </c>
      <c r="BD127" s="146">
        <f t="shared" si="70"/>
        <v>0</v>
      </c>
      <c r="BE127" s="146">
        <f t="shared" si="70"/>
        <v>0</v>
      </c>
      <c r="BF127" s="146">
        <f t="shared" si="70"/>
        <v>0</v>
      </c>
      <c r="BG127" s="146">
        <f t="shared" si="70"/>
        <v>0</v>
      </c>
      <c r="BH127" s="146">
        <f t="shared" si="70"/>
        <v>0</v>
      </c>
      <c r="BI127" s="146">
        <f t="shared" si="70"/>
        <v>0</v>
      </c>
      <c r="BJ127" s="146">
        <f t="shared" si="70"/>
        <v>0</v>
      </c>
      <c r="BK127" s="146">
        <f t="shared" si="70"/>
        <v>0</v>
      </c>
    </row>
    <row r="128" spans="2:63" x14ac:dyDescent="0.25">
      <c r="B128" t="str">
        <f t="shared" si="59"/>
        <v>Linea N</v>
      </c>
      <c r="C128" s="36"/>
      <c r="D128" s="146">
        <f t="shared" si="62"/>
        <v>0</v>
      </c>
      <c r="E128" s="146">
        <f t="shared" si="62"/>
        <v>0</v>
      </c>
      <c r="F128" s="146">
        <f t="shared" si="62"/>
        <v>0</v>
      </c>
      <c r="G128" s="146">
        <f t="shared" si="62"/>
        <v>0</v>
      </c>
      <c r="H128" s="146">
        <f t="shared" si="62"/>
        <v>0</v>
      </c>
      <c r="I128" s="146">
        <f t="shared" si="62"/>
        <v>0</v>
      </c>
      <c r="J128" s="146">
        <f t="shared" si="62"/>
        <v>0</v>
      </c>
      <c r="K128" s="146">
        <f t="shared" si="62"/>
        <v>0</v>
      </c>
      <c r="L128" s="146">
        <f t="shared" si="62"/>
        <v>0</v>
      </c>
      <c r="M128" s="146">
        <f t="shared" si="62"/>
        <v>0</v>
      </c>
      <c r="N128" s="146">
        <f t="shared" si="62"/>
        <v>0</v>
      </c>
      <c r="O128" s="146">
        <f t="shared" si="62"/>
        <v>0</v>
      </c>
      <c r="P128" s="146">
        <f t="shared" si="62"/>
        <v>0</v>
      </c>
      <c r="Q128" s="146">
        <f t="shared" si="62"/>
        <v>0</v>
      </c>
      <c r="R128" s="146">
        <f t="shared" si="62"/>
        <v>0</v>
      </c>
      <c r="S128" s="146">
        <f t="shared" si="62"/>
        <v>0</v>
      </c>
      <c r="T128" s="146">
        <f t="shared" si="65"/>
        <v>0</v>
      </c>
      <c r="U128" s="146">
        <f t="shared" si="65"/>
        <v>0</v>
      </c>
      <c r="V128" s="146">
        <f t="shared" si="65"/>
        <v>0</v>
      </c>
      <c r="W128" s="146">
        <f t="shared" si="65"/>
        <v>0</v>
      </c>
      <c r="X128" s="146">
        <f t="shared" si="65"/>
        <v>0</v>
      </c>
      <c r="Y128" s="146">
        <f t="shared" si="65"/>
        <v>0</v>
      </c>
      <c r="Z128" s="146">
        <f t="shared" si="65"/>
        <v>0</v>
      </c>
      <c r="AA128" s="146">
        <f t="shared" si="65"/>
        <v>0</v>
      </c>
      <c r="AB128" s="146">
        <f t="shared" si="65"/>
        <v>0</v>
      </c>
      <c r="AC128" s="146">
        <f t="shared" si="65"/>
        <v>0</v>
      </c>
      <c r="AD128" s="146">
        <f t="shared" si="65"/>
        <v>0</v>
      </c>
      <c r="AE128" s="146">
        <f t="shared" si="65"/>
        <v>0</v>
      </c>
      <c r="AF128" s="146">
        <f t="shared" si="65"/>
        <v>0</v>
      </c>
      <c r="AG128" s="146">
        <f t="shared" si="65"/>
        <v>0</v>
      </c>
      <c r="AH128" s="146">
        <f t="shared" si="65"/>
        <v>0</v>
      </c>
      <c r="AI128" s="146">
        <f t="shared" si="65"/>
        <v>0</v>
      </c>
      <c r="AJ128" s="146">
        <f t="shared" si="65"/>
        <v>0</v>
      </c>
      <c r="AK128" s="146">
        <f t="shared" si="65"/>
        <v>0</v>
      </c>
      <c r="AL128" s="146">
        <f t="shared" si="65"/>
        <v>0</v>
      </c>
      <c r="AM128" s="146">
        <f t="shared" si="65"/>
        <v>0</v>
      </c>
      <c r="AN128" s="146">
        <f t="shared" ref="AN128:BK128" si="71">+AN61*AN17</f>
        <v>0</v>
      </c>
      <c r="AO128" s="146">
        <f t="shared" si="71"/>
        <v>0</v>
      </c>
      <c r="AP128" s="146">
        <f t="shared" si="71"/>
        <v>0</v>
      </c>
      <c r="AQ128" s="146">
        <f t="shared" si="71"/>
        <v>0</v>
      </c>
      <c r="AR128" s="146">
        <f t="shared" si="71"/>
        <v>0</v>
      </c>
      <c r="AS128" s="146">
        <f t="shared" si="71"/>
        <v>0</v>
      </c>
      <c r="AT128" s="146">
        <f t="shared" si="71"/>
        <v>0</v>
      </c>
      <c r="AU128" s="146">
        <f t="shared" si="71"/>
        <v>0</v>
      </c>
      <c r="AV128" s="146">
        <f t="shared" si="71"/>
        <v>0</v>
      </c>
      <c r="AW128" s="146">
        <f t="shared" si="71"/>
        <v>0</v>
      </c>
      <c r="AX128" s="146">
        <f t="shared" si="71"/>
        <v>0</v>
      </c>
      <c r="AY128" s="146">
        <f t="shared" si="71"/>
        <v>0</v>
      </c>
      <c r="AZ128" s="146">
        <f t="shared" si="71"/>
        <v>0</v>
      </c>
      <c r="BA128" s="146">
        <f t="shared" si="71"/>
        <v>0</v>
      </c>
      <c r="BB128" s="146">
        <f t="shared" si="71"/>
        <v>0</v>
      </c>
      <c r="BC128" s="146">
        <f t="shared" si="71"/>
        <v>0</v>
      </c>
      <c r="BD128" s="146">
        <f t="shared" si="71"/>
        <v>0</v>
      </c>
      <c r="BE128" s="146">
        <f t="shared" si="71"/>
        <v>0</v>
      </c>
      <c r="BF128" s="146">
        <f t="shared" si="71"/>
        <v>0</v>
      </c>
      <c r="BG128" s="146">
        <f t="shared" si="71"/>
        <v>0</v>
      </c>
      <c r="BH128" s="146">
        <f t="shared" si="71"/>
        <v>0</v>
      </c>
      <c r="BI128" s="146">
        <f t="shared" si="71"/>
        <v>0</v>
      </c>
      <c r="BJ128" s="146">
        <f t="shared" si="71"/>
        <v>0</v>
      </c>
      <c r="BK128" s="146">
        <f t="shared" si="71"/>
        <v>0</v>
      </c>
    </row>
    <row r="129" spans="2:63" x14ac:dyDescent="0.25">
      <c r="B129" t="str">
        <f t="shared" si="59"/>
        <v>Linea O</v>
      </c>
      <c r="C129" s="36"/>
      <c r="D129" s="146">
        <f t="shared" si="62"/>
        <v>0</v>
      </c>
      <c r="E129" s="146">
        <f t="shared" si="62"/>
        <v>0</v>
      </c>
      <c r="F129" s="146">
        <f t="shared" si="62"/>
        <v>0</v>
      </c>
      <c r="G129" s="146">
        <f t="shared" si="62"/>
        <v>0</v>
      </c>
      <c r="H129" s="146">
        <f t="shared" si="62"/>
        <v>0</v>
      </c>
      <c r="I129" s="146">
        <f t="shared" si="62"/>
        <v>0</v>
      </c>
      <c r="J129" s="146">
        <f t="shared" si="62"/>
        <v>0</v>
      </c>
      <c r="K129" s="146">
        <f t="shared" si="62"/>
        <v>0</v>
      </c>
      <c r="L129" s="146">
        <f t="shared" si="62"/>
        <v>0</v>
      </c>
      <c r="M129" s="146">
        <f t="shared" si="62"/>
        <v>0</v>
      </c>
      <c r="N129" s="146">
        <f t="shared" si="62"/>
        <v>0</v>
      </c>
      <c r="O129" s="146">
        <f t="shared" si="62"/>
        <v>0</v>
      </c>
      <c r="P129" s="146">
        <f t="shared" si="62"/>
        <v>0</v>
      </c>
      <c r="Q129" s="146">
        <f t="shared" si="62"/>
        <v>0</v>
      </c>
      <c r="R129" s="146">
        <f t="shared" si="62"/>
        <v>0</v>
      </c>
      <c r="S129" s="146">
        <f t="shared" si="62"/>
        <v>0</v>
      </c>
      <c r="T129" s="146">
        <f t="shared" si="65"/>
        <v>0</v>
      </c>
      <c r="U129" s="146">
        <f t="shared" si="65"/>
        <v>0</v>
      </c>
      <c r="V129" s="146">
        <f t="shared" si="65"/>
        <v>0</v>
      </c>
      <c r="W129" s="146">
        <f t="shared" si="65"/>
        <v>0</v>
      </c>
      <c r="X129" s="146">
        <f t="shared" si="65"/>
        <v>0</v>
      </c>
      <c r="Y129" s="146">
        <f t="shared" si="65"/>
        <v>0</v>
      </c>
      <c r="Z129" s="146">
        <f t="shared" si="65"/>
        <v>0</v>
      </c>
      <c r="AA129" s="146">
        <f t="shared" si="65"/>
        <v>0</v>
      </c>
      <c r="AB129" s="146">
        <f t="shared" si="65"/>
        <v>0</v>
      </c>
      <c r="AC129" s="146">
        <f t="shared" si="65"/>
        <v>0</v>
      </c>
      <c r="AD129" s="146">
        <f t="shared" si="65"/>
        <v>0</v>
      </c>
      <c r="AE129" s="146">
        <f t="shared" si="65"/>
        <v>0</v>
      </c>
      <c r="AF129" s="146">
        <f t="shared" si="65"/>
        <v>0</v>
      </c>
      <c r="AG129" s="146">
        <f t="shared" si="65"/>
        <v>0</v>
      </c>
      <c r="AH129" s="146">
        <f t="shared" si="65"/>
        <v>0</v>
      </c>
      <c r="AI129" s="146">
        <f t="shared" si="65"/>
        <v>0</v>
      </c>
      <c r="AJ129" s="146">
        <f t="shared" si="65"/>
        <v>0</v>
      </c>
      <c r="AK129" s="146">
        <f t="shared" si="65"/>
        <v>0</v>
      </c>
      <c r="AL129" s="146">
        <f t="shared" si="65"/>
        <v>0</v>
      </c>
      <c r="AM129" s="146">
        <f t="shared" si="65"/>
        <v>0</v>
      </c>
      <c r="AN129" s="146">
        <f t="shared" ref="AN129:BK129" si="72">+AN62*AN18</f>
        <v>0</v>
      </c>
      <c r="AO129" s="146">
        <f t="shared" si="72"/>
        <v>0</v>
      </c>
      <c r="AP129" s="146">
        <f t="shared" si="72"/>
        <v>0</v>
      </c>
      <c r="AQ129" s="146">
        <f t="shared" si="72"/>
        <v>0</v>
      </c>
      <c r="AR129" s="146">
        <f t="shared" si="72"/>
        <v>0</v>
      </c>
      <c r="AS129" s="146">
        <f t="shared" si="72"/>
        <v>0</v>
      </c>
      <c r="AT129" s="146">
        <f t="shared" si="72"/>
        <v>0</v>
      </c>
      <c r="AU129" s="146">
        <f t="shared" si="72"/>
        <v>0</v>
      </c>
      <c r="AV129" s="146">
        <f t="shared" si="72"/>
        <v>0</v>
      </c>
      <c r="AW129" s="146">
        <f t="shared" si="72"/>
        <v>0</v>
      </c>
      <c r="AX129" s="146">
        <f t="shared" si="72"/>
        <v>0</v>
      </c>
      <c r="AY129" s="146">
        <f t="shared" si="72"/>
        <v>0</v>
      </c>
      <c r="AZ129" s="146">
        <f t="shared" si="72"/>
        <v>0</v>
      </c>
      <c r="BA129" s="146">
        <f t="shared" si="72"/>
        <v>0</v>
      </c>
      <c r="BB129" s="146">
        <f t="shared" si="72"/>
        <v>0</v>
      </c>
      <c r="BC129" s="146">
        <f t="shared" si="72"/>
        <v>0</v>
      </c>
      <c r="BD129" s="146">
        <f t="shared" si="72"/>
        <v>0</v>
      </c>
      <c r="BE129" s="146">
        <f t="shared" si="72"/>
        <v>0</v>
      </c>
      <c r="BF129" s="146">
        <f t="shared" si="72"/>
        <v>0</v>
      </c>
      <c r="BG129" s="146">
        <f t="shared" si="72"/>
        <v>0</v>
      </c>
      <c r="BH129" s="146">
        <f t="shared" si="72"/>
        <v>0</v>
      </c>
      <c r="BI129" s="146">
        <f t="shared" si="72"/>
        <v>0</v>
      </c>
      <c r="BJ129" s="146">
        <f t="shared" si="72"/>
        <v>0</v>
      </c>
      <c r="BK129" s="146">
        <f t="shared" si="72"/>
        <v>0</v>
      </c>
    </row>
    <row r="130" spans="2:63" x14ac:dyDescent="0.25">
      <c r="B130" t="str">
        <f t="shared" si="59"/>
        <v>Linea P</v>
      </c>
      <c r="C130" s="36"/>
      <c r="D130" s="146">
        <f t="shared" si="62"/>
        <v>0</v>
      </c>
      <c r="E130" s="146">
        <f t="shared" si="62"/>
        <v>0</v>
      </c>
      <c r="F130" s="146">
        <f t="shared" si="62"/>
        <v>0</v>
      </c>
      <c r="G130" s="146">
        <f t="shared" si="62"/>
        <v>0</v>
      </c>
      <c r="H130" s="146">
        <f t="shared" si="62"/>
        <v>0</v>
      </c>
      <c r="I130" s="146">
        <f t="shared" si="62"/>
        <v>0</v>
      </c>
      <c r="J130" s="146">
        <f t="shared" si="62"/>
        <v>0</v>
      </c>
      <c r="K130" s="146">
        <f t="shared" si="62"/>
        <v>0</v>
      </c>
      <c r="L130" s="146">
        <f t="shared" si="62"/>
        <v>0</v>
      </c>
      <c r="M130" s="146">
        <f t="shared" si="62"/>
        <v>0</v>
      </c>
      <c r="N130" s="146">
        <f t="shared" si="62"/>
        <v>0</v>
      </c>
      <c r="O130" s="146">
        <f t="shared" si="62"/>
        <v>0</v>
      </c>
      <c r="P130" s="146">
        <f t="shared" si="62"/>
        <v>0</v>
      </c>
      <c r="Q130" s="146">
        <f t="shared" si="62"/>
        <v>0</v>
      </c>
      <c r="R130" s="146">
        <f t="shared" si="62"/>
        <v>0</v>
      </c>
      <c r="S130" s="146">
        <f t="shared" si="62"/>
        <v>0</v>
      </c>
      <c r="T130" s="146">
        <f t="shared" si="65"/>
        <v>0</v>
      </c>
      <c r="U130" s="146">
        <f t="shared" si="65"/>
        <v>0</v>
      </c>
      <c r="V130" s="146">
        <f t="shared" si="65"/>
        <v>0</v>
      </c>
      <c r="W130" s="146">
        <f t="shared" si="65"/>
        <v>0</v>
      </c>
      <c r="X130" s="146">
        <f t="shared" si="65"/>
        <v>0</v>
      </c>
      <c r="Y130" s="146">
        <f t="shared" si="65"/>
        <v>0</v>
      </c>
      <c r="Z130" s="146">
        <f t="shared" si="65"/>
        <v>0</v>
      </c>
      <c r="AA130" s="146">
        <f t="shared" si="65"/>
        <v>0</v>
      </c>
      <c r="AB130" s="146">
        <f t="shared" si="65"/>
        <v>0</v>
      </c>
      <c r="AC130" s="146">
        <f t="shared" si="65"/>
        <v>0</v>
      </c>
      <c r="AD130" s="146">
        <f t="shared" si="65"/>
        <v>0</v>
      </c>
      <c r="AE130" s="146">
        <f t="shared" si="65"/>
        <v>0</v>
      </c>
      <c r="AF130" s="146">
        <f t="shared" si="65"/>
        <v>0</v>
      </c>
      <c r="AG130" s="146">
        <f t="shared" si="65"/>
        <v>0</v>
      </c>
      <c r="AH130" s="146">
        <f t="shared" si="65"/>
        <v>0</v>
      </c>
      <c r="AI130" s="146">
        <f t="shared" si="65"/>
        <v>0</v>
      </c>
      <c r="AJ130" s="146">
        <f t="shared" si="65"/>
        <v>0</v>
      </c>
      <c r="AK130" s="146">
        <f t="shared" si="65"/>
        <v>0</v>
      </c>
      <c r="AL130" s="146">
        <f t="shared" si="65"/>
        <v>0</v>
      </c>
      <c r="AM130" s="146">
        <f t="shared" si="65"/>
        <v>0</v>
      </c>
      <c r="AN130" s="146">
        <f t="shared" ref="AN130:BK130" si="73">+AN63*AN19</f>
        <v>0</v>
      </c>
      <c r="AO130" s="146">
        <f t="shared" si="73"/>
        <v>0</v>
      </c>
      <c r="AP130" s="146">
        <f t="shared" si="73"/>
        <v>0</v>
      </c>
      <c r="AQ130" s="146">
        <f t="shared" si="73"/>
        <v>0</v>
      </c>
      <c r="AR130" s="146">
        <f t="shared" si="73"/>
        <v>0</v>
      </c>
      <c r="AS130" s="146">
        <f t="shared" si="73"/>
        <v>0</v>
      </c>
      <c r="AT130" s="146">
        <f t="shared" si="73"/>
        <v>0</v>
      </c>
      <c r="AU130" s="146">
        <f t="shared" si="73"/>
        <v>0</v>
      </c>
      <c r="AV130" s="146">
        <f t="shared" si="73"/>
        <v>0</v>
      </c>
      <c r="AW130" s="146">
        <f t="shared" si="73"/>
        <v>0</v>
      </c>
      <c r="AX130" s="146">
        <f t="shared" si="73"/>
        <v>0</v>
      </c>
      <c r="AY130" s="146">
        <f t="shared" si="73"/>
        <v>0</v>
      </c>
      <c r="AZ130" s="146">
        <f t="shared" si="73"/>
        <v>0</v>
      </c>
      <c r="BA130" s="146">
        <f t="shared" si="73"/>
        <v>0</v>
      </c>
      <c r="BB130" s="146">
        <f t="shared" si="73"/>
        <v>0</v>
      </c>
      <c r="BC130" s="146">
        <f t="shared" si="73"/>
        <v>0</v>
      </c>
      <c r="BD130" s="146">
        <f t="shared" si="73"/>
        <v>0</v>
      </c>
      <c r="BE130" s="146">
        <f t="shared" si="73"/>
        <v>0</v>
      </c>
      <c r="BF130" s="146">
        <f t="shared" si="73"/>
        <v>0</v>
      </c>
      <c r="BG130" s="146">
        <f t="shared" si="73"/>
        <v>0</v>
      </c>
      <c r="BH130" s="146">
        <f t="shared" si="73"/>
        <v>0</v>
      </c>
      <c r="BI130" s="146">
        <f t="shared" si="73"/>
        <v>0</v>
      </c>
      <c r="BJ130" s="146">
        <f t="shared" si="73"/>
        <v>0</v>
      </c>
      <c r="BK130" s="146">
        <f t="shared" si="73"/>
        <v>0</v>
      </c>
    </row>
    <row r="131" spans="2:63" x14ac:dyDescent="0.25">
      <c r="B131" t="str">
        <f t="shared" si="59"/>
        <v>Linea Q</v>
      </c>
      <c r="C131" s="36"/>
      <c r="D131" s="146">
        <f t="shared" si="62"/>
        <v>0</v>
      </c>
      <c r="E131" s="146">
        <f t="shared" si="62"/>
        <v>0</v>
      </c>
      <c r="F131" s="146">
        <f t="shared" si="62"/>
        <v>0</v>
      </c>
      <c r="G131" s="146">
        <f t="shared" si="62"/>
        <v>0</v>
      </c>
      <c r="H131" s="146">
        <f t="shared" si="62"/>
        <v>0</v>
      </c>
      <c r="I131" s="146">
        <f t="shared" si="62"/>
        <v>0</v>
      </c>
      <c r="J131" s="146">
        <f t="shared" si="62"/>
        <v>0</v>
      </c>
      <c r="K131" s="146">
        <f t="shared" si="62"/>
        <v>0</v>
      </c>
      <c r="L131" s="146">
        <f t="shared" si="62"/>
        <v>0</v>
      </c>
      <c r="M131" s="146">
        <f t="shared" si="62"/>
        <v>0</v>
      </c>
      <c r="N131" s="146">
        <f t="shared" si="62"/>
        <v>0</v>
      </c>
      <c r="O131" s="146">
        <f t="shared" si="62"/>
        <v>0</v>
      </c>
      <c r="P131" s="146">
        <f t="shared" si="62"/>
        <v>0</v>
      </c>
      <c r="Q131" s="146">
        <f t="shared" si="62"/>
        <v>0</v>
      </c>
      <c r="R131" s="146">
        <f t="shared" si="62"/>
        <v>0</v>
      </c>
      <c r="S131" s="146">
        <f t="shared" si="62"/>
        <v>0</v>
      </c>
      <c r="T131" s="146">
        <f t="shared" si="65"/>
        <v>0</v>
      </c>
      <c r="U131" s="146">
        <f t="shared" si="65"/>
        <v>0</v>
      </c>
      <c r="V131" s="146">
        <f t="shared" si="65"/>
        <v>0</v>
      </c>
      <c r="W131" s="146">
        <f t="shared" si="65"/>
        <v>0</v>
      </c>
      <c r="X131" s="146">
        <f t="shared" si="65"/>
        <v>0</v>
      </c>
      <c r="Y131" s="146">
        <f t="shared" si="65"/>
        <v>0</v>
      </c>
      <c r="Z131" s="146">
        <f t="shared" si="65"/>
        <v>0</v>
      </c>
      <c r="AA131" s="146">
        <f t="shared" si="65"/>
        <v>0</v>
      </c>
      <c r="AB131" s="146">
        <f t="shared" si="65"/>
        <v>0</v>
      </c>
      <c r="AC131" s="146">
        <f t="shared" si="65"/>
        <v>0</v>
      </c>
      <c r="AD131" s="146">
        <f t="shared" si="65"/>
        <v>0</v>
      </c>
      <c r="AE131" s="146">
        <f t="shared" si="65"/>
        <v>0</v>
      </c>
      <c r="AF131" s="146">
        <f t="shared" si="65"/>
        <v>0</v>
      </c>
      <c r="AG131" s="146">
        <f t="shared" si="65"/>
        <v>0</v>
      </c>
      <c r="AH131" s="146">
        <f t="shared" si="65"/>
        <v>0</v>
      </c>
      <c r="AI131" s="146">
        <f t="shared" si="65"/>
        <v>0</v>
      </c>
      <c r="AJ131" s="146">
        <f t="shared" si="65"/>
        <v>0</v>
      </c>
      <c r="AK131" s="146">
        <f t="shared" si="65"/>
        <v>0</v>
      </c>
      <c r="AL131" s="146">
        <f t="shared" si="65"/>
        <v>0</v>
      </c>
      <c r="AM131" s="146">
        <f t="shared" si="65"/>
        <v>0</v>
      </c>
      <c r="AN131" s="146">
        <f t="shared" ref="AN131:BK131" si="74">+AN64*AN20</f>
        <v>0</v>
      </c>
      <c r="AO131" s="146">
        <f t="shared" si="74"/>
        <v>0</v>
      </c>
      <c r="AP131" s="146">
        <f t="shared" si="74"/>
        <v>0</v>
      </c>
      <c r="AQ131" s="146">
        <f t="shared" si="74"/>
        <v>0</v>
      </c>
      <c r="AR131" s="146">
        <f t="shared" si="74"/>
        <v>0</v>
      </c>
      <c r="AS131" s="146">
        <f t="shared" si="74"/>
        <v>0</v>
      </c>
      <c r="AT131" s="146">
        <f t="shared" si="74"/>
        <v>0</v>
      </c>
      <c r="AU131" s="146">
        <f t="shared" si="74"/>
        <v>0</v>
      </c>
      <c r="AV131" s="146">
        <f t="shared" si="74"/>
        <v>0</v>
      </c>
      <c r="AW131" s="146">
        <f t="shared" si="74"/>
        <v>0</v>
      </c>
      <c r="AX131" s="146">
        <f t="shared" si="74"/>
        <v>0</v>
      </c>
      <c r="AY131" s="146">
        <f t="shared" si="74"/>
        <v>0</v>
      </c>
      <c r="AZ131" s="146">
        <f t="shared" si="74"/>
        <v>0</v>
      </c>
      <c r="BA131" s="146">
        <f t="shared" si="74"/>
        <v>0</v>
      </c>
      <c r="BB131" s="146">
        <f t="shared" si="74"/>
        <v>0</v>
      </c>
      <c r="BC131" s="146">
        <f t="shared" si="74"/>
        <v>0</v>
      </c>
      <c r="BD131" s="146">
        <f t="shared" si="74"/>
        <v>0</v>
      </c>
      <c r="BE131" s="146">
        <f t="shared" si="74"/>
        <v>0</v>
      </c>
      <c r="BF131" s="146">
        <f t="shared" si="74"/>
        <v>0</v>
      </c>
      <c r="BG131" s="146">
        <f t="shared" si="74"/>
        <v>0</v>
      </c>
      <c r="BH131" s="146">
        <f t="shared" si="74"/>
        <v>0</v>
      </c>
      <c r="BI131" s="146">
        <f t="shared" si="74"/>
        <v>0</v>
      </c>
      <c r="BJ131" s="146">
        <f t="shared" si="74"/>
        <v>0</v>
      </c>
      <c r="BK131" s="146">
        <f t="shared" si="74"/>
        <v>0</v>
      </c>
    </row>
    <row r="132" spans="2:63" x14ac:dyDescent="0.25">
      <c r="B132" t="str">
        <f t="shared" si="59"/>
        <v>Linea R</v>
      </c>
      <c r="C132" s="36"/>
      <c r="D132" s="146">
        <f t="shared" ref="D132:AM134" si="75">+D65*D21</f>
        <v>0</v>
      </c>
      <c r="E132" s="146">
        <f t="shared" si="75"/>
        <v>0</v>
      </c>
      <c r="F132" s="146">
        <f t="shared" si="75"/>
        <v>0</v>
      </c>
      <c r="G132" s="146">
        <f t="shared" si="75"/>
        <v>0</v>
      </c>
      <c r="H132" s="146">
        <f t="shared" si="75"/>
        <v>0</v>
      </c>
      <c r="I132" s="146">
        <f t="shared" si="75"/>
        <v>0</v>
      </c>
      <c r="J132" s="146">
        <f t="shared" si="75"/>
        <v>0</v>
      </c>
      <c r="K132" s="146">
        <f t="shared" si="75"/>
        <v>0</v>
      </c>
      <c r="L132" s="146">
        <f t="shared" si="75"/>
        <v>0</v>
      </c>
      <c r="M132" s="146">
        <f t="shared" si="75"/>
        <v>0</v>
      </c>
      <c r="N132" s="146">
        <f t="shared" si="75"/>
        <v>0</v>
      </c>
      <c r="O132" s="146">
        <f t="shared" si="75"/>
        <v>0</v>
      </c>
      <c r="P132" s="146">
        <f t="shared" si="75"/>
        <v>0</v>
      </c>
      <c r="Q132" s="146">
        <f t="shared" si="75"/>
        <v>0</v>
      </c>
      <c r="R132" s="146">
        <f t="shared" si="75"/>
        <v>0</v>
      </c>
      <c r="S132" s="146">
        <f t="shared" si="75"/>
        <v>0</v>
      </c>
      <c r="T132" s="146">
        <f t="shared" si="75"/>
        <v>0</v>
      </c>
      <c r="U132" s="146">
        <f t="shared" si="75"/>
        <v>0</v>
      </c>
      <c r="V132" s="146">
        <f t="shared" si="75"/>
        <v>0</v>
      </c>
      <c r="W132" s="146">
        <f t="shared" si="75"/>
        <v>0</v>
      </c>
      <c r="X132" s="146">
        <f t="shared" si="75"/>
        <v>0</v>
      </c>
      <c r="Y132" s="146">
        <f t="shared" si="75"/>
        <v>0</v>
      </c>
      <c r="Z132" s="146">
        <f t="shared" si="75"/>
        <v>0</v>
      </c>
      <c r="AA132" s="146">
        <f t="shared" si="75"/>
        <v>0</v>
      </c>
      <c r="AB132" s="146">
        <f t="shared" si="75"/>
        <v>0</v>
      </c>
      <c r="AC132" s="146">
        <f t="shared" si="75"/>
        <v>0</v>
      </c>
      <c r="AD132" s="146">
        <f t="shared" si="75"/>
        <v>0</v>
      </c>
      <c r="AE132" s="146">
        <f t="shared" si="75"/>
        <v>0</v>
      </c>
      <c r="AF132" s="146">
        <f t="shared" si="75"/>
        <v>0</v>
      </c>
      <c r="AG132" s="146">
        <f t="shared" si="75"/>
        <v>0</v>
      </c>
      <c r="AH132" s="146">
        <f t="shared" si="75"/>
        <v>0</v>
      </c>
      <c r="AI132" s="146">
        <f t="shared" si="75"/>
        <v>0</v>
      </c>
      <c r="AJ132" s="146">
        <f t="shared" si="75"/>
        <v>0</v>
      </c>
      <c r="AK132" s="146">
        <f t="shared" si="75"/>
        <v>0</v>
      </c>
      <c r="AL132" s="146">
        <f t="shared" si="75"/>
        <v>0</v>
      </c>
      <c r="AM132" s="146">
        <f t="shared" si="75"/>
        <v>0</v>
      </c>
      <c r="AN132" s="146">
        <f t="shared" ref="AN132:BK132" si="76">+AN65*AN21</f>
        <v>0</v>
      </c>
      <c r="AO132" s="146">
        <f t="shared" si="76"/>
        <v>0</v>
      </c>
      <c r="AP132" s="146">
        <f t="shared" si="76"/>
        <v>0</v>
      </c>
      <c r="AQ132" s="146">
        <f t="shared" si="76"/>
        <v>0</v>
      </c>
      <c r="AR132" s="146">
        <f t="shared" si="76"/>
        <v>0</v>
      </c>
      <c r="AS132" s="146">
        <f t="shared" si="76"/>
        <v>0</v>
      </c>
      <c r="AT132" s="146">
        <f t="shared" si="76"/>
        <v>0</v>
      </c>
      <c r="AU132" s="146">
        <f t="shared" si="76"/>
        <v>0</v>
      </c>
      <c r="AV132" s="146">
        <f t="shared" si="76"/>
        <v>0</v>
      </c>
      <c r="AW132" s="146">
        <f t="shared" si="76"/>
        <v>0</v>
      </c>
      <c r="AX132" s="146">
        <f t="shared" si="76"/>
        <v>0</v>
      </c>
      <c r="AY132" s="146">
        <f t="shared" si="76"/>
        <v>0</v>
      </c>
      <c r="AZ132" s="146">
        <f t="shared" si="76"/>
        <v>0</v>
      </c>
      <c r="BA132" s="146">
        <f t="shared" si="76"/>
        <v>0</v>
      </c>
      <c r="BB132" s="146">
        <f t="shared" si="76"/>
        <v>0</v>
      </c>
      <c r="BC132" s="146">
        <f t="shared" si="76"/>
        <v>0</v>
      </c>
      <c r="BD132" s="146">
        <f t="shared" si="76"/>
        <v>0</v>
      </c>
      <c r="BE132" s="146">
        <f t="shared" si="76"/>
        <v>0</v>
      </c>
      <c r="BF132" s="146">
        <f t="shared" si="76"/>
        <v>0</v>
      </c>
      <c r="BG132" s="146">
        <f t="shared" si="76"/>
        <v>0</v>
      </c>
      <c r="BH132" s="146">
        <f t="shared" si="76"/>
        <v>0</v>
      </c>
      <c r="BI132" s="146">
        <f t="shared" si="76"/>
        <v>0</v>
      </c>
      <c r="BJ132" s="146">
        <f t="shared" si="76"/>
        <v>0</v>
      </c>
      <c r="BK132" s="146">
        <f t="shared" si="76"/>
        <v>0</v>
      </c>
    </row>
    <row r="133" spans="2:63" x14ac:dyDescent="0.25">
      <c r="B133" t="str">
        <f t="shared" si="59"/>
        <v>Linea S</v>
      </c>
      <c r="C133" s="36"/>
      <c r="D133" s="146">
        <f t="shared" si="75"/>
        <v>0</v>
      </c>
      <c r="E133" s="146">
        <f t="shared" si="75"/>
        <v>0</v>
      </c>
      <c r="F133" s="146">
        <f t="shared" si="75"/>
        <v>0</v>
      </c>
      <c r="G133" s="146">
        <f t="shared" si="75"/>
        <v>0</v>
      </c>
      <c r="H133" s="146">
        <f t="shared" si="75"/>
        <v>0</v>
      </c>
      <c r="I133" s="146">
        <f t="shared" si="75"/>
        <v>0</v>
      </c>
      <c r="J133" s="146">
        <f t="shared" si="75"/>
        <v>0</v>
      </c>
      <c r="K133" s="146">
        <f t="shared" si="75"/>
        <v>0</v>
      </c>
      <c r="L133" s="146">
        <f t="shared" si="75"/>
        <v>0</v>
      </c>
      <c r="M133" s="146">
        <f t="shared" si="75"/>
        <v>0</v>
      </c>
      <c r="N133" s="146">
        <f t="shared" si="75"/>
        <v>0</v>
      </c>
      <c r="O133" s="146">
        <f t="shared" si="75"/>
        <v>0</v>
      </c>
      <c r="P133" s="146">
        <f t="shared" si="75"/>
        <v>0</v>
      </c>
      <c r="Q133" s="146">
        <f t="shared" si="75"/>
        <v>0</v>
      </c>
      <c r="R133" s="146">
        <f t="shared" si="75"/>
        <v>0</v>
      </c>
      <c r="S133" s="146">
        <f t="shared" si="75"/>
        <v>0</v>
      </c>
      <c r="T133" s="146">
        <f t="shared" si="75"/>
        <v>0</v>
      </c>
      <c r="U133" s="146">
        <f t="shared" si="75"/>
        <v>0</v>
      </c>
      <c r="V133" s="146">
        <f t="shared" si="75"/>
        <v>0</v>
      </c>
      <c r="W133" s="146">
        <f t="shared" si="75"/>
        <v>0</v>
      </c>
      <c r="X133" s="146">
        <f t="shared" si="75"/>
        <v>0</v>
      </c>
      <c r="Y133" s="146">
        <f t="shared" si="75"/>
        <v>0</v>
      </c>
      <c r="Z133" s="146">
        <f t="shared" si="75"/>
        <v>0</v>
      </c>
      <c r="AA133" s="146">
        <f t="shared" si="75"/>
        <v>0</v>
      </c>
      <c r="AB133" s="146">
        <f t="shared" si="75"/>
        <v>0</v>
      </c>
      <c r="AC133" s="146">
        <f t="shared" si="75"/>
        <v>0</v>
      </c>
      <c r="AD133" s="146">
        <f t="shared" si="75"/>
        <v>0</v>
      </c>
      <c r="AE133" s="146">
        <f t="shared" si="75"/>
        <v>0</v>
      </c>
      <c r="AF133" s="146">
        <f t="shared" si="75"/>
        <v>0</v>
      </c>
      <c r="AG133" s="146">
        <f t="shared" si="75"/>
        <v>0</v>
      </c>
      <c r="AH133" s="146">
        <f t="shared" si="75"/>
        <v>0</v>
      </c>
      <c r="AI133" s="146">
        <f t="shared" si="75"/>
        <v>0</v>
      </c>
      <c r="AJ133" s="146">
        <f t="shared" si="75"/>
        <v>0</v>
      </c>
      <c r="AK133" s="146">
        <f t="shared" si="75"/>
        <v>0</v>
      </c>
      <c r="AL133" s="146">
        <f t="shared" si="75"/>
        <v>0</v>
      </c>
      <c r="AM133" s="146">
        <f t="shared" si="75"/>
        <v>0</v>
      </c>
      <c r="AN133" s="146">
        <f t="shared" ref="AN133:BK133" si="77">+AN66*AN22</f>
        <v>0</v>
      </c>
      <c r="AO133" s="146">
        <f t="shared" si="77"/>
        <v>0</v>
      </c>
      <c r="AP133" s="146">
        <f t="shared" si="77"/>
        <v>0</v>
      </c>
      <c r="AQ133" s="146">
        <f t="shared" si="77"/>
        <v>0</v>
      </c>
      <c r="AR133" s="146">
        <f t="shared" si="77"/>
        <v>0</v>
      </c>
      <c r="AS133" s="146">
        <f t="shared" si="77"/>
        <v>0</v>
      </c>
      <c r="AT133" s="146">
        <f t="shared" si="77"/>
        <v>0</v>
      </c>
      <c r="AU133" s="146">
        <f t="shared" si="77"/>
        <v>0</v>
      </c>
      <c r="AV133" s="146">
        <f t="shared" si="77"/>
        <v>0</v>
      </c>
      <c r="AW133" s="146">
        <f t="shared" si="77"/>
        <v>0</v>
      </c>
      <c r="AX133" s="146">
        <f t="shared" si="77"/>
        <v>0</v>
      </c>
      <c r="AY133" s="146">
        <f t="shared" si="77"/>
        <v>0</v>
      </c>
      <c r="AZ133" s="146">
        <f t="shared" si="77"/>
        <v>0</v>
      </c>
      <c r="BA133" s="146">
        <f t="shared" si="77"/>
        <v>0</v>
      </c>
      <c r="BB133" s="146">
        <f t="shared" si="77"/>
        <v>0</v>
      </c>
      <c r="BC133" s="146">
        <f t="shared" si="77"/>
        <v>0</v>
      </c>
      <c r="BD133" s="146">
        <f t="shared" si="77"/>
        <v>0</v>
      </c>
      <c r="BE133" s="146">
        <f t="shared" si="77"/>
        <v>0</v>
      </c>
      <c r="BF133" s="146">
        <f t="shared" si="77"/>
        <v>0</v>
      </c>
      <c r="BG133" s="146">
        <f t="shared" si="77"/>
        <v>0</v>
      </c>
      <c r="BH133" s="146">
        <f t="shared" si="77"/>
        <v>0</v>
      </c>
      <c r="BI133" s="146">
        <f t="shared" si="77"/>
        <v>0</v>
      </c>
      <c r="BJ133" s="146">
        <f t="shared" si="77"/>
        <v>0</v>
      </c>
      <c r="BK133" s="146">
        <f t="shared" si="77"/>
        <v>0</v>
      </c>
    </row>
    <row r="134" spans="2:63" x14ac:dyDescent="0.25">
      <c r="B134" t="str">
        <f t="shared" si="59"/>
        <v>Linea T</v>
      </c>
      <c r="C134" s="36"/>
      <c r="D134" s="146">
        <f t="shared" si="75"/>
        <v>0</v>
      </c>
      <c r="E134" s="146">
        <f t="shared" si="75"/>
        <v>0</v>
      </c>
      <c r="F134" s="146">
        <f t="shared" si="75"/>
        <v>0</v>
      </c>
      <c r="G134" s="146">
        <f t="shared" si="75"/>
        <v>0</v>
      </c>
      <c r="H134" s="146">
        <f t="shared" si="75"/>
        <v>0</v>
      </c>
      <c r="I134" s="146">
        <f t="shared" si="75"/>
        <v>0</v>
      </c>
      <c r="J134" s="146">
        <f t="shared" si="75"/>
        <v>0</v>
      </c>
      <c r="K134" s="146">
        <f t="shared" si="75"/>
        <v>0</v>
      </c>
      <c r="L134" s="146">
        <f t="shared" si="75"/>
        <v>0</v>
      </c>
      <c r="M134" s="146">
        <f t="shared" si="75"/>
        <v>0</v>
      </c>
      <c r="N134" s="146">
        <f t="shared" si="75"/>
        <v>0</v>
      </c>
      <c r="O134" s="146">
        <f t="shared" si="75"/>
        <v>0</v>
      </c>
      <c r="P134" s="146">
        <f t="shared" si="75"/>
        <v>0</v>
      </c>
      <c r="Q134" s="146">
        <f t="shared" si="75"/>
        <v>0</v>
      </c>
      <c r="R134" s="146">
        <f t="shared" si="75"/>
        <v>0</v>
      </c>
      <c r="S134" s="146">
        <f t="shared" si="75"/>
        <v>0</v>
      </c>
      <c r="T134" s="146">
        <f t="shared" si="75"/>
        <v>0</v>
      </c>
      <c r="U134" s="146">
        <f t="shared" si="75"/>
        <v>0</v>
      </c>
      <c r="V134" s="146">
        <f t="shared" si="75"/>
        <v>0</v>
      </c>
      <c r="W134" s="146">
        <f t="shared" si="75"/>
        <v>0</v>
      </c>
      <c r="X134" s="146">
        <f t="shared" si="75"/>
        <v>0</v>
      </c>
      <c r="Y134" s="146">
        <f t="shared" si="75"/>
        <v>0</v>
      </c>
      <c r="Z134" s="146">
        <f t="shared" si="75"/>
        <v>0</v>
      </c>
      <c r="AA134" s="146">
        <f t="shared" si="75"/>
        <v>0</v>
      </c>
      <c r="AB134" s="146">
        <f t="shared" si="75"/>
        <v>0</v>
      </c>
      <c r="AC134" s="146">
        <f t="shared" si="75"/>
        <v>0</v>
      </c>
      <c r="AD134" s="146">
        <f t="shared" si="75"/>
        <v>0</v>
      </c>
      <c r="AE134" s="146">
        <f t="shared" si="75"/>
        <v>0</v>
      </c>
      <c r="AF134" s="146">
        <f t="shared" si="75"/>
        <v>0</v>
      </c>
      <c r="AG134" s="146">
        <f t="shared" si="75"/>
        <v>0</v>
      </c>
      <c r="AH134" s="146">
        <f t="shared" si="75"/>
        <v>0</v>
      </c>
      <c r="AI134" s="146">
        <f t="shared" si="75"/>
        <v>0</v>
      </c>
      <c r="AJ134" s="146">
        <f t="shared" si="75"/>
        <v>0</v>
      </c>
      <c r="AK134" s="146">
        <f t="shared" si="75"/>
        <v>0</v>
      </c>
      <c r="AL134" s="146">
        <f t="shared" si="75"/>
        <v>0</v>
      </c>
      <c r="AM134" s="146">
        <f t="shared" si="75"/>
        <v>0</v>
      </c>
      <c r="AN134" s="146">
        <f t="shared" ref="AN134:BK134" si="78">+AN67*AN23</f>
        <v>0</v>
      </c>
      <c r="AO134" s="146">
        <f t="shared" si="78"/>
        <v>0</v>
      </c>
      <c r="AP134" s="146">
        <f t="shared" si="78"/>
        <v>0</v>
      </c>
      <c r="AQ134" s="146">
        <f t="shared" si="78"/>
        <v>0</v>
      </c>
      <c r="AR134" s="146">
        <f t="shared" si="78"/>
        <v>0</v>
      </c>
      <c r="AS134" s="146">
        <f t="shared" si="78"/>
        <v>0</v>
      </c>
      <c r="AT134" s="146">
        <f t="shared" si="78"/>
        <v>0</v>
      </c>
      <c r="AU134" s="146">
        <f t="shared" si="78"/>
        <v>0</v>
      </c>
      <c r="AV134" s="146">
        <f t="shared" si="78"/>
        <v>0</v>
      </c>
      <c r="AW134" s="146">
        <f t="shared" si="78"/>
        <v>0</v>
      </c>
      <c r="AX134" s="146">
        <f t="shared" si="78"/>
        <v>0</v>
      </c>
      <c r="AY134" s="146">
        <f t="shared" si="78"/>
        <v>0</v>
      </c>
      <c r="AZ134" s="146">
        <f t="shared" si="78"/>
        <v>0</v>
      </c>
      <c r="BA134" s="146">
        <f t="shared" si="78"/>
        <v>0</v>
      </c>
      <c r="BB134" s="146">
        <f t="shared" si="78"/>
        <v>0</v>
      </c>
      <c r="BC134" s="146">
        <f t="shared" si="78"/>
        <v>0</v>
      </c>
      <c r="BD134" s="146">
        <f t="shared" si="78"/>
        <v>0</v>
      </c>
      <c r="BE134" s="146">
        <f t="shared" si="78"/>
        <v>0</v>
      </c>
      <c r="BF134" s="146">
        <f t="shared" si="78"/>
        <v>0</v>
      </c>
      <c r="BG134" s="146">
        <f t="shared" si="78"/>
        <v>0</v>
      </c>
      <c r="BH134" s="146">
        <f t="shared" si="78"/>
        <v>0</v>
      </c>
      <c r="BI134" s="146">
        <f t="shared" si="78"/>
        <v>0</v>
      </c>
      <c r="BJ134" s="146">
        <f t="shared" si="78"/>
        <v>0</v>
      </c>
      <c r="BK134" s="146">
        <f t="shared" si="78"/>
        <v>0</v>
      </c>
    </row>
    <row r="135" spans="2:63" s="20" customFormat="1" x14ac:dyDescent="0.25">
      <c r="B135" s="35" t="s">
        <v>115</v>
      </c>
      <c r="C135" s="35"/>
      <c r="D135" s="158">
        <f>SUM(D115:D134)</f>
        <v>2000</v>
      </c>
      <c r="E135" s="158">
        <f>SUM(E115:E134)</f>
        <v>2000</v>
      </c>
      <c r="F135" s="158">
        <f t="shared" ref="F135:AM135" si="79">SUM(F115:F134)</f>
        <v>2000</v>
      </c>
      <c r="G135" s="158">
        <f t="shared" si="79"/>
        <v>2000</v>
      </c>
      <c r="H135" s="158">
        <f t="shared" si="79"/>
        <v>2000</v>
      </c>
      <c r="I135" s="158">
        <f t="shared" si="79"/>
        <v>2000</v>
      </c>
      <c r="J135" s="158">
        <f t="shared" si="79"/>
        <v>2000</v>
      </c>
      <c r="K135" s="158">
        <f t="shared" si="79"/>
        <v>2000</v>
      </c>
      <c r="L135" s="158">
        <f t="shared" si="79"/>
        <v>2000</v>
      </c>
      <c r="M135" s="158">
        <f t="shared" si="79"/>
        <v>2000</v>
      </c>
      <c r="N135" s="158">
        <f t="shared" si="79"/>
        <v>2000</v>
      </c>
      <c r="O135" s="158">
        <f t="shared" si="79"/>
        <v>2000</v>
      </c>
      <c r="P135" s="158">
        <f t="shared" si="79"/>
        <v>4000</v>
      </c>
      <c r="Q135" s="158">
        <f t="shared" si="79"/>
        <v>4000</v>
      </c>
      <c r="R135" s="158">
        <f t="shared" si="79"/>
        <v>4000</v>
      </c>
      <c r="S135" s="158">
        <f t="shared" si="79"/>
        <v>4000</v>
      </c>
      <c r="T135" s="158">
        <f t="shared" si="79"/>
        <v>4000</v>
      </c>
      <c r="U135" s="158">
        <f t="shared" si="79"/>
        <v>4000</v>
      </c>
      <c r="V135" s="158">
        <f t="shared" si="79"/>
        <v>4000</v>
      </c>
      <c r="W135" s="158">
        <f t="shared" si="79"/>
        <v>4000</v>
      </c>
      <c r="X135" s="158">
        <f t="shared" si="79"/>
        <v>4000</v>
      </c>
      <c r="Y135" s="158">
        <f t="shared" si="79"/>
        <v>4000</v>
      </c>
      <c r="Z135" s="158">
        <f t="shared" si="79"/>
        <v>4000</v>
      </c>
      <c r="AA135" s="158">
        <f t="shared" si="79"/>
        <v>4000</v>
      </c>
      <c r="AB135" s="158">
        <f t="shared" si="79"/>
        <v>6000</v>
      </c>
      <c r="AC135" s="158">
        <f t="shared" si="79"/>
        <v>6000</v>
      </c>
      <c r="AD135" s="158">
        <f t="shared" si="79"/>
        <v>6000</v>
      </c>
      <c r="AE135" s="158">
        <f t="shared" si="79"/>
        <v>6000</v>
      </c>
      <c r="AF135" s="158">
        <f t="shared" si="79"/>
        <v>6000</v>
      </c>
      <c r="AG135" s="158">
        <f t="shared" si="79"/>
        <v>6000</v>
      </c>
      <c r="AH135" s="158">
        <f t="shared" si="79"/>
        <v>6000</v>
      </c>
      <c r="AI135" s="158">
        <f t="shared" si="79"/>
        <v>6000</v>
      </c>
      <c r="AJ135" s="158">
        <f t="shared" si="79"/>
        <v>6000</v>
      </c>
      <c r="AK135" s="158">
        <f t="shared" si="79"/>
        <v>6000</v>
      </c>
      <c r="AL135" s="158">
        <f t="shared" si="79"/>
        <v>6000</v>
      </c>
      <c r="AM135" s="158">
        <f t="shared" si="79"/>
        <v>6000</v>
      </c>
      <c r="AN135" s="158">
        <f t="shared" ref="AN135:BK135" si="80">SUM(AN115:AN134)</f>
        <v>8000</v>
      </c>
      <c r="AO135" s="158">
        <f t="shared" si="80"/>
        <v>8000</v>
      </c>
      <c r="AP135" s="158">
        <f t="shared" si="80"/>
        <v>8000</v>
      </c>
      <c r="AQ135" s="158">
        <f t="shared" si="80"/>
        <v>8000</v>
      </c>
      <c r="AR135" s="158">
        <f t="shared" si="80"/>
        <v>8000</v>
      </c>
      <c r="AS135" s="158">
        <f t="shared" si="80"/>
        <v>8000</v>
      </c>
      <c r="AT135" s="158">
        <f t="shared" si="80"/>
        <v>8000</v>
      </c>
      <c r="AU135" s="158">
        <f t="shared" si="80"/>
        <v>8000</v>
      </c>
      <c r="AV135" s="158">
        <f t="shared" si="80"/>
        <v>8000</v>
      </c>
      <c r="AW135" s="158">
        <f t="shared" si="80"/>
        <v>8000</v>
      </c>
      <c r="AX135" s="158">
        <f t="shared" si="80"/>
        <v>8000</v>
      </c>
      <c r="AY135" s="158">
        <f t="shared" si="80"/>
        <v>8000</v>
      </c>
      <c r="AZ135" s="158">
        <f t="shared" si="80"/>
        <v>8000</v>
      </c>
      <c r="BA135" s="158">
        <f t="shared" si="80"/>
        <v>8000</v>
      </c>
      <c r="BB135" s="158">
        <f t="shared" si="80"/>
        <v>28000</v>
      </c>
      <c r="BC135" s="158">
        <f t="shared" si="80"/>
        <v>28000</v>
      </c>
      <c r="BD135" s="158">
        <f t="shared" si="80"/>
        <v>28000</v>
      </c>
      <c r="BE135" s="158">
        <f t="shared" si="80"/>
        <v>28000</v>
      </c>
      <c r="BF135" s="158">
        <f t="shared" si="80"/>
        <v>28000</v>
      </c>
      <c r="BG135" s="158">
        <f t="shared" si="80"/>
        <v>28000</v>
      </c>
      <c r="BH135" s="158">
        <f t="shared" si="80"/>
        <v>28000</v>
      </c>
      <c r="BI135" s="158">
        <f t="shared" si="80"/>
        <v>28000</v>
      </c>
      <c r="BJ135" s="158">
        <f t="shared" si="80"/>
        <v>28000</v>
      </c>
      <c r="BK135" s="158">
        <f t="shared" si="80"/>
        <v>28000</v>
      </c>
    </row>
    <row r="138" spans="2:63" x14ac:dyDescent="0.25">
      <c r="B138" s="22" t="s">
        <v>118</v>
      </c>
      <c r="C138" s="22" t="s">
        <v>119</v>
      </c>
      <c r="D138" s="31">
        <f t="shared" ref="D138:AI138" si="81">+D3</f>
        <v>41640</v>
      </c>
      <c r="E138" s="31">
        <f t="shared" si="81"/>
        <v>41698</v>
      </c>
      <c r="F138" s="31">
        <f t="shared" si="81"/>
        <v>41729</v>
      </c>
      <c r="G138" s="31">
        <f t="shared" si="81"/>
        <v>41759</v>
      </c>
      <c r="H138" s="31">
        <f t="shared" si="81"/>
        <v>41790</v>
      </c>
      <c r="I138" s="31">
        <f t="shared" si="81"/>
        <v>41820</v>
      </c>
      <c r="J138" s="31">
        <f t="shared" si="81"/>
        <v>41851</v>
      </c>
      <c r="K138" s="31">
        <f t="shared" si="81"/>
        <v>41882</v>
      </c>
      <c r="L138" s="31">
        <f t="shared" si="81"/>
        <v>41912</v>
      </c>
      <c r="M138" s="31">
        <f t="shared" si="81"/>
        <v>41943</v>
      </c>
      <c r="N138" s="31">
        <f t="shared" si="81"/>
        <v>41973</v>
      </c>
      <c r="O138" s="31">
        <f t="shared" si="81"/>
        <v>42004</v>
      </c>
      <c r="P138" s="31">
        <f t="shared" si="81"/>
        <v>42035</v>
      </c>
      <c r="Q138" s="31">
        <f t="shared" si="81"/>
        <v>42063</v>
      </c>
      <c r="R138" s="31">
        <f t="shared" si="81"/>
        <v>42094</v>
      </c>
      <c r="S138" s="31">
        <f t="shared" si="81"/>
        <v>42124</v>
      </c>
      <c r="T138" s="31">
        <f t="shared" si="81"/>
        <v>42155</v>
      </c>
      <c r="U138" s="31">
        <f t="shared" si="81"/>
        <v>42185</v>
      </c>
      <c r="V138" s="31">
        <f t="shared" si="81"/>
        <v>42216</v>
      </c>
      <c r="W138" s="31">
        <f t="shared" si="81"/>
        <v>42247</v>
      </c>
      <c r="X138" s="31">
        <f t="shared" si="81"/>
        <v>42277</v>
      </c>
      <c r="Y138" s="31">
        <f t="shared" si="81"/>
        <v>42308</v>
      </c>
      <c r="Z138" s="31">
        <f t="shared" si="81"/>
        <v>42338</v>
      </c>
      <c r="AA138" s="31">
        <f t="shared" si="81"/>
        <v>42369</v>
      </c>
      <c r="AB138" s="31">
        <f t="shared" si="81"/>
        <v>42400</v>
      </c>
      <c r="AC138" s="31">
        <f t="shared" si="81"/>
        <v>42429</v>
      </c>
      <c r="AD138" s="31">
        <f t="shared" si="81"/>
        <v>42460</v>
      </c>
      <c r="AE138" s="31">
        <f t="shared" si="81"/>
        <v>42490</v>
      </c>
      <c r="AF138" s="31">
        <f t="shared" si="81"/>
        <v>42521</v>
      </c>
      <c r="AG138" s="31">
        <f t="shared" si="81"/>
        <v>42551</v>
      </c>
      <c r="AH138" s="31">
        <f t="shared" si="81"/>
        <v>42582</v>
      </c>
      <c r="AI138" s="31">
        <f t="shared" si="81"/>
        <v>42613</v>
      </c>
      <c r="AJ138" s="31">
        <f t="shared" ref="AJ138:BK138" si="82">+AJ3</f>
        <v>42643</v>
      </c>
      <c r="AK138" s="31">
        <f t="shared" si="82"/>
        <v>42674</v>
      </c>
      <c r="AL138" s="31">
        <f t="shared" si="82"/>
        <v>42704</v>
      </c>
      <c r="AM138" s="31">
        <f t="shared" si="82"/>
        <v>42735</v>
      </c>
      <c r="AN138" s="31">
        <f t="shared" si="82"/>
        <v>42766</v>
      </c>
      <c r="AO138" s="31">
        <f t="shared" si="82"/>
        <v>42794</v>
      </c>
      <c r="AP138" s="31">
        <f t="shared" si="82"/>
        <v>42825</v>
      </c>
      <c r="AQ138" s="31">
        <f t="shared" si="82"/>
        <v>42855</v>
      </c>
      <c r="AR138" s="31">
        <f t="shared" si="82"/>
        <v>42886</v>
      </c>
      <c r="AS138" s="31">
        <f t="shared" si="82"/>
        <v>42916</v>
      </c>
      <c r="AT138" s="31">
        <f t="shared" si="82"/>
        <v>42947</v>
      </c>
      <c r="AU138" s="31">
        <f t="shared" si="82"/>
        <v>42978</v>
      </c>
      <c r="AV138" s="31">
        <f t="shared" si="82"/>
        <v>43008</v>
      </c>
      <c r="AW138" s="31">
        <f t="shared" si="82"/>
        <v>43039</v>
      </c>
      <c r="AX138" s="31">
        <f t="shared" si="82"/>
        <v>43069</v>
      </c>
      <c r="AY138" s="31">
        <f t="shared" si="82"/>
        <v>43100</v>
      </c>
      <c r="AZ138" s="31">
        <f t="shared" si="82"/>
        <v>43131</v>
      </c>
      <c r="BA138" s="31">
        <f t="shared" si="82"/>
        <v>43159</v>
      </c>
      <c r="BB138" s="31">
        <f t="shared" si="82"/>
        <v>43190</v>
      </c>
      <c r="BC138" s="31">
        <f t="shared" si="82"/>
        <v>43220</v>
      </c>
      <c r="BD138" s="31">
        <f t="shared" si="82"/>
        <v>43251</v>
      </c>
      <c r="BE138" s="31">
        <f t="shared" si="82"/>
        <v>43281</v>
      </c>
      <c r="BF138" s="31">
        <f t="shared" si="82"/>
        <v>43312</v>
      </c>
      <c r="BG138" s="31">
        <f t="shared" si="82"/>
        <v>43343</v>
      </c>
      <c r="BH138" s="31">
        <f t="shared" si="82"/>
        <v>43373</v>
      </c>
      <c r="BI138" s="31">
        <f t="shared" si="82"/>
        <v>43404</v>
      </c>
      <c r="BJ138" s="31">
        <f t="shared" si="82"/>
        <v>43434</v>
      </c>
      <c r="BK138" s="31">
        <f t="shared" si="82"/>
        <v>43465</v>
      </c>
    </row>
    <row r="139" spans="2:63" x14ac:dyDescent="0.25">
      <c r="B139" t="str">
        <f t="shared" ref="B139:B158" si="83">+B4</f>
        <v>Linea A</v>
      </c>
      <c r="C139" s="32">
        <v>30</v>
      </c>
      <c r="D139" s="146">
        <f>+IF($C139=0,0,(D92))</f>
        <v>1000</v>
      </c>
      <c r="E139" s="146">
        <f>+IF($C139=0,0,IF($C139=30,(E92),(SUM(D92:E92))))</f>
        <v>1000</v>
      </c>
      <c r="F139" s="146">
        <f>+IF($C139=0,0,IF($C139=30,(F92),IF($C139=60,(SUM(E92:F92)),(SUM(D92:F92)))))</f>
        <v>1000</v>
      </c>
      <c r="G139" s="146">
        <f>+IF($C139=0,0,IF($C139=30,(G92),IF($C139=60,(SUM(F92:G92)),(SUM(E92:G92)))))</f>
        <v>1000</v>
      </c>
      <c r="H139" s="146">
        <f t="shared" ref="H139:BK143" si="84">+IF($C139=0,0,IF($C139=30,(H92),IF($C139=60,(SUM(G92:H92)),(SUM(F92:H92)))))</f>
        <v>1000</v>
      </c>
      <c r="I139" s="146">
        <f t="shared" si="84"/>
        <v>1000</v>
      </c>
      <c r="J139" s="146">
        <f t="shared" si="84"/>
        <v>1000</v>
      </c>
      <c r="K139" s="146">
        <f t="shared" si="84"/>
        <v>1000</v>
      </c>
      <c r="L139" s="146">
        <f t="shared" si="84"/>
        <v>1000</v>
      </c>
      <c r="M139" s="146">
        <f t="shared" si="84"/>
        <v>1000</v>
      </c>
      <c r="N139" s="146">
        <f t="shared" si="84"/>
        <v>1000</v>
      </c>
      <c r="O139" s="146">
        <f t="shared" si="84"/>
        <v>1000</v>
      </c>
      <c r="P139" s="146">
        <f t="shared" si="84"/>
        <v>1000</v>
      </c>
      <c r="Q139" s="146">
        <f t="shared" si="84"/>
        <v>1000</v>
      </c>
      <c r="R139" s="146">
        <f t="shared" si="84"/>
        <v>1000</v>
      </c>
      <c r="S139" s="146">
        <f t="shared" si="84"/>
        <v>1000</v>
      </c>
      <c r="T139" s="146">
        <f t="shared" si="84"/>
        <v>1000</v>
      </c>
      <c r="U139" s="146">
        <f t="shared" si="84"/>
        <v>1000</v>
      </c>
      <c r="V139" s="146">
        <f t="shared" si="84"/>
        <v>1000</v>
      </c>
      <c r="W139" s="146">
        <f t="shared" si="84"/>
        <v>1000</v>
      </c>
      <c r="X139" s="146">
        <f t="shared" si="84"/>
        <v>1000</v>
      </c>
      <c r="Y139" s="146">
        <f t="shared" si="84"/>
        <v>1000</v>
      </c>
      <c r="Z139" s="146">
        <f t="shared" si="84"/>
        <v>1000</v>
      </c>
      <c r="AA139" s="146">
        <f t="shared" si="84"/>
        <v>1000</v>
      </c>
      <c r="AB139" s="146">
        <f t="shared" si="84"/>
        <v>1000</v>
      </c>
      <c r="AC139" s="146">
        <f t="shared" si="84"/>
        <v>1000</v>
      </c>
      <c r="AD139" s="146">
        <f t="shared" si="84"/>
        <v>1000</v>
      </c>
      <c r="AE139" s="146">
        <f t="shared" si="84"/>
        <v>1000</v>
      </c>
      <c r="AF139" s="146">
        <f t="shared" si="84"/>
        <v>1000</v>
      </c>
      <c r="AG139" s="146">
        <f t="shared" si="84"/>
        <v>1000</v>
      </c>
      <c r="AH139" s="146">
        <f t="shared" si="84"/>
        <v>1000</v>
      </c>
      <c r="AI139" s="146">
        <f t="shared" si="84"/>
        <v>1000</v>
      </c>
      <c r="AJ139" s="146">
        <f t="shared" si="84"/>
        <v>1000</v>
      </c>
      <c r="AK139" s="146">
        <f t="shared" si="84"/>
        <v>1000</v>
      </c>
      <c r="AL139" s="146">
        <f t="shared" si="84"/>
        <v>1000</v>
      </c>
      <c r="AM139" s="146">
        <f t="shared" si="84"/>
        <v>1000</v>
      </c>
      <c r="AN139" s="146">
        <f t="shared" si="84"/>
        <v>1000</v>
      </c>
      <c r="AO139" s="146">
        <f t="shared" si="84"/>
        <v>1000</v>
      </c>
      <c r="AP139" s="146">
        <f t="shared" si="84"/>
        <v>1000</v>
      </c>
      <c r="AQ139" s="146">
        <f t="shared" si="84"/>
        <v>1000</v>
      </c>
      <c r="AR139" s="146">
        <f t="shared" si="84"/>
        <v>1000</v>
      </c>
      <c r="AS139" s="146">
        <f t="shared" si="84"/>
        <v>1000</v>
      </c>
      <c r="AT139" s="146">
        <f t="shared" si="84"/>
        <v>1000</v>
      </c>
      <c r="AU139" s="146">
        <f t="shared" si="84"/>
        <v>1000</v>
      </c>
      <c r="AV139" s="146">
        <f t="shared" si="84"/>
        <v>1000</v>
      </c>
      <c r="AW139" s="146">
        <f t="shared" si="84"/>
        <v>1000</v>
      </c>
      <c r="AX139" s="146">
        <f t="shared" si="84"/>
        <v>1000</v>
      </c>
      <c r="AY139" s="146">
        <f t="shared" si="84"/>
        <v>1000</v>
      </c>
      <c r="AZ139" s="146">
        <f t="shared" si="84"/>
        <v>1000</v>
      </c>
      <c r="BA139" s="146">
        <f t="shared" si="84"/>
        <v>1000</v>
      </c>
      <c r="BB139" s="146">
        <f t="shared" si="84"/>
        <v>1000</v>
      </c>
      <c r="BC139" s="146">
        <f t="shared" si="84"/>
        <v>1000</v>
      </c>
      <c r="BD139" s="146">
        <f t="shared" si="84"/>
        <v>1000</v>
      </c>
      <c r="BE139" s="146">
        <f t="shared" si="84"/>
        <v>1000</v>
      </c>
      <c r="BF139" s="146">
        <f t="shared" si="84"/>
        <v>1000</v>
      </c>
      <c r="BG139" s="146">
        <f t="shared" si="84"/>
        <v>1000</v>
      </c>
      <c r="BH139" s="146">
        <f t="shared" si="84"/>
        <v>1000</v>
      </c>
      <c r="BI139" s="146">
        <f t="shared" si="84"/>
        <v>1000</v>
      </c>
      <c r="BJ139" s="146">
        <f t="shared" si="84"/>
        <v>1000</v>
      </c>
      <c r="BK139" s="146">
        <f t="shared" si="84"/>
        <v>1000</v>
      </c>
    </row>
    <row r="140" spans="2:63" x14ac:dyDescent="0.25">
      <c r="B140" t="str">
        <f t="shared" si="83"/>
        <v>Linea B</v>
      </c>
      <c r="C140" s="32">
        <v>30</v>
      </c>
      <c r="D140" s="146">
        <f t="shared" ref="D140:D158" si="85">+IF($C140=0,0,(D93))</f>
        <v>0</v>
      </c>
      <c r="E140" s="146">
        <f t="shared" ref="E140:E158" si="86">+IF($C140=0,0,IF($C140=30,(E93),(SUM(D93:E93))))</f>
        <v>0</v>
      </c>
      <c r="F140" s="146">
        <f t="shared" ref="F140:F158" si="87">+IF($C140=0,0,IF($C140=30,(F93),IF($C140=60,(SUM(E93:F93)),(SUM(D93:F93)))))</f>
        <v>0</v>
      </c>
      <c r="G140" s="146">
        <f t="shared" ref="G140:G158" si="88">+IF($C140=0,0,IF($C140=30,(G93),IF($C140=60,(SUM(F93:G93)),(SUM(E93:G93)))))</f>
        <v>0</v>
      </c>
      <c r="H140" s="146">
        <f t="shared" si="84"/>
        <v>0</v>
      </c>
      <c r="I140" s="146">
        <f t="shared" si="84"/>
        <v>0</v>
      </c>
      <c r="J140" s="146">
        <f t="shared" si="84"/>
        <v>0</v>
      </c>
      <c r="K140" s="146">
        <f t="shared" si="84"/>
        <v>0</v>
      </c>
      <c r="L140" s="146">
        <f t="shared" si="84"/>
        <v>0</v>
      </c>
      <c r="M140" s="146">
        <f t="shared" si="84"/>
        <v>0</v>
      </c>
      <c r="N140" s="146">
        <f t="shared" si="84"/>
        <v>0</v>
      </c>
      <c r="O140" s="146">
        <f t="shared" si="84"/>
        <v>0</v>
      </c>
      <c r="P140" s="146">
        <f t="shared" si="84"/>
        <v>1000</v>
      </c>
      <c r="Q140" s="146">
        <f t="shared" si="84"/>
        <v>1000</v>
      </c>
      <c r="R140" s="146">
        <f t="shared" si="84"/>
        <v>1000</v>
      </c>
      <c r="S140" s="146">
        <f t="shared" si="84"/>
        <v>1000</v>
      </c>
      <c r="T140" s="146">
        <f t="shared" si="84"/>
        <v>1000</v>
      </c>
      <c r="U140" s="146">
        <f t="shared" si="84"/>
        <v>1000</v>
      </c>
      <c r="V140" s="146">
        <f t="shared" si="84"/>
        <v>1000</v>
      </c>
      <c r="W140" s="146">
        <f t="shared" si="84"/>
        <v>1000</v>
      </c>
      <c r="X140" s="146">
        <f t="shared" si="84"/>
        <v>1000</v>
      </c>
      <c r="Y140" s="146">
        <f t="shared" si="84"/>
        <v>1000</v>
      </c>
      <c r="Z140" s="146">
        <f t="shared" si="84"/>
        <v>1000</v>
      </c>
      <c r="AA140" s="146">
        <f t="shared" si="84"/>
        <v>1000</v>
      </c>
      <c r="AB140" s="146">
        <f t="shared" si="84"/>
        <v>1000</v>
      </c>
      <c r="AC140" s="146">
        <f t="shared" si="84"/>
        <v>1000</v>
      </c>
      <c r="AD140" s="146">
        <f t="shared" si="84"/>
        <v>1000</v>
      </c>
      <c r="AE140" s="146">
        <f t="shared" si="84"/>
        <v>1000</v>
      </c>
      <c r="AF140" s="146">
        <f t="shared" si="84"/>
        <v>1000</v>
      </c>
      <c r="AG140" s="146">
        <f t="shared" si="84"/>
        <v>1000</v>
      </c>
      <c r="AH140" s="146">
        <f t="shared" si="84"/>
        <v>1000</v>
      </c>
      <c r="AI140" s="146">
        <f t="shared" si="84"/>
        <v>1000</v>
      </c>
      <c r="AJ140" s="146">
        <f t="shared" si="84"/>
        <v>1000</v>
      </c>
      <c r="AK140" s="146">
        <f t="shared" si="84"/>
        <v>1000</v>
      </c>
      <c r="AL140" s="146">
        <f t="shared" si="84"/>
        <v>1000</v>
      </c>
      <c r="AM140" s="146">
        <f t="shared" si="84"/>
        <v>1000</v>
      </c>
      <c r="AN140" s="146">
        <f t="shared" si="84"/>
        <v>1000</v>
      </c>
      <c r="AO140" s="146">
        <f t="shared" si="84"/>
        <v>1000</v>
      </c>
      <c r="AP140" s="146">
        <f t="shared" si="84"/>
        <v>1000</v>
      </c>
      <c r="AQ140" s="146">
        <f t="shared" si="84"/>
        <v>1000</v>
      </c>
      <c r="AR140" s="146">
        <f t="shared" si="84"/>
        <v>1000</v>
      </c>
      <c r="AS140" s="146">
        <f t="shared" si="84"/>
        <v>1000</v>
      </c>
      <c r="AT140" s="146">
        <f t="shared" si="84"/>
        <v>1000</v>
      </c>
      <c r="AU140" s="146">
        <f t="shared" si="84"/>
        <v>1000</v>
      </c>
      <c r="AV140" s="146">
        <f t="shared" si="84"/>
        <v>1000</v>
      </c>
      <c r="AW140" s="146">
        <f t="shared" si="84"/>
        <v>1000</v>
      </c>
      <c r="AX140" s="146">
        <f t="shared" si="84"/>
        <v>1000</v>
      </c>
      <c r="AY140" s="146">
        <f t="shared" si="84"/>
        <v>1000</v>
      </c>
      <c r="AZ140" s="146">
        <f t="shared" si="84"/>
        <v>1000</v>
      </c>
      <c r="BA140" s="146">
        <f t="shared" si="84"/>
        <v>1000</v>
      </c>
      <c r="BB140" s="146">
        <f t="shared" si="84"/>
        <v>1000</v>
      </c>
      <c r="BC140" s="146">
        <f t="shared" si="84"/>
        <v>1000</v>
      </c>
      <c r="BD140" s="146">
        <f t="shared" si="84"/>
        <v>1000</v>
      </c>
      <c r="BE140" s="146">
        <f t="shared" si="84"/>
        <v>1000</v>
      </c>
      <c r="BF140" s="146">
        <f t="shared" si="84"/>
        <v>1000</v>
      </c>
      <c r="BG140" s="146">
        <f t="shared" si="84"/>
        <v>1000</v>
      </c>
      <c r="BH140" s="146">
        <f t="shared" si="84"/>
        <v>1000</v>
      </c>
      <c r="BI140" s="146">
        <f t="shared" si="84"/>
        <v>1000</v>
      </c>
      <c r="BJ140" s="146">
        <f t="shared" si="84"/>
        <v>1000</v>
      </c>
      <c r="BK140" s="146">
        <f t="shared" si="84"/>
        <v>1000</v>
      </c>
    </row>
    <row r="141" spans="2:63" x14ac:dyDescent="0.25">
      <c r="B141" t="str">
        <f t="shared" si="83"/>
        <v>Linea C</v>
      </c>
      <c r="C141" s="32">
        <v>30</v>
      </c>
      <c r="D141" s="146">
        <f t="shared" si="85"/>
        <v>0</v>
      </c>
      <c r="E141" s="146">
        <f t="shared" si="86"/>
        <v>0</v>
      </c>
      <c r="F141" s="146">
        <f t="shared" si="87"/>
        <v>0</v>
      </c>
      <c r="G141" s="146">
        <f t="shared" si="88"/>
        <v>0</v>
      </c>
      <c r="H141" s="146">
        <f t="shared" si="84"/>
        <v>0</v>
      </c>
      <c r="I141" s="146">
        <f t="shared" si="84"/>
        <v>0</v>
      </c>
      <c r="J141" s="146">
        <f t="shared" si="84"/>
        <v>0</v>
      </c>
      <c r="K141" s="146">
        <f t="shared" si="84"/>
        <v>0</v>
      </c>
      <c r="L141" s="146">
        <f t="shared" si="84"/>
        <v>0</v>
      </c>
      <c r="M141" s="146">
        <f t="shared" si="84"/>
        <v>0</v>
      </c>
      <c r="N141" s="146">
        <f t="shared" si="84"/>
        <v>0</v>
      </c>
      <c r="O141" s="146">
        <f t="shared" si="84"/>
        <v>0</v>
      </c>
      <c r="P141" s="146">
        <f t="shared" si="84"/>
        <v>0</v>
      </c>
      <c r="Q141" s="146">
        <f t="shared" si="84"/>
        <v>0</v>
      </c>
      <c r="R141" s="146">
        <f t="shared" si="84"/>
        <v>0</v>
      </c>
      <c r="S141" s="146">
        <f t="shared" si="84"/>
        <v>0</v>
      </c>
      <c r="T141" s="146">
        <f t="shared" si="84"/>
        <v>0</v>
      </c>
      <c r="U141" s="146">
        <f t="shared" si="84"/>
        <v>0</v>
      </c>
      <c r="V141" s="146">
        <f t="shared" si="84"/>
        <v>0</v>
      </c>
      <c r="W141" s="146">
        <f t="shared" si="84"/>
        <v>0</v>
      </c>
      <c r="X141" s="146">
        <f t="shared" si="84"/>
        <v>0</v>
      </c>
      <c r="Y141" s="146">
        <f t="shared" si="84"/>
        <v>0</v>
      </c>
      <c r="Z141" s="146">
        <f t="shared" si="84"/>
        <v>0</v>
      </c>
      <c r="AA141" s="146">
        <f t="shared" si="84"/>
        <v>0</v>
      </c>
      <c r="AB141" s="146">
        <f t="shared" si="84"/>
        <v>1000</v>
      </c>
      <c r="AC141" s="146">
        <f t="shared" si="84"/>
        <v>1000</v>
      </c>
      <c r="AD141" s="146">
        <f t="shared" si="84"/>
        <v>1000</v>
      </c>
      <c r="AE141" s="146">
        <f t="shared" si="84"/>
        <v>1000</v>
      </c>
      <c r="AF141" s="146">
        <f t="shared" si="84"/>
        <v>1000</v>
      </c>
      <c r="AG141" s="146">
        <f t="shared" si="84"/>
        <v>1000</v>
      </c>
      <c r="AH141" s="146">
        <f t="shared" si="84"/>
        <v>1000</v>
      </c>
      <c r="AI141" s="146">
        <f t="shared" si="84"/>
        <v>1000</v>
      </c>
      <c r="AJ141" s="146">
        <f t="shared" si="84"/>
        <v>1000</v>
      </c>
      <c r="AK141" s="146">
        <f t="shared" si="84"/>
        <v>1000</v>
      </c>
      <c r="AL141" s="146">
        <f t="shared" si="84"/>
        <v>1000</v>
      </c>
      <c r="AM141" s="146">
        <f t="shared" si="84"/>
        <v>1000</v>
      </c>
      <c r="AN141" s="146">
        <f t="shared" si="84"/>
        <v>1000</v>
      </c>
      <c r="AO141" s="146">
        <f t="shared" si="84"/>
        <v>1000</v>
      </c>
      <c r="AP141" s="146">
        <f t="shared" si="84"/>
        <v>1000</v>
      </c>
      <c r="AQ141" s="146">
        <f t="shared" si="84"/>
        <v>1000</v>
      </c>
      <c r="AR141" s="146">
        <f t="shared" si="84"/>
        <v>1000</v>
      </c>
      <c r="AS141" s="146">
        <f t="shared" si="84"/>
        <v>1000</v>
      </c>
      <c r="AT141" s="146">
        <f t="shared" si="84"/>
        <v>1000</v>
      </c>
      <c r="AU141" s="146">
        <f t="shared" si="84"/>
        <v>1000</v>
      </c>
      <c r="AV141" s="146">
        <f t="shared" si="84"/>
        <v>1000</v>
      </c>
      <c r="AW141" s="146">
        <f t="shared" si="84"/>
        <v>1000</v>
      </c>
      <c r="AX141" s="146">
        <f t="shared" si="84"/>
        <v>1000</v>
      </c>
      <c r="AY141" s="146">
        <f t="shared" si="84"/>
        <v>1000</v>
      </c>
      <c r="AZ141" s="146">
        <f t="shared" si="84"/>
        <v>1000</v>
      </c>
      <c r="BA141" s="146">
        <f t="shared" si="84"/>
        <v>1000</v>
      </c>
      <c r="BB141" s="146">
        <f t="shared" si="84"/>
        <v>1000</v>
      </c>
      <c r="BC141" s="146">
        <f t="shared" si="84"/>
        <v>1000</v>
      </c>
      <c r="BD141" s="146">
        <f t="shared" si="84"/>
        <v>1000</v>
      </c>
      <c r="BE141" s="146">
        <f t="shared" si="84"/>
        <v>1000</v>
      </c>
      <c r="BF141" s="146">
        <f t="shared" si="84"/>
        <v>1000</v>
      </c>
      <c r="BG141" s="146">
        <f t="shared" si="84"/>
        <v>1000</v>
      </c>
      <c r="BH141" s="146">
        <f t="shared" si="84"/>
        <v>1000</v>
      </c>
      <c r="BI141" s="146">
        <f t="shared" si="84"/>
        <v>1000</v>
      </c>
      <c r="BJ141" s="146">
        <f t="shared" si="84"/>
        <v>1000</v>
      </c>
      <c r="BK141" s="146">
        <f t="shared" si="84"/>
        <v>1000</v>
      </c>
    </row>
    <row r="142" spans="2:63" x14ac:dyDescent="0.25">
      <c r="B142" t="str">
        <f t="shared" si="83"/>
        <v>Linea D</v>
      </c>
      <c r="C142" s="32">
        <v>30</v>
      </c>
      <c r="D142" s="146">
        <f t="shared" si="85"/>
        <v>0</v>
      </c>
      <c r="E142" s="146">
        <f t="shared" si="86"/>
        <v>0</v>
      </c>
      <c r="F142" s="146">
        <f t="shared" si="87"/>
        <v>0</v>
      </c>
      <c r="G142" s="146">
        <f t="shared" si="88"/>
        <v>0</v>
      </c>
      <c r="H142" s="146">
        <f t="shared" si="84"/>
        <v>0</v>
      </c>
      <c r="I142" s="146">
        <f t="shared" si="84"/>
        <v>0</v>
      </c>
      <c r="J142" s="146">
        <f t="shared" si="84"/>
        <v>0</v>
      </c>
      <c r="K142" s="146">
        <f t="shared" si="84"/>
        <v>0</v>
      </c>
      <c r="L142" s="146">
        <f t="shared" si="84"/>
        <v>0</v>
      </c>
      <c r="M142" s="146">
        <f t="shared" si="84"/>
        <v>0</v>
      </c>
      <c r="N142" s="146">
        <f t="shared" si="84"/>
        <v>0</v>
      </c>
      <c r="O142" s="146">
        <f t="shared" si="84"/>
        <v>0</v>
      </c>
      <c r="P142" s="146">
        <f t="shared" si="84"/>
        <v>0</v>
      </c>
      <c r="Q142" s="146">
        <f t="shared" si="84"/>
        <v>0</v>
      </c>
      <c r="R142" s="146">
        <f t="shared" si="84"/>
        <v>0</v>
      </c>
      <c r="S142" s="146">
        <f t="shared" si="84"/>
        <v>0</v>
      </c>
      <c r="T142" s="146">
        <f t="shared" si="84"/>
        <v>0</v>
      </c>
      <c r="U142" s="146">
        <f t="shared" si="84"/>
        <v>0</v>
      </c>
      <c r="V142" s="146">
        <f t="shared" si="84"/>
        <v>0</v>
      </c>
      <c r="W142" s="146">
        <f t="shared" si="84"/>
        <v>0</v>
      </c>
      <c r="X142" s="146">
        <f t="shared" si="84"/>
        <v>0</v>
      </c>
      <c r="Y142" s="146">
        <f t="shared" si="84"/>
        <v>0</v>
      </c>
      <c r="Z142" s="146">
        <f t="shared" si="84"/>
        <v>0</v>
      </c>
      <c r="AA142" s="146">
        <f t="shared" si="84"/>
        <v>0</v>
      </c>
      <c r="AB142" s="146">
        <f t="shared" si="84"/>
        <v>0</v>
      </c>
      <c r="AC142" s="146">
        <f t="shared" si="84"/>
        <v>0</v>
      </c>
      <c r="AD142" s="146">
        <f t="shared" si="84"/>
        <v>0</v>
      </c>
      <c r="AE142" s="146">
        <f t="shared" si="84"/>
        <v>0</v>
      </c>
      <c r="AF142" s="146">
        <f t="shared" si="84"/>
        <v>0</v>
      </c>
      <c r="AG142" s="146">
        <f t="shared" si="84"/>
        <v>0</v>
      </c>
      <c r="AH142" s="146">
        <f t="shared" si="84"/>
        <v>0</v>
      </c>
      <c r="AI142" s="146">
        <f t="shared" si="84"/>
        <v>0</v>
      </c>
      <c r="AJ142" s="146">
        <f t="shared" si="84"/>
        <v>0</v>
      </c>
      <c r="AK142" s="146">
        <f t="shared" si="84"/>
        <v>0</v>
      </c>
      <c r="AL142" s="146">
        <f t="shared" si="84"/>
        <v>0</v>
      </c>
      <c r="AM142" s="146">
        <f t="shared" si="84"/>
        <v>0</v>
      </c>
      <c r="AN142" s="146">
        <f t="shared" si="84"/>
        <v>1000</v>
      </c>
      <c r="AO142" s="146">
        <f t="shared" si="84"/>
        <v>1000</v>
      </c>
      <c r="AP142" s="146">
        <f t="shared" si="84"/>
        <v>1000</v>
      </c>
      <c r="AQ142" s="146">
        <f t="shared" si="84"/>
        <v>1000</v>
      </c>
      <c r="AR142" s="146">
        <f t="shared" si="84"/>
        <v>1000</v>
      </c>
      <c r="AS142" s="146">
        <f t="shared" si="84"/>
        <v>1000</v>
      </c>
      <c r="AT142" s="146">
        <f t="shared" si="84"/>
        <v>1000</v>
      </c>
      <c r="AU142" s="146">
        <f t="shared" si="84"/>
        <v>1000</v>
      </c>
      <c r="AV142" s="146">
        <f t="shared" si="84"/>
        <v>1000</v>
      </c>
      <c r="AW142" s="146">
        <f t="shared" si="84"/>
        <v>1000</v>
      </c>
      <c r="AX142" s="146">
        <f t="shared" si="84"/>
        <v>1000</v>
      </c>
      <c r="AY142" s="146">
        <f t="shared" si="84"/>
        <v>1000</v>
      </c>
      <c r="AZ142" s="146">
        <f t="shared" si="84"/>
        <v>1000</v>
      </c>
      <c r="BA142" s="146">
        <f t="shared" si="84"/>
        <v>1000</v>
      </c>
      <c r="BB142" s="146">
        <f t="shared" si="84"/>
        <v>1000</v>
      </c>
      <c r="BC142" s="146">
        <f t="shared" si="84"/>
        <v>1000</v>
      </c>
      <c r="BD142" s="146">
        <f t="shared" si="84"/>
        <v>1000</v>
      </c>
      <c r="BE142" s="146">
        <f t="shared" si="84"/>
        <v>1000</v>
      </c>
      <c r="BF142" s="146">
        <f t="shared" si="84"/>
        <v>1000</v>
      </c>
      <c r="BG142" s="146">
        <f t="shared" si="84"/>
        <v>1000</v>
      </c>
      <c r="BH142" s="146">
        <f t="shared" si="84"/>
        <v>1000</v>
      </c>
      <c r="BI142" s="146">
        <f t="shared" si="84"/>
        <v>1000</v>
      </c>
      <c r="BJ142" s="146">
        <f t="shared" si="84"/>
        <v>1000</v>
      </c>
      <c r="BK142" s="146">
        <f t="shared" si="84"/>
        <v>1000</v>
      </c>
    </row>
    <row r="143" spans="2:63" x14ac:dyDescent="0.25">
      <c r="B143" t="str">
        <f t="shared" si="83"/>
        <v>Linea E</v>
      </c>
      <c r="C143" s="32">
        <v>30</v>
      </c>
      <c r="D143" s="146">
        <f t="shared" si="85"/>
        <v>0</v>
      </c>
      <c r="E143" s="146">
        <f t="shared" si="86"/>
        <v>0</v>
      </c>
      <c r="F143" s="146">
        <f t="shared" si="87"/>
        <v>0</v>
      </c>
      <c r="G143" s="146">
        <f t="shared" si="88"/>
        <v>0</v>
      </c>
      <c r="H143" s="146">
        <f t="shared" si="84"/>
        <v>0</v>
      </c>
      <c r="I143" s="146">
        <f t="shared" si="84"/>
        <v>0</v>
      </c>
      <c r="J143" s="146">
        <f t="shared" si="84"/>
        <v>0</v>
      </c>
      <c r="K143" s="146">
        <f t="shared" si="84"/>
        <v>0</v>
      </c>
      <c r="L143" s="146">
        <f t="shared" si="84"/>
        <v>0</v>
      </c>
      <c r="M143" s="146">
        <f t="shared" si="84"/>
        <v>0</v>
      </c>
      <c r="N143" s="146">
        <f t="shared" si="84"/>
        <v>0</v>
      </c>
      <c r="O143" s="146">
        <f t="shared" si="84"/>
        <v>0</v>
      </c>
      <c r="P143" s="146">
        <f t="shared" si="84"/>
        <v>0</v>
      </c>
      <c r="Q143" s="146">
        <f t="shared" si="84"/>
        <v>0</v>
      </c>
      <c r="R143" s="146">
        <f t="shared" si="84"/>
        <v>0</v>
      </c>
      <c r="S143" s="146">
        <f t="shared" si="84"/>
        <v>0</v>
      </c>
      <c r="T143" s="146">
        <f t="shared" si="84"/>
        <v>0</v>
      </c>
      <c r="U143" s="146">
        <f t="shared" si="84"/>
        <v>0</v>
      </c>
      <c r="V143" s="146">
        <f t="shared" si="84"/>
        <v>0</v>
      </c>
      <c r="W143" s="146">
        <f t="shared" si="84"/>
        <v>0</v>
      </c>
      <c r="X143" s="146">
        <f t="shared" si="84"/>
        <v>0</v>
      </c>
      <c r="Y143" s="146">
        <f t="shared" si="84"/>
        <v>0</v>
      </c>
      <c r="Z143" s="146">
        <f t="shared" si="84"/>
        <v>0</v>
      </c>
      <c r="AA143" s="146">
        <f t="shared" si="84"/>
        <v>0</v>
      </c>
      <c r="AB143" s="146">
        <f t="shared" si="84"/>
        <v>0</v>
      </c>
      <c r="AC143" s="146">
        <f t="shared" si="84"/>
        <v>0</v>
      </c>
      <c r="AD143" s="146">
        <f t="shared" si="84"/>
        <v>0</v>
      </c>
      <c r="AE143" s="146">
        <f t="shared" si="84"/>
        <v>0</v>
      </c>
      <c r="AF143" s="146">
        <f t="shared" si="84"/>
        <v>0</v>
      </c>
      <c r="AG143" s="146">
        <f t="shared" si="84"/>
        <v>0</v>
      </c>
      <c r="AH143" s="146">
        <f t="shared" si="84"/>
        <v>0</v>
      </c>
      <c r="AI143" s="146">
        <f t="shared" si="84"/>
        <v>0</v>
      </c>
      <c r="AJ143" s="146">
        <f t="shared" si="84"/>
        <v>0</v>
      </c>
      <c r="AK143" s="146">
        <f t="shared" si="84"/>
        <v>0</v>
      </c>
      <c r="AL143" s="146">
        <f t="shared" si="84"/>
        <v>0</v>
      </c>
      <c r="AM143" s="146">
        <f t="shared" ref="AM143:AM158" si="89">+IF($C143=0,0,IF($C143=30,(AM96),IF($C143=60,(SUM(AL96:AM96)),(SUM(AK96:AM96)))))</f>
        <v>0</v>
      </c>
      <c r="AN143" s="146">
        <f t="shared" ref="AN143:AN158" si="90">+IF($C143=0,0,IF($C143=30,(AN96),IF($C143=60,(SUM(AM96:AN96)),(SUM(AL96:AN96)))))</f>
        <v>0</v>
      </c>
      <c r="AO143" s="146">
        <f t="shared" ref="AO143:AO158" si="91">+IF($C143=0,0,IF($C143=30,(AO96),IF($C143=60,(SUM(AN96:AO96)),(SUM(AM96:AO96)))))</f>
        <v>0</v>
      </c>
      <c r="AP143" s="146">
        <f t="shared" ref="AP143:AP158" si="92">+IF($C143=0,0,IF($C143=30,(AP96),IF($C143=60,(SUM(AO96:AP96)),(SUM(AN96:AP96)))))</f>
        <v>0</v>
      </c>
      <c r="AQ143" s="146">
        <f t="shared" ref="AQ143:AQ158" si="93">+IF($C143=0,0,IF($C143=30,(AQ96),IF($C143=60,(SUM(AP96:AQ96)),(SUM(AO96:AQ96)))))</f>
        <v>0</v>
      </c>
      <c r="AR143" s="146">
        <f t="shared" ref="AR143:AR158" si="94">+IF($C143=0,0,IF($C143=30,(AR96),IF($C143=60,(SUM(AQ96:AR96)),(SUM(AP96:AR96)))))</f>
        <v>0</v>
      </c>
      <c r="AS143" s="146">
        <f t="shared" ref="AS143:AS158" si="95">+IF($C143=0,0,IF($C143=30,(AS96),IF($C143=60,(SUM(AR96:AS96)),(SUM(AQ96:AS96)))))</f>
        <v>0</v>
      </c>
      <c r="AT143" s="146">
        <f t="shared" ref="AT143:AT158" si="96">+IF($C143=0,0,IF($C143=30,(AT96),IF($C143=60,(SUM(AS96:AT96)),(SUM(AR96:AT96)))))</f>
        <v>0</v>
      </c>
      <c r="AU143" s="146">
        <f t="shared" ref="AU143:AU158" si="97">+IF($C143=0,0,IF($C143=30,(AU96),IF($C143=60,(SUM(AT96:AU96)),(SUM(AS96:AU96)))))</f>
        <v>0</v>
      </c>
      <c r="AV143" s="146">
        <f t="shared" ref="AV143:AV158" si="98">+IF($C143=0,0,IF($C143=30,(AV96),IF($C143=60,(SUM(AU96:AV96)),(SUM(AT96:AV96)))))</f>
        <v>0</v>
      </c>
      <c r="AW143" s="146">
        <f t="shared" ref="AW143:AW158" si="99">+IF($C143=0,0,IF($C143=30,(AW96),IF($C143=60,(SUM(AV96:AW96)),(SUM(AU96:AW96)))))</f>
        <v>0</v>
      </c>
      <c r="AX143" s="146">
        <f t="shared" ref="AX143:AX158" si="100">+IF($C143=0,0,IF($C143=30,(AX96),IF($C143=60,(SUM(AW96:AX96)),(SUM(AV96:AX96)))))</f>
        <v>0</v>
      </c>
      <c r="AY143" s="146">
        <f t="shared" ref="AY143:AY158" si="101">+IF($C143=0,0,IF($C143=30,(AY96),IF($C143=60,(SUM(AX96:AY96)),(SUM(AW96:AY96)))))</f>
        <v>0</v>
      </c>
      <c r="AZ143" s="146">
        <f t="shared" ref="AZ143:AZ158" si="102">+IF($C143=0,0,IF($C143=30,(AZ96),IF($C143=60,(SUM(AY96:AZ96)),(SUM(AX96:AZ96)))))</f>
        <v>0</v>
      </c>
      <c r="BA143" s="146">
        <f t="shared" ref="BA143:BA158" si="103">+IF($C143=0,0,IF($C143=30,(BA96),IF($C143=60,(SUM(AZ96:BA96)),(SUM(AY96:BA96)))))</f>
        <v>0</v>
      </c>
      <c r="BB143" s="146">
        <f t="shared" ref="BB143:BB158" si="104">+IF($C143=0,0,IF($C143=30,(BB96),IF($C143=60,(SUM(BA96:BB96)),(SUM(AZ96:BB96)))))</f>
        <v>5000</v>
      </c>
      <c r="BC143" s="146">
        <f t="shared" ref="BC143:BC158" si="105">+IF($C143=0,0,IF($C143=30,(BC96),IF($C143=60,(SUM(BB96:BC96)),(SUM(BA96:BC96)))))</f>
        <v>5000</v>
      </c>
      <c r="BD143" s="146">
        <f t="shared" ref="BD143:BD158" si="106">+IF($C143=0,0,IF($C143=30,(BD96),IF($C143=60,(SUM(BC96:BD96)),(SUM(BB96:BD96)))))</f>
        <v>5000</v>
      </c>
      <c r="BE143" s="146">
        <f t="shared" ref="BE143:BE158" si="107">+IF($C143=0,0,IF($C143=30,(BE96),IF($C143=60,(SUM(BD96:BE96)),(SUM(BC96:BE96)))))</f>
        <v>5000</v>
      </c>
      <c r="BF143" s="146">
        <f t="shared" ref="BF143:BF158" si="108">+IF($C143=0,0,IF($C143=30,(BF96),IF($C143=60,(SUM(BE96:BF96)),(SUM(BD96:BF96)))))</f>
        <v>5000</v>
      </c>
      <c r="BG143" s="146">
        <f t="shared" ref="BG143:BG158" si="109">+IF($C143=0,0,IF($C143=30,(BG96),IF($C143=60,(SUM(BF96:BG96)),(SUM(BE96:BG96)))))</f>
        <v>5000</v>
      </c>
      <c r="BH143" s="146">
        <f t="shared" ref="BH143:BH158" si="110">+IF($C143=0,0,IF($C143=30,(BH96),IF($C143=60,(SUM(BG96:BH96)),(SUM(BF96:BH96)))))</f>
        <v>5000</v>
      </c>
      <c r="BI143" s="146">
        <f t="shared" ref="BI143:BI158" si="111">+IF($C143=0,0,IF($C143=30,(BI96),IF($C143=60,(SUM(BH96:BI96)),(SUM(BG96:BI96)))))</f>
        <v>5000</v>
      </c>
      <c r="BJ143" s="146">
        <f t="shared" ref="BJ143:BJ158" si="112">+IF($C143=0,0,IF($C143=30,(BJ96),IF($C143=60,(SUM(BI96:BJ96)),(SUM(BH96:BJ96)))))</f>
        <v>5000</v>
      </c>
      <c r="BK143" s="146">
        <f t="shared" ref="BK143:BK158" si="113">+IF($C143=0,0,IF($C143=30,(BK96),IF($C143=60,(SUM(BJ96:BK96)),(SUM(BI96:BK96)))))</f>
        <v>5000</v>
      </c>
    </row>
    <row r="144" spans="2:63" x14ac:dyDescent="0.25">
      <c r="B144" t="str">
        <f t="shared" si="83"/>
        <v>Linea F</v>
      </c>
      <c r="C144" s="32">
        <v>30</v>
      </c>
      <c r="D144" s="146">
        <f t="shared" si="85"/>
        <v>0</v>
      </c>
      <c r="E144" s="146">
        <f t="shared" si="86"/>
        <v>0</v>
      </c>
      <c r="F144" s="146">
        <f t="shared" si="87"/>
        <v>0</v>
      </c>
      <c r="G144" s="146">
        <f t="shared" si="88"/>
        <v>0</v>
      </c>
      <c r="H144" s="146">
        <f t="shared" ref="H144:H158" si="114">+IF($C144=0,0,IF($C144=30,(H97),IF($C144=60,(SUM(G97:H97)),(SUM(F97:H97)))))</f>
        <v>0</v>
      </c>
      <c r="I144" s="146">
        <f t="shared" ref="I144:I158" si="115">+IF($C144=0,0,IF($C144=30,(I97),IF($C144=60,(SUM(H97:I97)),(SUM(G97:I97)))))</f>
        <v>0</v>
      </c>
      <c r="J144" s="146">
        <f t="shared" ref="J144:J158" si="116">+IF($C144=0,0,IF($C144=30,(J97),IF($C144=60,(SUM(I97:J97)),(SUM(H97:J97)))))</f>
        <v>0</v>
      </c>
      <c r="K144" s="146">
        <f t="shared" ref="K144:K158" si="117">+IF($C144=0,0,IF($C144=30,(K97),IF($C144=60,(SUM(J97:K97)),(SUM(I97:K97)))))</f>
        <v>0</v>
      </c>
      <c r="L144" s="146">
        <f t="shared" ref="L144:L158" si="118">+IF($C144=0,0,IF($C144=30,(L97),IF($C144=60,(SUM(K97:L97)),(SUM(J97:L97)))))</f>
        <v>0</v>
      </c>
      <c r="M144" s="146">
        <f t="shared" ref="M144:M158" si="119">+IF($C144=0,0,IF($C144=30,(M97),IF($C144=60,(SUM(L97:M97)),(SUM(K97:M97)))))</f>
        <v>0</v>
      </c>
      <c r="N144" s="146">
        <f t="shared" ref="N144:N158" si="120">+IF($C144=0,0,IF($C144=30,(N97),IF($C144=60,(SUM(M97:N97)),(SUM(L97:N97)))))</f>
        <v>0</v>
      </c>
      <c r="O144" s="146">
        <f t="shared" ref="O144:O158" si="121">+IF($C144=0,0,IF($C144=30,(O97),IF($C144=60,(SUM(N97:O97)),(SUM(M97:O97)))))</f>
        <v>0</v>
      </c>
      <c r="P144" s="146">
        <f t="shared" ref="P144:P158" si="122">+IF($C144=0,0,IF($C144=30,(P97),IF($C144=60,(SUM(O97:P97)),(SUM(N97:P97)))))</f>
        <v>0</v>
      </c>
      <c r="Q144" s="146">
        <f t="shared" ref="Q144:Q158" si="123">+IF($C144=0,0,IF($C144=30,(Q97),IF($C144=60,(SUM(P97:Q97)),(SUM(O97:Q97)))))</f>
        <v>0</v>
      </c>
      <c r="R144" s="146">
        <f t="shared" ref="R144:R158" si="124">+IF($C144=0,0,IF($C144=30,(R97),IF($C144=60,(SUM(Q97:R97)),(SUM(P97:R97)))))</f>
        <v>0</v>
      </c>
      <c r="S144" s="146">
        <f t="shared" ref="S144:S158" si="125">+IF($C144=0,0,IF($C144=30,(S97),IF($C144=60,(SUM(R97:S97)),(SUM(Q97:S97)))))</f>
        <v>0</v>
      </c>
      <c r="T144" s="146">
        <f t="shared" ref="T144:T158" si="126">+IF($C144=0,0,IF($C144=30,(T97),IF($C144=60,(SUM(S97:T97)),(SUM(R97:T97)))))</f>
        <v>0</v>
      </c>
      <c r="U144" s="146">
        <f t="shared" ref="U144:U158" si="127">+IF($C144=0,0,IF($C144=30,(U97),IF($C144=60,(SUM(T97:U97)),(SUM(S97:U97)))))</f>
        <v>0</v>
      </c>
      <c r="V144" s="146">
        <f t="shared" ref="V144:V158" si="128">+IF($C144=0,0,IF($C144=30,(V97),IF($C144=60,(SUM(U97:V97)),(SUM(T97:V97)))))</f>
        <v>0</v>
      </c>
      <c r="W144" s="146">
        <f t="shared" ref="W144:W158" si="129">+IF($C144=0,0,IF($C144=30,(W97),IF($C144=60,(SUM(V97:W97)),(SUM(U97:W97)))))</f>
        <v>0</v>
      </c>
      <c r="X144" s="146">
        <f t="shared" ref="X144:X158" si="130">+IF($C144=0,0,IF($C144=30,(X97),IF($C144=60,(SUM(W97:X97)),(SUM(V97:X97)))))</f>
        <v>0</v>
      </c>
      <c r="Y144" s="146">
        <f t="shared" ref="Y144:Y158" si="131">+IF($C144=0,0,IF($C144=30,(Y97),IF($C144=60,(SUM(X97:Y97)),(SUM(W97:Y97)))))</f>
        <v>0</v>
      </c>
      <c r="Z144" s="146">
        <f t="shared" ref="Z144:Z158" si="132">+IF($C144=0,0,IF($C144=30,(Z97),IF($C144=60,(SUM(Y97:Z97)),(SUM(X97:Z97)))))</f>
        <v>0</v>
      </c>
      <c r="AA144" s="146">
        <f t="shared" ref="AA144:AA158" si="133">+IF($C144=0,0,IF($C144=30,(AA97),IF($C144=60,(SUM(Z97:AA97)),(SUM(Y97:AA97)))))</f>
        <v>0</v>
      </c>
      <c r="AB144" s="146">
        <f t="shared" ref="AB144:AB158" si="134">+IF($C144=0,0,IF($C144=30,(AB97),IF($C144=60,(SUM(AA97:AB97)),(SUM(Z97:AB97)))))</f>
        <v>0</v>
      </c>
      <c r="AC144" s="146">
        <f t="shared" ref="AC144:AC158" si="135">+IF($C144=0,0,IF($C144=30,(AC97),IF($C144=60,(SUM(AB97:AC97)),(SUM(AA97:AC97)))))</f>
        <v>0</v>
      </c>
      <c r="AD144" s="146">
        <f t="shared" ref="AD144:AD158" si="136">+IF($C144=0,0,IF($C144=30,(AD97),IF($C144=60,(SUM(AC97:AD97)),(SUM(AB97:AD97)))))</f>
        <v>0</v>
      </c>
      <c r="AE144" s="146">
        <f t="shared" ref="AE144:AE158" si="137">+IF($C144=0,0,IF($C144=30,(AE97),IF($C144=60,(SUM(AD97:AE97)),(SUM(AC97:AE97)))))</f>
        <v>0</v>
      </c>
      <c r="AF144" s="146">
        <f t="shared" ref="AF144:AF158" si="138">+IF($C144=0,0,IF($C144=30,(AF97),IF($C144=60,(SUM(AE97:AF97)),(SUM(AD97:AF97)))))</f>
        <v>0</v>
      </c>
      <c r="AG144" s="146">
        <f t="shared" ref="AG144:AG158" si="139">+IF($C144=0,0,IF($C144=30,(AG97),IF($C144=60,(SUM(AF97:AG97)),(SUM(AE97:AG97)))))</f>
        <v>0</v>
      </c>
      <c r="AH144" s="146">
        <f t="shared" ref="AH144:AH158" si="140">+IF($C144=0,0,IF($C144=30,(AH97),IF($C144=60,(SUM(AG97:AH97)),(SUM(AF97:AH97)))))</f>
        <v>0</v>
      </c>
      <c r="AI144" s="146">
        <f t="shared" ref="AI144:AI158" si="141">+IF($C144=0,0,IF($C144=30,(AI97),IF($C144=60,(SUM(AH97:AI97)),(SUM(AG97:AI97)))))</f>
        <v>0</v>
      </c>
      <c r="AJ144" s="146">
        <f t="shared" ref="AJ144:AJ158" si="142">+IF($C144=0,0,IF($C144=30,(AJ97),IF($C144=60,(SUM(AI97:AJ97)),(SUM(AH97:AJ97)))))</f>
        <v>0</v>
      </c>
      <c r="AK144" s="146">
        <f t="shared" ref="AK144:AK158" si="143">+IF($C144=0,0,IF($C144=30,(AK97),IF($C144=60,(SUM(AJ97:AK97)),(SUM(AI97:AK97)))))</f>
        <v>0</v>
      </c>
      <c r="AL144" s="146">
        <f t="shared" ref="AL144:AL158" si="144">+IF($C144=0,0,IF($C144=30,(AL97),IF($C144=60,(SUM(AK97:AL97)),(SUM(AJ97:AL97)))))</f>
        <v>0</v>
      </c>
      <c r="AM144" s="146">
        <f t="shared" si="89"/>
        <v>0</v>
      </c>
      <c r="AN144" s="146">
        <f t="shared" si="90"/>
        <v>0</v>
      </c>
      <c r="AO144" s="146">
        <f t="shared" si="91"/>
        <v>0</v>
      </c>
      <c r="AP144" s="146">
        <f t="shared" si="92"/>
        <v>0</v>
      </c>
      <c r="AQ144" s="146">
        <f t="shared" si="93"/>
        <v>0</v>
      </c>
      <c r="AR144" s="146">
        <f t="shared" si="94"/>
        <v>0</v>
      </c>
      <c r="AS144" s="146">
        <f t="shared" si="95"/>
        <v>0</v>
      </c>
      <c r="AT144" s="146">
        <f t="shared" si="96"/>
        <v>0</v>
      </c>
      <c r="AU144" s="146">
        <f t="shared" si="97"/>
        <v>0</v>
      </c>
      <c r="AV144" s="146">
        <f t="shared" si="98"/>
        <v>0</v>
      </c>
      <c r="AW144" s="146">
        <f t="shared" si="99"/>
        <v>0</v>
      </c>
      <c r="AX144" s="146">
        <f t="shared" si="100"/>
        <v>0</v>
      </c>
      <c r="AY144" s="146">
        <f t="shared" si="101"/>
        <v>0</v>
      </c>
      <c r="AZ144" s="146">
        <f t="shared" si="102"/>
        <v>0</v>
      </c>
      <c r="BA144" s="146">
        <f t="shared" si="103"/>
        <v>0</v>
      </c>
      <c r="BB144" s="146">
        <f t="shared" si="104"/>
        <v>5000</v>
      </c>
      <c r="BC144" s="146">
        <f t="shared" si="105"/>
        <v>5000</v>
      </c>
      <c r="BD144" s="146">
        <f t="shared" si="106"/>
        <v>5000</v>
      </c>
      <c r="BE144" s="146">
        <f t="shared" si="107"/>
        <v>5000</v>
      </c>
      <c r="BF144" s="146">
        <f t="shared" si="108"/>
        <v>5000</v>
      </c>
      <c r="BG144" s="146">
        <f t="shared" si="109"/>
        <v>5000</v>
      </c>
      <c r="BH144" s="146">
        <f t="shared" si="110"/>
        <v>5000</v>
      </c>
      <c r="BI144" s="146">
        <f t="shared" si="111"/>
        <v>5000</v>
      </c>
      <c r="BJ144" s="146">
        <f t="shared" si="112"/>
        <v>5000</v>
      </c>
      <c r="BK144" s="146">
        <f t="shared" si="113"/>
        <v>5000</v>
      </c>
    </row>
    <row r="145" spans="2:63" x14ac:dyDescent="0.25">
      <c r="B145" t="str">
        <f t="shared" si="83"/>
        <v>Linea G</v>
      </c>
      <c r="C145" s="32">
        <v>30</v>
      </c>
      <c r="D145" s="146">
        <f t="shared" si="85"/>
        <v>0</v>
      </c>
      <c r="E145" s="146">
        <f t="shared" si="86"/>
        <v>0</v>
      </c>
      <c r="F145" s="146">
        <f t="shared" si="87"/>
        <v>0</v>
      </c>
      <c r="G145" s="146">
        <f t="shared" si="88"/>
        <v>0</v>
      </c>
      <c r="H145" s="146">
        <f t="shared" si="114"/>
        <v>0</v>
      </c>
      <c r="I145" s="146">
        <f t="shared" si="115"/>
        <v>0</v>
      </c>
      <c r="J145" s="146">
        <f t="shared" si="116"/>
        <v>0</v>
      </c>
      <c r="K145" s="146">
        <f t="shared" si="117"/>
        <v>0</v>
      </c>
      <c r="L145" s="146">
        <f t="shared" si="118"/>
        <v>0</v>
      </c>
      <c r="M145" s="146">
        <f t="shared" si="119"/>
        <v>0</v>
      </c>
      <c r="N145" s="146">
        <f t="shared" si="120"/>
        <v>0</v>
      </c>
      <c r="O145" s="146">
        <f t="shared" si="121"/>
        <v>0</v>
      </c>
      <c r="P145" s="146">
        <f t="shared" si="122"/>
        <v>0</v>
      </c>
      <c r="Q145" s="146">
        <f t="shared" si="123"/>
        <v>0</v>
      </c>
      <c r="R145" s="146">
        <f t="shared" si="124"/>
        <v>0</v>
      </c>
      <c r="S145" s="146">
        <f t="shared" si="125"/>
        <v>0</v>
      </c>
      <c r="T145" s="146">
        <f t="shared" si="126"/>
        <v>0</v>
      </c>
      <c r="U145" s="146">
        <f t="shared" si="127"/>
        <v>0</v>
      </c>
      <c r="V145" s="146">
        <f t="shared" si="128"/>
        <v>0</v>
      </c>
      <c r="W145" s="146">
        <f t="shared" si="129"/>
        <v>0</v>
      </c>
      <c r="X145" s="146">
        <f t="shared" si="130"/>
        <v>0</v>
      </c>
      <c r="Y145" s="146">
        <f t="shared" si="131"/>
        <v>0</v>
      </c>
      <c r="Z145" s="146">
        <f t="shared" si="132"/>
        <v>0</v>
      </c>
      <c r="AA145" s="146">
        <f t="shared" si="133"/>
        <v>0</v>
      </c>
      <c r="AB145" s="146">
        <f t="shared" si="134"/>
        <v>0</v>
      </c>
      <c r="AC145" s="146">
        <f t="shared" si="135"/>
        <v>0</v>
      </c>
      <c r="AD145" s="146">
        <f t="shared" si="136"/>
        <v>0</v>
      </c>
      <c r="AE145" s="146">
        <f t="shared" si="137"/>
        <v>0</v>
      </c>
      <c r="AF145" s="146">
        <f t="shared" si="138"/>
        <v>0</v>
      </c>
      <c r="AG145" s="146">
        <f t="shared" si="139"/>
        <v>0</v>
      </c>
      <c r="AH145" s="146">
        <f t="shared" si="140"/>
        <v>0</v>
      </c>
      <c r="AI145" s="146">
        <f t="shared" si="141"/>
        <v>0</v>
      </c>
      <c r="AJ145" s="146">
        <f t="shared" si="142"/>
        <v>0</v>
      </c>
      <c r="AK145" s="146">
        <f t="shared" si="143"/>
        <v>0</v>
      </c>
      <c r="AL145" s="146">
        <f t="shared" si="144"/>
        <v>0</v>
      </c>
      <c r="AM145" s="146">
        <f t="shared" si="89"/>
        <v>0</v>
      </c>
      <c r="AN145" s="146">
        <f t="shared" si="90"/>
        <v>0</v>
      </c>
      <c r="AO145" s="146">
        <f t="shared" si="91"/>
        <v>0</v>
      </c>
      <c r="AP145" s="146">
        <f t="shared" si="92"/>
        <v>0</v>
      </c>
      <c r="AQ145" s="146">
        <f t="shared" si="93"/>
        <v>0</v>
      </c>
      <c r="AR145" s="146">
        <f t="shared" si="94"/>
        <v>0</v>
      </c>
      <c r="AS145" s="146">
        <f t="shared" si="95"/>
        <v>0</v>
      </c>
      <c r="AT145" s="146">
        <f t="shared" si="96"/>
        <v>0</v>
      </c>
      <c r="AU145" s="146">
        <f t="shared" si="97"/>
        <v>0</v>
      </c>
      <c r="AV145" s="146">
        <f t="shared" si="98"/>
        <v>0</v>
      </c>
      <c r="AW145" s="146">
        <f t="shared" si="99"/>
        <v>0</v>
      </c>
      <c r="AX145" s="146">
        <f t="shared" si="100"/>
        <v>0</v>
      </c>
      <c r="AY145" s="146">
        <f t="shared" si="101"/>
        <v>0</v>
      </c>
      <c r="AZ145" s="146">
        <f t="shared" si="102"/>
        <v>0</v>
      </c>
      <c r="BA145" s="146">
        <f t="shared" si="103"/>
        <v>0</v>
      </c>
      <c r="BB145" s="146">
        <f t="shared" si="104"/>
        <v>0</v>
      </c>
      <c r="BC145" s="146">
        <f t="shared" si="105"/>
        <v>0</v>
      </c>
      <c r="BD145" s="146">
        <f t="shared" si="106"/>
        <v>0</v>
      </c>
      <c r="BE145" s="146">
        <f t="shared" si="107"/>
        <v>0</v>
      </c>
      <c r="BF145" s="146">
        <f t="shared" si="108"/>
        <v>0</v>
      </c>
      <c r="BG145" s="146">
        <f t="shared" si="109"/>
        <v>0</v>
      </c>
      <c r="BH145" s="146">
        <f t="shared" si="110"/>
        <v>0</v>
      </c>
      <c r="BI145" s="146">
        <f t="shared" si="111"/>
        <v>0</v>
      </c>
      <c r="BJ145" s="146">
        <f t="shared" si="112"/>
        <v>0</v>
      </c>
      <c r="BK145" s="146">
        <f t="shared" si="113"/>
        <v>0</v>
      </c>
    </row>
    <row r="146" spans="2:63" x14ac:dyDescent="0.25">
      <c r="B146" t="str">
        <f t="shared" si="83"/>
        <v>Linea H</v>
      </c>
      <c r="C146" s="32">
        <v>30</v>
      </c>
      <c r="D146" s="146">
        <f t="shared" si="85"/>
        <v>0</v>
      </c>
      <c r="E146" s="146">
        <f t="shared" si="86"/>
        <v>0</v>
      </c>
      <c r="F146" s="146">
        <f t="shared" si="87"/>
        <v>0</v>
      </c>
      <c r="G146" s="146">
        <f t="shared" si="88"/>
        <v>0</v>
      </c>
      <c r="H146" s="146">
        <f t="shared" si="114"/>
        <v>0</v>
      </c>
      <c r="I146" s="146">
        <f t="shared" si="115"/>
        <v>0</v>
      </c>
      <c r="J146" s="146">
        <f t="shared" si="116"/>
        <v>0</v>
      </c>
      <c r="K146" s="146">
        <f t="shared" si="117"/>
        <v>0</v>
      </c>
      <c r="L146" s="146">
        <f t="shared" si="118"/>
        <v>0</v>
      </c>
      <c r="M146" s="146">
        <f t="shared" si="119"/>
        <v>0</v>
      </c>
      <c r="N146" s="146">
        <f t="shared" si="120"/>
        <v>0</v>
      </c>
      <c r="O146" s="146">
        <f t="shared" si="121"/>
        <v>0</v>
      </c>
      <c r="P146" s="146">
        <f t="shared" si="122"/>
        <v>0</v>
      </c>
      <c r="Q146" s="146">
        <f t="shared" si="123"/>
        <v>0</v>
      </c>
      <c r="R146" s="146">
        <f t="shared" si="124"/>
        <v>0</v>
      </c>
      <c r="S146" s="146">
        <f t="shared" si="125"/>
        <v>0</v>
      </c>
      <c r="T146" s="146">
        <f t="shared" si="126"/>
        <v>0</v>
      </c>
      <c r="U146" s="146">
        <f t="shared" si="127"/>
        <v>0</v>
      </c>
      <c r="V146" s="146">
        <f t="shared" si="128"/>
        <v>0</v>
      </c>
      <c r="W146" s="146">
        <f t="shared" si="129"/>
        <v>0</v>
      </c>
      <c r="X146" s="146">
        <f t="shared" si="130"/>
        <v>0</v>
      </c>
      <c r="Y146" s="146">
        <f t="shared" si="131"/>
        <v>0</v>
      </c>
      <c r="Z146" s="146">
        <f t="shared" si="132"/>
        <v>0</v>
      </c>
      <c r="AA146" s="146">
        <f t="shared" si="133"/>
        <v>0</v>
      </c>
      <c r="AB146" s="146">
        <f t="shared" si="134"/>
        <v>0</v>
      </c>
      <c r="AC146" s="146">
        <f t="shared" si="135"/>
        <v>0</v>
      </c>
      <c r="AD146" s="146">
        <f t="shared" si="136"/>
        <v>0</v>
      </c>
      <c r="AE146" s="146">
        <f t="shared" si="137"/>
        <v>0</v>
      </c>
      <c r="AF146" s="146">
        <f t="shared" si="138"/>
        <v>0</v>
      </c>
      <c r="AG146" s="146">
        <f t="shared" si="139"/>
        <v>0</v>
      </c>
      <c r="AH146" s="146">
        <f t="shared" si="140"/>
        <v>0</v>
      </c>
      <c r="AI146" s="146">
        <f t="shared" si="141"/>
        <v>0</v>
      </c>
      <c r="AJ146" s="146">
        <f t="shared" si="142"/>
        <v>0</v>
      </c>
      <c r="AK146" s="146">
        <f t="shared" si="143"/>
        <v>0</v>
      </c>
      <c r="AL146" s="146">
        <f t="shared" si="144"/>
        <v>0</v>
      </c>
      <c r="AM146" s="146">
        <f t="shared" si="89"/>
        <v>0</v>
      </c>
      <c r="AN146" s="146">
        <f t="shared" si="90"/>
        <v>0</v>
      </c>
      <c r="AO146" s="146">
        <f t="shared" si="91"/>
        <v>0</v>
      </c>
      <c r="AP146" s="146">
        <f t="shared" si="92"/>
        <v>0</v>
      </c>
      <c r="AQ146" s="146">
        <f t="shared" si="93"/>
        <v>0</v>
      </c>
      <c r="AR146" s="146">
        <f t="shared" si="94"/>
        <v>0</v>
      </c>
      <c r="AS146" s="146">
        <f t="shared" si="95"/>
        <v>0</v>
      </c>
      <c r="AT146" s="146">
        <f t="shared" si="96"/>
        <v>0</v>
      </c>
      <c r="AU146" s="146">
        <f t="shared" si="97"/>
        <v>0</v>
      </c>
      <c r="AV146" s="146">
        <f t="shared" si="98"/>
        <v>0</v>
      </c>
      <c r="AW146" s="146">
        <f t="shared" si="99"/>
        <v>0</v>
      </c>
      <c r="AX146" s="146">
        <f t="shared" si="100"/>
        <v>0</v>
      </c>
      <c r="AY146" s="146">
        <f t="shared" si="101"/>
        <v>0</v>
      </c>
      <c r="AZ146" s="146">
        <f t="shared" si="102"/>
        <v>0</v>
      </c>
      <c r="BA146" s="146">
        <f t="shared" si="103"/>
        <v>0</v>
      </c>
      <c r="BB146" s="146">
        <f t="shared" si="104"/>
        <v>0</v>
      </c>
      <c r="BC146" s="146">
        <f t="shared" si="105"/>
        <v>0</v>
      </c>
      <c r="BD146" s="146">
        <f t="shared" si="106"/>
        <v>0</v>
      </c>
      <c r="BE146" s="146">
        <f t="shared" si="107"/>
        <v>0</v>
      </c>
      <c r="BF146" s="146">
        <f t="shared" si="108"/>
        <v>0</v>
      </c>
      <c r="BG146" s="146">
        <f t="shared" si="109"/>
        <v>0</v>
      </c>
      <c r="BH146" s="146">
        <f t="shared" si="110"/>
        <v>0</v>
      </c>
      <c r="BI146" s="146">
        <f t="shared" si="111"/>
        <v>0</v>
      </c>
      <c r="BJ146" s="146">
        <f t="shared" si="112"/>
        <v>0</v>
      </c>
      <c r="BK146" s="146">
        <f t="shared" si="113"/>
        <v>0</v>
      </c>
    </row>
    <row r="147" spans="2:63" x14ac:dyDescent="0.25">
      <c r="B147" t="str">
        <f t="shared" si="83"/>
        <v>Linea I</v>
      </c>
      <c r="C147" s="32">
        <v>30</v>
      </c>
      <c r="D147" s="146">
        <f t="shared" si="85"/>
        <v>0</v>
      </c>
      <c r="E147" s="146">
        <f t="shared" si="86"/>
        <v>0</v>
      </c>
      <c r="F147" s="146">
        <f t="shared" si="87"/>
        <v>0</v>
      </c>
      <c r="G147" s="146">
        <f t="shared" si="88"/>
        <v>0</v>
      </c>
      <c r="H147" s="146">
        <f t="shared" si="114"/>
        <v>0</v>
      </c>
      <c r="I147" s="146">
        <f t="shared" si="115"/>
        <v>0</v>
      </c>
      <c r="J147" s="146">
        <f t="shared" si="116"/>
        <v>0</v>
      </c>
      <c r="K147" s="146">
        <f t="shared" si="117"/>
        <v>0</v>
      </c>
      <c r="L147" s="146">
        <f t="shared" si="118"/>
        <v>0</v>
      </c>
      <c r="M147" s="146">
        <f t="shared" si="119"/>
        <v>0</v>
      </c>
      <c r="N147" s="146">
        <f t="shared" si="120"/>
        <v>0</v>
      </c>
      <c r="O147" s="146">
        <f t="shared" si="121"/>
        <v>0</v>
      </c>
      <c r="P147" s="146">
        <f t="shared" si="122"/>
        <v>0</v>
      </c>
      <c r="Q147" s="146">
        <f t="shared" si="123"/>
        <v>0</v>
      </c>
      <c r="R147" s="146">
        <f t="shared" si="124"/>
        <v>0</v>
      </c>
      <c r="S147" s="146">
        <f t="shared" si="125"/>
        <v>0</v>
      </c>
      <c r="T147" s="146">
        <f t="shared" si="126"/>
        <v>0</v>
      </c>
      <c r="U147" s="146">
        <f t="shared" si="127"/>
        <v>0</v>
      </c>
      <c r="V147" s="146">
        <f t="shared" si="128"/>
        <v>0</v>
      </c>
      <c r="W147" s="146">
        <f t="shared" si="129"/>
        <v>0</v>
      </c>
      <c r="X147" s="146">
        <f t="shared" si="130"/>
        <v>0</v>
      </c>
      <c r="Y147" s="146">
        <f t="shared" si="131"/>
        <v>0</v>
      </c>
      <c r="Z147" s="146">
        <f t="shared" si="132"/>
        <v>0</v>
      </c>
      <c r="AA147" s="146">
        <f t="shared" si="133"/>
        <v>0</v>
      </c>
      <c r="AB147" s="146">
        <f t="shared" si="134"/>
        <v>0</v>
      </c>
      <c r="AC147" s="146">
        <f t="shared" si="135"/>
        <v>0</v>
      </c>
      <c r="AD147" s="146">
        <f t="shared" si="136"/>
        <v>0</v>
      </c>
      <c r="AE147" s="146">
        <f t="shared" si="137"/>
        <v>0</v>
      </c>
      <c r="AF147" s="146">
        <f t="shared" si="138"/>
        <v>0</v>
      </c>
      <c r="AG147" s="146">
        <f t="shared" si="139"/>
        <v>0</v>
      </c>
      <c r="AH147" s="146">
        <f t="shared" si="140"/>
        <v>0</v>
      </c>
      <c r="AI147" s="146">
        <f t="shared" si="141"/>
        <v>0</v>
      </c>
      <c r="AJ147" s="146">
        <f t="shared" si="142"/>
        <v>0</v>
      </c>
      <c r="AK147" s="146">
        <f t="shared" si="143"/>
        <v>0</v>
      </c>
      <c r="AL147" s="146">
        <f t="shared" si="144"/>
        <v>0</v>
      </c>
      <c r="AM147" s="146">
        <f t="shared" si="89"/>
        <v>0</v>
      </c>
      <c r="AN147" s="146">
        <f t="shared" si="90"/>
        <v>0</v>
      </c>
      <c r="AO147" s="146">
        <f t="shared" si="91"/>
        <v>0</v>
      </c>
      <c r="AP147" s="146">
        <f t="shared" si="92"/>
        <v>0</v>
      </c>
      <c r="AQ147" s="146">
        <f t="shared" si="93"/>
        <v>0</v>
      </c>
      <c r="AR147" s="146">
        <f t="shared" si="94"/>
        <v>0</v>
      </c>
      <c r="AS147" s="146">
        <f t="shared" si="95"/>
        <v>0</v>
      </c>
      <c r="AT147" s="146">
        <f t="shared" si="96"/>
        <v>0</v>
      </c>
      <c r="AU147" s="146">
        <f t="shared" si="97"/>
        <v>0</v>
      </c>
      <c r="AV147" s="146">
        <f t="shared" si="98"/>
        <v>0</v>
      </c>
      <c r="AW147" s="146">
        <f t="shared" si="99"/>
        <v>0</v>
      </c>
      <c r="AX147" s="146">
        <f t="shared" si="100"/>
        <v>0</v>
      </c>
      <c r="AY147" s="146">
        <f t="shared" si="101"/>
        <v>0</v>
      </c>
      <c r="AZ147" s="146">
        <f t="shared" si="102"/>
        <v>0</v>
      </c>
      <c r="BA147" s="146">
        <f t="shared" si="103"/>
        <v>0</v>
      </c>
      <c r="BB147" s="146">
        <f t="shared" si="104"/>
        <v>0</v>
      </c>
      <c r="BC147" s="146">
        <f t="shared" si="105"/>
        <v>0</v>
      </c>
      <c r="BD147" s="146">
        <f t="shared" si="106"/>
        <v>0</v>
      </c>
      <c r="BE147" s="146">
        <f t="shared" si="107"/>
        <v>0</v>
      </c>
      <c r="BF147" s="146">
        <f t="shared" si="108"/>
        <v>0</v>
      </c>
      <c r="BG147" s="146">
        <f t="shared" si="109"/>
        <v>0</v>
      </c>
      <c r="BH147" s="146">
        <f t="shared" si="110"/>
        <v>0</v>
      </c>
      <c r="BI147" s="146">
        <f t="shared" si="111"/>
        <v>0</v>
      </c>
      <c r="BJ147" s="146">
        <f t="shared" si="112"/>
        <v>0</v>
      </c>
      <c r="BK147" s="146">
        <f t="shared" si="113"/>
        <v>0</v>
      </c>
    </row>
    <row r="148" spans="2:63" x14ac:dyDescent="0.25">
      <c r="B148" t="str">
        <f t="shared" si="83"/>
        <v>Linea j</v>
      </c>
      <c r="C148" s="32">
        <v>30</v>
      </c>
      <c r="D148" s="146">
        <f t="shared" si="85"/>
        <v>0</v>
      </c>
      <c r="E148" s="146">
        <f t="shared" si="86"/>
        <v>0</v>
      </c>
      <c r="F148" s="146">
        <f t="shared" si="87"/>
        <v>0</v>
      </c>
      <c r="G148" s="146">
        <f t="shared" si="88"/>
        <v>0</v>
      </c>
      <c r="H148" s="146">
        <f t="shared" si="114"/>
        <v>0</v>
      </c>
      <c r="I148" s="146">
        <f t="shared" si="115"/>
        <v>0</v>
      </c>
      <c r="J148" s="146">
        <f t="shared" si="116"/>
        <v>0</v>
      </c>
      <c r="K148" s="146">
        <f t="shared" si="117"/>
        <v>0</v>
      </c>
      <c r="L148" s="146">
        <f t="shared" si="118"/>
        <v>0</v>
      </c>
      <c r="M148" s="146">
        <f t="shared" si="119"/>
        <v>0</v>
      </c>
      <c r="N148" s="146">
        <f t="shared" si="120"/>
        <v>0</v>
      </c>
      <c r="O148" s="146">
        <f t="shared" si="121"/>
        <v>0</v>
      </c>
      <c r="P148" s="146">
        <f t="shared" si="122"/>
        <v>0</v>
      </c>
      <c r="Q148" s="146">
        <f t="shared" si="123"/>
        <v>0</v>
      </c>
      <c r="R148" s="146">
        <f t="shared" si="124"/>
        <v>0</v>
      </c>
      <c r="S148" s="146">
        <f t="shared" si="125"/>
        <v>0</v>
      </c>
      <c r="T148" s="146">
        <f t="shared" si="126"/>
        <v>0</v>
      </c>
      <c r="U148" s="146">
        <f t="shared" si="127"/>
        <v>0</v>
      </c>
      <c r="V148" s="146">
        <f t="shared" si="128"/>
        <v>0</v>
      </c>
      <c r="W148" s="146">
        <f t="shared" si="129"/>
        <v>0</v>
      </c>
      <c r="X148" s="146">
        <f t="shared" si="130"/>
        <v>0</v>
      </c>
      <c r="Y148" s="146">
        <f t="shared" si="131"/>
        <v>0</v>
      </c>
      <c r="Z148" s="146">
        <f t="shared" si="132"/>
        <v>0</v>
      </c>
      <c r="AA148" s="146">
        <f t="shared" si="133"/>
        <v>0</v>
      </c>
      <c r="AB148" s="146">
        <f t="shared" si="134"/>
        <v>0</v>
      </c>
      <c r="AC148" s="146">
        <f t="shared" si="135"/>
        <v>0</v>
      </c>
      <c r="AD148" s="146">
        <f t="shared" si="136"/>
        <v>0</v>
      </c>
      <c r="AE148" s="146">
        <f t="shared" si="137"/>
        <v>0</v>
      </c>
      <c r="AF148" s="146">
        <f t="shared" si="138"/>
        <v>0</v>
      </c>
      <c r="AG148" s="146">
        <f t="shared" si="139"/>
        <v>0</v>
      </c>
      <c r="AH148" s="146">
        <f t="shared" si="140"/>
        <v>0</v>
      </c>
      <c r="AI148" s="146">
        <f t="shared" si="141"/>
        <v>0</v>
      </c>
      <c r="AJ148" s="146">
        <f t="shared" si="142"/>
        <v>0</v>
      </c>
      <c r="AK148" s="146">
        <f t="shared" si="143"/>
        <v>0</v>
      </c>
      <c r="AL148" s="146">
        <f t="shared" si="144"/>
        <v>0</v>
      </c>
      <c r="AM148" s="146">
        <f t="shared" si="89"/>
        <v>0</v>
      </c>
      <c r="AN148" s="146">
        <f t="shared" si="90"/>
        <v>0</v>
      </c>
      <c r="AO148" s="146">
        <f t="shared" si="91"/>
        <v>0</v>
      </c>
      <c r="AP148" s="146">
        <f t="shared" si="92"/>
        <v>0</v>
      </c>
      <c r="AQ148" s="146">
        <f t="shared" si="93"/>
        <v>0</v>
      </c>
      <c r="AR148" s="146">
        <f t="shared" si="94"/>
        <v>0</v>
      </c>
      <c r="AS148" s="146">
        <f t="shared" si="95"/>
        <v>0</v>
      </c>
      <c r="AT148" s="146">
        <f t="shared" si="96"/>
        <v>0</v>
      </c>
      <c r="AU148" s="146">
        <f t="shared" si="97"/>
        <v>0</v>
      </c>
      <c r="AV148" s="146">
        <f t="shared" si="98"/>
        <v>0</v>
      </c>
      <c r="AW148" s="146">
        <f t="shared" si="99"/>
        <v>0</v>
      </c>
      <c r="AX148" s="146">
        <f t="shared" si="100"/>
        <v>0</v>
      </c>
      <c r="AY148" s="146">
        <f t="shared" si="101"/>
        <v>0</v>
      </c>
      <c r="AZ148" s="146">
        <f t="shared" si="102"/>
        <v>0</v>
      </c>
      <c r="BA148" s="146">
        <f t="shared" si="103"/>
        <v>0</v>
      </c>
      <c r="BB148" s="146">
        <f t="shared" si="104"/>
        <v>0</v>
      </c>
      <c r="BC148" s="146">
        <f t="shared" si="105"/>
        <v>0</v>
      </c>
      <c r="BD148" s="146">
        <f t="shared" si="106"/>
        <v>0</v>
      </c>
      <c r="BE148" s="146">
        <f t="shared" si="107"/>
        <v>0</v>
      </c>
      <c r="BF148" s="146">
        <f t="shared" si="108"/>
        <v>0</v>
      </c>
      <c r="BG148" s="146">
        <f t="shared" si="109"/>
        <v>0</v>
      </c>
      <c r="BH148" s="146">
        <f t="shared" si="110"/>
        <v>0</v>
      </c>
      <c r="BI148" s="146">
        <f t="shared" si="111"/>
        <v>0</v>
      </c>
      <c r="BJ148" s="146">
        <f t="shared" si="112"/>
        <v>0</v>
      </c>
      <c r="BK148" s="146">
        <f t="shared" si="113"/>
        <v>0</v>
      </c>
    </row>
    <row r="149" spans="2:63" x14ac:dyDescent="0.25">
      <c r="B149" t="str">
        <f t="shared" si="83"/>
        <v>Linea K</v>
      </c>
      <c r="C149" s="32">
        <v>30</v>
      </c>
      <c r="D149" s="146">
        <f t="shared" si="85"/>
        <v>0</v>
      </c>
      <c r="E149" s="146">
        <f t="shared" si="86"/>
        <v>0</v>
      </c>
      <c r="F149" s="146">
        <f t="shared" si="87"/>
        <v>0</v>
      </c>
      <c r="G149" s="146">
        <f t="shared" si="88"/>
        <v>0</v>
      </c>
      <c r="H149" s="146">
        <f t="shared" si="114"/>
        <v>0</v>
      </c>
      <c r="I149" s="146">
        <f t="shared" si="115"/>
        <v>0</v>
      </c>
      <c r="J149" s="146">
        <f t="shared" si="116"/>
        <v>0</v>
      </c>
      <c r="K149" s="146">
        <f t="shared" si="117"/>
        <v>0</v>
      </c>
      <c r="L149" s="146">
        <f t="shared" si="118"/>
        <v>0</v>
      </c>
      <c r="M149" s="146">
        <f t="shared" si="119"/>
        <v>0</v>
      </c>
      <c r="N149" s="146">
        <f t="shared" si="120"/>
        <v>0</v>
      </c>
      <c r="O149" s="146">
        <f t="shared" si="121"/>
        <v>0</v>
      </c>
      <c r="P149" s="146">
        <f t="shared" si="122"/>
        <v>0</v>
      </c>
      <c r="Q149" s="146">
        <f t="shared" si="123"/>
        <v>0</v>
      </c>
      <c r="R149" s="146">
        <f t="shared" si="124"/>
        <v>0</v>
      </c>
      <c r="S149" s="146">
        <f t="shared" si="125"/>
        <v>0</v>
      </c>
      <c r="T149" s="146">
        <f t="shared" si="126"/>
        <v>0</v>
      </c>
      <c r="U149" s="146">
        <f t="shared" si="127"/>
        <v>0</v>
      </c>
      <c r="V149" s="146">
        <f t="shared" si="128"/>
        <v>0</v>
      </c>
      <c r="W149" s="146">
        <f t="shared" si="129"/>
        <v>0</v>
      </c>
      <c r="X149" s="146">
        <f t="shared" si="130"/>
        <v>0</v>
      </c>
      <c r="Y149" s="146">
        <f t="shared" si="131"/>
        <v>0</v>
      </c>
      <c r="Z149" s="146">
        <f t="shared" si="132"/>
        <v>0</v>
      </c>
      <c r="AA149" s="146">
        <f t="shared" si="133"/>
        <v>0</v>
      </c>
      <c r="AB149" s="146">
        <f t="shared" si="134"/>
        <v>0</v>
      </c>
      <c r="AC149" s="146">
        <f t="shared" si="135"/>
        <v>0</v>
      </c>
      <c r="AD149" s="146">
        <f t="shared" si="136"/>
        <v>0</v>
      </c>
      <c r="AE149" s="146">
        <f t="shared" si="137"/>
        <v>0</v>
      </c>
      <c r="AF149" s="146">
        <f t="shared" si="138"/>
        <v>0</v>
      </c>
      <c r="AG149" s="146">
        <f t="shared" si="139"/>
        <v>0</v>
      </c>
      <c r="AH149" s="146">
        <f t="shared" si="140"/>
        <v>0</v>
      </c>
      <c r="AI149" s="146">
        <f t="shared" si="141"/>
        <v>0</v>
      </c>
      <c r="AJ149" s="146">
        <f t="shared" si="142"/>
        <v>0</v>
      </c>
      <c r="AK149" s="146">
        <f t="shared" si="143"/>
        <v>0</v>
      </c>
      <c r="AL149" s="146">
        <f t="shared" si="144"/>
        <v>0</v>
      </c>
      <c r="AM149" s="146">
        <f t="shared" si="89"/>
        <v>0</v>
      </c>
      <c r="AN149" s="146">
        <f t="shared" si="90"/>
        <v>0</v>
      </c>
      <c r="AO149" s="146">
        <f t="shared" si="91"/>
        <v>0</v>
      </c>
      <c r="AP149" s="146">
        <f t="shared" si="92"/>
        <v>0</v>
      </c>
      <c r="AQ149" s="146">
        <f t="shared" si="93"/>
        <v>0</v>
      </c>
      <c r="AR149" s="146">
        <f t="shared" si="94"/>
        <v>0</v>
      </c>
      <c r="AS149" s="146">
        <f t="shared" si="95"/>
        <v>0</v>
      </c>
      <c r="AT149" s="146">
        <f t="shared" si="96"/>
        <v>0</v>
      </c>
      <c r="AU149" s="146">
        <f t="shared" si="97"/>
        <v>0</v>
      </c>
      <c r="AV149" s="146">
        <f t="shared" si="98"/>
        <v>0</v>
      </c>
      <c r="AW149" s="146">
        <f t="shared" si="99"/>
        <v>0</v>
      </c>
      <c r="AX149" s="146">
        <f t="shared" si="100"/>
        <v>0</v>
      </c>
      <c r="AY149" s="146">
        <f t="shared" si="101"/>
        <v>0</v>
      </c>
      <c r="AZ149" s="146">
        <f t="shared" si="102"/>
        <v>0</v>
      </c>
      <c r="BA149" s="146">
        <f t="shared" si="103"/>
        <v>0</v>
      </c>
      <c r="BB149" s="146">
        <f t="shared" si="104"/>
        <v>0</v>
      </c>
      <c r="BC149" s="146">
        <f t="shared" si="105"/>
        <v>0</v>
      </c>
      <c r="BD149" s="146">
        <f t="shared" si="106"/>
        <v>0</v>
      </c>
      <c r="BE149" s="146">
        <f t="shared" si="107"/>
        <v>0</v>
      </c>
      <c r="BF149" s="146">
        <f t="shared" si="108"/>
        <v>0</v>
      </c>
      <c r="BG149" s="146">
        <f t="shared" si="109"/>
        <v>0</v>
      </c>
      <c r="BH149" s="146">
        <f t="shared" si="110"/>
        <v>0</v>
      </c>
      <c r="BI149" s="146">
        <f t="shared" si="111"/>
        <v>0</v>
      </c>
      <c r="BJ149" s="146">
        <f t="shared" si="112"/>
        <v>0</v>
      </c>
      <c r="BK149" s="146">
        <f t="shared" si="113"/>
        <v>0</v>
      </c>
    </row>
    <row r="150" spans="2:63" x14ac:dyDescent="0.25">
      <c r="B150" t="str">
        <f t="shared" si="83"/>
        <v>Linea L</v>
      </c>
      <c r="C150" s="32">
        <v>0</v>
      </c>
      <c r="D150" s="146">
        <f t="shared" si="85"/>
        <v>0</v>
      </c>
      <c r="E150" s="146">
        <f t="shared" si="86"/>
        <v>0</v>
      </c>
      <c r="F150" s="146">
        <f t="shared" si="87"/>
        <v>0</v>
      </c>
      <c r="G150" s="146">
        <f t="shared" si="88"/>
        <v>0</v>
      </c>
      <c r="H150" s="146">
        <f t="shared" si="114"/>
        <v>0</v>
      </c>
      <c r="I150" s="146">
        <f t="shared" si="115"/>
        <v>0</v>
      </c>
      <c r="J150" s="146">
        <f t="shared" si="116"/>
        <v>0</v>
      </c>
      <c r="K150" s="146">
        <f t="shared" si="117"/>
        <v>0</v>
      </c>
      <c r="L150" s="146">
        <f t="shared" si="118"/>
        <v>0</v>
      </c>
      <c r="M150" s="146">
        <f t="shared" si="119"/>
        <v>0</v>
      </c>
      <c r="N150" s="146">
        <f t="shared" si="120"/>
        <v>0</v>
      </c>
      <c r="O150" s="146">
        <f t="shared" si="121"/>
        <v>0</v>
      </c>
      <c r="P150" s="146">
        <f t="shared" si="122"/>
        <v>0</v>
      </c>
      <c r="Q150" s="146">
        <f t="shared" si="123"/>
        <v>0</v>
      </c>
      <c r="R150" s="146">
        <f t="shared" si="124"/>
        <v>0</v>
      </c>
      <c r="S150" s="146">
        <f t="shared" si="125"/>
        <v>0</v>
      </c>
      <c r="T150" s="146">
        <f t="shared" si="126"/>
        <v>0</v>
      </c>
      <c r="U150" s="146">
        <f t="shared" si="127"/>
        <v>0</v>
      </c>
      <c r="V150" s="146">
        <f t="shared" si="128"/>
        <v>0</v>
      </c>
      <c r="W150" s="146">
        <f t="shared" si="129"/>
        <v>0</v>
      </c>
      <c r="X150" s="146">
        <f t="shared" si="130"/>
        <v>0</v>
      </c>
      <c r="Y150" s="146">
        <f t="shared" si="131"/>
        <v>0</v>
      </c>
      <c r="Z150" s="146">
        <f t="shared" si="132"/>
        <v>0</v>
      </c>
      <c r="AA150" s="146">
        <f t="shared" si="133"/>
        <v>0</v>
      </c>
      <c r="AB150" s="146">
        <f t="shared" si="134"/>
        <v>0</v>
      </c>
      <c r="AC150" s="146">
        <f t="shared" si="135"/>
        <v>0</v>
      </c>
      <c r="AD150" s="146">
        <f t="shared" si="136"/>
        <v>0</v>
      </c>
      <c r="AE150" s="146">
        <f t="shared" si="137"/>
        <v>0</v>
      </c>
      <c r="AF150" s="146">
        <f t="shared" si="138"/>
        <v>0</v>
      </c>
      <c r="AG150" s="146">
        <f t="shared" si="139"/>
        <v>0</v>
      </c>
      <c r="AH150" s="146">
        <f t="shared" si="140"/>
        <v>0</v>
      </c>
      <c r="AI150" s="146">
        <f t="shared" si="141"/>
        <v>0</v>
      </c>
      <c r="AJ150" s="146">
        <f t="shared" si="142"/>
        <v>0</v>
      </c>
      <c r="AK150" s="146">
        <f t="shared" si="143"/>
        <v>0</v>
      </c>
      <c r="AL150" s="146">
        <f t="shared" si="144"/>
        <v>0</v>
      </c>
      <c r="AM150" s="146">
        <f t="shared" si="89"/>
        <v>0</v>
      </c>
      <c r="AN150" s="146">
        <f t="shared" si="90"/>
        <v>0</v>
      </c>
      <c r="AO150" s="146">
        <f t="shared" si="91"/>
        <v>0</v>
      </c>
      <c r="AP150" s="146">
        <f t="shared" si="92"/>
        <v>0</v>
      </c>
      <c r="AQ150" s="146">
        <f t="shared" si="93"/>
        <v>0</v>
      </c>
      <c r="AR150" s="146">
        <f t="shared" si="94"/>
        <v>0</v>
      </c>
      <c r="AS150" s="146">
        <f t="shared" si="95"/>
        <v>0</v>
      </c>
      <c r="AT150" s="146">
        <f t="shared" si="96"/>
        <v>0</v>
      </c>
      <c r="AU150" s="146">
        <f t="shared" si="97"/>
        <v>0</v>
      </c>
      <c r="AV150" s="146">
        <f t="shared" si="98"/>
        <v>0</v>
      </c>
      <c r="AW150" s="146">
        <f t="shared" si="99"/>
        <v>0</v>
      </c>
      <c r="AX150" s="146">
        <f t="shared" si="100"/>
        <v>0</v>
      </c>
      <c r="AY150" s="146">
        <f t="shared" si="101"/>
        <v>0</v>
      </c>
      <c r="AZ150" s="146">
        <f t="shared" si="102"/>
        <v>0</v>
      </c>
      <c r="BA150" s="146">
        <f t="shared" si="103"/>
        <v>0</v>
      </c>
      <c r="BB150" s="146">
        <f t="shared" si="104"/>
        <v>0</v>
      </c>
      <c r="BC150" s="146">
        <f t="shared" si="105"/>
        <v>0</v>
      </c>
      <c r="BD150" s="146">
        <f t="shared" si="106"/>
        <v>0</v>
      </c>
      <c r="BE150" s="146">
        <f t="shared" si="107"/>
        <v>0</v>
      </c>
      <c r="BF150" s="146">
        <f t="shared" si="108"/>
        <v>0</v>
      </c>
      <c r="BG150" s="146">
        <f t="shared" si="109"/>
        <v>0</v>
      </c>
      <c r="BH150" s="146">
        <f t="shared" si="110"/>
        <v>0</v>
      </c>
      <c r="BI150" s="146">
        <f t="shared" si="111"/>
        <v>0</v>
      </c>
      <c r="BJ150" s="146">
        <f t="shared" si="112"/>
        <v>0</v>
      </c>
      <c r="BK150" s="146">
        <f t="shared" si="113"/>
        <v>0</v>
      </c>
    </row>
    <row r="151" spans="2:63" x14ac:dyDescent="0.25">
      <c r="B151" t="str">
        <f t="shared" si="83"/>
        <v>Linea M</v>
      </c>
      <c r="C151" s="32">
        <v>0</v>
      </c>
      <c r="D151" s="146">
        <f t="shared" si="85"/>
        <v>0</v>
      </c>
      <c r="E151" s="146">
        <f t="shared" si="86"/>
        <v>0</v>
      </c>
      <c r="F151" s="146">
        <f t="shared" si="87"/>
        <v>0</v>
      </c>
      <c r="G151" s="146">
        <f t="shared" si="88"/>
        <v>0</v>
      </c>
      <c r="H151" s="146">
        <f t="shared" si="114"/>
        <v>0</v>
      </c>
      <c r="I151" s="146">
        <f t="shared" si="115"/>
        <v>0</v>
      </c>
      <c r="J151" s="146">
        <f t="shared" si="116"/>
        <v>0</v>
      </c>
      <c r="K151" s="146">
        <f t="shared" si="117"/>
        <v>0</v>
      </c>
      <c r="L151" s="146">
        <f t="shared" si="118"/>
        <v>0</v>
      </c>
      <c r="M151" s="146">
        <f t="shared" si="119"/>
        <v>0</v>
      </c>
      <c r="N151" s="146">
        <f t="shared" si="120"/>
        <v>0</v>
      </c>
      <c r="O151" s="146">
        <f t="shared" si="121"/>
        <v>0</v>
      </c>
      <c r="P151" s="146">
        <f t="shared" si="122"/>
        <v>0</v>
      </c>
      <c r="Q151" s="146">
        <f t="shared" si="123"/>
        <v>0</v>
      </c>
      <c r="R151" s="146">
        <f t="shared" si="124"/>
        <v>0</v>
      </c>
      <c r="S151" s="146">
        <f t="shared" si="125"/>
        <v>0</v>
      </c>
      <c r="T151" s="146">
        <f t="shared" si="126"/>
        <v>0</v>
      </c>
      <c r="U151" s="146">
        <f t="shared" si="127"/>
        <v>0</v>
      </c>
      <c r="V151" s="146">
        <f t="shared" si="128"/>
        <v>0</v>
      </c>
      <c r="W151" s="146">
        <f t="shared" si="129"/>
        <v>0</v>
      </c>
      <c r="X151" s="146">
        <f t="shared" si="130"/>
        <v>0</v>
      </c>
      <c r="Y151" s="146">
        <f t="shared" si="131"/>
        <v>0</v>
      </c>
      <c r="Z151" s="146">
        <f t="shared" si="132"/>
        <v>0</v>
      </c>
      <c r="AA151" s="146">
        <f t="shared" si="133"/>
        <v>0</v>
      </c>
      <c r="AB151" s="146">
        <f t="shared" si="134"/>
        <v>0</v>
      </c>
      <c r="AC151" s="146">
        <f t="shared" si="135"/>
        <v>0</v>
      </c>
      <c r="AD151" s="146">
        <f t="shared" si="136"/>
        <v>0</v>
      </c>
      <c r="AE151" s="146">
        <f t="shared" si="137"/>
        <v>0</v>
      </c>
      <c r="AF151" s="146">
        <f t="shared" si="138"/>
        <v>0</v>
      </c>
      <c r="AG151" s="146">
        <f t="shared" si="139"/>
        <v>0</v>
      </c>
      <c r="AH151" s="146">
        <f t="shared" si="140"/>
        <v>0</v>
      </c>
      <c r="AI151" s="146">
        <f t="shared" si="141"/>
        <v>0</v>
      </c>
      <c r="AJ151" s="146">
        <f t="shared" si="142"/>
        <v>0</v>
      </c>
      <c r="AK151" s="146">
        <f t="shared" si="143"/>
        <v>0</v>
      </c>
      <c r="AL151" s="146">
        <f t="shared" si="144"/>
        <v>0</v>
      </c>
      <c r="AM151" s="146">
        <f t="shared" si="89"/>
        <v>0</v>
      </c>
      <c r="AN151" s="146">
        <f t="shared" si="90"/>
        <v>0</v>
      </c>
      <c r="AO151" s="146">
        <f t="shared" si="91"/>
        <v>0</v>
      </c>
      <c r="AP151" s="146">
        <f t="shared" si="92"/>
        <v>0</v>
      </c>
      <c r="AQ151" s="146">
        <f t="shared" si="93"/>
        <v>0</v>
      </c>
      <c r="AR151" s="146">
        <f t="shared" si="94"/>
        <v>0</v>
      </c>
      <c r="AS151" s="146">
        <f t="shared" si="95"/>
        <v>0</v>
      </c>
      <c r="AT151" s="146">
        <f t="shared" si="96"/>
        <v>0</v>
      </c>
      <c r="AU151" s="146">
        <f t="shared" si="97"/>
        <v>0</v>
      </c>
      <c r="AV151" s="146">
        <f t="shared" si="98"/>
        <v>0</v>
      </c>
      <c r="AW151" s="146">
        <f t="shared" si="99"/>
        <v>0</v>
      </c>
      <c r="AX151" s="146">
        <f t="shared" si="100"/>
        <v>0</v>
      </c>
      <c r="AY151" s="146">
        <f t="shared" si="101"/>
        <v>0</v>
      </c>
      <c r="AZ151" s="146">
        <f t="shared" si="102"/>
        <v>0</v>
      </c>
      <c r="BA151" s="146">
        <f t="shared" si="103"/>
        <v>0</v>
      </c>
      <c r="BB151" s="146">
        <f t="shared" si="104"/>
        <v>0</v>
      </c>
      <c r="BC151" s="146">
        <f t="shared" si="105"/>
        <v>0</v>
      </c>
      <c r="BD151" s="146">
        <f t="shared" si="106"/>
        <v>0</v>
      </c>
      <c r="BE151" s="146">
        <f t="shared" si="107"/>
        <v>0</v>
      </c>
      <c r="BF151" s="146">
        <f t="shared" si="108"/>
        <v>0</v>
      </c>
      <c r="BG151" s="146">
        <f t="shared" si="109"/>
        <v>0</v>
      </c>
      <c r="BH151" s="146">
        <f t="shared" si="110"/>
        <v>0</v>
      </c>
      <c r="BI151" s="146">
        <f t="shared" si="111"/>
        <v>0</v>
      </c>
      <c r="BJ151" s="146">
        <f t="shared" si="112"/>
        <v>0</v>
      </c>
      <c r="BK151" s="146">
        <f t="shared" si="113"/>
        <v>0</v>
      </c>
    </row>
    <row r="152" spans="2:63" x14ac:dyDescent="0.25">
      <c r="B152" t="str">
        <f t="shared" si="83"/>
        <v>Linea N</v>
      </c>
      <c r="C152" s="32">
        <v>0</v>
      </c>
      <c r="D152" s="146">
        <f t="shared" si="85"/>
        <v>0</v>
      </c>
      <c r="E152" s="146">
        <f t="shared" si="86"/>
        <v>0</v>
      </c>
      <c r="F152" s="146">
        <f t="shared" si="87"/>
        <v>0</v>
      </c>
      <c r="G152" s="146">
        <f t="shared" si="88"/>
        <v>0</v>
      </c>
      <c r="H152" s="146">
        <f t="shared" si="114"/>
        <v>0</v>
      </c>
      <c r="I152" s="146">
        <f t="shared" si="115"/>
        <v>0</v>
      </c>
      <c r="J152" s="146">
        <f t="shared" si="116"/>
        <v>0</v>
      </c>
      <c r="K152" s="146">
        <f t="shared" si="117"/>
        <v>0</v>
      </c>
      <c r="L152" s="146">
        <f t="shared" si="118"/>
        <v>0</v>
      </c>
      <c r="M152" s="146">
        <f t="shared" si="119"/>
        <v>0</v>
      </c>
      <c r="N152" s="146">
        <f t="shared" si="120"/>
        <v>0</v>
      </c>
      <c r="O152" s="146">
        <f t="shared" si="121"/>
        <v>0</v>
      </c>
      <c r="P152" s="146">
        <f t="shared" si="122"/>
        <v>0</v>
      </c>
      <c r="Q152" s="146">
        <f t="shared" si="123"/>
        <v>0</v>
      </c>
      <c r="R152" s="146">
        <f t="shared" si="124"/>
        <v>0</v>
      </c>
      <c r="S152" s="146">
        <f t="shared" si="125"/>
        <v>0</v>
      </c>
      <c r="T152" s="146">
        <f t="shared" si="126"/>
        <v>0</v>
      </c>
      <c r="U152" s="146">
        <f t="shared" si="127"/>
        <v>0</v>
      </c>
      <c r="V152" s="146">
        <f t="shared" si="128"/>
        <v>0</v>
      </c>
      <c r="W152" s="146">
        <f t="shared" si="129"/>
        <v>0</v>
      </c>
      <c r="X152" s="146">
        <f t="shared" si="130"/>
        <v>0</v>
      </c>
      <c r="Y152" s="146">
        <f t="shared" si="131"/>
        <v>0</v>
      </c>
      <c r="Z152" s="146">
        <f t="shared" si="132"/>
        <v>0</v>
      </c>
      <c r="AA152" s="146">
        <f t="shared" si="133"/>
        <v>0</v>
      </c>
      <c r="AB152" s="146">
        <f t="shared" si="134"/>
        <v>0</v>
      </c>
      <c r="AC152" s="146">
        <f t="shared" si="135"/>
        <v>0</v>
      </c>
      <c r="AD152" s="146">
        <f t="shared" si="136"/>
        <v>0</v>
      </c>
      <c r="AE152" s="146">
        <f t="shared" si="137"/>
        <v>0</v>
      </c>
      <c r="AF152" s="146">
        <f t="shared" si="138"/>
        <v>0</v>
      </c>
      <c r="AG152" s="146">
        <f t="shared" si="139"/>
        <v>0</v>
      </c>
      <c r="AH152" s="146">
        <f t="shared" si="140"/>
        <v>0</v>
      </c>
      <c r="AI152" s="146">
        <f t="shared" si="141"/>
        <v>0</v>
      </c>
      <c r="AJ152" s="146">
        <f t="shared" si="142"/>
        <v>0</v>
      </c>
      <c r="AK152" s="146">
        <f t="shared" si="143"/>
        <v>0</v>
      </c>
      <c r="AL152" s="146">
        <f t="shared" si="144"/>
        <v>0</v>
      </c>
      <c r="AM152" s="146">
        <f t="shared" si="89"/>
        <v>0</v>
      </c>
      <c r="AN152" s="146">
        <f t="shared" si="90"/>
        <v>0</v>
      </c>
      <c r="AO152" s="146">
        <f t="shared" si="91"/>
        <v>0</v>
      </c>
      <c r="AP152" s="146">
        <f t="shared" si="92"/>
        <v>0</v>
      </c>
      <c r="AQ152" s="146">
        <f t="shared" si="93"/>
        <v>0</v>
      </c>
      <c r="AR152" s="146">
        <f t="shared" si="94"/>
        <v>0</v>
      </c>
      <c r="AS152" s="146">
        <f t="shared" si="95"/>
        <v>0</v>
      </c>
      <c r="AT152" s="146">
        <f t="shared" si="96"/>
        <v>0</v>
      </c>
      <c r="AU152" s="146">
        <f t="shared" si="97"/>
        <v>0</v>
      </c>
      <c r="AV152" s="146">
        <f t="shared" si="98"/>
        <v>0</v>
      </c>
      <c r="AW152" s="146">
        <f t="shared" si="99"/>
        <v>0</v>
      </c>
      <c r="AX152" s="146">
        <f t="shared" si="100"/>
        <v>0</v>
      </c>
      <c r="AY152" s="146">
        <f t="shared" si="101"/>
        <v>0</v>
      </c>
      <c r="AZ152" s="146">
        <f t="shared" si="102"/>
        <v>0</v>
      </c>
      <c r="BA152" s="146">
        <f t="shared" si="103"/>
        <v>0</v>
      </c>
      <c r="BB152" s="146">
        <f t="shared" si="104"/>
        <v>0</v>
      </c>
      <c r="BC152" s="146">
        <f t="shared" si="105"/>
        <v>0</v>
      </c>
      <c r="BD152" s="146">
        <f t="shared" si="106"/>
        <v>0</v>
      </c>
      <c r="BE152" s="146">
        <f t="shared" si="107"/>
        <v>0</v>
      </c>
      <c r="BF152" s="146">
        <f t="shared" si="108"/>
        <v>0</v>
      </c>
      <c r="BG152" s="146">
        <f t="shared" si="109"/>
        <v>0</v>
      </c>
      <c r="BH152" s="146">
        <f t="shared" si="110"/>
        <v>0</v>
      </c>
      <c r="BI152" s="146">
        <f t="shared" si="111"/>
        <v>0</v>
      </c>
      <c r="BJ152" s="146">
        <f t="shared" si="112"/>
        <v>0</v>
      </c>
      <c r="BK152" s="146">
        <f t="shared" si="113"/>
        <v>0</v>
      </c>
    </row>
    <row r="153" spans="2:63" x14ac:dyDescent="0.25">
      <c r="B153" t="str">
        <f t="shared" si="83"/>
        <v>Linea O</v>
      </c>
      <c r="C153" s="32">
        <v>0</v>
      </c>
      <c r="D153" s="146">
        <f t="shared" si="85"/>
        <v>0</v>
      </c>
      <c r="E153" s="146">
        <f t="shared" si="86"/>
        <v>0</v>
      </c>
      <c r="F153" s="146">
        <f t="shared" si="87"/>
        <v>0</v>
      </c>
      <c r="G153" s="146">
        <f t="shared" si="88"/>
        <v>0</v>
      </c>
      <c r="H153" s="146">
        <f t="shared" si="114"/>
        <v>0</v>
      </c>
      <c r="I153" s="146">
        <f t="shared" si="115"/>
        <v>0</v>
      </c>
      <c r="J153" s="146">
        <f t="shared" si="116"/>
        <v>0</v>
      </c>
      <c r="K153" s="146">
        <f t="shared" si="117"/>
        <v>0</v>
      </c>
      <c r="L153" s="146">
        <f t="shared" si="118"/>
        <v>0</v>
      </c>
      <c r="M153" s="146">
        <f t="shared" si="119"/>
        <v>0</v>
      </c>
      <c r="N153" s="146">
        <f t="shared" si="120"/>
        <v>0</v>
      </c>
      <c r="O153" s="146">
        <f t="shared" si="121"/>
        <v>0</v>
      </c>
      <c r="P153" s="146">
        <f t="shared" si="122"/>
        <v>0</v>
      </c>
      <c r="Q153" s="146">
        <f t="shared" si="123"/>
        <v>0</v>
      </c>
      <c r="R153" s="146">
        <f t="shared" si="124"/>
        <v>0</v>
      </c>
      <c r="S153" s="146">
        <f t="shared" si="125"/>
        <v>0</v>
      </c>
      <c r="T153" s="146">
        <f t="shared" si="126"/>
        <v>0</v>
      </c>
      <c r="U153" s="146">
        <f t="shared" si="127"/>
        <v>0</v>
      </c>
      <c r="V153" s="146">
        <f t="shared" si="128"/>
        <v>0</v>
      </c>
      <c r="W153" s="146">
        <f t="shared" si="129"/>
        <v>0</v>
      </c>
      <c r="X153" s="146">
        <f t="shared" si="130"/>
        <v>0</v>
      </c>
      <c r="Y153" s="146">
        <f t="shared" si="131"/>
        <v>0</v>
      </c>
      <c r="Z153" s="146">
        <f t="shared" si="132"/>
        <v>0</v>
      </c>
      <c r="AA153" s="146">
        <f t="shared" si="133"/>
        <v>0</v>
      </c>
      <c r="AB153" s="146">
        <f t="shared" si="134"/>
        <v>0</v>
      </c>
      <c r="AC153" s="146">
        <f t="shared" si="135"/>
        <v>0</v>
      </c>
      <c r="AD153" s="146">
        <f t="shared" si="136"/>
        <v>0</v>
      </c>
      <c r="AE153" s="146">
        <f t="shared" si="137"/>
        <v>0</v>
      </c>
      <c r="AF153" s="146">
        <f t="shared" si="138"/>
        <v>0</v>
      </c>
      <c r="AG153" s="146">
        <f t="shared" si="139"/>
        <v>0</v>
      </c>
      <c r="AH153" s="146">
        <f t="shared" si="140"/>
        <v>0</v>
      </c>
      <c r="AI153" s="146">
        <f t="shared" si="141"/>
        <v>0</v>
      </c>
      <c r="AJ153" s="146">
        <f t="shared" si="142"/>
        <v>0</v>
      </c>
      <c r="AK153" s="146">
        <f t="shared" si="143"/>
        <v>0</v>
      </c>
      <c r="AL153" s="146">
        <f t="shared" si="144"/>
        <v>0</v>
      </c>
      <c r="AM153" s="146">
        <f t="shared" si="89"/>
        <v>0</v>
      </c>
      <c r="AN153" s="146">
        <f t="shared" si="90"/>
        <v>0</v>
      </c>
      <c r="AO153" s="146">
        <f t="shared" si="91"/>
        <v>0</v>
      </c>
      <c r="AP153" s="146">
        <f t="shared" si="92"/>
        <v>0</v>
      </c>
      <c r="AQ153" s="146">
        <f t="shared" si="93"/>
        <v>0</v>
      </c>
      <c r="AR153" s="146">
        <f t="shared" si="94"/>
        <v>0</v>
      </c>
      <c r="AS153" s="146">
        <f t="shared" si="95"/>
        <v>0</v>
      </c>
      <c r="AT153" s="146">
        <f t="shared" si="96"/>
        <v>0</v>
      </c>
      <c r="AU153" s="146">
        <f t="shared" si="97"/>
        <v>0</v>
      </c>
      <c r="AV153" s="146">
        <f t="shared" si="98"/>
        <v>0</v>
      </c>
      <c r="AW153" s="146">
        <f t="shared" si="99"/>
        <v>0</v>
      </c>
      <c r="AX153" s="146">
        <f t="shared" si="100"/>
        <v>0</v>
      </c>
      <c r="AY153" s="146">
        <f t="shared" si="101"/>
        <v>0</v>
      </c>
      <c r="AZ153" s="146">
        <f t="shared" si="102"/>
        <v>0</v>
      </c>
      <c r="BA153" s="146">
        <f t="shared" si="103"/>
        <v>0</v>
      </c>
      <c r="BB153" s="146">
        <f t="shared" si="104"/>
        <v>0</v>
      </c>
      <c r="BC153" s="146">
        <f t="shared" si="105"/>
        <v>0</v>
      </c>
      <c r="BD153" s="146">
        <f t="shared" si="106"/>
        <v>0</v>
      </c>
      <c r="BE153" s="146">
        <f t="shared" si="107"/>
        <v>0</v>
      </c>
      <c r="BF153" s="146">
        <f t="shared" si="108"/>
        <v>0</v>
      </c>
      <c r="BG153" s="146">
        <f t="shared" si="109"/>
        <v>0</v>
      </c>
      <c r="BH153" s="146">
        <f t="shared" si="110"/>
        <v>0</v>
      </c>
      <c r="BI153" s="146">
        <f t="shared" si="111"/>
        <v>0</v>
      </c>
      <c r="BJ153" s="146">
        <f t="shared" si="112"/>
        <v>0</v>
      </c>
      <c r="BK153" s="146">
        <f t="shared" si="113"/>
        <v>0</v>
      </c>
    </row>
    <row r="154" spans="2:63" x14ac:dyDescent="0.25">
      <c r="B154" t="str">
        <f t="shared" si="83"/>
        <v>Linea P</v>
      </c>
      <c r="C154" s="32">
        <v>0</v>
      </c>
      <c r="D154" s="146">
        <f t="shared" si="85"/>
        <v>0</v>
      </c>
      <c r="E154" s="146">
        <f t="shared" si="86"/>
        <v>0</v>
      </c>
      <c r="F154" s="146">
        <f t="shared" si="87"/>
        <v>0</v>
      </c>
      <c r="G154" s="146">
        <f t="shared" si="88"/>
        <v>0</v>
      </c>
      <c r="H154" s="146">
        <f t="shared" si="114"/>
        <v>0</v>
      </c>
      <c r="I154" s="146">
        <f t="shared" si="115"/>
        <v>0</v>
      </c>
      <c r="J154" s="146">
        <f t="shared" si="116"/>
        <v>0</v>
      </c>
      <c r="K154" s="146">
        <f t="shared" si="117"/>
        <v>0</v>
      </c>
      <c r="L154" s="146">
        <f t="shared" si="118"/>
        <v>0</v>
      </c>
      <c r="M154" s="146">
        <f t="shared" si="119"/>
        <v>0</v>
      </c>
      <c r="N154" s="146">
        <f t="shared" si="120"/>
        <v>0</v>
      </c>
      <c r="O154" s="146">
        <f t="shared" si="121"/>
        <v>0</v>
      </c>
      <c r="P154" s="146">
        <f t="shared" si="122"/>
        <v>0</v>
      </c>
      <c r="Q154" s="146">
        <f t="shared" si="123"/>
        <v>0</v>
      </c>
      <c r="R154" s="146">
        <f t="shared" si="124"/>
        <v>0</v>
      </c>
      <c r="S154" s="146">
        <f t="shared" si="125"/>
        <v>0</v>
      </c>
      <c r="T154" s="146">
        <f t="shared" si="126"/>
        <v>0</v>
      </c>
      <c r="U154" s="146">
        <f t="shared" si="127"/>
        <v>0</v>
      </c>
      <c r="V154" s="146">
        <f t="shared" si="128"/>
        <v>0</v>
      </c>
      <c r="W154" s="146">
        <f t="shared" si="129"/>
        <v>0</v>
      </c>
      <c r="X154" s="146">
        <f t="shared" si="130"/>
        <v>0</v>
      </c>
      <c r="Y154" s="146">
        <f t="shared" si="131"/>
        <v>0</v>
      </c>
      <c r="Z154" s="146">
        <f t="shared" si="132"/>
        <v>0</v>
      </c>
      <c r="AA154" s="146">
        <f t="shared" si="133"/>
        <v>0</v>
      </c>
      <c r="AB154" s="146">
        <f t="shared" si="134"/>
        <v>0</v>
      </c>
      <c r="AC154" s="146">
        <f t="shared" si="135"/>
        <v>0</v>
      </c>
      <c r="AD154" s="146">
        <f t="shared" si="136"/>
        <v>0</v>
      </c>
      <c r="AE154" s="146">
        <f t="shared" si="137"/>
        <v>0</v>
      </c>
      <c r="AF154" s="146">
        <f t="shared" si="138"/>
        <v>0</v>
      </c>
      <c r="AG154" s="146">
        <f t="shared" si="139"/>
        <v>0</v>
      </c>
      <c r="AH154" s="146">
        <f t="shared" si="140"/>
        <v>0</v>
      </c>
      <c r="AI154" s="146">
        <f t="shared" si="141"/>
        <v>0</v>
      </c>
      <c r="AJ154" s="146">
        <f t="shared" si="142"/>
        <v>0</v>
      </c>
      <c r="AK154" s="146">
        <f t="shared" si="143"/>
        <v>0</v>
      </c>
      <c r="AL154" s="146">
        <f t="shared" si="144"/>
        <v>0</v>
      </c>
      <c r="AM154" s="146">
        <f t="shared" si="89"/>
        <v>0</v>
      </c>
      <c r="AN154" s="146">
        <f t="shared" si="90"/>
        <v>0</v>
      </c>
      <c r="AO154" s="146">
        <f t="shared" si="91"/>
        <v>0</v>
      </c>
      <c r="AP154" s="146">
        <f t="shared" si="92"/>
        <v>0</v>
      </c>
      <c r="AQ154" s="146">
        <f t="shared" si="93"/>
        <v>0</v>
      </c>
      <c r="AR154" s="146">
        <f t="shared" si="94"/>
        <v>0</v>
      </c>
      <c r="AS154" s="146">
        <f t="shared" si="95"/>
        <v>0</v>
      </c>
      <c r="AT154" s="146">
        <f t="shared" si="96"/>
        <v>0</v>
      </c>
      <c r="AU154" s="146">
        <f t="shared" si="97"/>
        <v>0</v>
      </c>
      <c r="AV154" s="146">
        <f t="shared" si="98"/>
        <v>0</v>
      </c>
      <c r="AW154" s="146">
        <f t="shared" si="99"/>
        <v>0</v>
      </c>
      <c r="AX154" s="146">
        <f t="shared" si="100"/>
        <v>0</v>
      </c>
      <c r="AY154" s="146">
        <f t="shared" si="101"/>
        <v>0</v>
      </c>
      <c r="AZ154" s="146">
        <f t="shared" si="102"/>
        <v>0</v>
      </c>
      <c r="BA154" s="146">
        <f t="shared" si="103"/>
        <v>0</v>
      </c>
      <c r="BB154" s="146">
        <f t="shared" si="104"/>
        <v>0</v>
      </c>
      <c r="BC154" s="146">
        <f t="shared" si="105"/>
        <v>0</v>
      </c>
      <c r="BD154" s="146">
        <f t="shared" si="106"/>
        <v>0</v>
      </c>
      <c r="BE154" s="146">
        <f t="shared" si="107"/>
        <v>0</v>
      </c>
      <c r="BF154" s="146">
        <f t="shared" si="108"/>
        <v>0</v>
      </c>
      <c r="BG154" s="146">
        <f t="shared" si="109"/>
        <v>0</v>
      </c>
      <c r="BH154" s="146">
        <f t="shared" si="110"/>
        <v>0</v>
      </c>
      <c r="BI154" s="146">
        <f t="shared" si="111"/>
        <v>0</v>
      </c>
      <c r="BJ154" s="146">
        <f t="shared" si="112"/>
        <v>0</v>
      </c>
      <c r="BK154" s="146">
        <f t="shared" si="113"/>
        <v>0</v>
      </c>
    </row>
    <row r="155" spans="2:63" x14ac:dyDescent="0.25">
      <c r="B155" t="str">
        <f t="shared" si="83"/>
        <v>Linea Q</v>
      </c>
      <c r="C155" s="32">
        <v>0</v>
      </c>
      <c r="D155" s="146">
        <f t="shared" si="85"/>
        <v>0</v>
      </c>
      <c r="E155" s="146">
        <f t="shared" si="86"/>
        <v>0</v>
      </c>
      <c r="F155" s="146">
        <f t="shared" si="87"/>
        <v>0</v>
      </c>
      <c r="G155" s="146">
        <f t="shared" si="88"/>
        <v>0</v>
      </c>
      <c r="H155" s="146">
        <f t="shared" si="114"/>
        <v>0</v>
      </c>
      <c r="I155" s="146">
        <f t="shared" si="115"/>
        <v>0</v>
      </c>
      <c r="J155" s="146">
        <f t="shared" si="116"/>
        <v>0</v>
      </c>
      <c r="K155" s="146">
        <f t="shared" si="117"/>
        <v>0</v>
      </c>
      <c r="L155" s="146">
        <f t="shared" si="118"/>
        <v>0</v>
      </c>
      <c r="M155" s="146">
        <f t="shared" si="119"/>
        <v>0</v>
      </c>
      <c r="N155" s="146">
        <f t="shared" si="120"/>
        <v>0</v>
      </c>
      <c r="O155" s="146">
        <f t="shared" si="121"/>
        <v>0</v>
      </c>
      <c r="P155" s="146">
        <f t="shared" si="122"/>
        <v>0</v>
      </c>
      <c r="Q155" s="146">
        <f t="shared" si="123"/>
        <v>0</v>
      </c>
      <c r="R155" s="146">
        <f t="shared" si="124"/>
        <v>0</v>
      </c>
      <c r="S155" s="146">
        <f t="shared" si="125"/>
        <v>0</v>
      </c>
      <c r="T155" s="146">
        <f t="shared" si="126"/>
        <v>0</v>
      </c>
      <c r="U155" s="146">
        <f t="shared" si="127"/>
        <v>0</v>
      </c>
      <c r="V155" s="146">
        <f t="shared" si="128"/>
        <v>0</v>
      </c>
      <c r="W155" s="146">
        <f t="shared" si="129"/>
        <v>0</v>
      </c>
      <c r="X155" s="146">
        <f t="shared" si="130"/>
        <v>0</v>
      </c>
      <c r="Y155" s="146">
        <f t="shared" si="131"/>
        <v>0</v>
      </c>
      <c r="Z155" s="146">
        <f t="shared" si="132"/>
        <v>0</v>
      </c>
      <c r="AA155" s="146">
        <f t="shared" si="133"/>
        <v>0</v>
      </c>
      <c r="AB155" s="146">
        <f t="shared" si="134"/>
        <v>0</v>
      </c>
      <c r="AC155" s="146">
        <f t="shared" si="135"/>
        <v>0</v>
      </c>
      <c r="AD155" s="146">
        <f t="shared" si="136"/>
        <v>0</v>
      </c>
      <c r="AE155" s="146">
        <f t="shared" si="137"/>
        <v>0</v>
      </c>
      <c r="AF155" s="146">
        <f t="shared" si="138"/>
        <v>0</v>
      </c>
      <c r="AG155" s="146">
        <f t="shared" si="139"/>
        <v>0</v>
      </c>
      <c r="AH155" s="146">
        <f t="shared" si="140"/>
        <v>0</v>
      </c>
      <c r="AI155" s="146">
        <f t="shared" si="141"/>
        <v>0</v>
      </c>
      <c r="AJ155" s="146">
        <f t="shared" si="142"/>
        <v>0</v>
      </c>
      <c r="AK155" s="146">
        <f t="shared" si="143"/>
        <v>0</v>
      </c>
      <c r="AL155" s="146">
        <f t="shared" si="144"/>
        <v>0</v>
      </c>
      <c r="AM155" s="146">
        <f t="shared" si="89"/>
        <v>0</v>
      </c>
      <c r="AN155" s="146">
        <f t="shared" si="90"/>
        <v>0</v>
      </c>
      <c r="AO155" s="146">
        <f t="shared" si="91"/>
        <v>0</v>
      </c>
      <c r="AP155" s="146">
        <f t="shared" si="92"/>
        <v>0</v>
      </c>
      <c r="AQ155" s="146">
        <f t="shared" si="93"/>
        <v>0</v>
      </c>
      <c r="AR155" s="146">
        <f t="shared" si="94"/>
        <v>0</v>
      </c>
      <c r="AS155" s="146">
        <f t="shared" si="95"/>
        <v>0</v>
      </c>
      <c r="AT155" s="146">
        <f t="shared" si="96"/>
        <v>0</v>
      </c>
      <c r="AU155" s="146">
        <f t="shared" si="97"/>
        <v>0</v>
      </c>
      <c r="AV155" s="146">
        <f t="shared" si="98"/>
        <v>0</v>
      </c>
      <c r="AW155" s="146">
        <f t="shared" si="99"/>
        <v>0</v>
      </c>
      <c r="AX155" s="146">
        <f t="shared" si="100"/>
        <v>0</v>
      </c>
      <c r="AY155" s="146">
        <f t="shared" si="101"/>
        <v>0</v>
      </c>
      <c r="AZ155" s="146">
        <f t="shared" si="102"/>
        <v>0</v>
      </c>
      <c r="BA155" s="146">
        <f t="shared" si="103"/>
        <v>0</v>
      </c>
      <c r="BB155" s="146">
        <f t="shared" si="104"/>
        <v>0</v>
      </c>
      <c r="BC155" s="146">
        <f t="shared" si="105"/>
        <v>0</v>
      </c>
      <c r="BD155" s="146">
        <f t="shared" si="106"/>
        <v>0</v>
      </c>
      <c r="BE155" s="146">
        <f t="shared" si="107"/>
        <v>0</v>
      </c>
      <c r="BF155" s="146">
        <f t="shared" si="108"/>
        <v>0</v>
      </c>
      <c r="BG155" s="146">
        <f t="shared" si="109"/>
        <v>0</v>
      </c>
      <c r="BH155" s="146">
        <f t="shared" si="110"/>
        <v>0</v>
      </c>
      <c r="BI155" s="146">
        <f t="shared" si="111"/>
        <v>0</v>
      </c>
      <c r="BJ155" s="146">
        <f t="shared" si="112"/>
        <v>0</v>
      </c>
      <c r="BK155" s="146">
        <f t="shared" si="113"/>
        <v>0</v>
      </c>
    </row>
    <row r="156" spans="2:63" x14ac:dyDescent="0.25">
      <c r="B156" t="str">
        <f t="shared" si="83"/>
        <v>Linea R</v>
      </c>
      <c r="C156" s="32">
        <v>0</v>
      </c>
      <c r="D156" s="146">
        <f t="shared" si="85"/>
        <v>0</v>
      </c>
      <c r="E156" s="146">
        <f t="shared" si="86"/>
        <v>0</v>
      </c>
      <c r="F156" s="146">
        <f t="shared" si="87"/>
        <v>0</v>
      </c>
      <c r="G156" s="146">
        <f t="shared" si="88"/>
        <v>0</v>
      </c>
      <c r="H156" s="146">
        <f t="shared" si="114"/>
        <v>0</v>
      </c>
      <c r="I156" s="146">
        <f t="shared" si="115"/>
        <v>0</v>
      </c>
      <c r="J156" s="146">
        <f t="shared" si="116"/>
        <v>0</v>
      </c>
      <c r="K156" s="146">
        <f t="shared" si="117"/>
        <v>0</v>
      </c>
      <c r="L156" s="146">
        <f t="shared" si="118"/>
        <v>0</v>
      </c>
      <c r="M156" s="146">
        <f t="shared" si="119"/>
        <v>0</v>
      </c>
      <c r="N156" s="146">
        <f t="shared" si="120"/>
        <v>0</v>
      </c>
      <c r="O156" s="146">
        <f t="shared" si="121"/>
        <v>0</v>
      </c>
      <c r="P156" s="146">
        <f t="shared" si="122"/>
        <v>0</v>
      </c>
      <c r="Q156" s="146">
        <f t="shared" si="123"/>
        <v>0</v>
      </c>
      <c r="R156" s="146">
        <f t="shared" si="124"/>
        <v>0</v>
      </c>
      <c r="S156" s="146">
        <f t="shared" si="125"/>
        <v>0</v>
      </c>
      <c r="T156" s="146">
        <f t="shared" si="126"/>
        <v>0</v>
      </c>
      <c r="U156" s="146">
        <f t="shared" si="127"/>
        <v>0</v>
      </c>
      <c r="V156" s="146">
        <f t="shared" si="128"/>
        <v>0</v>
      </c>
      <c r="W156" s="146">
        <f t="shared" si="129"/>
        <v>0</v>
      </c>
      <c r="X156" s="146">
        <f t="shared" si="130"/>
        <v>0</v>
      </c>
      <c r="Y156" s="146">
        <f t="shared" si="131"/>
        <v>0</v>
      </c>
      <c r="Z156" s="146">
        <f t="shared" si="132"/>
        <v>0</v>
      </c>
      <c r="AA156" s="146">
        <f t="shared" si="133"/>
        <v>0</v>
      </c>
      <c r="AB156" s="146">
        <f t="shared" si="134"/>
        <v>0</v>
      </c>
      <c r="AC156" s="146">
        <f t="shared" si="135"/>
        <v>0</v>
      </c>
      <c r="AD156" s="146">
        <f t="shared" si="136"/>
        <v>0</v>
      </c>
      <c r="AE156" s="146">
        <f t="shared" si="137"/>
        <v>0</v>
      </c>
      <c r="AF156" s="146">
        <f t="shared" si="138"/>
        <v>0</v>
      </c>
      <c r="AG156" s="146">
        <f t="shared" si="139"/>
        <v>0</v>
      </c>
      <c r="AH156" s="146">
        <f t="shared" si="140"/>
        <v>0</v>
      </c>
      <c r="AI156" s="146">
        <f t="shared" si="141"/>
        <v>0</v>
      </c>
      <c r="AJ156" s="146">
        <f t="shared" si="142"/>
        <v>0</v>
      </c>
      <c r="AK156" s="146">
        <f t="shared" si="143"/>
        <v>0</v>
      </c>
      <c r="AL156" s="146">
        <f t="shared" si="144"/>
        <v>0</v>
      </c>
      <c r="AM156" s="146">
        <f t="shared" si="89"/>
        <v>0</v>
      </c>
      <c r="AN156" s="146">
        <f t="shared" si="90"/>
        <v>0</v>
      </c>
      <c r="AO156" s="146">
        <f t="shared" si="91"/>
        <v>0</v>
      </c>
      <c r="AP156" s="146">
        <f t="shared" si="92"/>
        <v>0</v>
      </c>
      <c r="AQ156" s="146">
        <f t="shared" si="93"/>
        <v>0</v>
      </c>
      <c r="AR156" s="146">
        <f t="shared" si="94"/>
        <v>0</v>
      </c>
      <c r="AS156" s="146">
        <f t="shared" si="95"/>
        <v>0</v>
      </c>
      <c r="AT156" s="146">
        <f t="shared" si="96"/>
        <v>0</v>
      </c>
      <c r="AU156" s="146">
        <f t="shared" si="97"/>
        <v>0</v>
      </c>
      <c r="AV156" s="146">
        <f t="shared" si="98"/>
        <v>0</v>
      </c>
      <c r="AW156" s="146">
        <f t="shared" si="99"/>
        <v>0</v>
      </c>
      <c r="AX156" s="146">
        <f t="shared" si="100"/>
        <v>0</v>
      </c>
      <c r="AY156" s="146">
        <f t="shared" si="101"/>
        <v>0</v>
      </c>
      <c r="AZ156" s="146">
        <f t="shared" si="102"/>
        <v>0</v>
      </c>
      <c r="BA156" s="146">
        <f t="shared" si="103"/>
        <v>0</v>
      </c>
      <c r="BB156" s="146">
        <f t="shared" si="104"/>
        <v>0</v>
      </c>
      <c r="BC156" s="146">
        <f t="shared" si="105"/>
        <v>0</v>
      </c>
      <c r="BD156" s="146">
        <f t="shared" si="106"/>
        <v>0</v>
      </c>
      <c r="BE156" s="146">
        <f t="shared" si="107"/>
        <v>0</v>
      </c>
      <c r="BF156" s="146">
        <f t="shared" si="108"/>
        <v>0</v>
      </c>
      <c r="BG156" s="146">
        <f t="shared" si="109"/>
        <v>0</v>
      </c>
      <c r="BH156" s="146">
        <f t="shared" si="110"/>
        <v>0</v>
      </c>
      <c r="BI156" s="146">
        <f t="shared" si="111"/>
        <v>0</v>
      </c>
      <c r="BJ156" s="146">
        <f t="shared" si="112"/>
        <v>0</v>
      </c>
      <c r="BK156" s="146">
        <f t="shared" si="113"/>
        <v>0</v>
      </c>
    </row>
    <row r="157" spans="2:63" x14ac:dyDescent="0.25">
      <c r="B157" t="str">
        <f t="shared" si="83"/>
        <v>Linea S</v>
      </c>
      <c r="C157" s="32">
        <v>0</v>
      </c>
      <c r="D157" s="146">
        <f t="shared" si="85"/>
        <v>0</v>
      </c>
      <c r="E157" s="146">
        <f t="shared" si="86"/>
        <v>0</v>
      </c>
      <c r="F157" s="146">
        <f t="shared" si="87"/>
        <v>0</v>
      </c>
      <c r="G157" s="146">
        <f t="shared" si="88"/>
        <v>0</v>
      </c>
      <c r="H157" s="146">
        <f t="shared" si="114"/>
        <v>0</v>
      </c>
      <c r="I157" s="146">
        <f t="shared" si="115"/>
        <v>0</v>
      </c>
      <c r="J157" s="146">
        <f t="shared" si="116"/>
        <v>0</v>
      </c>
      <c r="K157" s="146">
        <f t="shared" si="117"/>
        <v>0</v>
      </c>
      <c r="L157" s="146">
        <f t="shared" si="118"/>
        <v>0</v>
      </c>
      <c r="M157" s="146">
        <f t="shared" si="119"/>
        <v>0</v>
      </c>
      <c r="N157" s="146">
        <f t="shared" si="120"/>
        <v>0</v>
      </c>
      <c r="O157" s="146">
        <f t="shared" si="121"/>
        <v>0</v>
      </c>
      <c r="P157" s="146">
        <f t="shared" si="122"/>
        <v>0</v>
      </c>
      <c r="Q157" s="146">
        <f t="shared" si="123"/>
        <v>0</v>
      </c>
      <c r="R157" s="146">
        <f t="shared" si="124"/>
        <v>0</v>
      </c>
      <c r="S157" s="146">
        <f t="shared" si="125"/>
        <v>0</v>
      </c>
      <c r="T157" s="146">
        <f t="shared" si="126"/>
        <v>0</v>
      </c>
      <c r="U157" s="146">
        <f t="shared" si="127"/>
        <v>0</v>
      </c>
      <c r="V157" s="146">
        <f t="shared" si="128"/>
        <v>0</v>
      </c>
      <c r="W157" s="146">
        <f t="shared" si="129"/>
        <v>0</v>
      </c>
      <c r="X157" s="146">
        <f t="shared" si="130"/>
        <v>0</v>
      </c>
      <c r="Y157" s="146">
        <f t="shared" si="131"/>
        <v>0</v>
      </c>
      <c r="Z157" s="146">
        <f t="shared" si="132"/>
        <v>0</v>
      </c>
      <c r="AA157" s="146">
        <f t="shared" si="133"/>
        <v>0</v>
      </c>
      <c r="AB157" s="146">
        <f t="shared" si="134"/>
        <v>0</v>
      </c>
      <c r="AC157" s="146">
        <f t="shared" si="135"/>
        <v>0</v>
      </c>
      <c r="AD157" s="146">
        <f t="shared" si="136"/>
        <v>0</v>
      </c>
      <c r="AE157" s="146">
        <f t="shared" si="137"/>
        <v>0</v>
      </c>
      <c r="AF157" s="146">
        <f t="shared" si="138"/>
        <v>0</v>
      </c>
      <c r="AG157" s="146">
        <f t="shared" si="139"/>
        <v>0</v>
      </c>
      <c r="AH157" s="146">
        <f t="shared" si="140"/>
        <v>0</v>
      </c>
      <c r="AI157" s="146">
        <f t="shared" si="141"/>
        <v>0</v>
      </c>
      <c r="AJ157" s="146">
        <f t="shared" si="142"/>
        <v>0</v>
      </c>
      <c r="AK157" s="146">
        <f t="shared" si="143"/>
        <v>0</v>
      </c>
      <c r="AL157" s="146">
        <f t="shared" si="144"/>
        <v>0</v>
      </c>
      <c r="AM157" s="146">
        <f t="shared" si="89"/>
        <v>0</v>
      </c>
      <c r="AN157" s="146">
        <f t="shared" si="90"/>
        <v>0</v>
      </c>
      <c r="AO157" s="146">
        <f t="shared" si="91"/>
        <v>0</v>
      </c>
      <c r="AP157" s="146">
        <f t="shared" si="92"/>
        <v>0</v>
      </c>
      <c r="AQ157" s="146">
        <f t="shared" si="93"/>
        <v>0</v>
      </c>
      <c r="AR157" s="146">
        <f t="shared" si="94"/>
        <v>0</v>
      </c>
      <c r="AS157" s="146">
        <f t="shared" si="95"/>
        <v>0</v>
      </c>
      <c r="AT157" s="146">
        <f t="shared" si="96"/>
        <v>0</v>
      </c>
      <c r="AU157" s="146">
        <f t="shared" si="97"/>
        <v>0</v>
      </c>
      <c r="AV157" s="146">
        <f t="shared" si="98"/>
        <v>0</v>
      </c>
      <c r="AW157" s="146">
        <f t="shared" si="99"/>
        <v>0</v>
      </c>
      <c r="AX157" s="146">
        <f t="shared" si="100"/>
        <v>0</v>
      </c>
      <c r="AY157" s="146">
        <f t="shared" si="101"/>
        <v>0</v>
      </c>
      <c r="AZ157" s="146">
        <f t="shared" si="102"/>
        <v>0</v>
      </c>
      <c r="BA157" s="146">
        <f t="shared" si="103"/>
        <v>0</v>
      </c>
      <c r="BB157" s="146">
        <f t="shared" si="104"/>
        <v>0</v>
      </c>
      <c r="BC157" s="146">
        <f t="shared" si="105"/>
        <v>0</v>
      </c>
      <c r="BD157" s="146">
        <f t="shared" si="106"/>
        <v>0</v>
      </c>
      <c r="BE157" s="146">
        <f t="shared" si="107"/>
        <v>0</v>
      </c>
      <c r="BF157" s="146">
        <f t="shared" si="108"/>
        <v>0</v>
      </c>
      <c r="BG157" s="146">
        <f t="shared" si="109"/>
        <v>0</v>
      </c>
      <c r="BH157" s="146">
        <f t="shared" si="110"/>
        <v>0</v>
      </c>
      <c r="BI157" s="146">
        <f t="shared" si="111"/>
        <v>0</v>
      </c>
      <c r="BJ157" s="146">
        <f t="shared" si="112"/>
        <v>0</v>
      </c>
      <c r="BK157" s="146">
        <f t="shared" si="113"/>
        <v>0</v>
      </c>
    </row>
    <row r="158" spans="2:63" x14ac:dyDescent="0.25">
      <c r="B158" t="str">
        <f t="shared" si="83"/>
        <v>Linea T</v>
      </c>
      <c r="C158" s="32">
        <v>0</v>
      </c>
      <c r="D158" s="146">
        <f t="shared" si="85"/>
        <v>0</v>
      </c>
      <c r="E158" s="146">
        <f t="shared" si="86"/>
        <v>0</v>
      </c>
      <c r="F158" s="146">
        <f t="shared" si="87"/>
        <v>0</v>
      </c>
      <c r="G158" s="146">
        <f t="shared" si="88"/>
        <v>0</v>
      </c>
      <c r="H158" s="146">
        <f t="shared" si="114"/>
        <v>0</v>
      </c>
      <c r="I158" s="146">
        <f t="shared" si="115"/>
        <v>0</v>
      </c>
      <c r="J158" s="146">
        <f t="shared" si="116"/>
        <v>0</v>
      </c>
      <c r="K158" s="146">
        <f t="shared" si="117"/>
        <v>0</v>
      </c>
      <c r="L158" s="146">
        <f t="shared" si="118"/>
        <v>0</v>
      </c>
      <c r="M158" s="146">
        <f t="shared" si="119"/>
        <v>0</v>
      </c>
      <c r="N158" s="146">
        <f t="shared" si="120"/>
        <v>0</v>
      </c>
      <c r="O158" s="146">
        <f t="shared" si="121"/>
        <v>0</v>
      </c>
      <c r="P158" s="146">
        <f t="shared" si="122"/>
        <v>0</v>
      </c>
      <c r="Q158" s="146">
        <f t="shared" si="123"/>
        <v>0</v>
      </c>
      <c r="R158" s="146">
        <f t="shared" si="124"/>
        <v>0</v>
      </c>
      <c r="S158" s="146">
        <f t="shared" si="125"/>
        <v>0</v>
      </c>
      <c r="T158" s="146">
        <f t="shared" si="126"/>
        <v>0</v>
      </c>
      <c r="U158" s="146">
        <f t="shared" si="127"/>
        <v>0</v>
      </c>
      <c r="V158" s="146">
        <f t="shared" si="128"/>
        <v>0</v>
      </c>
      <c r="W158" s="146">
        <f t="shared" si="129"/>
        <v>0</v>
      </c>
      <c r="X158" s="146">
        <f t="shared" si="130"/>
        <v>0</v>
      </c>
      <c r="Y158" s="146">
        <f t="shared" si="131"/>
        <v>0</v>
      </c>
      <c r="Z158" s="146">
        <f t="shared" si="132"/>
        <v>0</v>
      </c>
      <c r="AA158" s="146">
        <f t="shared" si="133"/>
        <v>0</v>
      </c>
      <c r="AB158" s="146">
        <f t="shared" si="134"/>
        <v>0</v>
      </c>
      <c r="AC158" s="146">
        <f t="shared" si="135"/>
        <v>0</v>
      </c>
      <c r="AD158" s="146">
        <f t="shared" si="136"/>
        <v>0</v>
      </c>
      <c r="AE158" s="146">
        <f t="shared" si="137"/>
        <v>0</v>
      </c>
      <c r="AF158" s="146">
        <f t="shared" si="138"/>
        <v>0</v>
      </c>
      <c r="AG158" s="146">
        <f t="shared" si="139"/>
        <v>0</v>
      </c>
      <c r="AH158" s="146">
        <f t="shared" si="140"/>
        <v>0</v>
      </c>
      <c r="AI158" s="146">
        <f t="shared" si="141"/>
        <v>0</v>
      </c>
      <c r="AJ158" s="146">
        <f t="shared" si="142"/>
        <v>0</v>
      </c>
      <c r="AK158" s="146">
        <f t="shared" si="143"/>
        <v>0</v>
      </c>
      <c r="AL158" s="146">
        <f t="shared" si="144"/>
        <v>0</v>
      </c>
      <c r="AM158" s="146">
        <f t="shared" si="89"/>
        <v>0</v>
      </c>
      <c r="AN158" s="146">
        <f t="shared" si="90"/>
        <v>0</v>
      </c>
      <c r="AO158" s="146">
        <f t="shared" si="91"/>
        <v>0</v>
      </c>
      <c r="AP158" s="146">
        <f t="shared" si="92"/>
        <v>0</v>
      </c>
      <c r="AQ158" s="146">
        <f t="shared" si="93"/>
        <v>0</v>
      </c>
      <c r="AR158" s="146">
        <f t="shared" si="94"/>
        <v>0</v>
      </c>
      <c r="AS158" s="146">
        <f t="shared" si="95"/>
        <v>0</v>
      </c>
      <c r="AT158" s="146">
        <f t="shared" si="96"/>
        <v>0</v>
      </c>
      <c r="AU158" s="146">
        <f t="shared" si="97"/>
        <v>0</v>
      </c>
      <c r="AV158" s="146">
        <f t="shared" si="98"/>
        <v>0</v>
      </c>
      <c r="AW158" s="146">
        <f t="shared" si="99"/>
        <v>0</v>
      </c>
      <c r="AX158" s="146">
        <f t="shared" si="100"/>
        <v>0</v>
      </c>
      <c r="AY158" s="146">
        <f t="shared" si="101"/>
        <v>0</v>
      </c>
      <c r="AZ158" s="146">
        <f t="shared" si="102"/>
        <v>0</v>
      </c>
      <c r="BA158" s="146">
        <f t="shared" si="103"/>
        <v>0</v>
      </c>
      <c r="BB158" s="146">
        <f t="shared" si="104"/>
        <v>0</v>
      </c>
      <c r="BC158" s="146">
        <f t="shared" si="105"/>
        <v>0</v>
      </c>
      <c r="BD158" s="146">
        <f t="shared" si="106"/>
        <v>0</v>
      </c>
      <c r="BE158" s="146">
        <f t="shared" si="107"/>
        <v>0</v>
      </c>
      <c r="BF158" s="146">
        <f t="shared" si="108"/>
        <v>0</v>
      </c>
      <c r="BG158" s="146">
        <f t="shared" si="109"/>
        <v>0</v>
      </c>
      <c r="BH158" s="146">
        <f t="shared" si="110"/>
        <v>0</v>
      </c>
      <c r="BI158" s="146">
        <f t="shared" si="111"/>
        <v>0</v>
      </c>
      <c r="BJ158" s="146">
        <f t="shared" si="112"/>
        <v>0</v>
      </c>
      <c r="BK158" s="146">
        <f t="shared" si="113"/>
        <v>0</v>
      </c>
    </row>
    <row r="159" spans="2:63" x14ac:dyDescent="0.25">
      <c r="B159" s="38" t="s">
        <v>115</v>
      </c>
      <c r="C159" s="38"/>
      <c r="D159" s="159">
        <f>SUM(D139:D158)</f>
        <v>1000</v>
      </c>
      <c r="E159" s="159">
        <f t="shared" ref="E159:AM159" si="145">SUM(E139:E158)</f>
        <v>1000</v>
      </c>
      <c r="F159" s="159">
        <f t="shared" si="145"/>
        <v>1000</v>
      </c>
      <c r="G159" s="159">
        <f t="shared" si="145"/>
        <v>1000</v>
      </c>
      <c r="H159" s="159">
        <f t="shared" si="145"/>
        <v>1000</v>
      </c>
      <c r="I159" s="159">
        <f t="shared" si="145"/>
        <v>1000</v>
      </c>
      <c r="J159" s="159">
        <f t="shared" si="145"/>
        <v>1000</v>
      </c>
      <c r="K159" s="159">
        <f t="shared" si="145"/>
        <v>1000</v>
      </c>
      <c r="L159" s="159">
        <f t="shared" si="145"/>
        <v>1000</v>
      </c>
      <c r="M159" s="159">
        <f t="shared" si="145"/>
        <v>1000</v>
      </c>
      <c r="N159" s="159">
        <f t="shared" si="145"/>
        <v>1000</v>
      </c>
      <c r="O159" s="159">
        <f t="shared" si="145"/>
        <v>1000</v>
      </c>
      <c r="P159" s="159">
        <f t="shared" si="145"/>
        <v>2000</v>
      </c>
      <c r="Q159" s="159">
        <f t="shared" si="145"/>
        <v>2000</v>
      </c>
      <c r="R159" s="159">
        <f t="shared" si="145"/>
        <v>2000</v>
      </c>
      <c r="S159" s="159">
        <f t="shared" si="145"/>
        <v>2000</v>
      </c>
      <c r="T159" s="159">
        <f t="shared" si="145"/>
        <v>2000</v>
      </c>
      <c r="U159" s="159">
        <f t="shared" si="145"/>
        <v>2000</v>
      </c>
      <c r="V159" s="159">
        <f t="shared" si="145"/>
        <v>2000</v>
      </c>
      <c r="W159" s="159">
        <f t="shared" si="145"/>
        <v>2000</v>
      </c>
      <c r="X159" s="159">
        <f t="shared" si="145"/>
        <v>2000</v>
      </c>
      <c r="Y159" s="159">
        <f t="shared" si="145"/>
        <v>2000</v>
      </c>
      <c r="Z159" s="159">
        <f t="shared" si="145"/>
        <v>2000</v>
      </c>
      <c r="AA159" s="159">
        <f t="shared" si="145"/>
        <v>2000</v>
      </c>
      <c r="AB159" s="159">
        <f t="shared" si="145"/>
        <v>3000</v>
      </c>
      <c r="AC159" s="159">
        <f t="shared" si="145"/>
        <v>3000</v>
      </c>
      <c r="AD159" s="159">
        <f t="shared" si="145"/>
        <v>3000</v>
      </c>
      <c r="AE159" s="159">
        <f t="shared" si="145"/>
        <v>3000</v>
      </c>
      <c r="AF159" s="159">
        <f t="shared" si="145"/>
        <v>3000</v>
      </c>
      <c r="AG159" s="159">
        <f t="shared" si="145"/>
        <v>3000</v>
      </c>
      <c r="AH159" s="159">
        <f t="shared" si="145"/>
        <v>3000</v>
      </c>
      <c r="AI159" s="159">
        <f t="shared" si="145"/>
        <v>3000</v>
      </c>
      <c r="AJ159" s="159">
        <f t="shared" si="145"/>
        <v>3000</v>
      </c>
      <c r="AK159" s="159">
        <f t="shared" si="145"/>
        <v>3000</v>
      </c>
      <c r="AL159" s="159">
        <f t="shared" si="145"/>
        <v>3000</v>
      </c>
      <c r="AM159" s="159">
        <f t="shared" si="145"/>
        <v>3000</v>
      </c>
      <c r="AN159" s="159">
        <f t="shared" ref="AN159:BK159" si="146">SUM(AN139:AN158)</f>
        <v>4000</v>
      </c>
      <c r="AO159" s="159">
        <f t="shared" si="146"/>
        <v>4000</v>
      </c>
      <c r="AP159" s="159">
        <f t="shared" si="146"/>
        <v>4000</v>
      </c>
      <c r="AQ159" s="159">
        <f t="shared" si="146"/>
        <v>4000</v>
      </c>
      <c r="AR159" s="159">
        <f t="shared" si="146"/>
        <v>4000</v>
      </c>
      <c r="AS159" s="159">
        <f t="shared" si="146"/>
        <v>4000</v>
      </c>
      <c r="AT159" s="159">
        <f t="shared" si="146"/>
        <v>4000</v>
      </c>
      <c r="AU159" s="159">
        <f t="shared" si="146"/>
        <v>4000</v>
      </c>
      <c r="AV159" s="159">
        <f t="shared" si="146"/>
        <v>4000</v>
      </c>
      <c r="AW159" s="159">
        <f t="shared" si="146"/>
        <v>4000</v>
      </c>
      <c r="AX159" s="159">
        <f t="shared" si="146"/>
        <v>4000</v>
      </c>
      <c r="AY159" s="159">
        <f t="shared" si="146"/>
        <v>4000</v>
      </c>
      <c r="AZ159" s="159">
        <f t="shared" si="146"/>
        <v>4000</v>
      </c>
      <c r="BA159" s="159">
        <f t="shared" si="146"/>
        <v>4000</v>
      </c>
      <c r="BB159" s="159">
        <f t="shared" si="146"/>
        <v>14000</v>
      </c>
      <c r="BC159" s="159">
        <f t="shared" si="146"/>
        <v>14000</v>
      </c>
      <c r="BD159" s="159">
        <f t="shared" si="146"/>
        <v>14000</v>
      </c>
      <c r="BE159" s="159">
        <f t="shared" si="146"/>
        <v>14000</v>
      </c>
      <c r="BF159" s="159">
        <f t="shared" si="146"/>
        <v>14000</v>
      </c>
      <c r="BG159" s="159">
        <f t="shared" si="146"/>
        <v>14000</v>
      </c>
      <c r="BH159" s="159">
        <f t="shared" si="146"/>
        <v>14000</v>
      </c>
      <c r="BI159" s="159">
        <f t="shared" si="146"/>
        <v>14000</v>
      </c>
      <c r="BJ159" s="159">
        <f t="shared" si="146"/>
        <v>14000</v>
      </c>
      <c r="BK159" s="159">
        <f t="shared" si="146"/>
        <v>14000</v>
      </c>
    </row>
    <row r="161" spans="2:63" x14ac:dyDescent="0.25">
      <c r="B161" s="22" t="s">
        <v>120</v>
      </c>
      <c r="C161" s="22"/>
      <c r="D161" s="31">
        <f t="shared" ref="D161:AI161" si="147">+D3</f>
        <v>41640</v>
      </c>
      <c r="E161" s="31">
        <f t="shared" si="147"/>
        <v>41698</v>
      </c>
      <c r="F161" s="31">
        <f t="shared" si="147"/>
        <v>41729</v>
      </c>
      <c r="G161" s="31">
        <f t="shared" si="147"/>
        <v>41759</v>
      </c>
      <c r="H161" s="31">
        <f t="shared" si="147"/>
        <v>41790</v>
      </c>
      <c r="I161" s="31">
        <f t="shared" si="147"/>
        <v>41820</v>
      </c>
      <c r="J161" s="31">
        <f t="shared" si="147"/>
        <v>41851</v>
      </c>
      <c r="K161" s="31">
        <f t="shared" si="147"/>
        <v>41882</v>
      </c>
      <c r="L161" s="31">
        <f t="shared" si="147"/>
        <v>41912</v>
      </c>
      <c r="M161" s="31">
        <f t="shared" si="147"/>
        <v>41943</v>
      </c>
      <c r="N161" s="31">
        <f t="shared" si="147"/>
        <v>41973</v>
      </c>
      <c r="O161" s="31">
        <f t="shared" si="147"/>
        <v>42004</v>
      </c>
      <c r="P161" s="31">
        <f t="shared" si="147"/>
        <v>42035</v>
      </c>
      <c r="Q161" s="31">
        <f t="shared" si="147"/>
        <v>42063</v>
      </c>
      <c r="R161" s="31">
        <f t="shared" si="147"/>
        <v>42094</v>
      </c>
      <c r="S161" s="31">
        <f t="shared" si="147"/>
        <v>42124</v>
      </c>
      <c r="T161" s="31">
        <f t="shared" si="147"/>
        <v>42155</v>
      </c>
      <c r="U161" s="31">
        <f t="shared" si="147"/>
        <v>42185</v>
      </c>
      <c r="V161" s="31">
        <f t="shared" si="147"/>
        <v>42216</v>
      </c>
      <c r="W161" s="31">
        <f t="shared" si="147"/>
        <v>42247</v>
      </c>
      <c r="X161" s="31">
        <f t="shared" si="147"/>
        <v>42277</v>
      </c>
      <c r="Y161" s="31">
        <f t="shared" si="147"/>
        <v>42308</v>
      </c>
      <c r="Z161" s="31">
        <f t="shared" si="147"/>
        <v>42338</v>
      </c>
      <c r="AA161" s="31">
        <f t="shared" si="147"/>
        <v>42369</v>
      </c>
      <c r="AB161" s="31">
        <f t="shared" si="147"/>
        <v>42400</v>
      </c>
      <c r="AC161" s="31">
        <f t="shared" si="147"/>
        <v>42429</v>
      </c>
      <c r="AD161" s="31">
        <f t="shared" si="147"/>
        <v>42460</v>
      </c>
      <c r="AE161" s="31">
        <f t="shared" si="147"/>
        <v>42490</v>
      </c>
      <c r="AF161" s="31">
        <f t="shared" si="147"/>
        <v>42521</v>
      </c>
      <c r="AG161" s="31">
        <f t="shared" si="147"/>
        <v>42551</v>
      </c>
      <c r="AH161" s="31">
        <f t="shared" si="147"/>
        <v>42582</v>
      </c>
      <c r="AI161" s="31">
        <f t="shared" si="147"/>
        <v>42613</v>
      </c>
      <c r="AJ161" s="31">
        <f t="shared" ref="AJ161:BK161" si="148">+AJ3</f>
        <v>42643</v>
      </c>
      <c r="AK161" s="31">
        <f t="shared" si="148"/>
        <v>42674</v>
      </c>
      <c r="AL161" s="31">
        <f t="shared" si="148"/>
        <v>42704</v>
      </c>
      <c r="AM161" s="31">
        <f t="shared" si="148"/>
        <v>42735</v>
      </c>
      <c r="AN161" s="31">
        <f t="shared" si="148"/>
        <v>42766</v>
      </c>
      <c r="AO161" s="31">
        <f t="shared" si="148"/>
        <v>42794</v>
      </c>
      <c r="AP161" s="31">
        <f t="shared" si="148"/>
        <v>42825</v>
      </c>
      <c r="AQ161" s="31">
        <f t="shared" si="148"/>
        <v>42855</v>
      </c>
      <c r="AR161" s="31">
        <f t="shared" si="148"/>
        <v>42886</v>
      </c>
      <c r="AS161" s="31">
        <f t="shared" si="148"/>
        <v>42916</v>
      </c>
      <c r="AT161" s="31">
        <f t="shared" si="148"/>
        <v>42947</v>
      </c>
      <c r="AU161" s="31">
        <f t="shared" si="148"/>
        <v>42978</v>
      </c>
      <c r="AV161" s="31">
        <f t="shared" si="148"/>
        <v>43008</v>
      </c>
      <c r="AW161" s="31">
        <f t="shared" si="148"/>
        <v>43039</v>
      </c>
      <c r="AX161" s="31">
        <f t="shared" si="148"/>
        <v>43069</v>
      </c>
      <c r="AY161" s="31">
        <f t="shared" si="148"/>
        <v>43100</v>
      </c>
      <c r="AZ161" s="31">
        <f t="shared" si="148"/>
        <v>43131</v>
      </c>
      <c r="BA161" s="31">
        <f t="shared" si="148"/>
        <v>43159</v>
      </c>
      <c r="BB161" s="31">
        <f t="shared" si="148"/>
        <v>43190</v>
      </c>
      <c r="BC161" s="31">
        <f t="shared" si="148"/>
        <v>43220</v>
      </c>
      <c r="BD161" s="31">
        <f t="shared" si="148"/>
        <v>43251</v>
      </c>
      <c r="BE161" s="31">
        <f t="shared" si="148"/>
        <v>43281</v>
      </c>
      <c r="BF161" s="31">
        <f t="shared" si="148"/>
        <v>43312</v>
      </c>
      <c r="BG161" s="31">
        <f t="shared" si="148"/>
        <v>43343</v>
      </c>
      <c r="BH161" s="31">
        <f t="shared" si="148"/>
        <v>43373</v>
      </c>
      <c r="BI161" s="31">
        <f t="shared" si="148"/>
        <v>43404</v>
      </c>
      <c r="BJ161" s="31">
        <f t="shared" si="148"/>
        <v>43434</v>
      </c>
      <c r="BK161" s="31">
        <f t="shared" si="148"/>
        <v>43465</v>
      </c>
    </row>
    <row r="162" spans="2:63" x14ac:dyDescent="0.25">
      <c r="B162" t="str">
        <f>+B139</f>
        <v>Linea A</v>
      </c>
      <c r="D162" s="160">
        <f>+D92-D139</f>
        <v>0</v>
      </c>
      <c r="E162" s="160">
        <f>+E92-(E139-D139)</f>
        <v>1000</v>
      </c>
      <c r="F162" s="160">
        <f t="shared" ref="F162:BK166" si="149">+F92-(F139-E139)</f>
        <v>1000</v>
      </c>
      <c r="G162" s="160">
        <f t="shared" si="149"/>
        <v>1000</v>
      </c>
      <c r="H162" s="160">
        <f t="shared" si="149"/>
        <v>1000</v>
      </c>
      <c r="I162" s="160">
        <f t="shared" si="149"/>
        <v>1000</v>
      </c>
      <c r="J162" s="160">
        <f t="shared" si="149"/>
        <v>1000</v>
      </c>
      <c r="K162" s="160">
        <f t="shared" si="149"/>
        <v>1000</v>
      </c>
      <c r="L162" s="160">
        <f t="shared" si="149"/>
        <v>1000</v>
      </c>
      <c r="M162" s="160">
        <f t="shared" si="149"/>
        <v>1000</v>
      </c>
      <c r="N162" s="160">
        <f t="shared" si="149"/>
        <v>1000</v>
      </c>
      <c r="O162" s="160">
        <f t="shared" si="149"/>
        <v>1000</v>
      </c>
      <c r="P162" s="160">
        <f t="shared" si="149"/>
        <v>1000</v>
      </c>
      <c r="Q162" s="160">
        <f t="shared" si="149"/>
        <v>1000</v>
      </c>
      <c r="R162" s="160">
        <f t="shared" si="149"/>
        <v>1000</v>
      </c>
      <c r="S162" s="160">
        <f t="shared" si="149"/>
        <v>1000</v>
      </c>
      <c r="T162" s="160">
        <f t="shared" si="149"/>
        <v>1000</v>
      </c>
      <c r="U162" s="160">
        <f t="shared" si="149"/>
        <v>1000</v>
      </c>
      <c r="V162" s="160">
        <f t="shared" si="149"/>
        <v>1000</v>
      </c>
      <c r="W162" s="160">
        <f t="shared" si="149"/>
        <v>1000</v>
      </c>
      <c r="X162" s="160">
        <f t="shared" si="149"/>
        <v>1000</v>
      </c>
      <c r="Y162" s="160">
        <f t="shared" si="149"/>
        <v>1000</v>
      </c>
      <c r="Z162" s="160">
        <f t="shared" si="149"/>
        <v>1000</v>
      </c>
      <c r="AA162" s="160">
        <f t="shared" si="149"/>
        <v>1000</v>
      </c>
      <c r="AB162" s="160">
        <f t="shared" si="149"/>
        <v>1000</v>
      </c>
      <c r="AC162" s="160">
        <f t="shared" si="149"/>
        <v>1000</v>
      </c>
      <c r="AD162" s="160">
        <f t="shared" si="149"/>
        <v>1000</v>
      </c>
      <c r="AE162" s="160">
        <f t="shared" si="149"/>
        <v>1000</v>
      </c>
      <c r="AF162" s="160">
        <f t="shared" si="149"/>
        <v>1000</v>
      </c>
      <c r="AG162" s="160">
        <f t="shared" si="149"/>
        <v>1000</v>
      </c>
      <c r="AH162" s="160">
        <f t="shared" si="149"/>
        <v>1000</v>
      </c>
      <c r="AI162" s="160">
        <f t="shared" si="149"/>
        <v>1000</v>
      </c>
      <c r="AJ162" s="160">
        <f t="shared" si="149"/>
        <v>1000</v>
      </c>
      <c r="AK162" s="160">
        <f t="shared" si="149"/>
        <v>1000</v>
      </c>
      <c r="AL162" s="160">
        <f t="shared" si="149"/>
        <v>1000</v>
      </c>
      <c r="AM162" s="160">
        <f t="shared" si="149"/>
        <v>1000</v>
      </c>
      <c r="AN162" s="160">
        <f t="shared" si="149"/>
        <v>1000</v>
      </c>
      <c r="AO162" s="160">
        <f t="shared" si="149"/>
        <v>1000</v>
      </c>
      <c r="AP162" s="160">
        <f t="shared" si="149"/>
        <v>1000</v>
      </c>
      <c r="AQ162" s="160">
        <f t="shared" si="149"/>
        <v>1000</v>
      </c>
      <c r="AR162" s="160">
        <f t="shared" si="149"/>
        <v>1000</v>
      </c>
      <c r="AS162" s="160">
        <f t="shared" si="149"/>
        <v>1000</v>
      </c>
      <c r="AT162" s="160">
        <f t="shared" si="149"/>
        <v>1000</v>
      </c>
      <c r="AU162" s="160">
        <f t="shared" si="149"/>
        <v>1000</v>
      </c>
      <c r="AV162" s="160">
        <f t="shared" si="149"/>
        <v>1000</v>
      </c>
      <c r="AW162" s="160">
        <f t="shared" si="149"/>
        <v>1000</v>
      </c>
      <c r="AX162" s="160">
        <f t="shared" si="149"/>
        <v>1000</v>
      </c>
      <c r="AY162" s="160">
        <f t="shared" si="149"/>
        <v>1000</v>
      </c>
      <c r="AZ162" s="160">
        <f t="shared" si="149"/>
        <v>1000</v>
      </c>
      <c r="BA162" s="160">
        <f t="shared" si="149"/>
        <v>1000</v>
      </c>
      <c r="BB162" s="160">
        <f t="shared" si="149"/>
        <v>1000</v>
      </c>
      <c r="BC162" s="160">
        <f t="shared" si="149"/>
        <v>1000</v>
      </c>
      <c r="BD162" s="160">
        <f t="shared" si="149"/>
        <v>1000</v>
      </c>
      <c r="BE162" s="160">
        <f t="shared" si="149"/>
        <v>1000</v>
      </c>
      <c r="BF162" s="160">
        <f t="shared" si="149"/>
        <v>1000</v>
      </c>
      <c r="BG162" s="160">
        <f t="shared" si="149"/>
        <v>1000</v>
      </c>
      <c r="BH162" s="160">
        <f t="shared" si="149"/>
        <v>1000</v>
      </c>
      <c r="BI162" s="160">
        <f t="shared" si="149"/>
        <v>1000</v>
      </c>
      <c r="BJ162" s="160">
        <f t="shared" si="149"/>
        <v>1000</v>
      </c>
      <c r="BK162" s="160">
        <f t="shared" si="149"/>
        <v>1000</v>
      </c>
    </row>
    <row r="163" spans="2:63" x14ac:dyDescent="0.25">
      <c r="B163" t="str">
        <f t="shared" ref="B163:B180" si="150">+B140</f>
        <v>Linea B</v>
      </c>
      <c r="D163" s="160">
        <f t="shared" ref="D163:D181" si="151">+D93-D140</f>
        <v>0</v>
      </c>
      <c r="E163" s="160">
        <f t="shared" ref="E163:T181" si="152">+E93-(E140-D140)</f>
        <v>0</v>
      </c>
      <c r="F163" s="160">
        <f t="shared" si="152"/>
        <v>0</v>
      </c>
      <c r="G163" s="160">
        <f t="shared" si="152"/>
        <v>0</v>
      </c>
      <c r="H163" s="160">
        <f t="shared" si="152"/>
        <v>0</v>
      </c>
      <c r="I163" s="160">
        <f t="shared" si="152"/>
        <v>0</v>
      </c>
      <c r="J163" s="160">
        <f t="shared" si="152"/>
        <v>0</v>
      </c>
      <c r="K163" s="160">
        <f t="shared" si="152"/>
        <v>0</v>
      </c>
      <c r="L163" s="160">
        <f t="shared" si="152"/>
        <v>0</v>
      </c>
      <c r="M163" s="160">
        <f t="shared" si="152"/>
        <v>0</v>
      </c>
      <c r="N163" s="160">
        <f t="shared" si="152"/>
        <v>0</v>
      </c>
      <c r="O163" s="160">
        <f t="shared" si="152"/>
        <v>0</v>
      </c>
      <c r="P163" s="160">
        <f t="shared" si="152"/>
        <v>0</v>
      </c>
      <c r="Q163" s="160">
        <f t="shared" si="152"/>
        <v>1000</v>
      </c>
      <c r="R163" s="160">
        <f t="shared" si="152"/>
        <v>1000</v>
      </c>
      <c r="S163" s="160">
        <f t="shared" si="152"/>
        <v>1000</v>
      </c>
      <c r="T163" s="160">
        <f t="shared" si="152"/>
        <v>1000</v>
      </c>
      <c r="U163" s="160">
        <f t="shared" si="149"/>
        <v>1000</v>
      </c>
      <c r="V163" s="160">
        <f t="shared" si="149"/>
        <v>1000</v>
      </c>
      <c r="W163" s="160">
        <f t="shared" si="149"/>
        <v>1000</v>
      </c>
      <c r="X163" s="160">
        <f t="shared" si="149"/>
        <v>1000</v>
      </c>
      <c r="Y163" s="160">
        <f t="shared" si="149"/>
        <v>1000</v>
      </c>
      <c r="Z163" s="160">
        <f t="shared" si="149"/>
        <v>1000</v>
      </c>
      <c r="AA163" s="160">
        <f t="shared" si="149"/>
        <v>1000</v>
      </c>
      <c r="AB163" s="160">
        <f t="shared" si="149"/>
        <v>1000</v>
      </c>
      <c r="AC163" s="160">
        <f t="shared" si="149"/>
        <v>1000</v>
      </c>
      <c r="AD163" s="160">
        <f t="shared" si="149"/>
        <v>1000</v>
      </c>
      <c r="AE163" s="160">
        <f t="shared" si="149"/>
        <v>1000</v>
      </c>
      <c r="AF163" s="160">
        <f t="shared" si="149"/>
        <v>1000</v>
      </c>
      <c r="AG163" s="160">
        <f t="shared" si="149"/>
        <v>1000</v>
      </c>
      <c r="AH163" s="160">
        <f t="shared" si="149"/>
        <v>1000</v>
      </c>
      <c r="AI163" s="160">
        <f t="shared" si="149"/>
        <v>1000</v>
      </c>
      <c r="AJ163" s="160">
        <f t="shared" si="149"/>
        <v>1000</v>
      </c>
      <c r="AK163" s="160">
        <f t="shared" si="149"/>
        <v>1000</v>
      </c>
      <c r="AL163" s="160">
        <f t="shared" si="149"/>
        <v>1000</v>
      </c>
      <c r="AM163" s="160">
        <f t="shared" si="149"/>
        <v>1000</v>
      </c>
      <c r="AN163" s="160">
        <f t="shared" si="149"/>
        <v>1000</v>
      </c>
      <c r="AO163" s="160">
        <f t="shared" si="149"/>
        <v>1000</v>
      </c>
      <c r="AP163" s="160">
        <f t="shared" si="149"/>
        <v>1000</v>
      </c>
      <c r="AQ163" s="160">
        <f t="shared" si="149"/>
        <v>1000</v>
      </c>
      <c r="AR163" s="160">
        <f t="shared" si="149"/>
        <v>1000</v>
      </c>
      <c r="AS163" s="160">
        <f t="shared" si="149"/>
        <v>1000</v>
      </c>
      <c r="AT163" s="160">
        <f t="shared" si="149"/>
        <v>1000</v>
      </c>
      <c r="AU163" s="160">
        <f t="shared" si="149"/>
        <v>1000</v>
      </c>
      <c r="AV163" s="160">
        <f t="shared" si="149"/>
        <v>1000</v>
      </c>
      <c r="AW163" s="160">
        <f t="shared" si="149"/>
        <v>1000</v>
      </c>
      <c r="AX163" s="160">
        <f t="shared" si="149"/>
        <v>1000</v>
      </c>
      <c r="AY163" s="160">
        <f t="shared" si="149"/>
        <v>1000</v>
      </c>
      <c r="AZ163" s="160">
        <f t="shared" si="149"/>
        <v>1000</v>
      </c>
      <c r="BA163" s="160">
        <f t="shared" si="149"/>
        <v>1000</v>
      </c>
      <c r="BB163" s="160">
        <f t="shared" si="149"/>
        <v>1000</v>
      </c>
      <c r="BC163" s="160">
        <f t="shared" si="149"/>
        <v>1000</v>
      </c>
      <c r="BD163" s="160">
        <f t="shared" si="149"/>
        <v>1000</v>
      </c>
      <c r="BE163" s="160">
        <f t="shared" si="149"/>
        <v>1000</v>
      </c>
      <c r="BF163" s="160">
        <f t="shared" si="149"/>
        <v>1000</v>
      </c>
      <c r="BG163" s="160">
        <f t="shared" si="149"/>
        <v>1000</v>
      </c>
      <c r="BH163" s="160">
        <f t="shared" si="149"/>
        <v>1000</v>
      </c>
      <c r="BI163" s="160">
        <f t="shared" si="149"/>
        <v>1000</v>
      </c>
      <c r="BJ163" s="160">
        <f t="shared" si="149"/>
        <v>1000</v>
      </c>
      <c r="BK163" s="160">
        <f t="shared" si="149"/>
        <v>1000</v>
      </c>
    </row>
    <row r="164" spans="2:63" x14ac:dyDescent="0.25">
      <c r="B164" t="str">
        <f t="shared" si="150"/>
        <v>Linea C</v>
      </c>
      <c r="D164" s="160">
        <f t="shared" si="151"/>
        <v>0</v>
      </c>
      <c r="E164" s="160">
        <f t="shared" si="152"/>
        <v>0</v>
      </c>
      <c r="F164" s="160">
        <f t="shared" si="149"/>
        <v>0</v>
      </c>
      <c r="G164" s="160">
        <f t="shared" si="149"/>
        <v>0</v>
      </c>
      <c r="H164" s="160">
        <f t="shared" si="149"/>
        <v>0</v>
      </c>
      <c r="I164" s="160">
        <f t="shared" si="149"/>
        <v>0</v>
      </c>
      <c r="J164" s="160">
        <f t="shared" si="149"/>
        <v>0</v>
      </c>
      <c r="K164" s="160">
        <f t="shared" si="149"/>
        <v>0</v>
      </c>
      <c r="L164" s="160">
        <f t="shared" si="149"/>
        <v>0</v>
      </c>
      <c r="M164" s="160">
        <f t="shared" si="149"/>
        <v>0</v>
      </c>
      <c r="N164" s="160">
        <f t="shared" si="149"/>
        <v>0</v>
      </c>
      <c r="O164" s="160">
        <f t="shared" si="149"/>
        <v>0</v>
      </c>
      <c r="P164" s="160">
        <f t="shared" si="149"/>
        <v>0</v>
      </c>
      <c r="Q164" s="160">
        <f t="shared" si="149"/>
        <v>0</v>
      </c>
      <c r="R164" s="160">
        <f t="shared" si="149"/>
        <v>0</v>
      </c>
      <c r="S164" s="160">
        <f t="shared" si="149"/>
        <v>0</v>
      </c>
      <c r="T164" s="160">
        <f t="shared" si="149"/>
        <v>0</v>
      </c>
      <c r="U164" s="160">
        <f t="shared" si="149"/>
        <v>0</v>
      </c>
      <c r="V164" s="160">
        <f t="shared" si="149"/>
        <v>0</v>
      </c>
      <c r="W164" s="160">
        <f t="shared" si="149"/>
        <v>0</v>
      </c>
      <c r="X164" s="160">
        <f t="shared" si="149"/>
        <v>0</v>
      </c>
      <c r="Y164" s="160">
        <f t="shared" si="149"/>
        <v>0</v>
      </c>
      <c r="Z164" s="160">
        <f t="shared" si="149"/>
        <v>0</v>
      </c>
      <c r="AA164" s="160">
        <f t="shared" si="149"/>
        <v>0</v>
      </c>
      <c r="AB164" s="160">
        <f t="shared" si="149"/>
        <v>0</v>
      </c>
      <c r="AC164" s="160">
        <f t="shared" si="149"/>
        <v>1000</v>
      </c>
      <c r="AD164" s="160">
        <f t="shared" si="149"/>
        <v>1000</v>
      </c>
      <c r="AE164" s="160">
        <f t="shared" si="149"/>
        <v>1000</v>
      </c>
      <c r="AF164" s="160">
        <f t="shared" si="149"/>
        <v>1000</v>
      </c>
      <c r="AG164" s="160">
        <f t="shared" si="149"/>
        <v>1000</v>
      </c>
      <c r="AH164" s="160">
        <f t="shared" si="149"/>
        <v>1000</v>
      </c>
      <c r="AI164" s="160">
        <f t="shared" si="149"/>
        <v>1000</v>
      </c>
      <c r="AJ164" s="160">
        <f t="shared" si="149"/>
        <v>1000</v>
      </c>
      <c r="AK164" s="160">
        <f t="shared" si="149"/>
        <v>1000</v>
      </c>
      <c r="AL164" s="160">
        <f t="shared" si="149"/>
        <v>1000</v>
      </c>
      <c r="AM164" s="160">
        <f t="shared" si="149"/>
        <v>1000</v>
      </c>
      <c r="AN164" s="160">
        <f t="shared" si="149"/>
        <v>1000</v>
      </c>
      <c r="AO164" s="160">
        <f t="shared" si="149"/>
        <v>1000</v>
      </c>
      <c r="AP164" s="160">
        <f t="shared" si="149"/>
        <v>1000</v>
      </c>
      <c r="AQ164" s="160">
        <f t="shared" si="149"/>
        <v>1000</v>
      </c>
      <c r="AR164" s="160">
        <f t="shared" si="149"/>
        <v>1000</v>
      </c>
      <c r="AS164" s="160">
        <f t="shared" si="149"/>
        <v>1000</v>
      </c>
      <c r="AT164" s="160">
        <f t="shared" si="149"/>
        <v>1000</v>
      </c>
      <c r="AU164" s="160">
        <f t="shared" si="149"/>
        <v>1000</v>
      </c>
      <c r="AV164" s="160">
        <f t="shared" si="149"/>
        <v>1000</v>
      </c>
      <c r="AW164" s="160">
        <f t="shared" si="149"/>
        <v>1000</v>
      </c>
      <c r="AX164" s="160">
        <f t="shared" si="149"/>
        <v>1000</v>
      </c>
      <c r="AY164" s="160">
        <f t="shared" si="149"/>
        <v>1000</v>
      </c>
      <c r="AZ164" s="160">
        <f t="shared" si="149"/>
        <v>1000</v>
      </c>
      <c r="BA164" s="160">
        <f t="shared" si="149"/>
        <v>1000</v>
      </c>
      <c r="BB164" s="160">
        <f t="shared" si="149"/>
        <v>1000</v>
      </c>
      <c r="BC164" s="160">
        <f t="shared" si="149"/>
        <v>1000</v>
      </c>
      <c r="BD164" s="160">
        <f t="shared" si="149"/>
        <v>1000</v>
      </c>
      <c r="BE164" s="160">
        <f t="shared" si="149"/>
        <v>1000</v>
      </c>
      <c r="BF164" s="160">
        <f t="shared" si="149"/>
        <v>1000</v>
      </c>
      <c r="BG164" s="160">
        <f t="shared" si="149"/>
        <v>1000</v>
      </c>
      <c r="BH164" s="160">
        <f t="shared" si="149"/>
        <v>1000</v>
      </c>
      <c r="BI164" s="160">
        <f t="shared" si="149"/>
        <v>1000</v>
      </c>
      <c r="BJ164" s="160">
        <f t="shared" si="149"/>
        <v>1000</v>
      </c>
      <c r="BK164" s="160">
        <f t="shared" si="149"/>
        <v>1000</v>
      </c>
    </row>
    <row r="165" spans="2:63" x14ac:dyDescent="0.25">
      <c r="B165" t="str">
        <f t="shared" si="150"/>
        <v>Linea D</v>
      </c>
      <c r="D165" s="160">
        <f t="shared" si="151"/>
        <v>0</v>
      </c>
      <c r="E165" s="160">
        <f t="shared" si="152"/>
        <v>0</v>
      </c>
      <c r="F165" s="160">
        <f t="shared" si="149"/>
        <v>0</v>
      </c>
      <c r="G165" s="160">
        <f t="shared" si="149"/>
        <v>0</v>
      </c>
      <c r="H165" s="160">
        <f t="shared" si="149"/>
        <v>0</v>
      </c>
      <c r="I165" s="160">
        <f t="shared" si="149"/>
        <v>0</v>
      </c>
      <c r="J165" s="160">
        <f t="shared" si="149"/>
        <v>0</v>
      </c>
      <c r="K165" s="160">
        <f t="shared" si="149"/>
        <v>0</v>
      </c>
      <c r="L165" s="160">
        <f t="shared" si="149"/>
        <v>0</v>
      </c>
      <c r="M165" s="160">
        <f t="shared" si="149"/>
        <v>0</v>
      </c>
      <c r="N165" s="160">
        <f t="shared" si="149"/>
        <v>0</v>
      </c>
      <c r="O165" s="160">
        <f t="shared" si="149"/>
        <v>0</v>
      </c>
      <c r="P165" s="160">
        <f t="shared" si="149"/>
        <v>0</v>
      </c>
      <c r="Q165" s="160">
        <f t="shared" si="149"/>
        <v>0</v>
      </c>
      <c r="R165" s="160">
        <f t="shared" si="149"/>
        <v>0</v>
      </c>
      <c r="S165" s="160">
        <f t="shared" si="149"/>
        <v>0</v>
      </c>
      <c r="T165" s="160">
        <f t="shared" si="149"/>
        <v>0</v>
      </c>
      <c r="U165" s="160">
        <f t="shared" si="149"/>
        <v>0</v>
      </c>
      <c r="V165" s="160">
        <f t="shared" si="149"/>
        <v>0</v>
      </c>
      <c r="W165" s="160">
        <f t="shared" si="149"/>
        <v>0</v>
      </c>
      <c r="X165" s="160">
        <f t="shared" si="149"/>
        <v>0</v>
      </c>
      <c r="Y165" s="160">
        <f t="shared" si="149"/>
        <v>0</v>
      </c>
      <c r="Z165" s="160">
        <f t="shared" si="149"/>
        <v>0</v>
      </c>
      <c r="AA165" s="160">
        <f t="shared" si="149"/>
        <v>0</v>
      </c>
      <c r="AB165" s="160">
        <f t="shared" si="149"/>
        <v>0</v>
      </c>
      <c r="AC165" s="160">
        <f t="shared" si="149"/>
        <v>0</v>
      </c>
      <c r="AD165" s="160">
        <f t="shared" si="149"/>
        <v>0</v>
      </c>
      <c r="AE165" s="160">
        <f t="shared" si="149"/>
        <v>0</v>
      </c>
      <c r="AF165" s="160">
        <f t="shared" si="149"/>
        <v>0</v>
      </c>
      <c r="AG165" s="160">
        <f t="shared" si="149"/>
        <v>0</v>
      </c>
      <c r="AH165" s="160">
        <f t="shared" si="149"/>
        <v>0</v>
      </c>
      <c r="AI165" s="160">
        <f t="shared" si="149"/>
        <v>0</v>
      </c>
      <c r="AJ165" s="160">
        <f t="shared" si="149"/>
        <v>0</v>
      </c>
      <c r="AK165" s="160">
        <f t="shared" si="149"/>
        <v>0</v>
      </c>
      <c r="AL165" s="160">
        <f t="shared" si="149"/>
        <v>0</v>
      </c>
      <c r="AM165" s="160">
        <f t="shared" si="149"/>
        <v>0</v>
      </c>
      <c r="AN165" s="160">
        <f t="shared" si="149"/>
        <v>0</v>
      </c>
      <c r="AO165" s="160">
        <f t="shared" si="149"/>
        <v>1000</v>
      </c>
      <c r="AP165" s="160">
        <f t="shared" si="149"/>
        <v>1000</v>
      </c>
      <c r="AQ165" s="160">
        <f t="shared" si="149"/>
        <v>1000</v>
      </c>
      <c r="AR165" s="160">
        <f t="shared" si="149"/>
        <v>1000</v>
      </c>
      <c r="AS165" s="160">
        <f t="shared" si="149"/>
        <v>1000</v>
      </c>
      <c r="AT165" s="160">
        <f t="shared" si="149"/>
        <v>1000</v>
      </c>
      <c r="AU165" s="160">
        <f t="shared" si="149"/>
        <v>1000</v>
      </c>
      <c r="AV165" s="160">
        <f t="shared" si="149"/>
        <v>1000</v>
      </c>
      <c r="AW165" s="160">
        <f t="shared" si="149"/>
        <v>1000</v>
      </c>
      <c r="AX165" s="160">
        <f t="shared" si="149"/>
        <v>1000</v>
      </c>
      <c r="AY165" s="160">
        <f t="shared" si="149"/>
        <v>1000</v>
      </c>
      <c r="AZ165" s="160">
        <f t="shared" si="149"/>
        <v>1000</v>
      </c>
      <c r="BA165" s="160">
        <f t="shared" si="149"/>
        <v>1000</v>
      </c>
      <c r="BB165" s="160">
        <f t="shared" si="149"/>
        <v>1000</v>
      </c>
      <c r="BC165" s="160">
        <f t="shared" si="149"/>
        <v>1000</v>
      </c>
      <c r="BD165" s="160">
        <f t="shared" si="149"/>
        <v>1000</v>
      </c>
      <c r="BE165" s="160">
        <f t="shared" si="149"/>
        <v>1000</v>
      </c>
      <c r="BF165" s="160">
        <f t="shared" si="149"/>
        <v>1000</v>
      </c>
      <c r="BG165" s="160">
        <f t="shared" si="149"/>
        <v>1000</v>
      </c>
      <c r="BH165" s="160">
        <f t="shared" si="149"/>
        <v>1000</v>
      </c>
      <c r="BI165" s="160">
        <f t="shared" si="149"/>
        <v>1000</v>
      </c>
      <c r="BJ165" s="160">
        <f t="shared" si="149"/>
        <v>1000</v>
      </c>
      <c r="BK165" s="160">
        <f t="shared" si="149"/>
        <v>1000</v>
      </c>
    </row>
    <row r="166" spans="2:63" x14ac:dyDescent="0.25">
      <c r="B166" t="str">
        <f t="shared" si="150"/>
        <v>Linea E</v>
      </c>
      <c r="D166" s="160">
        <f t="shared" si="151"/>
        <v>0</v>
      </c>
      <c r="E166" s="160">
        <f t="shared" si="152"/>
        <v>0</v>
      </c>
      <c r="F166" s="160">
        <f t="shared" si="149"/>
        <v>0</v>
      </c>
      <c r="G166" s="160">
        <f t="shared" si="149"/>
        <v>0</v>
      </c>
      <c r="H166" s="160">
        <f t="shared" si="149"/>
        <v>0</v>
      </c>
      <c r="I166" s="160">
        <f t="shared" si="149"/>
        <v>0</v>
      </c>
      <c r="J166" s="160">
        <f t="shared" si="149"/>
        <v>0</v>
      </c>
      <c r="K166" s="160">
        <f t="shared" si="149"/>
        <v>0</v>
      </c>
      <c r="L166" s="160">
        <f t="shared" si="149"/>
        <v>0</v>
      </c>
      <c r="M166" s="160">
        <f t="shared" si="149"/>
        <v>0</v>
      </c>
      <c r="N166" s="160">
        <f t="shared" si="149"/>
        <v>0</v>
      </c>
      <c r="O166" s="160">
        <f t="shared" si="149"/>
        <v>0</v>
      </c>
      <c r="P166" s="160">
        <f t="shared" si="149"/>
        <v>0</v>
      </c>
      <c r="Q166" s="160">
        <f t="shared" si="149"/>
        <v>0</v>
      </c>
      <c r="R166" s="160">
        <f t="shared" si="149"/>
        <v>0</v>
      </c>
      <c r="S166" s="160">
        <f t="shared" si="149"/>
        <v>0</v>
      </c>
      <c r="T166" s="160">
        <f t="shared" si="149"/>
        <v>0</v>
      </c>
      <c r="U166" s="160">
        <f t="shared" si="149"/>
        <v>0</v>
      </c>
      <c r="V166" s="160">
        <f t="shared" si="149"/>
        <v>0</v>
      </c>
      <c r="W166" s="160">
        <f t="shared" si="149"/>
        <v>0</v>
      </c>
      <c r="X166" s="160">
        <f t="shared" si="149"/>
        <v>0</v>
      </c>
      <c r="Y166" s="160">
        <f t="shared" si="149"/>
        <v>0</v>
      </c>
      <c r="Z166" s="160">
        <f t="shared" si="149"/>
        <v>0</v>
      </c>
      <c r="AA166" s="160">
        <f t="shared" si="149"/>
        <v>0</v>
      </c>
      <c r="AB166" s="160">
        <f t="shared" si="149"/>
        <v>0</v>
      </c>
      <c r="AC166" s="160">
        <f t="shared" si="149"/>
        <v>0</v>
      </c>
      <c r="AD166" s="160">
        <f t="shared" si="149"/>
        <v>0</v>
      </c>
      <c r="AE166" s="160">
        <f t="shared" si="149"/>
        <v>0</v>
      </c>
      <c r="AF166" s="160">
        <f t="shared" si="149"/>
        <v>0</v>
      </c>
      <c r="AG166" s="160">
        <f t="shared" si="149"/>
        <v>0</v>
      </c>
      <c r="AH166" s="160">
        <f t="shared" si="149"/>
        <v>0</v>
      </c>
      <c r="AI166" s="160">
        <f t="shared" si="149"/>
        <v>0</v>
      </c>
      <c r="AJ166" s="160">
        <f t="shared" si="149"/>
        <v>0</v>
      </c>
      <c r="AK166" s="160">
        <f t="shared" si="149"/>
        <v>0</v>
      </c>
      <c r="AL166" s="160">
        <f t="shared" si="149"/>
        <v>0</v>
      </c>
      <c r="AM166" s="160">
        <f t="shared" si="149"/>
        <v>0</v>
      </c>
      <c r="AN166" s="160">
        <f t="shared" si="149"/>
        <v>0</v>
      </c>
      <c r="AO166" s="160">
        <f t="shared" si="149"/>
        <v>0</v>
      </c>
      <c r="AP166" s="160">
        <f t="shared" si="149"/>
        <v>0</v>
      </c>
      <c r="AQ166" s="160">
        <f t="shared" si="149"/>
        <v>0</v>
      </c>
      <c r="AR166" s="160">
        <f t="shared" ref="F166:BK171" si="153">+AR96-(AR143-AQ143)</f>
        <v>0</v>
      </c>
      <c r="AS166" s="160">
        <f t="shared" si="153"/>
        <v>0</v>
      </c>
      <c r="AT166" s="160">
        <f t="shared" si="153"/>
        <v>0</v>
      </c>
      <c r="AU166" s="160">
        <f t="shared" si="153"/>
        <v>0</v>
      </c>
      <c r="AV166" s="160">
        <f t="shared" si="153"/>
        <v>0</v>
      </c>
      <c r="AW166" s="160">
        <f t="shared" si="153"/>
        <v>0</v>
      </c>
      <c r="AX166" s="160">
        <f t="shared" si="153"/>
        <v>0</v>
      </c>
      <c r="AY166" s="160">
        <f t="shared" si="153"/>
        <v>0</v>
      </c>
      <c r="AZ166" s="160">
        <f t="shared" si="153"/>
        <v>0</v>
      </c>
      <c r="BA166" s="160">
        <f t="shared" si="153"/>
        <v>0</v>
      </c>
      <c r="BB166" s="160">
        <f t="shared" si="153"/>
        <v>0</v>
      </c>
      <c r="BC166" s="160">
        <f t="shared" si="153"/>
        <v>5000</v>
      </c>
      <c r="BD166" s="160">
        <f t="shared" si="153"/>
        <v>5000</v>
      </c>
      <c r="BE166" s="160">
        <f t="shared" si="153"/>
        <v>5000</v>
      </c>
      <c r="BF166" s="160">
        <f t="shared" si="153"/>
        <v>5000</v>
      </c>
      <c r="BG166" s="160">
        <f t="shared" si="153"/>
        <v>5000</v>
      </c>
      <c r="BH166" s="160">
        <f t="shared" si="153"/>
        <v>5000</v>
      </c>
      <c r="BI166" s="160">
        <f t="shared" si="153"/>
        <v>5000</v>
      </c>
      <c r="BJ166" s="160">
        <f t="shared" si="153"/>
        <v>5000</v>
      </c>
      <c r="BK166" s="160">
        <f t="shared" si="153"/>
        <v>5000</v>
      </c>
    </row>
    <row r="167" spans="2:63" x14ac:dyDescent="0.25">
      <c r="B167" t="str">
        <f t="shared" si="150"/>
        <v>Linea F</v>
      </c>
      <c r="D167" s="160">
        <f t="shared" si="151"/>
        <v>0</v>
      </c>
      <c r="E167" s="160">
        <f t="shared" si="152"/>
        <v>0</v>
      </c>
      <c r="F167" s="160">
        <f t="shared" si="153"/>
        <v>0</v>
      </c>
      <c r="G167" s="160">
        <f t="shared" si="153"/>
        <v>0</v>
      </c>
      <c r="H167" s="160">
        <f t="shared" si="153"/>
        <v>0</v>
      </c>
      <c r="I167" s="160">
        <f t="shared" si="153"/>
        <v>0</v>
      </c>
      <c r="J167" s="160">
        <f t="shared" si="153"/>
        <v>0</v>
      </c>
      <c r="K167" s="160">
        <f t="shared" si="153"/>
        <v>0</v>
      </c>
      <c r="L167" s="160">
        <f t="shared" si="153"/>
        <v>0</v>
      </c>
      <c r="M167" s="160">
        <f t="shared" si="153"/>
        <v>0</v>
      </c>
      <c r="N167" s="160">
        <f t="shared" si="153"/>
        <v>0</v>
      </c>
      <c r="O167" s="160">
        <f t="shared" si="153"/>
        <v>0</v>
      </c>
      <c r="P167" s="160">
        <f t="shared" si="153"/>
        <v>0</v>
      </c>
      <c r="Q167" s="160">
        <f t="shared" si="153"/>
        <v>0</v>
      </c>
      <c r="R167" s="160">
        <f t="shared" si="153"/>
        <v>0</v>
      </c>
      <c r="S167" s="160">
        <f t="shared" si="153"/>
        <v>0</v>
      </c>
      <c r="T167" s="160">
        <f t="shared" si="153"/>
        <v>0</v>
      </c>
      <c r="U167" s="160">
        <f t="shared" si="153"/>
        <v>0</v>
      </c>
      <c r="V167" s="160">
        <f t="shared" si="153"/>
        <v>0</v>
      </c>
      <c r="W167" s="160">
        <f t="shared" si="153"/>
        <v>0</v>
      </c>
      <c r="X167" s="160">
        <f t="shared" si="153"/>
        <v>0</v>
      </c>
      <c r="Y167" s="160">
        <f t="shared" si="153"/>
        <v>0</v>
      </c>
      <c r="Z167" s="160">
        <f t="shared" si="153"/>
        <v>0</v>
      </c>
      <c r="AA167" s="160">
        <f t="shared" si="153"/>
        <v>0</v>
      </c>
      <c r="AB167" s="160">
        <f t="shared" si="153"/>
        <v>0</v>
      </c>
      <c r="AC167" s="160">
        <f t="shared" si="153"/>
        <v>0</v>
      </c>
      <c r="AD167" s="160">
        <f t="shared" si="153"/>
        <v>0</v>
      </c>
      <c r="AE167" s="160">
        <f t="shared" si="153"/>
        <v>0</v>
      </c>
      <c r="AF167" s="160">
        <f t="shared" si="153"/>
        <v>0</v>
      </c>
      <c r="AG167" s="160">
        <f t="shared" si="153"/>
        <v>0</v>
      </c>
      <c r="AH167" s="160">
        <f t="shared" si="153"/>
        <v>0</v>
      </c>
      <c r="AI167" s="160">
        <f t="shared" si="153"/>
        <v>0</v>
      </c>
      <c r="AJ167" s="160">
        <f t="shared" si="153"/>
        <v>0</v>
      </c>
      <c r="AK167" s="160">
        <f t="shared" si="153"/>
        <v>0</v>
      </c>
      <c r="AL167" s="160">
        <f t="shared" si="153"/>
        <v>0</v>
      </c>
      <c r="AM167" s="160">
        <f t="shared" si="153"/>
        <v>0</v>
      </c>
      <c r="AN167" s="160">
        <f t="shared" si="153"/>
        <v>0</v>
      </c>
      <c r="AO167" s="160">
        <f t="shared" si="153"/>
        <v>0</v>
      </c>
      <c r="AP167" s="160">
        <f t="shared" si="153"/>
        <v>0</v>
      </c>
      <c r="AQ167" s="160">
        <f t="shared" si="153"/>
        <v>0</v>
      </c>
      <c r="AR167" s="160">
        <f t="shared" si="153"/>
        <v>0</v>
      </c>
      <c r="AS167" s="160">
        <f t="shared" si="153"/>
        <v>0</v>
      </c>
      <c r="AT167" s="160">
        <f t="shared" si="153"/>
        <v>0</v>
      </c>
      <c r="AU167" s="160">
        <f t="shared" si="153"/>
        <v>0</v>
      </c>
      <c r="AV167" s="160">
        <f t="shared" si="153"/>
        <v>0</v>
      </c>
      <c r="AW167" s="160">
        <f t="shared" si="153"/>
        <v>0</v>
      </c>
      <c r="AX167" s="160">
        <f t="shared" si="153"/>
        <v>0</v>
      </c>
      <c r="AY167" s="160">
        <f t="shared" si="153"/>
        <v>0</v>
      </c>
      <c r="AZ167" s="160">
        <f t="shared" si="153"/>
        <v>0</v>
      </c>
      <c r="BA167" s="160">
        <f t="shared" si="153"/>
        <v>0</v>
      </c>
      <c r="BB167" s="160">
        <f t="shared" si="153"/>
        <v>0</v>
      </c>
      <c r="BC167" s="160">
        <f t="shared" si="153"/>
        <v>5000</v>
      </c>
      <c r="BD167" s="160">
        <f t="shared" si="153"/>
        <v>5000</v>
      </c>
      <c r="BE167" s="160">
        <f t="shared" si="153"/>
        <v>5000</v>
      </c>
      <c r="BF167" s="160">
        <f t="shared" si="153"/>
        <v>5000</v>
      </c>
      <c r="BG167" s="160">
        <f t="shared" si="153"/>
        <v>5000</v>
      </c>
      <c r="BH167" s="160">
        <f t="shared" si="153"/>
        <v>5000</v>
      </c>
      <c r="BI167" s="160">
        <f t="shared" si="153"/>
        <v>5000</v>
      </c>
      <c r="BJ167" s="160">
        <f t="shared" si="153"/>
        <v>5000</v>
      </c>
      <c r="BK167" s="160">
        <f t="shared" si="153"/>
        <v>5000</v>
      </c>
    </row>
    <row r="168" spans="2:63" x14ac:dyDescent="0.25">
      <c r="B168" t="str">
        <f t="shared" si="150"/>
        <v>Linea G</v>
      </c>
      <c r="D168" s="160">
        <f t="shared" si="151"/>
        <v>0</v>
      </c>
      <c r="E168" s="160">
        <f t="shared" si="152"/>
        <v>0</v>
      </c>
      <c r="F168" s="160">
        <f t="shared" si="153"/>
        <v>0</v>
      </c>
      <c r="G168" s="160">
        <f t="shared" si="153"/>
        <v>0</v>
      </c>
      <c r="H168" s="160">
        <f t="shared" si="153"/>
        <v>0</v>
      </c>
      <c r="I168" s="160">
        <f t="shared" si="153"/>
        <v>0</v>
      </c>
      <c r="J168" s="160">
        <f t="shared" si="153"/>
        <v>0</v>
      </c>
      <c r="K168" s="160">
        <f t="shared" si="153"/>
        <v>0</v>
      </c>
      <c r="L168" s="160">
        <f t="shared" si="153"/>
        <v>0</v>
      </c>
      <c r="M168" s="160">
        <f t="shared" si="153"/>
        <v>0</v>
      </c>
      <c r="N168" s="160">
        <f t="shared" si="153"/>
        <v>0</v>
      </c>
      <c r="O168" s="160">
        <f t="shared" si="153"/>
        <v>0</v>
      </c>
      <c r="P168" s="160">
        <f t="shared" si="153"/>
        <v>0</v>
      </c>
      <c r="Q168" s="160">
        <f t="shared" si="153"/>
        <v>0</v>
      </c>
      <c r="R168" s="160">
        <f t="shared" si="153"/>
        <v>0</v>
      </c>
      <c r="S168" s="160">
        <f t="shared" si="153"/>
        <v>0</v>
      </c>
      <c r="T168" s="160">
        <f t="shared" si="153"/>
        <v>0</v>
      </c>
      <c r="U168" s="160">
        <f t="shared" si="153"/>
        <v>0</v>
      </c>
      <c r="V168" s="160">
        <f t="shared" si="153"/>
        <v>0</v>
      </c>
      <c r="W168" s="160">
        <f t="shared" si="153"/>
        <v>0</v>
      </c>
      <c r="X168" s="160">
        <f t="shared" si="153"/>
        <v>0</v>
      </c>
      <c r="Y168" s="160">
        <f t="shared" si="153"/>
        <v>0</v>
      </c>
      <c r="Z168" s="160">
        <f t="shared" si="153"/>
        <v>0</v>
      </c>
      <c r="AA168" s="160">
        <f t="shared" si="153"/>
        <v>0</v>
      </c>
      <c r="AB168" s="160">
        <f t="shared" si="153"/>
        <v>0</v>
      </c>
      <c r="AC168" s="160">
        <f t="shared" si="153"/>
        <v>0</v>
      </c>
      <c r="AD168" s="160">
        <f t="shared" si="153"/>
        <v>0</v>
      </c>
      <c r="AE168" s="160">
        <f t="shared" si="153"/>
        <v>0</v>
      </c>
      <c r="AF168" s="160">
        <f t="shared" si="153"/>
        <v>0</v>
      </c>
      <c r="AG168" s="160">
        <f t="shared" si="153"/>
        <v>0</v>
      </c>
      <c r="AH168" s="160">
        <f t="shared" si="153"/>
        <v>0</v>
      </c>
      <c r="AI168" s="160">
        <f t="shared" si="153"/>
        <v>0</v>
      </c>
      <c r="AJ168" s="160">
        <f t="shared" si="153"/>
        <v>0</v>
      </c>
      <c r="AK168" s="160">
        <f t="shared" si="153"/>
        <v>0</v>
      </c>
      <c r="AL168" s="160">
        <f t="shared" si="153"/>
        <v>0</v>
      </c>
      <c r="AM168" s="160">
        <f t="shared" si="153"/>
        <v>0</v>
      </c>
      <c r="AN168" s="160">
        <f t="shared" si="153"/>
        <v>0</v>
      </c>
      <c r="AO168" s="160">
        <f t="shared" si="153"/>
        <v>0</v>
      </c>
      <c r="AP168" s="160">
        <f t="shared" si="153"/>
        <v>0</v>
      </c>
      <c r="AQ168" s="160">
        <f t="shared" si="153"/>
        <v>0</v>
      </c>
      <c r="AR168" s="160">
        <f t="shared" si="153"/>
        <v>0</v>
      </c>
      <c r="AS168" s="160">
        <f t="shared" si="153"/>
        <v>0</v>
      </c>
      <c r="AT168" s="160">
        <f t="shared" si="153"/>
        <v>0</v>
      </c>
      <c r="AU168" s="160">
        <f t="shared" si="153"/>
        <v>0</v>
      </c>
      <c r="AV168" s="160">
        <f t="shared" si="153"/>
        <v>0</v>
      </c>
      <c r="AW168" s="160">
        <f t="shared" si="153"/>
        <v>0</v>
      </c>
      <c r="AX168" s="160">
        <f t="shared" si="153"/>
        <v>0</v>
      </c>
      <c r="AY168" s="160">
        <f t="shared" si="153"/>
        <v>0</v>
      </c>
      <c r="AZ168" s="160">
        <f t="shared" si="153"/>
        <v>0</v>
      </c>
      <c r="BA168" s="160">
        <f t="shared" si="153"/>
        <v>0</v>
      </c>
      <c r="BB168" s="160">
        <f t="shared" si="153"/>
        <v>0</v>
      </c>
      <c r="BC168" s="160">
        <f t="shared" si="153"/>
        <v>0</v>
      </c>
      <c r="BD168" s="160">
        <f t="shared" si="153"/>
        <v>0</v>
      </c>
      <c r="BE168" s="160">
        <f t="shared" si="153"/>
        <v>0</v>
      </c>
      <c r="BF168" s="160">
        <f t="shared" si="153"/>
        <v>0</v>
      </c>
      <c r="BG168" s="160">
        <f t="shared" si="153"/>
        <v>0</v>
      </c>
      <c r="BH168" s="160">
        <f t="shared" si="153"/>
        <v>0</v>
      </c>
      <c r="BI168" s="160">
        <f t="shared" si="153"/>
        <v>0</v>
      </c>
      <c r="BJ168" s="160">
        <f t="shared" si="153"/>
        <v>0</v>
      </c>
      <c r="BK168" s="160">
        <f t="shared" si="153"/>
        <v>0</v>
      </c>
    </row>
    <row r="169" spans="2:63" x14ac:dyDescent="0.25">
      <c r="B169" t="str">
        <f t="shared" si="150"/>
        <v>Linea H</v>
      </c>
      <c r="D169" s="160">
        <f t="shared" si="151"/>
        <v>0</v>
      </c>
      <c r="E169" s="160">
        <f t="shared" si="152"/>
        <v>0</v>
      </c>
      <c r="F169" s="160">
        <f t="shared" si="153"/>
        <v>0</v>
      </c>
      <c r="G169" s="160">
        <f t="shared" si="153"/>
        <v>0</v>
      </c>
      <c r="H169" s="160">
        <f t="shared" si="153"/>
        <v>0</v>
      </c>
      <c r="I169" s="160">
        <f t="shared" si="153"/>
        <v>0</v>
      </c>
      <c r="J169" s="160">
        <f t="shared" si="153"/>
        <v>0</v>
      </c>
      <c r="K169" s="160">
        <f t="shared" si="153"/>
        <v>0</v>
      </c>
      <c r="L169" s="160">
        <f t="shared" si="153"/>
        <v>0</v>
      </c>
      <c r="M169" s="160">
        <f t="shared" si="153"/>
        <v>0</v>
      </c>
      <c r="N169" s="160">
        <f t="shared" si="153"/>
        <v>0</v>
      </c>
      <c r="O169" s="160">
        <f t="shared" si="153"/>
        <v>0</v>
      </c>
      <c r="P169" s="160">
        <f t="shared" si="153"/>
        <v>0</v>
      </c>
      <c r="Q169" s="160">
        <f t="shared" si="153"/>
        <v>0</v>
      </c>
      <c r="R169" s="160">
        <f t="shared" si="153"/>
        <v>0</v>
      </c>
      <c r="S169" s="160">
        <f t="shared" si="153"/>
        <v>0</v>
      </c>
      <c r="T169" s="160">
        <f t="shared" si="153"/>
        <v>0</v>
      </c>
      <c r="U169" s="160">
        <f t="shared" si="153"/>
        <v>0</v>
      </c>
      <c r="V169" s="160">
        <f t="shared" si="153"/>
        <v>0</v>
      </c>
      <c r="W169" s="160">
        <f t="shared" si="153"/>
        <v>0</v>
      </c>
      <c r="X169" s="160">
        <f t="shared" si="153"/>
        <v>0</v>
      </c>
      <c r="Y169" s="160">
        <f t="shared" si="153"/>
        <v>0</v>
      </c>
      <c r="Z169" s="160">
        <f t="shared" si="153"/>
        <v>0</v>
      </c>
      <c r="AA169" s="160">
        <f t="shared" si="153"/>
        <v>0</v>
      </c>
      <c r="AB169" s="160">
        <f t="shared" si="153"/>
        <v>0</v>
      </c>
      <c r="AC169" s="160">
        <f t="shared" si="153"/>
        <v>0</v>
      </c>
      <c r="AD169" s="160">
        <f t="shared" si="153"/>
        <v>0</v>
      </c>
      <c r="AE169" s="160">
        <f t="shared" si="153"/>
        <v>0</v>
      </c>
      <c r="AF169" s="160">
        <f t="shared" si="153"/>
        <v>0</v>
      </c>
      <c r="AG169" s="160">
        <f t="shared" si="153"/>
        <v>0</v>
      </c>
      <c r="AH169" s="160">
        <f t="shared" si="153"/>
        <v>0</v>
      </c>
      <c r="AI169" s="160">
        <f t="shared" si="153"/>
        <v>0</v>
      </c>
      <c r="AJ169" s="160">
        <f t="shared" si="153"/>
        <v>0</v>
      </c>
      <c r="AK169" s="160">
        <f t="shared" si="153"/>
        <v>0</v>
      </c>
      <c r="AL169" s="160">
        <f t="shared" si="153"/>
        <v>0</v>
      </c>
      <c r="AM169" s="160">
        <f t="shared" si="153"/>
        <v>0</v>
      </c>
      <c r="AN169" s="160">
        <f t="shared" si="153"/>
        <v>0</v>
      </c>
      <c r="AO169" s="160">
        <f t="shared" si="153"/>
        <v>0</v>
      </c>
      <c r="AP169" s="160">
        <f t="shared" si="153"/>
        <v>0</v>
      </c>
      <c r="AQ169" s="160">
        <f t="shared" si="153"/>
        <v>0</v>
      </c>
      <c r="AR169" s="160">
        <f t="shared" si="153"/>
        <v>0</v>
      </c>
      <c r="AS169" s="160">
        <f t="shared" si="153"/>
        <v>0</v>
      </c>
      <c r="AT169" s="160">
        <f t="shared" si="153"/>
        <v>0</v>
      </c>
      <c r="AU169" s="160">
        <f t="shared" si="153"/>
        <v>0</v>
      </c>
      <c r="AV169" s="160">
        <f t="shared" si="153"/>
        <v>0</v>
      </c>
      <c r="AW169" s="160">
        <f t="shared" si="153"/>
        <v>0</v>
      </c>
      <c r="AX169" s="160">
        <f t="shared" si="153"/>
        <v>0</v>
      </c>
      <c r="AY169" s="160">
        <f t="shared" si="153"/>
        <v>0</v>
      </c>
      <c r="AZ169" s="160">
        <f t="shared" si="153"/>
        <v>0</v>
      </c>
      <c r="BA169" s="160">
        <f t="shared" si="153"/>
        <v>0</v>
      </c>
      <c r="BB169" s="160">
        <f t="shared" si="153"/>
        <v>0</v>
      </c>
      <c r="BC169" s="160">
        <f t="shared" si="153"/>
        <v>0</v>
      </c>
      <c r="BD169" s="160">
        <f t="shared" si="153"/>
        <v>0</v>
      </c>
      <c r="BE169" s="160">
        <f t="shared" si="153"/>
        <v>0</v>
      </c>
      <c r="BF169" s="160">
        <f t="shared" si="153"/>
        <v>0</v>
      </c>
      <c r="BG169" s="160">
        <f t="shared" si="153"/>
        <v>0</v>
      </c>
      <c r="BH169" s="160">
        <f t="shared" si="153"/>
        <v>0</v>
      </c>
      <c r="BI169" s="160">
        <f t="shared" si="153"/>
        <v>0</v>
      </c>
      <c r="BJ169" s="160">
        <f t="shared" si="153"/>
        <v>0</v>
      </c>
      <c r="BK169" s="160">
        <f t="shared" si="153"/>
        <v>0</v>
      </c>
    </row>
    <row r="170" spans="2:63" x14ac:dyDescent="0.25">
      <c r="B170" t="str">
        <f t="shared" si="150"/>
        <v>Linea I</v>
      </c>
      <c r="D170" s="160">
        <f t="shared" si="151"/>
        <v>0</v>
      </c>
      <c r="E170" s="160">
        <f t="shared" si="152"/>
        <v>0</v>
      </c>
      <c r="F170" s="160">
        <f t="shared" si="153"/>
        <v>0</v>
      </c>
      <c r="G170" s="160">
        <f t="shared" si="153"/>
        <v>0</v>
      </c>
      <c r="H170" s="160">
        <f t="shared" si="153"/>
        <v>0</v>
      </c>
      <c r="I170" s="160">
        <f t="shared" si="153"/>
        <v>0</v>
      </c>
      <c r="J170" s="160">
        <f t="shared" si="153"/>
        <v>0</v>
      </c>
      <c r="K170" s="160">
        <f t="shared" si="153"/>
        <v>0</v>
      </c>
      <c r="L170" s="160">
        <f t="shared" si="153"/>
        <v>0</v>
      </c>
      <c r="M170" s="160">
        <f t="shared" si="153"/>
        <v>0</v>
      </c>
      <c r="N170" s="160">
        <f t="shared" si="153"/>
        <v>0</v>
      </c>
      <c r="O170" s="160">
        <f t="shared" si="153"/>
        <v>0</v>
      </c>
      <c r="P170" s="160">
        <f t="shared" si="153"/>
        <v>0</v>
      </c>
      <c r="Q170" s="160">
        <f t="shared" si="153"/>
        <v>0</v>
      </c>
      <c r="R170" s="160">
        <f t="shared" si="153"/>
        <v>0</v>
      </c>
      <c r="S170" s="160">
        <f t="shared" si="153"/>
        <v>0</v>
      </c>
      <c r="T170" s="160">
        <f t="shared" si="153"/>
        <v>0</v>
      </c>
      <c r="U170" s="160">
        <f t="shared" si="153"/>
        <v>0</v>
      </c>
      <c r="V170" s="160">
        <f t="shared" si="153"/>
        <v>0</v>
      </c>
      <c r="W170" s="160">
        <f t="shared" si="153"/>
        <v>0</v>
      </c>
      <c r="X170" s="160">
        <f t="shared" si="153"/>
        <v>0</v>
      </c>
      <c r="Y170" s="160">
        <f t="shared" si="153"/>
        <v>0</v>
      </c>
      <c r="Z170" s="160">
        <f t="shared" si="153"/>
        <v>0</v>
      </c>
      <c r="AA170" s="160">
        <f t="shared" si="153"/>
        <v>0</v>
      </c>
      <c r="AB170" s="160">
        <f t="shared" si="153"/>
        <v>0</v>
      </c>
      <c r="AC170" s="160">
        <f t="shared" si="153"/>
        <v>0</v>
      </c>
      <c r="AD170" s="160">
        <f t="shared" si="153"/>
        <v>0</v>
      </c>
      <c r="AE170" s="160">
        <f t="shared" si="153"/>
        <v>0</v>
      </c>
      <c r="AF170" s="160">
        <f t="shared" si="153"/>
        <v>0</v>
      </c>
      <c r="AG170" s="160">
        <f t="shared" si="153"/>
        <v>0</v>
      </c>
      <c r="AH170" s="160">
        <f t="shared" si="153"/>
        <v>0</v>
      </c>
      <c r="AI170" s="160">
        <f t="shared" si="153"/>
        <v>0</v>
      </c>
      <c r="AJ170" s="160">
        <f t="shared" si="153"/>
        <v>0</v>
      </c>
      <c r="AK170" s="160">
        <f t="shared" si="153"/>
        <v>0</v>
      </c>
      <c r="AL170" s="160">
        <f t="shared" si="153"/>
        <v>0</v>
      </c>
      <c r="AM170" s="160">
        <f t="shared" si="153"/>
        <v>0</v>
      </c>
      <c r="AN170" s="160">
        <f t="shared" si="153"/>
        <v>0</v>
      </c>
      <c r="AO170" s="160">
        <f t="shared" si="153"/>
        <v>0</v>
      </c>
      <c r="AP170" s="160">
        <f t="shared" si="153"/>
        <v>0</v>
      </c>
      <c r="AQ170" s="160">
        <f t="shared" si="153"/>
        <v>0</v>
      </c>
      <c r="AR170" s="160">
        <f t="shared" si="153"/>
        <v>0</v>
      </c>
      <c r="AS170" s="160">
        <f t="shared" si="153"/>
        <v>0</v>
      </c>
      <c r="AT170" s="160">
        <f t="shared" si="153"/>
        <v>0</v>
      </c>
      <c r="AU170" s="160">
        <f t="shared" si="153"/>
        <v>0</v>
      </c>
      <c r="AV170" s="160">
        <f t="shared" si="153"/>
        <v>0</v>
      </c>
      <c r="AW170" s="160">
        <f t="shared" si="153"/>
        <v>0</v>
      </c>
      <c r="AX170" s="160">
        <f t="shared" si="153"/>
        <v>0</v>
      </c>
      <c r="AY170" s="160">
        <f t="shared" si="153"/>
        <v>0</v>
      </c>
      <c r="AZ170" s="160">
        <f t="shared" si="153"/>
        <v>0</v>
      </c>
      <c r="BA170" s="160">
        <f t="shared" si="153"/>
        <v>0</v>
      </c>
      <c r="BB170" s="160">
        <f t="shared" si="153"/>
        <v>0</v>
      </c>
      <c r="BC170" s="160">
        <f t="shared" si="153"/>
        <v>0</v>
      </c>
      <c r="BD170" s="160">
        <f t="shared" si="153"/>
        <v>0</v>
      </c>
      <c r="BE170" s="160">
        <f t="shared" si="153"/>
        <v>0</v>
      </c>
      <c r="BF170" s="160">
        <f t="shared" si="153"/>
        <v>0</v>
      </c>
      <c r="BG170" s="160">
        <f t="shared" si="153"/>
        <v>0</v>
      </c>
      <c r="BH170" s="160">
        <f t="shared" si="153"/>
        <v>0</v>
      </c>
      <c r="BI170" s="160">
        <f t="shared" si="153"/>
        <v>0</v>
      </c>
      <c r="BJ170" s="160">
        <f t="shared" si="153"/>
        <v>0</v>
      </c>
      <c r="BK170" s="160">
        <f t="shared" si="153"/>
        <v>0</v>
      </c>
    </row>
    <row r="171" spans="2:63" x14ac:dyDescent="0.25">
      <c r="B171" t="str">
        <f t="shared" si="150"/>
        <v>Linea j</v>
      </c>
      <c r="D171" s="160">
        <f t="shared" si="151"/>
        <v>0</v>
      </c>
      <c r="E171" s="160">
        <f t="shared" si="152"/>
        <v>0</v>
      </c>
      <c r="F171" s="160">
        <f t="shared" si="153"/>
        <v>0</v>
      </c>
      <c r="G171" s="160">
        <f t="shared" si="153"/>
        <v>0</v>
      </c>
      <c r="H171" s="160">
        <f t="shared" si="153"/>
        <v>0</v>
      </c>
      <c r="I171" s="160">
        <f t="shared" ref="F171:BK175" si="154">+I101-(I148-H148)</f>
        <v>0</v>
      </c>
      <c r="J171" s="160">
        <f t="shared" si="154"/>
        <v>0</v>
      </c>
      <c r="K171" s="160">
        <f t="shared" si="154"/>
        <v>0</v>
      </c>
      <c r="L171" s="160">
        <f t="shared" si="154"/>
        <v>0</v>
      </c>
      <c r="M171" s="160">
        <f t="shared" si="154"/>
        <v>0</v>
      </c>
      <c r="N171" s="160">
        <f t="shared" si="154"/>
        <v>0</v>
      </c>
      <c r="O171" s="160">
        <f t="shared" si="154"/>
        <v>0</v>
      </c>
      <c r="P171" s="160">
        <f t="shared" si="154"/>
        <v>0</v>
      </c>
      <c r="Q171" s="160">
        <f t="shared" si="154"/>
        <v>0</v>
      </c>
      <c r="R171" s="160">
        <f t="shared" si="154"/>
        <v>0</v>
      </c>
      <c r="S171" s="160">
        <f t="shared" si="154"/>
        <v>0</v>
      </c>
      <c r="T171" s="160">
        <f t="shared" si="154"/>
        <v>0</v>
      </c>
      <c r="U171" s="160">
        <f t="shared" si="154"/>
        <v>0</v>
      </c>
      <c r="V171" s="160">
        <f t="shared" si="154"/>
        <v>0</v>
      </c>
      <c r="W171" s="160">
        <f t="shared" si="154"/>
        <v>0</v>
      </c>
      <c r="X171" s="160">
        <f t="shared" si="154"/>
        <v>0</v>
      </c>
      <c r="Y171" s="160">
        <f t="shared" si="154"/>
        <v>0</v>
      </c>
      <c r="Z171" s="160">
        <f t="shared" si="154"/>
        <v>0</v>
      </c>
      <c r="AA171" s="160">
        <f t="shared" si="154"/>
        <v>0</v>
      </c>
      <c r="AB171" s="160">
        <f t="shared" si="154"/>
        <v>0</v>
      </c>
      <c r="AC171" s="160">
        <f t="shared" si="154"/>
        <v>0</v>
      </c>
      <c r="AD171" s="160">
        <f t="shared" si="154"/>
        <v>0</v>
      </c>
      <c r="AE171" s="160">
        <f t="shared" si="154"/>
        <v>0</v>
      </c>
      <c r="AF171" s="160">
        <f t="shared" si="154"/>
        <v>0</v>
      </c>
      <c r="AG171" s="160">
        <f t="shared" si="154"/>
        <v>0</v>
      </c>
      <c r="AH171" s="160">
        <f t="shared" si="154"/>
        <v>0</v>
      </c>
      <c r="AI171" s="160">
        <f t="shared" si="154"/>
        <v>0</v>
      </c>
      <c r="AJ171" s="160">
        <f t="shared" si="154"/>
        <v>0</v>
      </c>
      <c r="AK171" s="160">
        <f t="shared" si="154"/>
        <v>0</v>
      </c>
      <c r="AL171" s="160">
        <f t="shared" si="154"/>
        <v>0</v>
      </c>
      <c r="AM171" s="160">
        <f t="shared" si="154"/>
        <v>0</v>
      </c>
      <c r="AN171" s="160">
        <f t="shared" si="154"/>
        <v>0</v>
      </c>
      <c r="AO171" s="160">
        <f t="shared" si="154"/>
        <v>0</v>
      </c>
      <c r="AP171" s="160">
        <f t="shared" si="154"/>
        <v>0</v>
      </c>
      <c r="AQ171" s="160">
        <f t="shared" si="154"/>
        <v>0</v>
      </c>
      <c r="AR171" s="160">
        <f t="shared" si="154"/>
        <v>0</v>
      </c>
      <c r="AS171" s="160">
        <f t="shared" si="154"/>
        <v>0</v>
      </c>
      <c r="AT171" s="160">
        <f t="shared" si="154"/>
        <v>0</v>
      </c>
      <c r="AU171" s="160">
        <f t="shared" si="154"/>
        <v>0</v>
      </c>
      <c r="AV171" s="160">
        <f t="shared" si="154"/>
        <v>0</v>
      </c>
      <c r="AW171" s="160">
        <f t="shared" si="154"/>
        <v>0</v>
      </c>
      <c r="AX171" s="160">
        <f t="shared" si="154"/>
        <v>0</v>
      </c>
      <c r="AY171" s="160">
        <f t="shared" si="154"/>
        <v>0</v>
      </c>
      <c r="AZ171" s="160">
        <f t="shared" si="154"/>
        <v>0</v>
      </c>
      <c r="BA171" s="160">
        <f t="shared" si="154"/>
        <v>0</v>
      </c>
      <c r="BB171" s="160">
        <f t="shared" si="154"/>
        <v>0</v>
      </c>
      <c r="BC171" s="160">
        <f t="shared" si="154"/>
        <v>0</v>
      </c>
      <c r="BD171" s="160">
        <f t="shared" si="154"/>
        <v>0</v>
      </c>
      <c r="BE171" s="160">
        <f t="shared" si="154"/>
        <v>0</v>
      </c>
      <c r="BF171" s="160">
        <f t="shared" si="154"/>
        <v>0</v>
      </c>
      <c r="BG171" s="160">
        <f t="shared" si="154"/>
        <v>0</v>
      </c>
      <c r="BH171" s="160">
        <f t="shared" si="154"/>
        <v>0</v>
      </c>
      <c r="BI171" s="160">
        <f t="shared" si="154"/>
        <v>0</v>
      </c>
      <c r="BJ171" s="160">
        <f t="shared" si="154"/>
        <v>0</v>
      </c>
      <c r="BK171" s="160">
        <f t="shared" si="154"/>
        <v>0</v>
      </c>
    </row>
    <row r="172" spans="2:63" x14ac:dyDescent="0.25">
      <c r="B172" t="str">
        <f t="shared" si="150"/>
        <v>Linea K</v>
      </c>
      <c r="D172" s="160">
        <f t="shared" si="151"/>
        <v>0</v>
      </c>
      <c r="E172" s="160">
        <f t="shared" si="152"/>
        <v>0</v>
      </c>
      <c r="F172" s="160">
        <f t="shared" si="154"/>
        <v>0</v>
      </c>
      <c r="G172" s="160">
        <f t="shared" si="154"/>
        <v>0</v>
      </c>
      <c r="H172" s="160">
        <f t="shared" si="154"/>
        <v>0</v>
      </c>
      <c r="I172" s="160">
        <f t="shared" si="154"/>
        <v>0</v>
      </c>
      <c r="J172" s="160">
        <f t="shared" si="154"/>
        <v>0</v>
      </c>
      <c r="K172" s="160">
        <f t="shared" si="154"/>
        <v>0</v>
      </c>
      <c r="L172" s="160">
        <f t="shared" si="154"/>
        <v>0</v>
      </c>
      <c r="M172" s="160">
        <f t="shared" si="154"/>
        <v>0</v>
      </c>
      <c r="N172" s="160">
        <f t="shared" si="154"/>
        <v>0</v>
      </c>
      <c r="O172" s="160">
        <f t="shared" si="154"/>
        <v>0</v>
      </c>
      <c r="P172" s="160">
        <f t="shared" si="154"/>
        <v>0</v>
      </c>
      <c r="Q172" s="160">
        <f t="shared" si="154"/>
        <v>0</v>
      </c>
      <c r="R172" s="160">
        <f t="shared" si="154"/>
        <v>0</v>
      </c>
      <c r="S172" s="160">
        <f t="shared" si="154"/>
        <v>0</v>
      </c>
      <c r="T172" s="160">
        <f t="shared" si="154"/>
        <v>0</v>
      </c>
      <c r="U172" s="160">
        <f t="shared" si="154"/>
        <v>0</v>
      </c>
      <c r="V172" s="160">
        <f t="shared" si="154"/>
        <v>0</v>
      </c>
      <c r="W172" s="160">
        <f t="shared" si="154"/>
        <v>0</v>
      </c>
      <c r="X172" s="160">
        <f t="shared" si="154"/>
        <v>0</v>
      </c>
      <c r="Y172" s="160">
        <f t="shared" si="154"/>
        <v>0</v>
      </c>
      <c r="Z172" s="160">
        <f t="shared" si="154"/>
        <v>0</v>
      </c>
      <c r="AA172" s="160">
        <f t="shared" si="154"/>
        <v>0</v>
      </c>
      <c r="AB172" s="160">
        <f t="shared" si="154"/>
        <v>0</v>
      </c>
      <c r="AC172" s="160">
        <f t="shared" si="154"/>
        <v>0</v>
      </c>
      <c r="AD172" s="160">
        <f t="shared" si="154"/>
        <v>0</v>
      </c>
      <c r="AE172" s="160">
        <f t="shared" si="154"/>
        <v>0</v>
      </c>
      <c r="AF172" s="160">
        <f t="shared" si="154"/>
        <v>0</v>
      </c>
      <c r="AG172" s="160">
        <f t="shared" si="154"/>
        <v>0</v>
      </c>
      <c r="AH172" s="160">
        <f t="shared" si="154"/>
        <v>0</v>
      </c>
      <c r="AI172" s="160">
        <f t="shared" si="154"/>
        <v>0</v>
      </c>
      <c r="AJ172" s="160">
        <f t="shared" si="154"/>
        <v>0</v>
      </c>
      <c r="AK172" s="160">
        <f t="shared" si="154"/>
        <v>0</v>
      </c>
      <c r="AL172" s="160">
        <f t="shared" si="154"/>
        <v>0</v>
      </c>
      <c r="AM172" s="160">
        <f t="shared" si="154"/>
        <v>0</v>
      </c>
      <c r="AN172" s="160">
        <f t="shared" si="154"/>
        <v>0</v>
      </c>
      <c r="AO172" s="160">
        <f t="shared" si="154"/>
        <v>0</v>
      </c>
      <c r="AP172" s="160">
        <f t="shared" si="154"/>
        <v>0</v>
      </c>
      <c r="AQ172" s="160">
        <f t="shared" si="154"/>
        <v>0</v>
      </c>
      <c r="AR172" s="160">
        <f t="shared" si="154"/>
        <v>0</v>
      </c>
      <c r="AS172" s="160">
        <f t="shared" si="154"/>
        <v>0</v>
      </c>
      <c r="AT172" s="160">
        <f t="shared" si="154"/>
        <v>0</v>
      </c>
      <c r="AU172" s="160">
        <f t="shared" si="154"/>
        <v>0</v>
      </c>
      <c r="AV172" s="160">
        <f t="shared" si="154"/>
        <v>0</v>
      </c>
      <c r="AW172" s="160">
        <f t="shared" si="154"/>
        <v>0</v>
      </c>
      <c r="AX172" s="160">
        <f t="shared" si="154"/>
        <v>0</v>
      </c>
      <c r="AY172" s="160">
        <f t="shared" si="154"/>
        <v>0</v>
      </c>
      <c r="AZ172" s="160">
        <f t="shared" si="154"/>
        <v>0</v>
      </c>
      <c r="BA172" s="160">
        <f t="shared" si="154"/>
        <v>0</v>
      </c>
      <c r="BB172" s="160">
        <f t="shared" si="154"/>
        <v>0</v>
      </c>
      <c r="BC172" s="160">
        <f t="shared" si="154"/>
        <v>0</v>
      </c>
      <c r="BD172" s="160">
        <f t="shared" si="154"/>
        <v>0</v>
      </c>
      <c r="BE172" s="160">
        <f t="shared" si="154"/>
        <v>0</v>
      </c>
      <c r="BF172" s="160">
        <f t="shared" si="154"/>
        <v>0</v>
      </c>
      <c r="BG172" s="160">
        <f t="shared" si="154"/>
        <v>0</v>
      </c>
      <c r="BH172" s="160">
        <f t="shared" si="154"/>
        <v>0</v>
      </c>
      <c r="BI172" s="160">
        <f t="shared" si="154"/>
        <v>0</v>
      </c>
      <c r="BJ172" s="160">
        <f t="shared" si="154"/>
        <v>0</v>
      </c>
      <c r="BK172" s="160">
        <f t="shared" si="154"/>
        <v>0</v>
      </c>
    </row>
    <row r="173" spans="2:63" x14ac:dyDescent="0.25">
      <c r="B173" t="str">
        <f t="shared" si="150"/>
        <v>Linea L</v>
      </c>
      <c r="D173" s="160">
        <f t="shared" si="151"/>
        <v>0</v>
      </c>
      <c r="E173" s="160">
        <f t="shared" si="152"/>
        <v>0</v>
      </c>
      <c r="F173" s="160">
        <f t="shared" si="154"/>
        <v>0</v>
      </c>
      <c r="G173" s="160">
        <f t="shared" si="154"/>
        <v>0</v>
      </c>
      <c r="H173" s="160">
        <f t="shared" si="154"/>
        <v>0</v>
      </c>
      <c r="I173" s="160">
        <f t="shared" si="154"/>
        <v>0</v>
      </c>
      <c r="J173" s="160">
        <f t="shared" si="154"/>
        <v>0</v>
      </c>
      <c r="K173" s="160">
        <f t="shared" si="154"/>
        <v>0</v>
      </c>
      <c r="L173" s="160">
        <f t="shared" si="154"/>
        <v>0</v>
      </c>
      <c r="M173" s="160">
        <f t="shared" si="154"/>
        <v>0</v>
      </c>
      <c r="N173" s="160">
        <f t="shared" si="154"/>
        <v>0</v>
      </c>
      <c r="O173" s="160">
        <f t="shared" si="154"/>
        <v>0</v>
      </c>
      <c r="P173" s="160">
        <f t="shared" si="154"/>
        <v>0</v>
      </c>
      <c r="Q173" s="160">
        <f t="shared" si="154"/>
        <v>0</v>
      </c>
      <c r="R173" s="160">
        <f t="shared" si="154"/>
        <v>0</v>
      </c>
      <c r="S173" s="160">
        <f t="shared" si="154"/>
        <v>0</v>
      </c>
      <c r="T173" s="160">
        <f t="shared" si="154"/>
        <v>0</v>
      </c>
      <c r="U173" s="160">
        <f t="shared" si="154"/>
        <v>0</v>
      </c>
      <c r="V173" s="160">
        <f t="shared" si="154"/>
        <v>0</v>
      </c>
      <c r="W173" s="160">
        <f t="shared" si="154"/>
        <v>0</v>
      </c>
      <c r="X173" s="160">
        <f t="shared" si="154"/>
        <v>0</v>
      </c>
      <c r="Y173" s="160">
        <f t="shared" si="154"/>
        <v>0</v>
      </c>
      <c r="Z173" s="160">
        <f t="shared" si="154"/>
        <v>0</v>
      </c>
      <c r="AA173" s="160">
        <f t="shared" si="154"/>
        <v>0</v>
      </c>
      <c r="AB173" s="160">
        <f t="shared" si="154"/>
        <v>0</v>
      </c>
      <c r="AC173" s="160">
        <f t="shared" si="154"/>
        <v>0</v>
      </c>
      <c r="AD173" s="160">
        <f t="shared" si="154"/>
        <v>0</v>
      </c>
      <c r="AE173" s="160">
        <f t="shared" si="154"/>
        <v>0</v>
      </c>
      <c r="AF173" s="160">
        <f t="shared" si="154"/>
        <v>0</v>
      </c>
      <c r="AG173" s="160">
        <f t="shared" si="154"/>
        <v>0</v>
      </c>
      <c r="AH173" s="160">
        <f t="shared" si="154"/>
        <v>0</v>
      </c>
      <c r="AI173" s="160">
        <f t="shared" si="154"/>
        <v>0</v>
      </c>
      <c r="AJ173" s="160">
        <f t="shared" si="154"/>
        <v>0</v>
      </c>
      <c r="AK173" s="160">
        <f t="shared" si="154"/>
        <v>0</v>
      </c>
      <c r="AL173" s="160">
        <f t="shared" si="154"/>
        <v>0</v>
      </c>
      <c r="AM173" s="160">
        <f t="shared" si="154"/>
        <v>0</v>
      </c>
      <c r="AN173" s="160">
        <f t="shared" si="154"/>
        <v>0</v>
      </c>
      <c r="AO173" s="160">
        <f t="shared" si="154"/>
        <v>0</v>
      </c>
      <c r="AP173" s="160">
        <f t="shared" si="154"/>
        <v>0</v>
      </c>
      <c r="AQ173" s="160">
        <f t="shared" si="154"/>
        <v>0</v>
      </c>
      <c r="AR173" s="160">
        <f t="shared" si="154"/>
        <v>0</v>
      </c>
      <c r="AS173" s="160">
        <f t="shared" si="154"/>
        <v>0</v>
      </c>
      <c r="AT173" s="160">
        <f t="shared" si="154"/>
        <v>0</v>
      </c>
      <c r="AU173" s="160">
        <f t="shared" si="154"/>
        <v>0</v>
      </c>
      <c r="AV173" s="160">
        <f t="shared" si="154"/>
        <v>0</v>
      </c>
      <c r="AW173" s="160">
        <f t="shared" si="154"/>
        <v>0</v>
      </c>
      <c r="AX173" s="160">
        <f t="shared" si="154"/>
        <v>0</v>
      </c>
      <c r="AY173" s="160">
        <f t="shared" si="154"/>
        <v>0</v>
      </c>
      <c r="AZ173" s="160">
        <f t="shared" si="154"/>
        <v>0</v>
      </c>
      <c r="BA173" s="160">
        <f t="shared" si="154"/>
        <v>0</v>
      </c>
      <c r="BB173" s="160">
        <f t="shared" si="154"/>
        <v>0</v>
      </c>
      <c r="BC173" s="160">
        <f t="shared" si="154"/>
        <v>0</v>
      </c>
      <c r="BD173" s="160">
        <f t="shared" si="154"/>
        <v>0</v>
      </c>
      <c r="BE173" s="160">
        <f t="shared" si="154"/>
        <v>0</v>
      </c>
      <c r="BF173" s="160">
        <f t="shared" si="154"/>
        <v>0</v>
      </c>
      <c r="BG173" s="160">
        <f t="shared" si="154"/>
        <v>0</v>
      </c>
      <c r="BH173" s="160">
        <f t="shared" si="154"/>
        <v>0</v>
      </c>
      <c r="BI173" s="160">
        <f t="shared" si="154"/>
        <v>0</v>
      </c>
      <c r="BJ173" s="160">
        <f t="shared" si="154"/>
        <v>0</v>
      </c>
      <c r="BK173" s="160">
        <f t="shared" si="154"/>
        <v>0</v>
      </c>
    </row>
    <row r="174" spans="2:63" x14ac:dyDescent="0.25">
      <c r="B174" t="str">
        <f t="shared" si="150"/>
        <v>Linea M</v>
      </c>
      <c r="D174" s="160">
        <f t="shared" si="151"/>
        <v>0</v>
      </c>
      <c r="E174" s="160">
        <f t="shared" si="152"/>
        <v>0</v>
      </c>
      <c r="F174" s="160">
        <f t="shared" si="154"/>
        <v>0</v>
      </c>
      <c r="G174" s="160">
        <f t="shared" si="154"/>
        <v>0</v>
      </c>
      <c r="H174" s="160">
        <f t="shared" si="154"/>
        <v>0</v>
      </c>
      <c r="I174" s="160">
        <f t="shared" si="154"/>
        <v>0</v>
      </c>
      <c r="J174" s="160">
        <f t="shared" si="154"/>
        <v>0</v>
      </c>
      <c r="K174" s="160">
        <f t="shared" si="154"/>
        <v>0</v>
      </c>
      <c r="L174" s="160">
        <f t="shared" si="154"/>
        <v>0</v>
      </c>
      <c r="M174" s="160">
        <f t="shared" si="154"/>
        <v>0</v>
      </c>
      <c r="N174" s="160">
        <f t="shared" si="154"/>
        <v>0</v>
      </c>
      <c r="O174" s="160">
        <f t="shared" si="154"/>
        <v>0</v>
      </c>
      <c r="P174" s="160">
        <f t="shared" si="154"/>
        <v>0</v>
      </c>
      <c r="Q174" s="160">
        <f t="shared" si="154"/>
        <v>0</v>
      </c>
      <c r="R174" s="160">
        <f t="shared" si="154"/>
        <v>0</v>
      </c>
      <c r="S174" s="160">
        <f t="shared" si="154"/>
        <v>0</v>
      </c>
      <c r="T174" s="160">
        <f t="shared" si="154"/>
        <v>0</v>
      </c>
      <c r="U174" s="160">
        <f t="shared" si="154"/>
        <v>0</v>
      </c>
      <c r="V174" s="160">
        <f t="shared" si="154"/>
        <v>0</v>
      </c>
      <c r="W174" s="160">
        <f t="shared" si="154"/>
        <v>0</v>
      </c>
      <c r="X174" s="160">
        <f t="shared" si="154"/>
        <v>0</v>
      </c>
      <c r="Y174" s="160">
        <f t="shared" si="154"/>
        <v>0</v>
      </c>
      <c r="Z174" s="160">
        <f t="shared" si="154"/>
        <v>0</v>
      </c>
      <c r="AA174" s="160">
        <f t="shared" si="154"/>
        <v>0</v>
      </c>
      <c r="AB174" s="160">
        <f t="shared" si="154"/>
        <v>0</v>
      </c>
      <c r="AC174" s="160">
        <f t="shared" si="154"/>
        <v>0</v>
      </c>
      <c r="AD174" s="160">
        <f t="shared" si="154"/>
        <v>0</v>
      </c>
      <c r="AE174" s="160">
        <f t="shared" si="154"/>
        <v>0</v>
      </c>
      <c r="AF174" s="160">
        <f t="shared" si="154"/>
        <v>0</v>
      </c>
      <c r="AG174" s="160">
        <f t="shared" si="154"/>
        <v>0</v>
      </c>
      <c r="AH174" s="160">
        <f t="shared" si="154"/>
        <v>0</v>
      </c>
      <c r="AI174" s="160">
        <f t="shared" si="154"/>
        <v>0</v>
      </c>
      <c r="AJ174" s="160">
        <f t="shared" si="154"/>
        <v>0</v>
      </c>
      <c r="AK174" s="160">
        <f t="shared" si="154"/>
        <v>0</v>
      </c>
      <c r="AL174" s="160">
        <f t="shared" si="154"/>
        <v>0</v>
      </c>
      <c r="AM174" s="160">
        <f t="shared" si="154"/>
        <v>0</v>
      </c>
      <c r="AN174" s="160">
        <f t="shared" si="154"/>
        <v>0</v>
      </c>
      <c r="AO174" s="160">
        <f t="shared" si="154"/>
        <v>0</v>
      </c>
      <c r="AP174" s="160">
        <f t="shared" si="154"/>
        <v>0</v>
      </c>
      <c r="AQ174" s="160">
        <f t="shared" si="154"/>
        <v>0</v>
      </c>
      <c r="AR174" s="160">
        <f t="shared" si="154"/>
        <v>0</v>
      </c>
      <c r="AS174" s="160">
        <f t="shared" si="154"/>
        <v>0</v>
      </c>
      <c r="AT174" s="160">
        <f t="shared" si="154"/>
        <v>0</v>
      </c>
      <c r="AU174" s="160">
        <f t="shared" si="154"/>
        <v>0</v>
      </c>
      <c r="AV174" s="160">
        <f t="shared" si="154"/>
        <v>0</v>
      </c>
      <c r="AW174" s="160">
        <f t="shared" si="154"/>
        <v>0</v>
      </c>
      <c r="AX174" s="160">
        <f t="shared" si="154"/>
        <v>0</v>
      </c>
      <c r="AY174" s="160">
        <f t="shared" si="154"/>
        <v>0</v>
      </c>
      <c r="AZ174" s="160">
        <f t="shared" si="154"/>
        <v>0</v>
      </c>
      <c r="BA174" s="160">
        <f t="shared" si="154"/>
        <v>0</v>
      </c>
      <c r="BB174" s="160">
        <f t="shared" si="154"/>
        <v>0</v>
      </c>
      <c r="BC174" s="160">
        <f t="shared" si="154"/>
        <v>0</v>
      </c>
      <c r="BD174" s="160">
        <f t="shared" si="154"/>
        <v>0</v>
      </c>
      <c r="BE174" s="160">
        <f t="shared" si="154"/>
        <v>0</v>
      </c>
      <c r="BF174" s="160">
        <f t="shared" si="154"/>
        <v>0</v>
      </c>
      <c r="BG174" s="160">
        <f t="shared" si="154"/>
        <v>0</v>
      </c>
      <c r="BH174" s="160">
        <f t="shared" si="154"/>
        <v>0</v>
      </c>
      <c r="BI174" s="160">
        <f t="shared" si="154"/>
        <v>0</v>
      </c>
      <c r="BJ174" s="160">
        <f t="shared" si="154"/>
        <v>0</v>
      </c>
      <c r="BK174" s="160">
        <f t="shared" si="154"/>
        <v>0</v>
      </c>
    </row>
    <row r="175" spans="2:63" x14ac:dyDescent="0.25">
      <c r="B175" t="str">
        <f t="shared" si="150"/>
        <v>Linea N</v>
      </c>
      <c r="D175" s="160">
        <f t="shared" si="151"/>
        <v>0</v>
      </c>
      <c r="E175" s="160">
        <f t="shared" si="152"/>
        <v>0</v>
      </c>
      <c r="F175" s="160">
        <f t="shared" si="154"/>
        <v>0</v>
      </c>
      <c r="G175" s="160">
        <f t="shared" si="154"/>
        <v>0</v>
      </c>
      <c r="H175" s="160">
        <f t="shared" si="154"/>
        <v>0</v>
      </c>
      <c r="I175" s="160">
        <f t="shared" si="154"/>
        <v>0</v>
      </c>
      <c r="J175" s="160">
        <f t="shared" si="154"/>
        <v>0</v>
      </c>
      <c r="K175" s="160">
        <f t="shared" si="154"/>
        <v>0</v>
      </c>
      <c r="L175" s="160">
        <f t="shared" si="154"/>
        <v>0</v>
      </c>
      <c r="M175" s="160">
        <f t="shared" si="154"/>
        <v>0</v>
      </c>
      <c r="N175" s="160">
        <f t="shared" si="154"/>
        <v>0</v>
      </c>
      <c r="O175" s="160">
        <f t="shared" si="154"/>
        <v>0</v>
      </c>
      <c r="P175" s="160">
        <f t="shared" si="154"/>
        <v>0</v>
      </c>
      <c r="Q175" s="160">
        <f t="shared" si="154"/>
        <v>0</v>
      </c>
      <c r="R175" s="160">
        <f t="shared" si="154"/>
        <v>0</v>
      </c>
      <c r="S175" s="160">
        <f t="shared" si="154"/>
        <v>0</v>
      </c>
      <c r="T175" s="160">
        <f t="shared" si="154"/>
        <v>0</v>
      </c>
      <c r="U175" s="160">
        <f t="shared" si="154"/>
        <v>0</v>
      </c>
      <c r="V175" s="160">
        <f t="shared" si="154"/>
        <v>0</v>
      </c>
      <c r="W175" s="160">
        <f t="shared" si="154"/>
        <v>0</v>
      </c>
      <c r="X175" s="160">
        <f t="shared" si="154"/>
        <v>0</v>
      </c>
      <c r="Y175" s="160">
        <f t="shared" si="154"/>
        <v>0</v>
      </c>
      <c r="Z175" s="160">
        <f t="shared" si="154"/>
        <v>0</v>
      </c>
      <c r="AA175" s="160">
        <f t="shared" si="154"/>
        <v>0</v>
      </c>
      <c r="AB175" s="160">
        <f t="shared" si="154"/>
        <v>0</v>
      </c>
      <c r="AC175" s="160">
        <f t="shared" si="154"/>
        <v>0</v>
      </c>
      <c r="AD175" s="160">
        <f t="shared" si="154"/>
        <v>0</v>
      </c>
      <c r="AE175" s="160">
        <f t="shared" si="154"/>
        <v>0</v>
      </c>
      <c r="AF175" s="160">
        <f t="shared" ref="F175:BK179" si="155">+AF105-(AF152-AE152)</f>
        <v>0</v>
      </c>
      <c r="AG175" s="160">
        <f t="shared" si="155"/>
        <v>0</v>
      </c>
      <c r="AH175" s="160">
        <f t="shared" si="155"/>
        <v>0</v>
      </c>
      <c r="AI175" s="160">
        <f t="shared" si="155"/>
        <v>0</v>
      </c>
      <c r="AJ175" s="160">
        <f t="shared" si="155"/>
        <v>0</v>
      </c>
      <c r="AK175" s="160">
        <f t="shared" si="155"/>
        <v>0</v>
      </c>
      <c r="AL175" s="160">
        <f t="shared" si="155"/>
        <v>0</v>
      </c>
      <c r="AM175" s="160">
        <f t="shared" si="155"/>
        <v>0</v>
      </c>
      <c r="AN175" s="160">
        <f t="shared" si="155"/>
        <v>0</v>
      </c>
      <c r="AO175" s="160">
        <f t="shared" si="155"/>
        <v>0</v>
      </c>
      <c r="AP175" s="160">
        <f t="shared" si="155"/>
        <v>0</v>
      </c>
      <c r="AQ175" s="160">
        <f t="shared" si="155"/>
        <v>0</v>
      </c>
      <c r="AR175" s="160">
        <f t="shared" si="155"/>
        <v>0</v>
      </c>
      <c r="AS175" s="160">
        <f t="shared" si="155"/>
        <v>0</v>
      </c>
      <c r="AT175" s="160">
        <f t="shared" si="155"/>
        <v>0</v>
      </c>
      <c r="AU175" s="160">
        <f t="shared" si="155"/>
        <v>0</v>
      </c>
      <c r="AV175" s="160">
        <f t="shared" si="155"/>
        <v>0</v>
      </c>
      <c r="AW175" s="160">
        <f t="shared" si="155"/>
        <v>0</v>
      </c>
      <c r="AX175" s="160">
        <f t="shared" si="155"/>
        <v>0</v>
      </c>
      <c r="AY175" s="160">
        <f t="shared" si="155"/>
        <v>0</v>
      </c>
      <c r="AZ175" s="160">
        <f t="shared" si="155"/>
        <v>0</v>
      </c>
      <c r="BA175" s="160">
        <f t="shared" si="155"/>
        <v>0</v>
      </c>
      <c r="BB175" s="160">
        <f t="shared" si="155"/>
        <v>0</v>
      </c>
      <c r="BC175" s="160">
        <f t="shared" si="155"/>
        <v>0</v>
      </c>
      <c r="BD175" s="160">
        <f t="shared" si="155"/>
        <v>0</v>
      </c>
      <c r="BE175" s="160">
        <f t="shared" si="155"/>
        <v>0</v>
      </c>
      <c r="BF175" s="160">
        <f t="shared" si="155"/>
        <v>0</v>
      </c>
      <c r="BG175" s="160">
        <f t="shared" si="155"/>
        <v>0</v>
      </c>
      <c r="BH175" s="160">
        <f t="shared" si="155"/>
        <v>0</v>
      </c>
      <c r="BI175" s="160">
        <f t="shared" si="155"/>
        <v>0</v>
      </c>
      <c r="BJ175" s="160">
        <f t="shared" si="155"/>
        <v>0</v>
      </c>
      <c r="BK175" s="160">
        <f t="shared" si="155"/>
        <v>0</v>
      </c>
    </row>
    <row r="176" spans="2:63" x14ac:dyDescent="0.25">
      <c r="B176" t="str">
        <f t="shared" si="150"/>
        <v>Linea O</v>
      </c>
      <c r="D176" s="160">
        <f t="shared" si="151"/>
        <v>0</v>
      </c>
      <c r="E176" s="160">
        <f t="shared" si="152"/>
        <v>0</v>
      </c>
      <c r="F176" s="160">
        <f t="shared" si="155"/>
        <v>0</v>
      </c>
      <c r="G176" s="160">
        <f t="shared" si="155"/>
        <v>0</v>
      </c>
      <c r="H176" s="160">
        <f t="shared" si="155"/>
        <v>0</v>
      </c>
      <c r="I176" s="160">
        <f t="shared" si="155"/>
        <v>0</v>
      </c>
      <c r="J176" s="160">
        <f t="shared" si="155"/>
        <v>0</v>
      </c>
      <c r="K176" s="160">
        <f t="shared" si="155"/>
        <v>0</v>
      </c>
      <c r="L176" s="160">
        <f t="shared" si="155"/>
        <v>0</v>
      </c>
      <c r="M176" s="160">
        <f t="shared" si="155"/>
        <v>0</v>
      </c>
      <c r="N176" s="160">
        <f t="shared" si="155"/>
        <v>0</v>
      </c>
      <c r="O176" s="160">
        <f t="shared" si="155"/>
        <v>0</v>
      </c>
      <c r="P176" s="160">
        <f t="shared" si="155"/>
        <v>0</v>
      </c>
      <c r="Q176" s="160">
        <f t="shared" si="155"/>
        <v>0</v>
      </c>
      <c r="R176" s="160">
        <f t="shared" si="155"/>
        <v>0</v>
      </c>
      <c r="S176" s="160">
        <f t="shared" si="155"/>
        <v>0</v>
      </c>
      <c r="T176" s="160">
        <f t="shared" si="155"/>
        <v>0</v>
      </c>
      <c r="U176" s="160">
        <f t="shared" si="155"/>
        <v>0</v>
      </c>
      <c r="V176" s="160">
        <f t="shared" si="155"/>
        <v>0</v>
      </c>
      <c r="W176" s="160">
        <f t="shared" si="155"/>
        <v>0</v>
      </c>
      <c r="X176" s="160">
        <f t="shared" si="155"/>
        <v>0</v>
      </c>
      <c r="Y176" s="160">
        <f t="shared" si="155"/>
        <v>0</v>
      </c>
      <c r="Z176" s="160">
        <f t="shared" si="155"/>
        <v>0</v>
      </c>
      <c r="AA176" s="160">
        <f t="shared" si="155"/>
        <v>0</v>
      </c>
      <c r="AB176" s="160">
        <f t="shared" si="155"/>
        <v>0</v>
      </c>
      <c r="AC176" s="160">
        <f t="shared" si="155"/>
        <v>0</v>
      </c>
      <c r="AD176" s="160">
        <f t="shared" si="155"/>
        <v>0</v>
      </c>
      <c r="AE176" s="160">
        <f t="shared" si="155"/>
        <v>0</v>
      </c>
      <c r="AF176" s="160">
        <f t="shared" si="155"/>
        <v>0</v>
      </c>
      <c r="AG176" s="160">
        <f t="shared" si="155"/>
        <v>0</v>
      </c>
      <c r="AH176" s="160">
        <f t="shared" si="155"/>
        <v>0</v>
      </c>
      <c r="AI176" s="160">
        <f t="shared" si="155"/>
        <v>0</v>
      </c>
      <c r="AJ176" s="160">
        <f t="shared" si="155"/>
        <v>0</v>
      </c>
      <c r="AK176" s="160">
        <f t="shared" si="155"/>
        <v>0</v>
      </c>
      <c r="AL176" s="160">
        <f t="shared" si="155"/>
        <v>0</v>
      </c>
      <c r="AM176" s="160">
        <f t="shared" si="155"/>
        <v>0</v>
      </c>
      <c r="AN176" s="160">
        <f t="shared" si="155"/>
        <v>0</v>
      </c>
      <c r="AO176" s="160">
        <f t="shared" si="155"/>
        <v>0</v>
      </c>
      <c r="AP176" s="160">
        <f t="shared" si="155"/>
        <v>0</v>
      </c>
      <c r="AQ176" s="160">
        <f t="shared" si="155"/>
        <v>0</v>
      </c>
      <c r="AR176" s="160">
        <f t="shared" si="155"/>
        <v>0</v>
      </c>
      <c r="AS176" s="160">
        <f t="shared" si="155"/>
        <v>0</v>
      </c>
      <c r="AT176" s="160">
        <f t="shared" si="155"/>
        <v>0</v>
      </c>
      <c r="AU176" s="160">
        <f t="shared" si="155"/>
        <v>0</v>
      </c>
      <c r="AV176" s="160">
        <f t="shared" si="155"/>
        <v>0</v>
      </c>
      <c r="AW176" s="160">
        <f t="shared" si="155"/>
        <v>0</v>
      </c>
      <c r="AX176" s="160">
        <f t="shared" si="155"/>
        <v>0</v>
      </c>
      <c r="AY176" s="160">
        <f t="shared" si="155"/>
        <v>0</v>
      </c>
      <c r="AZ176" s="160">
        <f t="shared" si="155"/>
        <v>0</v>
      </c>
      <c r="BA176" s="160">
        <f t="shared" si="155"/>
        <v>0</v>
      </c>
      <c r="BB176" s="160">
        <f t="shared" si="155"/>
        <v>0</v>
      </c>
      <c r="BC176" s="160">
        <f t="shared" si="155"/>
        <v>0</v>
      </c>
      <c r="BD176" s="160">
        <f t="shared" si="155"/>
        <v>0</v>
      </c>
      <c r="BE176" s="160">
        <f t="shared" si="155"/>
        <v>0</v>
      </c>
      <c r="BF176" s="160">
        <f t="shared" si="155"/>
        <v>0</v>
      </c>
      <c r="BG176" s="160">
        <f t="shared" si="155"/>
        <v>0</v>
      </c>
      <c r="BH176" s="160">
        <f t="shared" si="155"/>
        <v>0</v>
      </c>
      <c r="BI176" s="160">
        <f t="shared" si="155"/>
        <v>0</v>
      </c>
      <c r="BJ176" s="160">
        <f t="shared" si="155"/>
        <v>0</v>
      </c>
      <c r="BK176" s="160">
        <f t="shared" si="155"/>
        <v>0</v>
      </c>
    </row>
    <row r="177" spans="2:63" x14ac:dyDescent="0.25">
      <c r="B177" t="str">
        <f t="shared" si="150"/>
        <v>Linea P</v>
      </c>
      <c r="D177" s="160">
        <f t="shared" si="151"/>
        <v>0</v>
      </c>
      <c r="E177" s="160">
        <f t="shared" si="152"/>
        <v>0</v>
      </c>
      <c r="F177" s="160">
        <f t="shared" si="155"/>
        <v>0</v>
      </c>
      <c r="G177" s="160">
        <f t="shared" si="155"/>
        <v>0</v>
      </c>
      <c r="H177" s="160">
        <f t="shared" si="155"/>
        <v>0</v>
      </c>
      <c r="I177" s="160">
        <f t="shared" si="155"/>
        <v>0</v>
      </c>
      <c r="J177" s="160">
        <f t="shared" si="155"/>
        <v>0</v>
      </c>
      <c r="K177" s="160">
        <f t="shared" si="155"/>
        <v>0</v>
      </c>
      <c r="L177" s="160">
        <f t="shared" si="155"/>
        <v>0</v>
      </c>
      <c r="M177" s="160">
        <f t="shared" si="155"/>
        <v>0</v>
      </c>
      <c r="N177" s="160">
        <f t="shared" si="155"/>
        <v>0</v>
      </c>
      <c r="O177" s="160">
        <f t="shared" si="155"/>
        <v>0</v>
      </c>
      <c r="P177" s="160">
        <f t="shared" si="155"/>
        <v>0</v>
      </c>
      <c r="Q177" s="160">
        <f t="shared" si="155"/>
        <v>0</v>
      </c>
      <c r="R177" s="160">
        <f t="shared" si="155"/>
        <v>0</v>
      </c>
      <c r="S177" s="160">
        <f t="shared" si="155"/>
        <v>0</v>
      </c>
      <c r="T177" s="160">
        <f t="shared" si="155"/>
        <v>0</v>
      </c>
      <c r="U177" s="160">
        <f t="shared" si="155"/>
        <v>0</v>
      </c>
      <c r="V177" s="160">
        <f t="shared" si="155"/>
        <v>0</v>
      </c>
      <c r="W177" s="160">
        <f t="shared" si="155"/>
        <v>0</v>
      </c>
      <c r="X177" s="160">
        <f t="shared" si="155"/>
        <v>0</v>
      </c>
      <c r="Y177" s="160">
        <f t="shared" si="155"/>
        <v>0</v>
      </c>
      <c r="Z177" s="160">
        <f t="shared" si="155"/>
        <v>0</v>
      </c>
      <c r="AA177" s="160">
        <f t="shared" si="155"/>
        <v>0</v>
      </c>
      <c r="AB177" s="160">
        <f t="shared" si="155"/>
        <v>0</v>
      </c>
      <c r="AC177" s="160">
        <f t="shared" si="155"/>
        <v>0</v>
      </c>
      <c r="AD177" s="160">
        <f t="shared" si="155"/>
        <v>0</v>
      </c>
      <c r="AE177" s="160">
        <f t="shared" si="155"/>
        <v>0</v>
      </c>
      <c r="AF177" s="160">
        <f t="shared" si="155"/>
        <v>0</v>
      </c>
      <c r="AG177" s="160">
        <f t="shared" si="155"/>
        <v>0</v>
      </c>
      <c r="AH177" s="160">
        <f t="shared" si="155"/>
        <v>0</v>
      </c>
      <c r="AI177" s="160">
        <f t="shared" si="155"/>
        <v>0</v>
      </c>
      <c r="AJ177" s="160">
        <f t="shared" si="155"/>
        <v>0</v>
      </c>
      <c r="AK177" s="160">
        <f t="shared" si="155"/>
        <v>0</v>
      </c>
      <c r="AL177" s="160">
        <f t="shared" si="155"/>
        <v>0</v>
      </c>
      <c r="AM177" s="160">
        <f t="shared" si="155"/>
        <v>0</v>
      </c>
      <c r="AN177" s="160">
        <f t="shared" si="155"/>
        <v>0</v>
      </c>
      <c r="AO177" s="160">
        <f t="shared" si="155"/>
        <v>0</v>
      </c>
      <c r="AP177" s="160">
        <f t="shared" si="155"/>
        <v>0</v>
      </c>
      <c r="AQ177" s="160">
        <f t="shared" si="155"/>
        <v>0</v>
      </c>
      <c r="AR177" s="160">
        <f t="shared" si="155"/>
        <v>0</v>
      </c>
      <c r="AS177" s="160">
        <f t="shared" si="155"/>
        <v>0</v>
      </c>
      <c r="AT177" s="160">
        <f t="shared" si="155"/>
        <v>0</v>
      </c>
      <c r="AU177" s="160">
        <f t="shared" si="155"/>
        <v>0</v>
      </c>
      <c r="AV177" s="160">
        <f t="shared" si="155"/>
        <v>0</v>
      </c>
      <c r="AW177" s="160">
        <f t="shared" si="155"/>
        <v>0</v>
      </c>
      <c r="AX177" s="160">
        <f t="shared" si="155"/>
        <v>0</v>
      </c>
      <c r="AY177" s="160">
        <f t="shared" si="155"/>
        <v>0</v>
      </c>
      <c r="AZ177" s="160">
        <f t="shared" si="155"/>
        <v>0</v>
      </c>
      <c r="BA177" s="160">
        <f t="shared" si="155"/>
        <v>0</v>
      </c>
      <c r="BB177" s="160">
        <f t="shared" si="155"/>
        <v>0</v>
      </c>
      <c r="BC177" s="160">
        <f t="shared" si="155"/>
        <v>0</v>
      </c>
      <c r="BD177" s="160">
        <f t="shared" si="155"/>
        <v>0</v>
      </c>
      <c r="BE177" s="160">
        <f t="shared" si="155"/>
        <v>0</v>
      </c>
      <c r="BF177" s="160">
        <f t="shared" si="155"/>
        <v>0</v>
      </c>
      <c r="BG177" s="160">
        <f t="shared" si="155"/>
        <v>0</v>
      </c>
      <c r="BH177" s="160">
        <f t="shared" si="155"/>
        <v>0</v>
      </c>
      <c r="BI177" s="160">
        <f t="shared" si="155"/>
        <v>0</v>
      </c>
      <c r="BJ177" s="160">
        <f t="shared" si="155"/>
        <v>0</v>
      </c>
      <c r="BK177" s="160">
        <f t="shared" si="155"/>
        <v>0</v>
      </c>
    </row>
    <row r="178" spans="2:63" x14ac:dyDescent="0.25">
      <c r="B178" t="str">
        <f t="shared" si="150"/>
        <v>Linea Q</v>
      </c>
      <c r="D178" s="160">
        <f t="shared" si="151"/>
        <v>0</v>
      </c>
      <c r="E178" s="160">
        <f t="shared" si="152"/>
        <v>0</v>
      </c>
      <c r="F178" s="160">
        <f t="shared" si="155"/>
        <v>0</v>
      </c>
      <c r="G178" s="160">
        <f t="shared" si="155"/>
        <v>0</v>
      </c>
      <c r="H178" s="160">
        <f t="shared" si="155"/>
        <v>0</v>
      </c>
      <c r="I178" s="160">
        <f t="shared" si="155"/>
        <v>0</v>
      </c>
      <c r="J178" s="160">
        <f t="shared" si="155"/>
        <v>0</v>
      </c>
      <c r="K178" s="160">
        <f t="shared" si="155"/>
        <v>0</v>
      </c>
      <c r="L178" s="160">
        <f t="shared" si="155"/>
        <v>0</v>
      </c>
      <c r="M178" s="160">
        <f t="shared" si="155"/>
        <v>0</v>
      </c>
      <c r="N178" s="160">
        <f t="shared" si="155"/>
        <v>0</v>
      </c>
      <c r="O178" s="160">
        <f t="shared" si="155"/>
        <v>0</v>
      </c>
      <c r="P178" s="160">
        <f t="shared" si="155"/>
        <v>0</v>
      </c>
      <c r="Q178" s="160">
        <f t="shared" si="155"/>
        <v>0</v>
      </c>
      <c r="R178" s="160">
        <f t="shared" si="155"/>
        <v>0</v>
      </c>
      <c r="S178" s="160">
        <f t="shared" si="155"/>
        <v>0</v>
      </c>
      <c r="T178" s="160">
        <f t="shared" si="155"/>
        <v>0</v>
      </c>
      <c r="U178" s="160">
        <f t="shared" si="155"/>
        <v>0</v>
      </c>
      <c r="V178" s="160">
        <f t="shared" si="155"/>
        <v>0</v>
      </c>
      <c r="W178" s="160">
        <f t="shared" si="155"/>
        <v>0</v>
      </c>
      <c r="X178" s="160">
        <f t="shared" si="155"/>
        <v>0</v>
      </c>
      <c r="Y178" s="160">
        <f t="shared" si="155"/>
        <v>0</v>
      </c>
      <c r="Z178" s="160">
        <f t="shared" si="155"/>
        <v>0</v>
      </c>
      <c r="AA178" s="160">
        <f t="shared" si="155"/>
        <v>0</v>
      </c>
      <c r="AB178" s="160">
        <f t="shared" si="155"/>
        <v>0</v>
      </c>
      <c r="AC178" s="160">
        <f t="shared" si="155"/>
        <v>0</v>
      </c>
      <c r="AD178" s="160">
        <f t="shared" si="155"/>
        <v>0</v>
      </c>
      <c r="AE178" s="160">
        <f t="shared" si="155"/>
        <v>0</v>
      </c>
      <c r="AF178" s="160">
        <f t="shared" si="155"/>
        <v>0</v>
      </c>
      <c r="AG178" s="160">
        <f t="shared" si="155"/>
        <v>0</v>
      </c>
      <c r="AH178" s="160">
        <f t="shared" si="155"/>
        <v>0</v>
      </c>
      <c r="AI178" s="160">
        <f t="shared" si="155"/>
        <v>0</v>
      </c>
      <c r="AJ178" s="160">
        <f t="shared" si="155"/>
        <v>0</v>
      </c>
      <c r="AK178" s="160">
        <f t="shared" si="155"/>
        <v>0</v>
      </c>
      <c r="AL178" s="160">
        <f t="shared" si="155"/>
        <v>0</v>
      </c>
      <c r="AM178" s="160">
        <f t="shared" si="155"/>
        <v>0</v>
      </c>
      <c r="AN178" s="160">
        <f t="shared" si="155"/>
        <v>0</v>
      </c>
      <c r="AO178" s="160">
        <f t="shared" si="155"/>
        <v>0</v>
      </c>
      <c r="AP178" s="160">
        <f t="shared" si="155"/>
        <v>0</v>
      </c>
      <c r="AQ178" s="160">
        <f t="shared" si="155"/>
        <v>0</v>
      </c>
      <c r="AR178" s="160">
        <f t="shared" si="155"/>
        <v>0</v>
      </c>
      <c r="AS178" s="160">
        <f t="shared" si="155"/>
        <v>0</v>
      </c>
      <c r="AT178" s="160">
        <f t="shared" si="155"/>
        <v>0</v>
      </c>
      <c r="AU178" s="160">
        <f t="shared" si="155"/>
        <v>0</v>
      </c>
      <c r="AV178" s="160">
        <f t="shared" si="155"/>
        <v>0</v>
      </c>
      <c r="AW178" s="160">
        <f t="shared" si="155"/>
        <v>0</v>
      </c>
      <c r="AX178" s="160">
        <f t="shared" si="155"/>
        <v>0</v>
      </c>
      <c r="AY178" s="160">
        <f t="shared" si="155"/>
        <v>0</v>
      </c>
      <c r="AZ178" s="160">
        <f t="shared" si="155"/>
        <v>0</v>
      </c>
      <c r="BA178" s="160">
        <f t="shared" si="155"/>
        <v>0</v>
      </c>
      <c r="BB178" s="160">
        <f t="shared" si="155"/>
        <v>0</v>
      </c>
      <c r="BC178" s="160">
        <f t="shared" si="155"/>
        <v>0</v>
      </c>
      <c r="BD178" s="160">
        <f t="shared" si="155"/>
        <v>0</v>
      </c>
      <c r="BE178" s="160">
        <f t="shared" si="155"/>
        <v>0</v>
      </c>
      <c r="BF178" s="160">
        <f t="shared" si="155"/>
        <v>0</v>
      </c>
      <c r="BG178" s="160">
        <f t="shared" si="155"/>
        <v>0</v>
      </c>
      <c r="BH178" s="160">
        <f t="shared" si="155"/>
        <v>0</v>
      </c>
      <c r="BI178" s="160">
        <f t="shared" si="155"/>
        <v>0</v>
      </c>
      <c r="BJ178" s="160">
        <f t="shared" si="155"/>
        <v>0</v>
      </c>
      <c r="BK178" s="160">
        <f t="shared" si="155"/>
        <v>0</v>
      </c>
    </row>
    <row r="179" spans="2:63" x14ac:dyDescent="0.25">
      <c r="B179" t="str">
        <f t="shared" si="150"/>
        <v>Linea R</v>
      </c>
      <c r="D179" s="160">
        <f t="shared" si="151"/>
        <v>0</v>
      </c>
      <c r="E179" s="160">
        <f t="shared" si="152"/>
        <v>0</v>
      </c>
      <c r="F179" s="160">
        <f t="shared" si="155"/>
        <v>0</v>
      </c>
      <c r="G179" s="160">
        <f t="shared" si="155"/>
        <v>0</v>
      </c>
      <c r="H179" s="160">
        <f t="shared" si="155"/>
        <v>0</v>
      </c>
      <c r="I179" s="160">
        <f t="shared" si="155"/>
        <v>0</v>
      </c>
      <c r="J179" s="160">
        <f t="shared" si="155"/>
        <v>0</v>
      </c>
      <c r="K179" s="160">
        <f t="shared" si="155"/>
        <v>0</v>
      </c>
      <c r="L179" s="160">
        <f t="shared" si="155"/>
        <v>0</v>
      </c>
      <c r="M179" s="160">
        <f t="shared" si="155"/>
        <v>0</v>
      </c>
      <c r="N179" s="160">
        <f t="shared" si="155"/>
        <v>0</v>
      </c>
      <c r="O179" s="160">
        <f t="shared" si="155"/>
        <v>0</v>
      </c>
      <c r="P179" s="160">
        <f t="shared" si="155"/>
        <v>0</v>
      </c>
      <c r="Q179" s="160">
        <f t="shared" si="155"/>
        <v>0</v>
      </c>
      <c r="R179" s="160">
        <f t="shared" si="155"/>
        <v>0</v>
      </c>
      <c r="S179" s="160">
        <f t="shared" si="155"/>
        <v>0</v>
      </c>
      <c r="T179" s="160">
        <f t="shared" si="155"/>
        <v>0</v>
      </c>
      <c r="U179" s="160">
        <f t="shared" si="155"/>
        <v>0</v>
      </c>
      <c r="V179" s="160">
        <f t="shared" si="155"/>
        <v>0</v>
      </c>
      <c r="W179" s="160">
        <f t="shared" si="155"/>
        <v>0</v>
      </c>
      <c r="X179" s="160">
        <f t="shared" si="155"/>
        <v>0</v>
      </c>
      <c r="Y179" s="160">
        <f t="shared" si="155"/>
        <v>0</v>
      </c>
      <c r="Z179" s="160">
        <f t="shared" si="155"/>
        <v>0</v>
      </c>
      <c r="AA179" s="160">
        <f t="shared" si="155"/>
        <v>0</v>
      </c>
      <c r="AB179" s="160">
        <f t="shared" si="155"/>
        <v>0</v>
      </c>
      <c r="AC179" s="160">
        <f t="shared" si="155"/>
        <v>0</v>
      </c>
      <c r="AD179" s="160">
        <f t="shared" si="155"/>
        <v>0</v>
      </c>
      <c r="AE179" s="160">
        <f t="shared" si="155"/>
        <v>0</v>
      </c>
      <c r="AF179" s="160">
        <f t="shared" si="155"/>
        <v>0</v>
      </c>
      <c r="AG179" s="160">
        <f t="shared" si="155"/>
        <v>0</v>
      </c>
      <c r="AH179" s="160">
        <f t="shared" si="155"/>
        <v>0</v>
      </c>
      <c r="AI179" s="160">
        <f t="shared" si="155"/>
        <v>0</v>
      </c>
      <c r="AJ179" s="160">
        <f t="shared" si="155"/>
        <v>0</v>
      </c>
      <c r="AK179" s="160">
        <f t="shared" si="155"/>
        <v>0</v>
      </c>
      <c r="AL179" s="160">
        <f t="shared" si="155"/>
        <v>0</v>
      </c>
      <c r="AM179" s="160">
        <f t="shared" si="155"/>
        <v>0</v>
      </c>
      <c r="AN179" s="160">
        <f t="shared" si="155"/>
        <v>0</v>
      </c>
      <c r="AO179" s="160">
        <f t="shared" si="155"/>
        <v>0</v>
      </c>
      <c r="AP179" s="160">
        <f t="shared" si="155"/>
        <v>0</v>
      </c>
      <c r="AQ179" s="160">
        <f t="shared" si="155"/>
        <v>0</v>
      </c>
      <c r="AR179" s="160">
        <f t="shared" si="155"/>
        <v>0</v>
      </c>
      <c r="AS179" s="160">
        <f t="shared" si="155"/>
        <v>0</v>
      </c>
      <c r="AT179" s="160">
        <f t="shared" si="155"/>
        <v>0</v>
      </c>
      <c r="AU179" s="160">
        <f t="shared" si="155"/>
        <v>0</v>
      </c>
      <c r="AV179" s="160">
        <f t="shared" si="155"/>
        <v>0</v>
      </c>
      <c r="AW179" s="160">
        <f t="shared" si="155"/>
        <v>0</v>
      </c>
      <c r="AX179" s="160">
        <f t="shared" si="155"/>
        <v>0</v>
      </c>
      <c r="AY179" s="160">
        <f t="shared" si="155"/>
        <v>0</v>
      </c>
      <c r="AZ179" s="160">
        <f t="shared" si="155"/>
        <v>0</v>
      </c>
      <c r="BA179" s="160">
        <f t="shared" si="155"/>
        <v>0</v>
      </c>
      <c r="BB179" s="160">
        <f t="shared" si="155"/>
        <v>0</v>
      </c>
      <c r="BC179" s="160">
        <f t="shared" ref="F179:BK181" si="156">+BC109-(BC156-BB156)</f>
        <v>0</v>
      </c>
      <c r="BD179" s="160">
        <f t="shared" si="156"/>
        <v>0</v>
      </c>
      <c r="BE179" s="160">
        <f t="shared" si="156"/>
        <v>0</v>
      </c>
      <c r="BF179" s="160">
        <f t="shared" si="156"/>
        <v>0</v>
      </c>
      <c r="BG179" s="160">
        <f t="shared" si="156"/>
        <v>0</v>
      </c>
      <c r="BH179" s="160">
        <f t="shared" si="156"/>
        <v>0</v>
      </c>
      <c r="BI179" s="160">
        <f t="shared" si="156"/>
        <v>0</v>
      </c>
      <c r="BJ179" s="160">
        <f t="shared" si="156"/>
        <v>0</v>
      </c>
      <c r="BK179" s="160">
        <f t="shared" si="156"/>
        <v>0</v>
      </c>
    </row>
    <row r="180" spans="2:63" x14ac:dyDescent="0.25">
      <c r="B180" t="str">
        <f t="shared" si="150"/>
        <v>Linea S</v>
      </c>
      <c r="D180" s="160">
        <f t="shared" si="151"/>
        <v>0</v>
      </c>
      <c r="E180" s="160">
        <f t="shared" si="152"/>
        <v>0</v>
      </c>
      <c r="F180" s="160">
        <f t="shared" si="156"/>
        <v>0</v>
      </c>
      <c r="G180" s="160">
        <f t="shared" si="156"/>
        <v>0</v>
      </c>
      <c r="H180" s="160">
        <f t="shared" si="156"/>
        <v>0</v>
      </c>
      <c r="I180" s="160">
        <f t="shared" si="156"/>
        <v>0</v>
      </c>
      <c r="J180" s="160">
        <f t="shared" si="156"/>
        <v>0</v>
      </c>
      <c r="K180" s="160">
        <f t="shared" si="156"/>
        <v>0</v>
      </c>
      <c r="L180" s="160">
        <f t="shared" si="156"/>
        <v>0</v>
      </c>
      <c r="M180" s="160">
        <f t="shared" si="156"/>
        <v>0</v>
      </c>
      <c r="N180" s="160">
        <f t="shared" si="156"/>
        <v>0</v>
      </c>
      <c r="O180" s="160">
        <f t="shared" si="156"/>
        <v>0</v>
      </c>
      <c r="P180" s="160">
        <f t="shared" si="156"/>
        <v>0</v>
      </c>
      <c r="Q180" s="160">
        <f t="shared" si="156"/>
        <v>0</v>
      </c>
      <c r="R180" s="160">
        <f t="shared" si="156"/>
        <v>0</v>
      </c>
      <c r="S180" s="160">
        <f t="shared" si="156"/>
        <v>0</v>
      </c>
      <c r="T180" s="160">
        <f t="shared" si="156"/>
        <v>0</v>
      </c>
      <c r="U180" s="160">
        <f t="shared" si="156"/>
        <v>0</v>
      </c>
      <c r="V180" s="160">
        <f t="shared" si="156"/>
        <v>0</v>
      </c>
      <c r="W180" s="160">
        <f t="shared" si="156"/>
        <v>0</v>
      </c>
      <c r="X180" s="160">
        <f t="shared" si="156"/>
        <v>0</v>
      </c>
      <c r="Y180" s="160">
        <f t="shared" si="156"/>
        <v>0</v>
      </c>
      <c r="Z180" s="160">
        <f t="shared" si="156"/>
        <v>0</v>
      </c>
      <c r="AA180" s="160">
        <f t="shared" si="156"/>
        <v>0</v>
      </c>
      <c r="AB180" s="160">
        <f t="shared" si="156"/>
        <v>0</v>
      </c>
      <c r="AC180" s="160">
        <f t="shared" si="156"/>
        <v>0</v>
      </c>
      <c r="AD180" s="160">
        <f t="shared" si="156"/>
        <v>0</v>
      </c>
      <c r="AE180" s="160">
        <f t="shared" si="156"/>
        <v>0</v>
      </c>
      <c r="AF180" s="160">
        <f t="shared" si="156"/>
        <v>0</v>
      </c>
      <c r="AG180" s="160">
        <f t="shared" si="156"/>
        <v>0</v>
      </c>
      <c r="AH180" s="160">
        <f t="shared" si="156"/>
        <v>0</v>
      </c>
      <c r="AI180" s="160">
        <f t="shared" si="156"/>
        <v>0</v>
      </c>
      <c r="AJ180" s="160">
        <f t="shared" si="156"/>
        <v>0</v>
      </c>
      <c r="AK180" s="160">
        <f t="shared" si="156"/>
        <v>0</v>
      </c>
      <c r="AL180" s="160">
        <f t="shared" si="156"/>
        <v>0</v>
      </c>
      <c r="AM180" s="160">
        <f t="shared" si="156"/>
        <v>0</v>
      </c>
      <c r="AN180" s="160">
        <f t="shared" si="156"/>
        <v>0</v>
      </c>
      <c r="AO180" s="160">
        <f t="shared" si="156"/>
        <v>0</v>
      </c>
      <c r="AP180" s="160">
        <f t="shared" si="156"/>
        <v>0</v>
      </c>
      <c r="AQ180" s="160">
        <f t="shared" si="156"/>
        <v>0</v>
      </c>
      <c r="AR180" s="160">
        <f t="shared" si="156"/>
        <v>0</v>
      </c>
      <c r="AS180" s="160">
        <f t="shared" si="156"/>
        <v>0</v>
      </c>
      <c r="AT180" s="160">
        <f t="shared" si="156"/>
        <v>0</v>
      </c>
      <c r="AU180" s="160">
        <f t="shared" si="156"/>
        <v>0</v>
      </c>
      <c r="AV180" s="160">
        <f t="shared" si="156"/>
        <v>0</v>
      </c>
      <c r="AW180" s="160">
        <f t="shared" si="156"/>
        <v>0</v>
      </c>
      <c r="AX180" s="160">
        <f t="shared" si="156"/>
        <v>0</v>
      </c>
      <c r="AY180" s="160">
        <f t="shared" si="156"/>
        <v>0</v>
      </c>
      <c r="AZ180" s="160">
        <f t="shared" si="156"/>
        <v>0</v>
      </c>
      <c r="BA180" s="160">
        <f t="shared" si="156"/>
        <v>0</v>
      </c>
      <c r="BB180" s="160">
        <f t="shared" si="156"/>
        <v>0</v>
      </c>
      <c r="BC180" s="160">
        <f t="shared" si="156"/>
        <v>0</v>
      </c>
      <c r="BD180" s="160">
        <f t="shared" si="156"/>
        <v>0</v>
      </c>
      <c r="BE180" s="160">
        <f t="shared" si="156"/>
        <v>0</v>
      </c>
      <c r="BF180" s="160">
        <f t="shared" si="156"/>
        <v>0</v>
      </c>
      <c r="BG180" s="160">
        <f t="shared" si="156"/>
        <v>0</v>
      </c>
      <c r="BH180" s="160">
        <f t="shared" si="156"/>
        <v>0</v>
      </c>
      <c r="BI180" s="160">
        <f t="shared" si="156"/>
        <v>0</v>
      </c>
      <c r="BJ180" s="160">
        <f t="shared" si="156"/>
        <v>0</v>
      </c>
      <c r="BK180" s="160">
        <f t="shared" si="156"/>
        <v>0</v>
      </c>
    </row>
    <row r="181" spans="2:63" x14ac:dyDescent="0.25">
      <c r="B181" t="str">
        <f>+B158</f>
        <v>Linea T</v>
      </c>
      <c r="D181" s="160">
        <f t="shared" si="151"/>
        <v>0</v>
      </c>
      <c r="E181" s="160">
        <f t="shared" si="152"/>
        <v>0</v>
      </c>
      <c r="F181" s="160">
        <f t="shared" si="156"/>
        <v>0</v>
      </c>
      <c r="G181" s="160">
        <f t="shared" si="156"/>
        <v>0</v>
      </c>
      <c r="H181" s="160">
        <f t="shared" si="156"/>
        <v>0</v>
      </c>
      <c r="I181" s="160">
        <f t="shared" si="156"/>
        <v>0</v>
      </c>
      <c r="J181" s="160">
        <f t="shared" si="156"/>
        <v>0</v>
      </c>
      <c r="K181" s="160">
        <f t="shared" si="156"/>
        <v>0</v>
      </c>
      <c r="L181" s="160">
        <f t="shared" si="156"/>
        <v>0</v>
      </c>
      <c r="M181" s="160">
        <f t="shared" si="156"/>
        <v>0</v>
      </c>
      <c r="N181" s="160">
        <f t="shared" si="156"/>
        <v>0</v>
      </c>
      <c r="O181" s="160">
        <f t="shared" si="156"/>
        <v>0</v>
      </c>
      <c r="P181" s="160">
        <f t="shared" si="156"/>
        <v>0</v>
      </c>
      <c r="Q181" s="160">
        <f t="shared" si="156"/>
        <v>0</v>
      </c>
      <c r="R181" s="160">
        <f t="shared" si="156"/>
        <v>0</v>
      </c>
      <c r="S181" s="160">
        <f t="shared" si="156"/>
        <v>0</v>
      </c>
      <c r="T181" s="160">
        <f t="shared" si="156"/>
        <v>0</v>
      </c>
      <c r="U181" s="160">
        <f t="shared" si="156"/>
        <v>0</v>
      </c>
      <c r="V181" s="160">
        <f t="shared" si="156"/>
        <v>0</v>
      </c>
      <c r="W181" s="160">
        <f t="shared" si="156"/>
        <v>0</v>
      </c>
      <c r="X181" s="160">
        <f t="shared" si="156"/>
        <v>0</v>
      </c>
      <c r="Y181" s="160">
        <f t="shared" si="156"/>
        <v>0</v>
      </c>
      <c r="Z181" s="160">
        <f t="shared" si="156"/>
        <v>0</v>
      </c>
      <c r="AA181" s="160">
        <f t="shared" si="156"/>
        <v>0</v>
      </c>
      <c r="AB181" s="160">
        <f t="shared" si="156"/>
        <v>0</v>
      </c>
      <c r="AC181" s="160">
        <f t="shared" si="156"/>
        <v>0</v>
      </c>
      <c r="AD181" s="160">
        <f t="shared" si="156"/>
        <v>0</v>
      </c>
      <c r="AE181" s="160">
        <f t="shared" si="156"/>
        <v>0</v>
      </c>
      <c r="AF181" s="160">
        <f t="shared" si="156"/>
        <v>0</v>
      </c>
      <c r="AG181" s="160">
        <f t="shared" si="156"/>
        <v>0</v>
      </c>
      <c r="AH181" s="160">
        <f t="shared" si="156"/>
        <v>0</v>
      </c>
      <c r="AI181" s="160">
        <f t="shared" si="156"/>
        <v>0</v>
      </c>
      <c r="AJ181" s="160">
        <f t="shared" si="156"/>
        <v>0</v>
      </c>
      <c r="AK181" s="160">
        <f t="shared" si="156"/>
        <v>0</v>
      </c>
      <c r="AL181" s="160">
        <f t="shared" si="156"/>
        <v>0</v>
      </c>
      <c r="AM181" s="160">
        <f t="shared" si="156"/>
        <v>0</v>
      </c>
      <c r="AN181" s="160">
        <f t="shared" si="156"/>
        <v>0</v>
      </c>
      <c r="AO181" s="160">
        <f t="shared" si="156"/>
        <v>0</v>
      </c>
      <c r="AP181" s="160">
        <f t="shared" si="156"/>
        <v>0</v>
      </c>
      <c r="AQ181" s="160">
        <f t="shared" si="156"/>
        <v>0</v>
      </c>
      <c r="AR181" s="160">
        <f t="shared" si="156"/>
        <v>0</v>
      </c>
      <c r="AS181" s="160">
        <f t="shared" si="156"/>
        <v>0</v>
      </c>
      <c r="AT181" s="160">
        <f t="shared" si="156"/>
        <v>0</v>
      </c>
      <c r="AU181" s="160">
        <f t="shared" si="156"/>
        <v>0</v>
      </c>
      <c r="AV181" s="160">
        <f t="shared" si="156"/>
        <v>0</v>
      </c>
      <c r="AW181" s="160">
        <f t="shared" si="156"/>
        <v>0</v>
      </c>
      <c r="AX181" s="160">
        <f t="shared" si="156"/>
        <v>0</v>
      </c>
      <c r="AY181" s="160">
        <f t="shared" si="156"/>
        <v>0</v>
      </c>
      <c r="AZ181" s="160">
        <f t="shared" si="156"/>
        <v>0</v>
      </c>
      <c r="BA181" s="160">
        <f t="shared" si="156"/>
        <v>0</v>
      </c>
      <c r="BB181" s="160">
        <f t="shared" si="156"/>
        <v>0</v>
      </c>
      <c r="BC181" s="160">
        <f t="shared" si="156"/>
        <v>0</v>
      </c>
      <c r="BD181" s="160">
        <f t="shared" si="156"/>
        <v>0</v>
      </c>
      <c r="BE181" s="160">
        <f t="shared" si="156"/>
        <v>0</v>
      </c>
      <c r="BF181" s="160">
        <f t="shared" si="156"/>
        <v>0</v>
      </c>
      <c r="BG181" s="160">
        <f t="shared" si="156"/>
        <v>0</v>
      </c>
      <c r="BH181" s="160">
        <f t="shared" si="156"/>
        <v>0</v>
      </c>
      <c r="BI181" s="160">
        <f t="shared" si="156"/>
        <v>0</v>
      </c>
      <c r="BJ181" s="160">
        <f t="shared" si="156"/>
        <v>0</v>
      </c>
      <c r="BK181" s="160">
        <f t="shared" si="156"/>
        <v>0</v>
      </c>
    </row>
    <row r="182" spans="2:63" x14ac:dyDescent="0.25">
      <c r="B182" s="29" t="s">
        <v>115</v>
      </c>
      <c r="C182" s="29"/>
      <c r="D182" s="161">
        <f>SUM(D162:D181)</f>
        <v>0</v>
      </c>
      <c r="E182" s="161">
        <f t="shared" ref="E182:G182" si="157">SUM(E162:E181)</f>
        <v>1000</v>
      </c>
      <c r="F182" s="161">
        <f t="shared" si="157"/>
        <v>1000</v>
      </c>
      <c r="G182" s="161">
        <f t="shared" si="157"/>
        <v>1000</v>
      </c>
      <c r="H182" s="161">
        <f>SUM(H162:H181)</f>
        <v>1000</v>
      </c>
      <c r="I182" s="161">
        <f t="shared" ref="I182:AM182" si="158">SUM(I162:I181)</f>
        <v>1000</v>
      </c>
      <c r="J182" s="161">
        <f t="shared" si="158"/>
        <v>1000</v>
      </c>
      <c r="K182" s="161">
        <f t="shared" si="158"/>
        <v>1000</v>
      </c>
      <c r="L182" s="161">
        <f t="shared" si="158"/>
        <v>1000</v>
      </c>
      <c r="M182" s="161">
        <f t="shared" si="158"/>
        <v>1000</v>
      </c>
      <c r="N182" s="161">
        <f t="shared" si="158"/>
        <v>1000</v>
      </c>
      <c r="O182" s="161">
        <f t="shared" si="158"/>
        <v>1000</v>
      </c>
      <c r="P182" s="161">
        <f t="shared" si="158"/>
        <v>1000</v>
      </c>
      <c r="Q182" s="161">
        <f t="shared" si="158"/>
        <v>2000</v>
      </c>
      <c r="R182" s="161">
        <f t="shared" si="158"/>
        <v>2000</v>
      </c>
      <c r="S182" s="161">
        <f t="shared" si="158"/>
        <v>2000</v>
      </c>
      <c r="T182" s="161">
        <f t="shared" si="158"/>
        <v>2000</v>
      </c>
      <c r="U182" s="161">
        <f t="shared" si="158"/>
        <v>2000</v>
      </c>
      <c r="V182" s="161">
        <f t="shared" si="158"/>
        <v>2000</v>
      </c>
      <c r="W182" s="161">
        <f t="shared" si="158"/>
        <v>2000</v>
      </c>
      <c r="X182" s="161">
        <f t="shared" si="158"/>
        <v>2000</v>
      </c>
      <c r="Y182" s="161">
        <f t="shared" si="158"/>
        <v>2000</v>
      </c>
      <c r="Z182" s="161">
        <f t="shared" si="158"/>
        <v>2000</v>
      </c>
      <c r="AA182" s="161">
        <f t="shared" si="158"/>
        <v>2000</v>
      </c>
      <c r="AB182" s="161">
        <f t="shared" si="158"/>
        <v>2000</v>
      </c>
      <c r="AC182" s="161">
        <f t="shared" si="158"/>
        <v>3000</v>
      </c>
      <c r="AD182" s="161">
        <f t="shared" si="158"/>
        <v>3000</v>
      </c>
      <c r="AE182" s="161">
        <f t="shared" si="158"/>
        <v>3000</v>
      </c>
      <c r="AF182" s="161">
        <f t="shared" si="158"/>
        <v>3000</v>
      </c>
      <c r="AG182" s="161">
        <f t="shared" si="158"/>
        <v>3000</v>
      </c>
      <c r="AH182" s="161">
        <f t="shared" si="158"/>
        <v>3000</v>
      </c>
      <c r="AI182" s="161">
        <f t="shared" si="158"/>
        <v>3000</v>
      </c>
      <c r="AJ182" s="161">
        <f t="shared" si="158"/>
        <v>3000</v>
      </c>
      <c r="AK182" s="161">
        <f t="shared" si="158"/>
        <v>3000</v>
      </c>
      <c r="AL182" s="161">
        <f t="shared" si="158"/>
        <v>3000</v>
      </c>
      <c r="AM182" s="161">
        <f t="shared" si="158"/>
        <v>3000</v>
      </c>
      <c r="AN182" s="161">
        <f t="shared" ref="AN182:BK182" si="159">SUM(AN162:AN181)</f>
        <v>3000</v>
      </c>
      <c r="AO182" s="161">
        <f t="shared" si="159"/>
        <v>4000</v>
      </c>
      <c r="AP182" s="161">
        <f t="shared" si="159"/>
        <v>4000</v>
      </c>
      <c r="AQ182" s="161">
        <f t="shared" si="159"/>
        <v>4000</v>
      </c>
      <c r="AR182" s="161">
        <f t="shared" si="159"/>
        <v>4000</v>
      </c>
      <c r="AS182" s="161">
        <f t="shared" si="159"/>
        <v>4000</v>
      </c>
      <c r="AT182" s="161">
        <f t="shared" si="159"/>
        <v>4000</v>
      </c>
      <c r="AU182" s="161">
        <f t="shared" si="159"/>
        <v>4000</v>
      </c>
      <c r="AV182" s="161">
        <f t="shared" si="159"/>
        <v>4000</v>
      </c>
      <c r="AW182" s="161">
        <f t="shared" si="159"/>
        <v>4000</v>
      </c>
      <c r="AX182" s="161">
        <f t="shared" si="159"/>
        <v>4000</v>
      </c>
      <c r="AY182" s="161">
        <f t="shared" si="159"/>
        <v>4000</v>
      </c>
      <c r="AZ182" s="161">
        <f t="shared" si="159"/>
        <v>4000</v>
      </c>
      <c r="BA182" s="161">
        <f t="shared" si="159"/>
        <v>4000</v>
      </c>
      <c r="BB182" s="161">
        <f t="shared" si="159"/>
        <v>4000</v>
      </c>
      <c r="BC182" s="161">
        <f t="shared" si="159"/>
        <v>14000</v>
      </c>
      <c r="BD182" s="161">
        <f t="shared" si="159"/>
        <v>14000</v>
      </c>
      <c r="BE182" s="161">
        <f t="shared" si="159"/>
        <v>14000</v>
      </c>
      <c r="BF182" s="161">
        <f t="shared" si="159"/>
        <v>14000</v>
      </c>
      <c r="BG182" s="161">
        <f t="shared" si="159"/>
        <v>14000</v>
      </c>
      <c r="BH182" s="161">
        <f t="shared" si="159"/>
        <v>14000</v>
      </c>
      <c r="BI182" s="161">
        <f t="shared" si="159"/>
        <v>14000</v>
      </c>
      <c r="BJ182" s="161">
        <f t="shared" si="159"/>
        <v>14000</v>
      </c>
      <c r="BK182" s="161">
        <f t="shared" si="159"/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app!$C$2:$C$5</xm:f>
          </x14:formula1>
          <xm:sqref>C48:C67 C139:C158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N953"/>
  <sheetViews>
    <sheetView showGridLines="0" workbookViewId="0">
      <selection activeCell="K22" sqref="K22"/>
    </sheetView>
  </sheetViews>
  <sheetFormatPr defaultColWidth="8.85546875" defaultRowHeight="15" x14ac:dyDescent="0.25"/>
  <cols>
    <col min="2" max="2" width="33.42578125" bestFit="1" customWidth="1"/>
    <col min="3" max="3" width="14.28515625" customWidth="1"/>
    <col min="6" max="6" width="15.85546875" customWidth="1"/>
    <col min="7" max="65" width="13.42578125" customWidth="1"/>
  </cols>
  <sheetData>
    <row r="1" spans="1:65" x14ac:dyDescent="0.25">
      <c r="A1" s="44"/>
      <c r="E1" s="27" t="s">
        <v>104</v>
      </c>
      <c r="F1" t="s">
        <v>105</v>
      </c>
      <c r="G1" s="28" t="s">
        <v>106</v>
      </c>
      <c r="H1" s="29" t="s">
        <v>107</v>
      </c>
      <c r="I1" s="30" t="s">
        <v>108</v>
      </c>
    </row>
    <row r="3" spans="1:65" x14ac:dyDescent="0.25">
      <c r="F3" s="49" t="s">
        <v>243</v>
      </c>
      <c r="G3" s="49">
        <v>41698</v>
      </c>
      <c r="H3" s="49">
        <v>41729</v>
      </c>
      <c r="I3" s="49">
        <v>41759</v>
      </c>
      <c r="J3" s="49">
        <v>41790</v>
      </c>
      <c r="K3" s="49">
        <v>41820</v>
      </c>
      <c r="L3" s="49">
        <v>41851</v>
      </c>
      <c r="M3" s="49">
        <v>41882</v>
      </c>
      <c r="N3" s="49">
        <v>41912</v>
      </c>
      <c r="O3" s="49">
        <v>41943</v>
      </c>
      <c r="P3" s="49">
        <v>41973</v>
      </c>
      <c r="Q3" s="49">
        <v>42004</v>
      </c>
      <c r="R3" s="49">
        <v>42035</v>
      </c>
      <c r="S3" s="49">
        <v>42063</v>
      </c>
      <c r="T3" s="49">
        <v>42094</v>
      </c>
      <c r="U3" s="49">
        <v>42124</v>
      </c>
      <c r="V3" s="49">
        <v>42155</v>
      </c>
      <c r="W3" s="49">
        <v>42185</v>
      </c>
      <c r="X3" s="49">
        <v>42216</v>
      </c>
      <c r="Y3" s="49">
        <v>42247</v>
      </c>
      <c r="Z3" s="49">
        <v>42277</v>
      </c>
      <c r="AA3" s="49">
        <v>42308</v>
      </c>
      <c r="AB3" s="49">
        <v>42338</v>
      </c>
      <c r="AC3" s="49">
        <v>42369</v>
      </c>
      <c r="AD3" s="49">
        <v>42400</v>
      </c>
      <c r="AE3" s="49">
        <v>42429</v>
      </c>
      <c r="AF3" s="49">
        <v>42460</v>
      </c>
      <c r="AG3" s="49">
        <v>42490</v>
      </c>
      <c r="AH3" s="49">
        <v>42521</v>
      </c>
      <c r="AI3" s="49">
        <v>42551</v>
      </c>
      <c r="AJ3" s="49">
        <v>42582</v>
      </c>
      <c r="AK3" s="49">
        <v>42613</v>
      </c>
      <c r="AL3" s="49">
        <v>42643</v>
      </c>
      <c r="AM3" s="49">
        <v>42674</v>
      </c>
      <c r="AN3" s="49">
        <v>42704</v>
      </c>
      <c r="AO3" s="49">
        <v>42735</v>
      </c>
      <c r="AP3" s="49">
        <v>42766</v>
      </c>
      <c r="AQ3" s="49">
        <v>42794</v>
      </c>
      <c r="AR3" s="49">
        <v>42825</v>
      </c>
      <c r="AS3" s="49">
        <v>42855</v>
      </c>
      <c r="AT3" s="49">
        <v>42886</v>
      </c>
      <c r="AU3" s="49">
        <v>42916</v>
      </c>
      <c r="AV3" s="49">
        <v>42947</v>
      </c>
      <c r="AW3" s="49">
        <v>42978</v>
      </c>
      <c r="AX3" s="49">
        <v>43008</v>
      </c>
      <c r="AY3" s="49">
        <v>43039</v>
      </c>
      <c r="AZ3" s="49">
        <v>43069</v>
      </c>
      <c r="BA3" s="49">
        <v>43100</v>
      </c>
      <c r="BB3" s="49">
        <v>43131</v>
      </c>
      <c r="BC3" s="49">
        <v>43159</v>
      </c>
      <c r="BD3" s="49">
        <v>43190</v>
      </c>
      <c r="BE3" s="49">
        <v>43220</v>
      </c>
      <c r="BF3" s="49">
        <v>43251</v>
      </c>
      <c r="BG3" s="49">
        <v>43281</v>
      </c>
      <c r="BH3" s="49">
        <v>43312</v>
      </c>
      <c r="BI3" s="49">
        <v>43343</v>
      </c>
      <c r="BJ3" s="49">
        <v>43373</v>
      </c>
      <c r="BK3" s="49">
        <v>43404</v>
      </c>
      <c r="BL3" s="49">
        <v>43434</v>
      </c>
      <c r="BM3" s="49">
        <v>43465</v>
      </c>
    </row>
    <row r="4" spans="1:65" x14ac:dyDescent="0.25">
      <c r="F4" s="24" t="s">
        <v>164</v>
      </c>
      <c r="G4" s="24" t="s">
        <v>164</v>
      </c>
      <c r="H4" s="24" t="s">
        <v>164</v>
      </c>
      <c r="I4" s="24" t="s">
        <v>164</v>
      </c>
      <c r="J4" s="24" t="s">
        <v>164</v>
      </c>
      <c r="K4" s="24" t="s">
        <v>164</v>
      </c>
      <c r="L4" s="24" t="s">
        <v>164</v>
      </c>
      <c r="M4" s="24" t="s">
        <v>164</v>
      </c>
      <c r="N4" s="24" t="s">
        <v>164</v>
      </c>
      <c r="O4" s="24" t="s">
        <v>164</v>
      </c>
      <c r="P4" s="24" t="s">
        <v>164</v>
      </c>
      <c r="Q4" s="24" t="s">
        <v>164</v>
      </c>
      <c r="R4" s="24" t="s">
        <v>164</v>
      </c>
      <c r="S4" s="24" t="s">
        <v>164</v>
      </c>
      <c r="T4" s="24" t="s">
        <v>164</v>
      </c>
      <c r="U4" s="24" t="s">
        <v>164</v>
      </c>
      <c r="V4" s="24" t="s">
        <v>164</v>
      </c>
      <c r="W4" s="24" t="s">
        <v>164</v>
      </c>
      <c r="X4" s="24" t="s">
        <v>164</v>
      </c>
      <c r="Y4" s="24" t="s">
        <v>164</v>
      </c>
      <c r="Z4" s="24" t="s">
        <v>164</v>
      </c>
      <c r="AA4" s="24" t="s">
        <v>164</v>
      </c>
      <c r="AB4" s="24" t="s">
        <v>164</v>
      </c>
      <c r="AC4" s="24" t="s">
        <v>164</v>
      </c>
      <c r="AD4" s="24" t="s">
        <v>164</v>
      </c>
      <c r="AE4" s="24" t="s">
        <v>164</v>
      </c>
      <c r="AF4" s="24" t="s">
        <v>164</v>
      </c>
      <c r="AG4" s="24" t="s">
        <v>164</v>
      </c>
      <c r="AH4" s="24" t="s">
        <v>164</v>
      </c>
      <c r="AI4" s="24" t="s">
        <v>164</v>
      </c>
      <c r="AJ4" s="24" t="s">
        <v>164</v>
      </c>
      <c r="AK4" s="24" t="s">
        <v>164</v>
      </c>
      <c r="AL4" s="24" t="s">
        <v>164</v>
      </c>
      <c r="AM4" s="24" t="s">
        <v>164</v>
      </c>
      <c r="AN4" s="24" t="s">
        <v>164</v>
      </c>
      <c r="AO4" s="24" t="s">
        <v>164</v>
      </c>
      <c r="AP4" s="24" t="s">
        <v>164</v>
      </c>
      <c r="AQ4" s="24" t="s">
        <v>164</v>
      </c>
      <c r="AR4" s="24" t="s">
        <v>164</v>
      </c>
      <c r="AS4" s="24" t="s">
        <v>164</v>
      </c>
      <c r="AT4" s="24" t="s">
        <v>164</v>
      </c>
      <c r="AU4" s="24" t="s">
        <v>164</v>
      </c>
      <c r="AV4" s="24" t="s">
        <v>164</v>
      </c>
      <c r="AW4" s="24" t="s">
        <v>164</v>
      </c>
      <c r="AX4" s="24" t="s">
        <v>164</v>
      </c>
      <c r="AY4" s="24" t="s">
        <v>164</v>
      </c>
      <c r="AZ4" s="24" t="s">
        <v>164</v>
      </c>
      <c r="BA4" s="24" t="s">
        <v>164</v>
      </c>
      <c r="BB4" s="24" t="s">
        <v>164</v>
      </c>
      <c r="BC4" s="24" t="s">
        <v>164</v>
      </c>
      <c r="BD4" s="24" t="s">
        <v>164</v>
      </c>
      <c r="BE4" s="24" t="s">
        <v>164</v>
      </c>
      <c r="BF4" s="24" t="s">
        <v>164</v>
      </c>
      <c r="BG4" s="24" t="s">
        <v>164</v>
      </c>
      <c r="BH4" s="24" t="s">
        <v>164</v>
      </c>
      <c r="BI4" s="24" t="s">
        <v>164</v>
      </c>
      <c r="BJ4" s="24" t="s">
        <v>164</v>
      </c>
      <c r="BK4" s="24" t="s">
        <v>164</v>
      </c>
      <c r="BL4" s="24" t="s">
        <v>164</v>
      </c>
      <c r="BM4" s="24" t="s">
        <v>164</v>
      </c>
    </row>
    <row r="5" spans="1:65" s="56" customFormat="1" x14ac:dyDescent="0.25">
      <c r="B5" s="56" t="s">
        <v>169</v>
      </c>
      <c r="F5" s="163">
        <f>+I_Inv!D14</f>
        <v>0</v>
      </c>
      <c r="G5" s="163">
        <f>+I_Inv!E14</f>
        <v>0</v>
      </c>
      <c r="H5" s="163">
        <f>+I_Inv!F14</f>
        <v>0</v>
      </c>
      <c r="I5" s="163">
        <f>+I_Inv!G14</f>
        <v>0</v>
      </c>
      <c r="J5" s="163">
        <f>+I_Inv!H14</f>
        <v>0</v>
      </c>
      <c r="K5" s="163">
        <f>+I_Inv!I14</f>
        <v>0</v>
      </c>
      <c r="L5" s="163">
        <f>+I_Inv!J14</f>
        <v>0</v>
      </c>
      <c r="M5" s="163">
        <f>+I_Inv!K14</f>
        <v>0</v>
      </c>
      <c r="N5" s="163">
        <f>+I_Inv!L14</f>
        <v>0</v>
      </c>
      <c r="O5" s="163">
        <f>+I_Inv!M14</f>
        <v>0</v>
      </c>
      <c r="P5" s="163">
        <f>+I_Inv!N14</f>
        <v>0</v>
      </c>
      <c r="Q5" s="163">
        <f>+I_Inv!O14</f>
        <v>0</v>
      </c>
      <c r="R5" s="163">
        <f>+I_Inv!P14</f>
        <v>0</v>
      </c>
      <c r="S5" s="163">
        <f>+I_Inv!Q14</f>
        <v>0</v>
      </c>
      <c r="T5" s="163">
        <f>+I_Inv!R14</f>
        <v>0</v>
      </c>
      <c r="U5" s="163">
        <f>+I_Inv!S14</f>
        <v>0</v>
      </c>
      <c r="V5" s="163">
        <f>+I_Inv!T14</f>
        <v>0</v>
      </c>
      <c r="W5" s="163">
        <f>+I_Inv!U14</f>
        <v>0</v>
      </c>
      <c r="X5" s="163">
        <f>+I_Inv!V14</f>
        <v>0</v>
      </c>
      <c r="Y5" s="163">
        <f>+I_Inv!W14</f>
        <v>0</v>
      </c>
      <c r="Z5" s="163">
        <f>+I_Inv!X14</f>
        <v>0</v>
      </c>
      <c r="AA5" s="163">
        <f>+I_Inv!Y14</f>
        <v>0</v>
      </c>
      <c r="AB5" s="163">
        <f>+I_Inv!Z14</f>
        <v>0</v>
      </c>
      <c r="AC5" s="163">
        <f>+I_Inv!AA14</f>
        <v>0</v>
      </c>
      <c r="AD5" s="163">
        <f>+I_Inv!AB14</f>
        <v>0</v>
      </c>
      <c r="AE5" s="163">
        <f>+I_Inv!AC14</f>
        <v>0</v>
      </c>
      <c r="AF5" s="163">
        <f>+I_Inv!AD14</f>
        <v>0</v>
      </c>
      <c r="AG5" s="163">
        <f>+I_Inv!AE14</f>
        <v>0</v>
      </c>
      <c r="AH5" s="163">
        <f>+I_Inv!AF14</f>
        <v>0</v>
      </c>
      <c r="AI5" s="163">
        <f>+I_Inv!AG14</f>
        <v>0</v>
      </c>
      <c r="AJ5" s="163">
        <f>+I_Inv!AH14</f>
        <v>0</v>
      </c>
      <c r="AK5" s="163">
        <f>+I_Inv!AI14</f>
        <v>0</v>
      </c>
      <c r="AL5" s="163">
        <f>+I_Inv!AJ14</f>
        <v>0</v>
      </c>
      <c r="AM5" s="163">
        <f>+I_Inv!AK14</f>
        <v>0</v>
      </c>
      <c r="AN5" s="163">
        <f>+I_Inv!AL14</f>
        <v>0</v>
      </c>
      <c r="AO5" s="163">
        <f>+I_Inv!AM14</f>
        <v>0</v>
      </c>
      <c r="AP5" s="163">
        <f>+I_Inv!AN14</f>
        <v>0</v>
      </c>
      <c r="AQ5" s="163">
        <f>+I_Inv!AO14</f>
        <v>0</v>
      </c>
      <c r="AR5" s="163">
        <f>+I_Inv!AP14</f>
        <v>0</v>
      </c>
      <c r="AS5" s="163">
        <f>+I_Inv!AQ14</f>
        <v>0</v>
      </c>
      <c r="AT5" s="163">
        <f>+I_Inv!AR14</f>
        <v>0</v>
      </c>
      <c r="AU5" s="163">
        <f>+I_Inv!AS14</f>
        <v>0</v>
      </c>
      <c r="AV5" s="163">
        <f>+I_Inv!AT14</f>
        <v>0</v>
      </c>
      <c r="AW5" s="163">
        <f>+I_Inv!AU14</f>
        <v>0</v>
      </c>
      <c r="AX5" s="163">
        <f>+I_Inv!AV14</f>
        <v>0</v>
      </c>
      <c r="AY5" s="163">
        <f>+I_Inv!AW14</f>
        <v>0</v>
      </c>
      <c r="AZ5" s="163">
        <f>+I_Inv!AX14</f>
        <v>0</v>
      </c>
      <c r="BA5" s="163">
        <f>+I_Inv!AY14</f>
        <v>0</v>
      </c>
      <c r="BB5" s="163">
        <f>+I_Inv!AZ14</f>
        <v>0</v>
      </c>
      <c r="BC5" s="163">
        <f>+I_Inv!BA14</f>
        <v>0</v>
      </c>
      <c r="BD5" s="163">
        <f>+I_Inv!BB14</f>
        <v>0</v>
      </c>
      <c r="BE5" s="163">
        <f>+I_Inv!BC14</f>
        <v>0</v>
      </c>
      <c r="BF5" s="163">
        <f>+I_Inv!BD14</f>
        <v>0</v>
      </c>
      <c r="BG5" s="163">
        <f>+I_Inv!BE14</f>
        <v>0</v>
      </c>
      <c r="BH5" s="163">
        <f>+I_Inv!BF14</f>
        <v>0</v>
      </c>
      <c r="BI5" s="163">
        <f>+I_Inv!BG14</f>
        <v>0</v>
      </c>
      <c r="BJ5" s="163">
        <f>+I_Inv!BH14</f>
        <v>0</v>
      </c>
      <c r="BK5" s="163">
        <f>+I_Inv!BI14</f>
        <v>0</v>
      </c>
      <c r="BL5" s="163">
        <f>+I_Inv!BJ14</f>
        <v>0</v>
      </c>
      <c r="BM5" s="163">
        <f>+I_Inv!BK14</f>
        <v>0</v>
      </c>
    </row>
    <row r="6" spans="1:65" s="56" customFormat="1" x14ac:dyDescent="0.25">
      <c r="B6" s="56" t="s">
        <v>170</v>
      </c>
      <c r="F6" s="163">
        <f>+I_Inv!D15</f>
        <v>0</v>
      </c>
      <c r="G6" s="163">
        <f>+I_Inv!E15</f>
        <v>0</v>
      </c>
      <c r="H6" s="163">
        <f>+I_Inv!F15</f>
        <v>0</v>
      </c>
      <c r="I6" s="163">
        <f>+I_Inv!G15</f>
        <v>0</v>
      </c>
      <c r="J6" s="163">
        <f>+I_Inv!H15</f>
        <v>0</v>
      </c>
      <c r="K6" s="163">
        <f>+I_Inv!I15</f>
        <v>0</v>
      </c>
      <c r="L6" s="163">
        <f>+I_Inv!J15</f>
        <v>0</v>
      </c>
      <c r="M6" s="163">
        <f>+I_Inv!K15</f>
        <v>0</v>
      </c>
      <c r="N6" s="163">
        <f>+I_Inv!L15</f>
        <v>0</v>
      </c>
      <c r="O6" s="163">
        <f>+I_Inv!M15</f>
        <v>0</v>
      </c>
      <c r="P6" s="163">
        <f>+I_Inv!N15</f>
        <v>0</v>
      </c>
      <c r="Q6" s="163">
        <f>+I_Inv!O15</f>
        <v>0</v>
      </c>
      <c r="R6" s="163">
        <f>+I_Inv!P15</f>
        <v>0</v>
      </c>
      <c r="S6" s="163">
        <f>+I_Inv!Q15</f>
        <v>0</v>
      </c>
      <c r="T6" s="163">
        <f>+I_Inv!R15</f>
        <v>0</v>
      </c>
      <c r="U6" s="163">
        <f>+I_Inv!S15</f>
        <v>0</v>
      </c>
      <c r="V6" s="163">
        <f>+I_Inv!T15</f>
        <v>0</v>
      </c>
      <c r="W6" s="163">
        <f>+I_Inv!U15</f>
        <v>0</v>
      </c>
      <c r="X6" s="163">
        <f>+I_Inv!V15</f>
        <v>0</v>
      </c>
      <c r="Y6" s="163">
        <f>+I_Inv!W15</f>
        <v>0</v>
      </c>
      <c r="Z6" s="163">
        <f>+I_Inv!X15</f>
        <v>0</v>
      </c>
      <c r="AA6" s="163">
        <f>+I_Inv!Y15</f>
        <v>0</v>
      </c>
      <c r="AB6" s="163">
        <f>+I_Inv!Z15</f>
        <v>0</v>
      </c>
      <c r="AC6" s="163">
        <f>+I_Inv!AA15</f>
        <v>0</v>
      </c>
      <c r="AD6" s="163">
        <f>+I_Inv!AB15</f>
        <v>0</v>
      </c>
      <c r="AE6" s="163">
        <f>+I_Inv!AC15</f>
        <v>0</v>
      </c>
      <c r="AF6" s="163">
        <f>+I_Inv!AD15</f>
        <v>0</v>
      </c>
      <c r="AG6" s="163">
        <f>+I_Inv!AE15</f>
        <v>0</v>
      </c>
      <c r="AH6" s="163">
        <f>+I_Inv!AF15</f>
        <v>0</v>
      </c>
      <c r="AI6" s="163">
        <f>+I_Inv!AG15</f>
        <v>0</v>
      </c>
      <c r="AJ6" s="163">
        <f>+I_Inv!AH15</f>
        <v>0</v>
      </c>
      <c r="AK6" s="163">
        <f>+I_Inv!AI15</f>
        <v>0</v>
      </c>
      <c r="AL6" s="163">
        <f>+I_Inv!AJ15</f>
        <v>0</v>
      </c>
      <c r="AM6" s="163">
        <f>+I_Inv!AK15</f>
        <v>0</v>
      </c>
      <c r="AN6" s="163">
        <f>+I_Inv!AL15</f>
        <v>0</v>
      </c>
      <c r="AO6" s="163">
        <f>+I_Inv!AM15</f>
        <v>0</v>
      </c>
      <c r="AP6" s="163">
        <f>+I_Inv!AN15</f>
        <v>0</v>
      </c>
      <c r="AQ6" s="163">
        <f>+I_Inv!AO15</f>
        <v>0</v>
      </c>
      <c r="AR6" s="163">
        <f>+I_Inv!AP15</f>
        <v>0</v>
      </c>
      <c r="AS6" s="163">
        <f>+I_Inv!AQ15</f>
        <v>0</v>
      </c>
      <c r="AT6" s="163">
        <f>+I_Inv!AR15</f>
        <v>0</v>
      </c>
      <c r="AU6" s="163">
        <f>+I_Inv!AS15</f>
        <v>0</v>
      </c>
      <c r="AV6" s="163">
        <f>+I_Inv!AT15</f>
        <v>0</v>
      </c>
      <c r="AW6" s="163">
        <f>+I_Inv!AU15</f>
        <v>0</v>
      </c>
      <c r="AX6" s="163">
        <f>+I_Inv!AV15</f>
        <v>0</v>
      </c>
      <c r="AY6" s="163">
        <f>+I_Inv!AW15</f>
        <v>0</v>
      </c>
      <c r="AZ6" s="163">
        <f>+I_Inv!AX15</f>
        <v>0</v>
      </c>
      <c r="BA6" s="163">
        <f>+I_Inv!AY15</f>
        <v>0</v>
      </c>
      <c r="BB6" s="163">
        <f>+I_Inv!AZ15</f>
        <v>0</v>
      </c>
      <c r="BC6" s="163">
        <f>+I_Inv!BA15</f>
        <v>0</v>
      </c>
      <c r="BD6" s="163">
        <f>+I_Inv!BB15</f>
        <v>0</v>
      </c>
      <c r="BE6" s="163">
        <f>+I_Inv!BC15</f>
        <v>0</v>
      </c>
      <c r="BF6" s="163">
        <f>+I_Inv!BD15</f>
        <v>0</v>
      </c>
      <c r="BG6" s="163">
        <f>+I_Inv!BE15</f>
        <v>0</v>
      </c>
      <c r="BH6" s="163">
        <f>+I_Inv!BF15</f>
        <v>0</v>
      </c>
      <c r="BI6" s="163">
        <f>+I_Inv!BG15</f>
        <v>0</v>
      </c>
      <c r="BJ6" s="163">
        <f>+I_Inv!BH15</f>
        <v>0</v>
      </c>
      <c r="BK6" s="163">
        <f>+I_Inv!BI15</f>
        <v>0</v>
      </c>
      <c r="BL6" s="163">
        <f>+I_Inv!BJ15</f>
        <v>0</v>
      </c>
      <c r="BM6" s="163">
        <f>+I_Inv!BK15</f>
        <v>0</v>
      </c>
    </row>
    <row r="7" spans="1:65" s="56" customFormat="1" x14ac:dyDescent="0.25">
      <c r="B7" s="56" t="s">
        <v>171</v>
      </c>
      <c r="F7" s="163">
        <f>+I_Inv!D16</f>
        <v>0</v>
      </c>
      <c r="G7" s="163">
        <f>+I_Inv!E16</f>
        <v>0</v>
      </c>
      <c r="H7" s="163">
        <f>+I_Inv!F16</f>
        <v>0</v>
      </c>
      <c r="I7" s="163">
        <f>+I_Inv!G16</f>
        <v>0</v>
      </c>
      <c r="J7" s="163">
        <f>+I_Inv!H16</f>
        <v>0</v>
      </c>
      <c r="K7" s="163">
        <f>+I_Inv!I16</f>
        <v>0</v>
      </c>
      <c r="L7" s="163">
        <f>+I_Inv!J16</f>
        <v>0</v>
      </c>
      <c r="M7" s="163">
        <f>+I_Inv!K16</f>
        <v>0</v>
      </c>
      <c r="N7" s="163">
        <f>+I_Inv!L16</f>
        <v>0</v>
      </c>
      <c r="O7" s="163">
        <f>+I_Inv!M16</f>
        <v>0</v>
      </c>
      <c r="P7" s="163">
        <f>+I_Inv!N16</f>
        <v>0</v>
      </c>
      <c r="Q7" s="163">
        <f>+I_Inv!O16</f>
        <v>0</v>
      </c>
      <c r="R7" s="163">
        <f>+I_Inv!P16</f>
        <v>0</v>
      </c>
      <c r="S7" s="163">
        <f>+I_Inv!Q16</f>
        <v>0</v>
      </c>
      <c r="T7" s="163">
        <f>+I_Inv!R16</f>
        <v>0</v>
      </c>
      <c r="U7" s="163">
        <f>+I_Inv!S16</f>
        <v>0</v>
      </c>
      <c r="V7" s="163">
        <f>+I_Inv!T16</f>
        <v>0</v>
      </c>
      <c r="W7" s="163">
        <f>+I_Inv!U16</f>
        <v>0</v>
      </c>
      <c r="X7" s="163">
        <f>+I_Inv!V16</f>
        <v>0</v>
      </c>
      <c r="Y7" s="163">
        <f>+I_Inv!W16</f>
        <v>0</v>
      </c>
      <c r="Z7" s="163">
        <f>+I_Inv!X16</f>
        <v>0</v>
      </c>
      <c r="AA7" s="163">
        <f>+I_Inv!Y16</f>
        <v>0</v>
      </c>
      <c r="AB7" s="163">
        <f>+I_Inv!Z16</f>
        <v>0</v>
      </c>
      <c r="AC7" s="163">
        <f>+I_Inv!AA16</f>
        <v>0</v>
      </c>
      <c r="AD7" s="163">
        <f>+I_Inv!AB16</f>
        <v>0</v>
      </c>
      <c r="AE7" s="163">
        <f>+I_Inv!AC16</f>
        <v>0</v>
      </c>
      <c r="AF7" s="163">
        <f>+I_Inv!AD16</f>
        <v>0</v>
      </c>
      <c r="AG7" s="163">
        <f>+I_Inv!AE16</f>
        <v>0</v>
      </c>
      <c r="AH7" s="163">
        <f>+I_Inv!AF16</f>
        <v>0</v>
      </c>
      <c r="AI7" s="163">
        <f>+I_Inv!AG16</f>
        <v>0</v>
      </c>
      <c r="AJ7" s="163">
        <f>+I_Inv!AH16</f>
        <v>0</v>
      </c>
      <c r="AK7" s="163">
        <f>+I_Inv!AI16</f>
        <v>0</v>
      </c>
      <c r="AL7" s="163">
        <f>+I_Inv!AJ16</f>
        <v>0</v>
      </c>
      <c r="AM7" s="163">
        <f>+I_Inv!AK16</f>
        <v>0</v>
      </c>
      <c r="AN7" s="163">
        <f>+I_Inv!AL16</f>
        <v>0</v>
      </c>
      <c r="AO7" s="163">
        <f>+I_Inv!AM16</f>
        <v>0</v>
      </c>
      <c r="AP7" s="163">
        <f>+I_Inv!AN16</f>
        <v>0</v>
      </c>
      <c r="AQ7" s="163">
        <f>+I_Inv!AO16</f>
        <v>0</v>
      </c>
      <c r="AR7" s="163">
        <f>+I_Inv!AP16</f>
        <v>0</v>
      </c>
      <c r="AS7" s="163">
        <f>+I_Inv!AQ16</f>
        <v>0</v>
      </c>
      <c r="AT7" s="163">
        <f>+I_Inv!AR16</f>
        <v>0</v>
      </c>
      <c r="AU7" s="163">
        <f>+I_Inv!AS16</f>
        <v>0</v>
      </c>
      <c r="AV7" s="163">
        <f>+I_Inv!AT16</f>
        <v>0</v>
      </c>
      <c r="AW7" s="163">
        <f>+I_Inv!AU16</f>
        <v>0</v>
      </c>
      <c r="AX7" s="163">
        <f>+I_Inv!AV16</f>
        <v>0</v>
      </c>
      <c r="AY7" s="163">
        <f>+I_Inv!AW16</f>
        <v>0</v>
      </c>
      <c r="AZ7" s="163">
        <f>+I_Inv!AX16</f>
        <v>0</v>
      </c>
      <c r="BA7" s="163">
        <f>+I_Inv!AY16</f>
        <v>0</v>
      </c>
      <c r="BB7" s="163">
        <f>+I_Inv!AZ16</f>
        <v>0</v>
      </c>
      <c r="BC7" s="163">
        <f>+I_Inv!BA16</f>
        <v>0</v>
      </c>
      <c r="BD7" s="163">
        <f>+I_Inv!BB16</f>
        <v>0</v>
      </c>
      <c r="BE7" s="163">
        <f>+I_Inv!BC16</f>
        <v>0</v>
      </c>
      <c r="BF7" s="163">
        <f>+I_Inv!BD16</f>
        <v>0</v>
      </c>
      <c r="BG7" s="163">
        <f>+I_Inv!BE16</f>
        <v>0</v>
      </c>
      <c r="BH7" s="163">
        <f>+I_Inv!BF16</f>
        <v>0</v>
      </c>
      <c r="BI7" s="163">
        <f>+I_Inv!BG16</f>
        <v>0</v>
      </c>
      <c r="BJ7" s="163">
        <f>+I_Inv!BH16</f>
        <v>0</v>
      </c>
      <c r="BK7" s="163">
        <f>+I_Inv!BI16</f>
        <v>0</v>
      </c>
      <c r="BL7" s="163">
        <f>+I_Inv!BJ16</f>
        <v>0</v>
      </c>
      <c r="BM7" s="163">
        <f>+I_Inv!BK16</f>
        <v>0</v>
      </c>
    </row>
    <row r="8" spans="1:65" s="56" customFormat="1" x14ac:dyDescent="0.25">
      <c r="B8" s="56" t="s">
        <v>172</v>
      </c>
      <c r="F8" s="163">
        <f>+I_Inv!D17</f>
        <v>0</v>
      </c>
      <c r="G8" s="163">
        <f>+I_Inv!E17</f>
        <v>0</v>
      </c>
      <c r="H8" s="163">
        <f>+I_Inv!F17</f>
        <v>0</v>
      </c>
      <c r="I8" s="163">
        <f>+I_Inv!G17</f>
        <v>0</v>
      </c>
      <c r="J8" s="163">
        <f>+I_Inv!H17</f>
        <v>0</v>
      </c>
      <c r="K8" s="163">
        <f>+I_Inv!I17</f>
        <v>0</v>
      </c>
      <c r="L8" s="163">
        <f>+I_Inv!J17</f>
        <v>0</v>
      </c>
      <c r="M8" s="163">
        <f>+I_Inv!K17</f>
        <v>0</v>
      </c>
      <c r="N8" s="163">
        <f>+I_Inv!L17</f>
        <v>0</v>
      </c>
      <c r="O8" s="163">
        <f>+I_Inv!M17</f>
        <v>0</v>
      </c>
      <c r="P8" s="163">
        <f>+I_Inv!N17</f>
        <v>0</v>
      </c>
      <c r="Q8" s="163">
        <f>+I_Inv!O17</f>
        <v>0</v>
      </c>
      <c r="R8" s="163">
        <f>+I_Inv!P17</f>
        <v>0</v>
      </c>
      <c r="S8" s="163">
        <f>+I_Inv!Q17</f>
        <v>0</v>
      </c>
      <c r="T8" s="163">
        <f>+I_Inv!R17</f>
        <v>0</v>
      </c>
      <c r="U8" s="163">
        <f>+I_Inv!S17</f>
        <v>0</v>
      </c>
      <c r="V8" s="163">
        <f>+I_Inv!T17</f>
        <v>0</v>
      </c>
      <c r="W8" s="163">
        <f>+I_Inv!U17</f>
        <v>0</v>
      </c>
      <c r="X8" s="163">
        <f>+I_Inv!V17</f>
        <v>0</v>
      </c>
      <c r="Y8" s="163">
        <f>+I_Inv!W17</f>
        <v>0</v>
      </c>
      <c r="Z8" s="163">
        <f>+I_Inv!X17</f>
        <v>0</v>
      </c>
      <c r="AA8" s="163">
        <f>+I_Inv!Y17</f>
        <v>0</v>
      </c>
      <c r="AB8" s="163">
        <f>+I_Inv!Z17</f>
        <v>0</v>
      </c>
      <c r="AC8" s="163">
        <f>+I_Inv!AA17</f>
        <v>0</v>
      </c>
      <c r="AD8" s="163">
        <f>+I_Inv!AB17</f>
        <v>0</v>
      </c>
      <c r="AE8" s="163">
        <f>+I_Inv!AC17</f>
        <v>0</v>
      </c>
      <c r="AF8" s="163">
        <f>+I_Inv!AD17</f>
        <v>0</v>
      </c>
      <c r="AG8" s="163">
        <f>+I_Inv!AE17</f>
        <v>0</v>
      </c>
      <c r="AH8" s="163">
        <f>+I_Inv!AF17</f>
        <v>0</v>
      </c>
      <c r="AI8" s="163">
        <f>+I_Inv!AG17</f>
        <v>0</v>
      </c>
      <c r="AJ8" s="163">
        <f>+I_Inv!AH17</f>
        <v>0</v>
      </c>
      <c r="AK8" s="163">
        <f>+I_Inv!AI17</f>
        <v>0</v>
      </c>
      <c r="AL8" s="163">
        <f>+I_Inv!AJ17</f>
        <v>0</v>
      </c>
      <c r="AM8" s="163">
        <f>+I_Inv!AK17</f>
        <v>0</v>
      </c>
      <c r="AN8" s="163">
        <f>+I_Inv!AL17</f>
        <v>0</v>
      </c>
      <c r="AO8" s="163">
        <f>+I_Inv!AM17</f>
        <v>0</v>
      </c>
      <c r="AP8" s="163">
        <f>+I_Inv!AN17</f>
        <v>0</v>
      </c>
      <c r="AQ8" s="163">
        <f>+I_Inv!AO17</f>
        <v>0</v>
      </c>
      <c r="AR8" s="163">
        <f>+I_Inv!AP17</f>
        <v>0</v>
      </c>
      <c r="AS8" s="163">
        <f>+I_Inv!AQ17</f>
        <v>0</v>
      </c>
      <c r="AT8" s="163">
        <f>+I_Inv!AR17</f>
        <v>0</v>
      </c>
      <c r="AU8" s="163">
        <f>+I_Inv!AS17</f>
        <v>0</v>
      </c>
      <c r="AV8" s="163">
        <f>+I_Inv!AT17</f>
        <v>0</v>
      </c>
      <c r="AW8" s="163">
        <f>+I_Inv!AU17</f>
        <v>0</v>
      </c>
      <c r="AX8" s="163">
        <f>+I_Inv!AV17</f>
        <v>0</v>
      </c>
      <c r="AY8" s="163">
        <f>+I_Inv!AW17</f>
        <v>0</v>
      </c>
      <c r="AZ8" s="163">
        <f>+I_Inv!AX17</f>
        <v>0</v>
      </c>
      <c r="BA8" s="163">
        <f>+I_Inv!AY17</f>
        <v>0</v>
      </c>
      <c r="BB8" s="163">
        <f>+I_Inv!AZ17</f>
        <v>0</v>
      </c>
      <c r="BC8" s="163">
        <f>+I_Inv!BA17</f>
        <v>0</v>
      </c>
      <c r="BD8" s="163">
        <f>+I_Inv!BB17</f>
        <v>0</v>
      </c>
      <c r="BE8" s="163">
        <f>+I_Inv!BC17</f>
        <v>0</v>
      </c>
      <c r="BF8" s="163">
        <f>+I_Inv!BD17</f>
        <v>0</v>
      </c>
      <c r="BG8" s="163">
        <f>+I_Inv!BE17</f>
        <v>0</v>
      </c>
      <c r="BH8" s="163">
        <f>+I_Inv!BF17</f>
        <v>0</v>
      </c>
      <c r="BI8" s="163">
        <f>+I_Inv!BG17</f>
        <v>0</v>
      </c>
      <c r="BJ8" s="163">
        <f>+I_Inv!BH17</f>
        <v>0</v>
      </c>
      <c r="BK8" s="163">
        <f>+I_Inv!BI17</f>
        <v>0</v>
      </c>
      <c r="BL8" s="163">
        <f>+I_Inv!BJ17</f>
        <v>0</v>
      </c>
      <c r="BM8" s="163">
        <f>+I_Inv!BK17</f>
        <v>0</v>
      </c>
    </row>
    <row r="9" spans="1:65" s="56" customFormat="1" x14ac:dyDescent="0.25">
      <c r="B9" s="56" t="s">
        <v>217</v>
      </c>
      <c r="F9" s="163">
        <f>+I_Inv!D18</f>
        <v>0</v>
      </c>
      <c r="G9" s="163">
        <f>+I_Inv!E18</f>
        <v>0</v>
      </c>
      <c r="H9" s="163">
        <f>+I_Inv!F18</f>
        <v>0</v>
      </c>
      <c r="I9" s="163">
        <f>+I_Inv!G18</f>
        <v>0</v>
      </c>
      <c r="J9" s="163">
        <f>+I_Inv!H18</f>
        <v>0</v>
      </c>
      <c r="K9" s="163">
        <f>+I_Inv!I18</f>
        <v>0</v>
      </c>
      <c r="L9" s="163">
        <f>+I_Inv!J18</f>
        <v>0</v>
      </c>
      <c r="M9" s="163">
        <f>+I_Inv!K18</f>
        <v>0</v>
      </c>
      <c r="N9" s="163">
        <f>+I_Inv!L18</f>
        <v>0</v>
      </c>
      <c r="O9" s="163">
        <f>+I_Inv!M18</f>
        <v>0</v>
      </c>
      <c r="P9" s="163">
        <f>+I_Inv!N18</f>
        <v>0</v>
      </c>
      <c r="Q9" s="163">
        <f>+I_Inv!O18</f>
        <v>0</v>
      </c>
      <c r="R9" s="163">
        <f>+I_Inv!P18</f>
        <v>0</v>
      </c>
      <c r="S9" s="163">
        <f>+I_Inv!Q18</f>
        <v>0</v>
      </c>
      <c r="T9" s="163">
        <f>+I_Inv!R18</f>
        <v>0</v>
      </c>
      <c r="U9" s="163">
        <f>+I_Inv!S18</f>
        <v>0</v>
      </c>
      <c r="V9" s="163">
        <f>+I_Inv!T18</f>
        <v>0</v>
      </c>
      <c r="W9" s="163">
        <f>+I_Inv!U18</f>
        <v>0</v>
      </c>
      <c r="X9" s="163">
        <f>+I_Inv!V18</f>
        <v>0</v>
      </c>
      <c r="Y9" s="163">
        <f>+I_Inv!W18</f>
        <v>0</v>
      </c>
      <c r="Z9" s="163">
        <f>+I_Inv!X18</f>
        <v>0</v>
      </c>
      <c r="AA9" s="163">
        <f>+I_Inv!Y18</f>
        <v>0</v>
      </c>
      <c r="AB9" s="163">
        <f>+I_Inv!Z18</f>
        <v>0</v>
      </c>
      <c r="AC9" s="163">
        <f>+I_Inv!AA18</f>
        <v>0</v>
      </c>
      <c r="AD9" s="163">
        <f>+I_Inv!AB18</f>
        <v>0</v>
      </c>
      <c r="AE9" s="163">
        <f>+I_Inv!AC18</f>
        <v>0</v>
      </c>
      <c r="AF9" s="163">
        <f>+I_Inv!AD18</f>
        <v>0</v>
      </c>
      <c r="AG9" s="163">
        <f>+I_Inv!AE18</f>
        <v>0</v>
      </c>
      <c r="AH9" s="163">
        <f>+I_Inv!AF18</f>
        <v>0</v>
      </c>
      <c r="AI9" s="163">
        <f>+I_Inv!AG18</f>
        <v>0</v>
      </c>
      <c r="AJ9" s="163">
        <f>+I_Inv!AH18</f>
        <v>0</v>
      </c>
      <c r="AK9" s="163">
        <f>+I_Inv!AI18</f>
        <v>0</v>
      </c>
      <c r="AL9" s="163">
        <f>+I_Inv!AJ18</f>
        <v>0</v>
      </c>
      <c r="AM9" s="163">
        <f>+I_Inv!AK18</f>
        <v>0</v>
      </c>
      <c r="AN9" s="163">
        <f>+I_Inv!AL18</f>
        <v>0</v>
      </c>
      <c r="AO9" s="163">
        <f>+I_Inv!AM18</f>
        <v>0</v>
      </c>
      <c r="AP9" s="163">
        <f>+I_Inv!AN18</f>
        <v>0</v>
      </c>
      <c r="AQ9" s="163">
        <f>+I_Inv!AO18</f>
        <v>0</v>
      </c>
      <c r="AR9" s="163">
        <f>+I_Inv!AP18</f>
        <v>0</v>
      </c>
      <c r="AS9" s="163">
        <f>+I_Inv!AQ18</f>
        <v>0</v>
      </c>
      <c r="AT9" s="163">
        <f>+I_Inv!AR18</f>
        <v>0</v>
      </c>
      <c r="AU9" s="163">
        <f>+I_Inv!AS18</f>
        <v>0</v>
      </c>
      <c r="AV9" s="163">
        <f>+I_Inv!AT18</f>
        <v>0</v>
      </c>
      <c r="AW9" s="163">
        <f>+I_Inv!AU18</f>
        <v>0</v>
      </c>
      <c r="AX9" s="163">
        <f>+I_Inv!AV18</f>
        <v>0</v>
      </c>
      <c r="AY9" s="163">
        <f>+I_Inv!AW18</f>
        <v>0</v>
      </c>
      <c r="AZ9" s="163">
        <f>+I_Inv!AX18</f>
        <v>0</v>
      </c>
      <c r="BA9" s="163">
        <f>+I_Inv!AY18</f>
        <v>0</v>
      </c>
      <c r="BB9" s="163">
        <f>+I_Inv!AZ18</f>
        <v>0</v>
      </c>
      <c r="BC9" s="163">
        <f>+I_Inv!BA18</f>
        <v>0</v>
      </c>
      <c r="BD9" s="163">
        <f>+I_Inv!BB18</f>
        <v>0</v>
      </c>
      <c r="BE9" s="163">
        <f>+I_Inv!BC18</f>
        <v>0</v>
      </c>
      <c r="BF9" s="163">
        <f>+I_Inv!BD18</f>
        <v>0</v>
      </c>
      <c r="BG9" s="163">
        <f>+I_Inv!BE18</f>
        <v>0</v>
      </c>
      <c r="BH9" s="163">
        <f>+I_Inv!BF18</f>
        <v>0</v>
      </c>
      <c r="BI9" s="163">
        <f>+I_Inv!BG18</f>
        <v>0</v>
      </c>
      <c r="BJ9" s="163">
        <f>+I_Inv!BH18</f>
        <v>0</v>
      </c>
      <c r="BK9" s="163">
        <f>+I_Inv!BI18</f>
        <v>0</v>
      </c>
      <c r="BL9" s="163">
        <f>+I_Inv!BJ18</f>
        <v>0</v>
      </c>
      <c r="BM9" s="163">
        <f>+I_Inv!BK18</f>
        <v>0</v>
      </c>
    </row>
    <row r="10" spans="1:65" s="56" customFormat="1" x14ac:dyDescent="0.25">
      <c r="B10" s="56" t="s">
        <v>173</v>
      </c>
      <c r="F10" s="163">
        <f>+I_Inv!D19</f>
        <v>0</v>
      </c>
      <c r="G10" s="163">
        <f>+I_Inv!E19</f>
        <v>0</v>
      </c>
      <c r="H10" s="163">
        <f>+I_Inv!F19</f>
        <v>0</v>
      </c>
      <c r="I10" s="163">
        <f>+I_Inv!G19</f>
        <v>0</v>
      </c>
      <c r="J10" s="163">
        <f>+I_Inv!H19</f>
        <v>0</v>
      </c>
      <c r="K10" s="163">
        <f>+I_Inv!I19</f>
        <v>0</v>
      </c>
      <c r="L10" s="163">
        <f>+I_Inv!J19</f>
        <v>0</v>
      </c>
      <c r="M10" s="163">
        <f>+I_Inv!K19</f>
        <v>0</v>
      </c>
      <c r="N10" s="163">
        <f>+I_Inv!L19</f>
        <v>0</v>
      </c>
      <c r="O10" s="163">
        <f>+I_Inv!M19</f>
        <v>0</v>
      </c>
      <c r="P10" s="163">
        <f>+I_Inv!N19</f>
        <v>0</v>
      </c>
      <c r="Q10" s="163">
        <f>+I_Inv!O19</f>
        <v>0</v>
      </c>
      <c r="R10" s="163">
        <f>+I_Inv!P19</f>
        <v>0</v>
      </c>
      <c r="S10" s="163">
        <f>+I_Inv!Q19</f>
        <v>0</v>
      </c>
      <c r="T10" s="163">
        <f>+I_Inv!R19</f>
        <v>0</v>
      </c>
      <c r="U10" s="163">
        <f>+I_Inv!S19</f>
        <v>0</v>
      </c>
      <c r="V10" s="163">
        <f>+I_Inv!T19</f>
        <v>0</v>
      </c>
      <c r="W10" s="163">
        <f>+I_Inv!U19</f>
        <v>0</v>
      </c>
      <c r="X10" s="163">
        <f>+I_Inv!V19</f>
        <v>0</v>
      </c>
      <c r="Y10" s="163">
        <f>+I_Inv!W19</f>
        <v>0</v>
      </c>
      <c r="Z10" s="163">
        <f>+I_Inv!X19</f>
        <v>0</v>
      </c>
      <c r="AA10" s="163">
        <f>+I_Inv!Y19</f>
        <v>0</v>
      </c>
      <c r="AB10" s="163">
        <f>+I_Inv!Z19</f>
        <v>0</v>
      </c>
      <c r="AC10" s="163">
        <f>+I_Inv!AA19</f>
        <v>0</v>
      </c>
      <c r="AD10" s="163">
        <f>+I_Inv!AB19</f>
        <v>0</v>
      </c>
      <c r="AE10" s="163">
        <f>+I_Inv!AC19</f>
        <v>0</v>
      </c>
      <c r="AF10" s="163">
        <f>+I_Inv!AD19</f>
        <v>0</v>
      </c>
      <c r="AG10" s="163">
        <f>+I_Inv!AE19</f>
        <v>0</v>
      </c>
      <c r="AH10" s="163">
        <f>+I_Inv!AF19</f>
        <v>0</v>
      </c>
      <c r="AI10" s="163">
        <f>+I_Inv!AG19</f>
        <v>0</v>
      </c>
      <c r="AJ10" s="163">
        <f>+I_Inv!AH19</f>
        <v>0</v>
      </c>
      <c r="AK10" s="163">
        <f>+I_Inv!AI19</f>
        <v>0</v>
      </c>
      <c r="AL10" s="163">
        <f>+I_Inv!AJ19</f>
        <v>0</v>
      </c>
      <c r="AM10" s="163">
        <f>+I_Inv!AK19</f>
        <v>0</v>
      </c>
      <c r="AN10" s="163">
        <f>+I_Inv!AL19</f>
        <v>0</v>
      </c>
      <c r="AO10" s="163">
        <f>+I_Inv!AM19</f>
        <v>0</v>
      </c>
      <c r="AP10" s="163">
        <f>+I_Inv!AN19</f>
        <v>0</v>
      </c>
      <c r="AQ10" s="163">
        <f>+I_Inv!AO19</f>
        <v>0</v>
      </c>
      <c r="AR10" s="163">
        <f>+I_Inv!AP19</f>
        <v>0</v>
      </c>
      <c r="AS10" s="163">
        <f>+I_Inv!AQ19</f>
        <v>0</v>
      </c>
      <c r="AT10" s="163">
        <f>+I_Inv!AR19</f>
        <v>0</v>
      </c>
      <c r="AU10" s="163">
        <f>+I_Inv!AS19</f>
        <v>0</v>
      </c>
      <c r="AV10" s="163">
        <f>+I_Inv!AT19</f>
        <v>0</v>
      </c>
      <c r="AW10" s="163">
        <f>+I_Inv!AU19</f>
        <v>0</v>
      </c>
      <c r="AX10" s="163">
        <f>+I_Inv!AV19</f>
        <v>0</v>
      </c>
      <c r="AY10" s="163">
        <f>+I_Inv!AW19</f>
        <v>0</v>
      </c>
      <c r="AZ10" s="163">
        <f>+I_Inv!AX19</f>
        <v>0</v>
      </c>
      <c r="BA10" s="163">
        <f>+I_Inv!AY19</f>
        <v>0</v>
      </c>
      <c r="BB10" s="163">
        <f>+I_Inv!AZ19</f>
        <v>0</v>
      </c>
      <c r="BC10" s="163">
        <f>+I_Inv!BA19</f>
        <v>0</v>
      </c>
      <c r="BD10" s="163">
        <f>+I_Inv!BB19</f>
        <v>0</v>
      </c>
      <c r="BE10" s="163">
        <f>+I_Inv!BC19</f>
        <v>0</v>
      </c>
      <c r="BF10" s="163">
        <f>+I_Inv!BD19</f>
        <v>0</v>
      </c>
      <c r="BG10" s="163">
        <f>+I_Inv!BE19</f>
        <v>0</v>
      </c>
      <c r="BH10" s="163">
        <f>+I_Inv!BF19</f>
        <v>0</v>
      </c>
      <c r="BI10" s="163">
        <f>+I_Inv!BG19</f>
        <v>0</v>
      </c>
      <c r="BJ10" s="163">
        <f>+I_Inv!BH19</f>
        <v>0</v>
      </c>
      <c r="BK10" s="163">
        <f>+I_Inv!BI19</f>
        <v>0</v>
      </c>
      <c r="BL10" s="163">
        <f>+I_Inv!BJ19</f>
        <v>0</v>
      </c>
      <c r="BM10" s="163">
        <f>+I_Inv!BK19</f>
        <v>0</v>
      </c>
    </row>
    <row r="11" spans="1:65" x14ac:dyDescent="0.25"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</row>
    <row r="12" spans="1:65" x14ac:dyDescent="0.25"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</row>
    <row r="13" spans="1:65" x14ac:dyDescent="0.25">
      <c r="C13" t="s">
        <v>117</v>
      </c>
      <c r="F13" s="142" t="s">
        <v>103</v>
      </c>
      <c r="G13" s="142" t="s">
        <v>103</v>
      </c>
      <c r="H13" s="142" t="s">
        <v>103</v>
      </c>
      <c r="I13" s="142" t="s">
        <v>103</v>
      </c>
      <c r="J13" s="142" t="s">
        <v>103</v>
      </c>
      <c r="K13" s="142" t="s">
        <v>103</v>
      </c>
      <c r="L13" s="142" t="s">
        <v>103</v>
      </c>
      <c r="M13" s="142" t="s">
        <v>103</v>
      </c>
      <c r="N13" s="142" t="s">
        <v>103</v>
      </c>
      <c r="O13" s="142" t="s">
        <v>103</v>
      </c>
      <c r="P13" s="142" t="s">
        <v>103</v>
      </c>
      <c r="Q13" s="142" t="s">
        <v>103</v>
      </c>
      <c r="R13" s="142" t="s">
        <v>103</v>
      </c>
      <c r="S13" s="142" t="s">
        <v>103</v>
      </c>
      <c r="T13" s="142" t="s">
        <v>103</v>
      </c>
      <c r="U13" s="142" t="s">
        <v>103</v>
      </c>
      <c r="V13" s="142" t="s">
        <v>103</v>
      </c>
      <c r="W13" s="142" t="s">
        <v>103</v>
      </c>
      <c r="X13" s="142" t="s">
        <v>103</v>
      </c>
      <c r="Y13" s="142" t="s">
        <v>103</v>
      </c>
      <c r="Z13" s="142" t="s">
        <v>103</v>
      </c>
      <c r="AA13" s="142" t="s">
        <v>103</v>
      </c>
      <c r="AB13" s="142" t="s">
        <v>103</v>
      </c>
      <c r="AC13" s="142" t="s">
        <v>103</v>
      </c>
      <c r="AD13" s="142" t="s">
        <v>103</v>
      </c>
      <c r="AE13" s="142" t="s">
        <v>103</v>
      </c>
      <c r="AF13" s="142" t="s">
        <v>103</v>
      </c>
      <c r="AG13" s="142" t="s">
        <v>103</v>
      </c>
      <c r="AH13" s="142" t="s">
        <v>103</v>
      </c>
      <c r="AI13" s="142" t="s">
        <v>103</v>
      </c>
      <c r="AJ13" s="142" t="s">
        <v>103</v>
      </c>
      <c r="AK13" s="142" t="s">
        <v>103</v>
      </c>
      <c r="AL13" s="142" t="s">
        <v>103</v>
      </c>
      <c r="AM13" s="142" t="s">
        <v>103</v>
      </c>
      <c r="AN13" s="142" t="s">
        <v>103</v>
      </c>
      <c r="AO13" s="142" t="s">
        <v>103</v>
      </c>
      <c r="AP13" s="142" t="s">
        <v>103</v>
      </c>
      <c r="AQ13" s="142" t="s">
        <v>103</v>
      </c>
      <c r="AR13" s="142" t="s">
        <v>103</v>
      </c>
      <c r="AS13" s="142" t="s">
        <v>103</v>
      </c>
      <c r="AT13" s="142" t="s">
        <v>103</v>
      </c>
      <c r="AU13" s="142" t="s">
        <v>103</v>
      </c>
      <c r="AV13" s="142" t="s">
        <v>103</v>
      </c>
      <c r="AW13" s="142" t="s">
        <v>103</v>
      </c>
      <c r="AX13" s="142" t="s">
        <v>103</v>
      </c>
      <c r="AY13" s="142" t="s">
        <v>103</v>
      </c>
      <c r="AZ13" s="142" t="s">
        <v>103</v>
      </c>
      <c r="BA13" s="142" t="s">
        <v>103</v>
      </c>
      <c r="BB13" s="142" t="s">
        <v>103</v>
      </c>
      <c r="BC13" s="142" t="s">
        <v>103</v>
      </c>
      <c r="BD13" s="142" t="s">
        <v>103</v>
      </c>
      <c r="BE13" s="142" t="s">
        <v>103</v>
      </c>
      <c r="BF13" s="142" t="s">
        <v>103</v>
      </c>
      <c r="BG13" s="142" t="s">
        <v>103</v>
      </c>
      <c r="BH13" s="142" t="s">
        <v>103</v>
      </c>
      <c r="BI13" s="142" t="s">
        <v>103</v>
      </c>
      <c r="BJ13" s="142" t="s">
        <v>103</v>
      </c>
      <c r="BK13" s="142" t="s">
        <v>103</v>
      </c>
      <c r="BL13" s="142" t="s">
        <v>103</v>
      </c>
      <c r="BM13" s="142" t="s">
        <v>103</v>
      </c>
    </row>
    <row r="14" spans="1:65" x14ac:dyDescent="0.25">
      <c r="B14" t="str">
        <f>+B5</f>
        <v>FABBRICATI</v>
      </c>
      <c r="C14" s="53">
        <f>+I_Inv!C4</f>
        <v>0</v>
      </c>
      <c r="F14" s="127">
        <f>+F5*$C14</f>
        <v>0</v>
      </c>
      <c r="G14" s="127">
        <f t="shared" ref="G14:BM18" si="0">+G5*$C14</f>
        <v>0</v>
      </c>
      <c r="H14" s="127">
        <f t="shared" si="0"/>
        <v>0</v>
      </c>
      <c r="I14" s="127">
        <f t="shared" si="0"/>
        <v>0</v>
      </c>
      <c r="J14" s="127">
        <f t="shared" si="0"/>
        <v>0</v>
      </c>
      <c r="K14" s="127">
        <f t="shared" si="0"/>
        <v>0</v>
      </c>
      <c r="L14" s="127">
        <f t="shared" si="0"/>
        <v>0</v>
      </c>
      <c r="M14" s="127">
        <f t="shared" si="0"/>
        <v>0</v>
      </c>
      <c r="N14" s="127">
        <f t="shared" si="0"/>
        <v>0</v>
      </c>
      <c r="O14" s="127">
        <f t="shared" si="0"/>
        <v>0</v>
      </c>
      <c r="P14" s="127">
        <f t="shared" si="0"/>
        <v>0</v>
      </c>
      <c r="Q14" s="127">
        <f t="shared" si="0"/>
        <v>0</v>
      </c>
      <c r="R14" s="127">
        <f t="shared" si="0"/>
        <v>0</v>
      </c>
      <c r="S14" s="127">
        <f t="shared" si="0"/>
        <v>0</v>
      </c>
      <c r="T14" s="127">
        <f t="shared" si="0"/>
        <v>0</v>
      </c>
      <c r="U14" s="127">
        <f t="shared" si="0"/>
        <v>0</v>
      </c>
      <c r="V14" s="127">
        <f t="shared" si="0"/>
        <v>0</v>
      </c>
      <c r="W14" s="127">
        <f t="shared" si="0"/>
        <v>0</v>
      </c>
      <c r="X14" s="127">
        <f t="shared" si="0"/>
        <v>0</v>
      </c>
      <c r="Y14" s="127">
        <f t="shared" si="0"/>
        <v>0</v>
      </c>
      <c r="Z14" s="127">
        <f t="shared" si="0"/>
        <v>0</v>
      </c>
      <c r="AA14" s="127">
        <f t="shared" si="0"/>
        <v>0</v>
      </c>
      <c r="AB14" s="127">
        <f t="shared" si="0"/>
        <v>0</v>
      </c>
      <c r="AC14" s="127">
        <f t="shared" si="0"/>
        <v>0</v>
      </c>
      <c r="AD14" s="127">
        <f t="shared" si="0"/>
        <v>0</v>
      </c>
      <c r="AE14" s="127">
        <f t="shared" si="0"/>
        <v>0</v>
      </c>
      <c r="AF14" s="127">
        <f t="shared" si="0"/>
        <v>0</v>
      </c>
      <c r="AG14" s="127">
        <f t="shared" si="0"/>
        <v>0</v>
      </c>
      <c r="AH14" s="127">
        <f t="shared" si="0"/>
        <v>0</v>
      </c>
      <c r="AI14" s="127">
        <f t="shared" si="0"/>
        <v>0</v>
      </c>
      <c r="AJ14" s="127">
        <f t="shared" si="0"/>
        <v>0</v>
      </c>
      <c r="AK14" s="127">
        <f t="shared" si="0"/>
        <v>0</v>
      </c>
      <c r="AL14" s="127">
        <f t="shared" si="0"/>
        <v>0</v>
      </c>
      <c r="AM14" s="127">
        <f t="shared" si="0"/>
        <v>0</v>
      </c>
      <c r="AN14" s="127">
        <f t="shared" si="0"/>
        <v>0</v>
      </c>
      <c r="AO14" s="127">
        <f t="shared" si="0"/>
        <v>0</v>
      </c>
      <c r="AP14" s="127">
        <f t="shared" si="0"/>
        <v>0</v>
      </c>
      <c r="AQ14" s="127">
        <f t="shared" si="0"/>
        <v>0</v>
      </c>
      <c r="AR14" s="127">
        <f t="shared" si="0"/>
        <v>0</v>
      </c>
      <c r="AS14" s="127">
        <f t="shared" si="0"/>
        <v>0</v>
      </c>
      <c r="AT14" s="127">
        <f t="shared" si="0"/>
        <v>0</v>
      </c>
      <c r="AU14" s="127">
        <f t="shared" si="0"/>
        <v>0</v>
      </c>
      <c r="AV14" s="127">
        <f t="shared" si="0"/>
        <v>0</v>
      </c>
      <c r="AW14" s="127">
        <f t="shared" si="0"/>
        <v>0</v>
      </c>
      <c r="AX14" s="127">
        <f t="shared" si="0"/>
        <v>0</v>
      </c>
      <c r="AY14" s="127">
        <f t="shared" si="0"/>
        <v>0</v>
      </c>
      <c r="AZ14" s="127">
        <f t="shared" si="0"/>
        <v>0</v>
      </c>
      <c r="BA14" s="127">
        <f t="shared" si="0"/>
        <v>0</v>
      </c>
      <c r="BB14" s="127">
        <f t="shared" si="0"/>
        <v>0</v>
      </c>
      <c r="BC14" s="127">
        <f t="shared" si="0"/>
        <v>0</v>
      </c>
      <c r="BD14" s="127">
        <f t="shared" si="0"/>
        <v>0</v>
      </c>
      <c r="BE14" s="127">
        <f t="shared" si="0"/>
        <v>0</v>
      </c>
      <c r="BF14" s="127">
        <f t="shared" si="0"/>
        <v>0</v>
      </c>
      <c r="BG14" s="127">
        <f t="shared" si="0"/>
        <v>0</v>
      </c>
      <c r="BH14" s="127">
        <f t="shared" si="0"/>
        <v>0</v>
      </c>
      <c r="BI14" s="127">
        <f t="shared" si="0"/>
        <v>0</v>
      </c>
      <c r="BJ14" s="127">
        <f t="shared" si="0"/>
        <v>0</v>
      </c>
      <c r="BK14" s="127">
        <f t="shared" si="0"/>
        <v>0</v>
      </c>
      <c r="BL14" s="127">
        <f t="shared" si="0"/>
        <v>0</v>
      </c>
      <c r="BM14" s="127">
        <f t="shared" si="0"/>
        <v>0</v>
      </c>
    </row>
    <row r="15" spans="1:65" x14ac:dyDescent="0.25">
      <c r="B15" t="str">
        <f t="shared" ref="B15:B19" si="1">+B6</f>
        <v>IMPIANTI E MACCHINARI</v>
      </c>
      <c r="C15" s="53">
        <f>+I_Inv!C5</f>
        <v>0</v>
      </c>
      <c r="F15" s="127">
        <f t="shared" ref="F15:U19" si="2">+F6*$C15</f>
        <v>0</v>
      </c>
      <c r="G15" s="127">
        <f t="shared" si="2"/>
        <v>0</v>
      </c>
      <c r="H15" s="127">
        <f t="shared" si="2"/>
        <v>0</v>
      </c>
      <c r="I15" s="127">
        <f t="shared" si="2"/>
        <v>0</v>
      </c>
      <c r="J15" s="127">
        <f t="shared" si="2"/>
        <v>0</v>
      </c>
      <c r="K15" s="127">
        <f t="shared" si="2"/>
        <v>0</v>
      </c>
      <c r="L15" s="127">
        <f t="shared" si="2"/>
        <v>0</v>
      </c>
      <c r="M15" s="127">
        <f t="shared" si="2"/>
        <v>0</v>
      </c>
      <c r="N15" s="127">
        <f t="shared" si="2"/>
        <v>0</v>
      </c>
      <c r="O15" s="127">
        <f t="shared" si="2"/>
        <v>0</v>
      </c>
      <c r="P15" s="127">
        <f t="shared" si="2"/>
        <v>0</v>
      </c>
      <c r="Q15" s="127">
        <f t="shared" si="2"/>
        <v>0</v>
      </c>
      <c r="R15" s="127">
        <f t="shared" si="2"/>
        <v>0</v>
      </c>
      <c r="S15" s="127">
        <f t="shared" si="2"/>
        <v>0</v>
      </c>
      <c r="T15" s="127">
        <f t="shared" si="2"/>
        <v>0</v>
      </c>
      <c r="U15" s="127">
        <f t="shared" si="2"/>
        <v>0</v>
      </c>
      <c r="V15" s="127">
        <f t="shared" si="0"/>
        <v>0</v>
      </c>
      <c r="W15" s="127">
        <f t="shared" si="0"/>
        <v>0</v>
      </c>
      <c r="X15" s="127">
        <f t="shared" si="0"/>
        <v>0</v>
      </c>
      <c r="Y15" s="127">
        <f t="shared" si="0"/>
        <v>0</v>
      </c>
      <c r="Z15" s="127">
        <f t="shared" si="0"/>
        <v>0</v>
      </c>
      <c r="AA15" s="127">
        <f t="shared" si="0"/>
        <v>0</v>
      </c>
      <c r="AB15" s="127">
        <f t="shared" si="0"/>
        <v>0</v>
      </c>
      <c r="AC15" s="127">
        <f t="shared" si="0"/>
        <v>0</v>
      </c>
      <c r="AD15" s="127">
        <f t="shared" si="0"/>
        <v>0</v>
      </c>
      <c r="AE15" s="127">
        <f t="shared" si="0"/>
        <v>0</v>
      </c>
      <c r="AF15" s="127">
        <f t="shared" si="0"/>
        <v>0</v>
      </c>
      <c r="AG15" s="127">
        <f t="shared" si="0"/>
        <v>0</v>
      </c>
      <c r="AH15" s="127">
        <f t="shared" si="0"/>
        <v>0</v>
      </c>
      <c r="AI15" s="127">
        <f t="shared" si="0"/>
        <v>0</v>
      </c>
      <c r="AJ15" s="127">
        <f t="shared" si="0"/>
        <v>0</v>
      </c>
      <c r="AK15" s="127">
        <f t="shared" si="0"/>
        <v>0</v>
      </c>
      <c r="AL15" s="127">
        <f t="shared" si="0"/>
        <v>0</v>
      </c>
      <c r="AM15" s="127">
        <f t="shared" si="0"/>
        <v>0</v>
      </c>
      <c r="AN15" s="127">
        <f t="shared" si="0"/>
        <v>0</v>
      </c>
      <c r="AO15" s="127">
        <f t="shared" si="0"/>
        <v>0</v>
      </c>
      <c r="AP15" s="127">
        <f t="shared" si="0"/>
        <v>0</v>
      </c>
      <c r="AQ15" s="127">
        <f t="shared" si="0"/>
        <v>0</v>
      </c>
      <c r="AR15" s="127">
        <f t="shared" si="0"/>
        <v>0</v>
      </c>
      <c r="AS15" s="127">
        <f t="shared" si="0"/>
        <v>0</v>
      </c>
      <c r="AT15" s="127">
        <f t="shared" si="0"/>
        <v>0</v>
      </c>
      <c r="AU15" s="127">
        <f t="shared" si="0"/>
        <v>0</v>
      </c>
      <c r="AV15" s="127">
        <f t="shared" si="0"/>
        <v>0</v>
      </c>
      <c r="AW15" s="127">
        <f t="shared" si="0"/>
        <v>0</v>
      </c>
      <c r="AX15" s="127">
        <f t="shared" si="0"/>
        <v>0</v>
      </c>
      <c r="AY15" s="127">
        <f t="shared" si="0"/>
        <v>0</v>
      </c>
      <c r="AZ15" s="127">
        <f t="shared" si="0"/>
        <v>0</v>
      </c>
      <c r="BA15" s="127">
        <f t="shared" si="0"/>
        <v>0</v>
      </c>
      <c r="BB15" s="127">
        <f t="shared" si="0"/>
        <v>0</v>
      </c>
      <c r="BC15" s="127">
        <f t="shared" si="0"/>
        <v>0</v>
      </c>
      <c r="BD15" s="127">
        <f t="shared" si="0"/>
        <v>0</v>
      </c>
      <c r="BE15" s="127">
        <f t="shared" si="0"/>
        <v>0</v>
      </c>
      <c r="BF15" s="127">
        <f t="shared" si="0"/>
        <v>0</v>
      </c>
      <c r="BG15" s="127">
        <f t="shared" si="0"/>
        <v>0</v>
      </c>
      <c r="BH15" s="127">
        <f t="shared" si="0"/>
        <v>0</v>
      </c>
      <c r="BI15" s="127">
        <f t="shared" si="0"/>
        <v>0</v>
      </c>
      <c r="BJ15" s="127">
        <f t="shared" si="0"/>
        <v>0</v>
      </c>
      <c r="BK15" s="127">
        <f t="shared" si="0"/>
        <v>0</v>
      </c>
      <c r="BL15" s="127">
        <f t="shared" si="0"/>
        <v>0</v>
      </c>
      <c r="BM15" s="127">
        <f t="shared" si="0"/>
        <v>0</v>
      </c>
    </row>
    <row r="16" spans="1:65" x14ac:dyDescent="0.25">
      <c r="B16" t="str">
        <f t="shared" si="1"/>
        <v>ATTREZZATURE IND.LI E COMM.LI</v>
      </c>
      <c r="C16" s="53">
        <f>+I_Inv!C6</f>
        <v>0</v>
      </c>
      <c r="F16" s="127">
        <f t="shared" si="2"/>
        <v>0</v>
      </c>
      <c r="G16" s="127">
        <f t="shared" si="0"/>
        <v>0</v>
      </c>
      <c r="H16" s="127">
        <f t="shared" si="0"/>
        <v>0</v>
      </c>
      <c r="I16" s="127">
        <f t="shared" si="0"/>
        <v>0</v>
      </c>
      <c r="J16" s="127">
        <f t="shared" si="0"/>
        <v>0</v>
      </c>
      <c r="K16" s="127">
        <f t="shared" si="0"/>
        <v>0</v>
      </c>
      <c r="L16" s="127">
        <f t="shared" si="0"/>
        <v>0</v>
      </c>
      <c r="M16" s="127">
        <f t="shared" si="0"/>
        <v>0</v>
      </c>
      <c r="N16" s="127">
        <f t="shared" si="0"/>
        <v>0</v>
      </c>
      <c r="O16" s="127">
        <f t="shared" si="0"/>
        <v>0</v>
      </c>
      <c r="P16" s="127">
        <f t="shared" si="0"/>
        <v>0</v>
      </c>
      <c r="Q16" s="127">
        <f t="shared" si="0"/>
        <v>0</v>
      </c>
      <c r="R16" s="127">
        <f t="shared" si="0"/>
        <v>0</v>
      </c>
      <c r="S16" s="127">
        <f t="shared" si="0"/>
        <v>0</v>
      </c>
      <c r="T16" s="127">
        <f t="shared" si="0"/>
        <v>0</v>
      </c>
      <c r="U16" s="127">
        <f t="shared" si="0"/>
        <v>0</v>
      </c>
      <c r="V16" s="127">
        <f t="shared" si="0"/>
        <v>0</v>
      </c>
      <c r="W16" s="127">
        <f t="shared" si="0"/>
        <v>0</v>
      </c>
      <c r="X16" s="127">
        <f t="shared" si="0"/>
        <v>0</v>
      </c>
      <c r="Y16" s="127">
        <f t="shared" si="0"/>
        <v>0</v>
      </c>
      <c r="Z16" s="127">
        <f t="shared" si="0"/>
        <v>0</v>
      </c>
      <c r="AA16" s="127">
        <f t="shared" si="0"/>
        <v>0</v>
      </c>
      <c r="AB16" s="127">
        <f t="shared" si="0"/>
        <v>0</v>
      </c>
      <c r="AC16" s="127">
        <f t="shared" si="0"/>
        <v>0</v>
      </c>
      <c r="AD16" s="127">
        <f t="shared" si="0"/>
        <v>0</v>
      </c>
      <c r="AE16" s="127">
        <f t="shared" si="0"/>
        <v>0</v>
      </c>
      <c r="AF16" s="127">
        <f t="shared" si="0"/>
        <v>0</v>
      </c>
      <c r="AG16" s="127">
        <f t="shared" si="0"/>
        <v>0</v>
      </c>
      <c r="AH16" s="127">
        <f t="shared" si="0"/>
        <v>0</v>
      </c>
      <c r="AI16" s="127">
        <f t="shared" si="0"/>
        <v>0</v>
      </c>
      <c r="AJ16" s="127">
        <f t="shared" si="0"/>
        <v>0</v>
      </c>
      <c r="AK16" s="127">
        <f t="shared" si="0"/>
        <v>0</v>
      </c>
      <c r="AL16" s="127">
        <f t="shared" si="0"/>
        <v>0</v>
      </c>
      <c r="AM16" s="127">
        <f t="shared" si="0"/>
        <v>0</v>
      </c>
      <c r="AN16" s="127">
        <f t="shared" si="0"/>
        <v>0</v>
      </c>
      <c r="AO16" s="127">
        <f t="shared" si="0"/>
        <v>0</v>
      </c>
      <c r="AP16" s="127">
        <f t="shared" si="0"/>
        <v>0</v>
      </c>
      <c r="AQ16" s="127">
        <f t="shared" si="0"/>
        <v>0</v>
      </c>
      <c r="AR16" s="127">
        <f t="shared" si="0"/>
        <v>0</v>
      </c>
      <c r="AS16" s="127">
        <f t="shared" si="0"/>
        <v>0</v>
      </c>
      <c r="AT16" s="127">
        <f t="shared" si="0"/>
        <v>0</v>
      </c>
      <c r="AU16" s="127">
        <f t="shared" si="0"/>
        <v>0</v>
      </c>
      <c r="AV16" s="127">
        <f t="shared" si="0"/>
        <v>0</v>
      </c>
      <c r="AW16" s="127">
        <f t="shared" si="0"/>
        <v>0</v>
      </c>
      <c r="AX16" s="127">
        <f t="shared" si="0"/>
        <v>0</v>
      </c>
      <c r="AY16" s="127">
        <f t="shared" si="0"/>
        <v>0</v>
      </c>
      <c r="AZ16" s="127">
        <f t="shared" si="0"/>
        <v>0</v>
      </c>
      <c r="BA16" s="127">
        <f t="shared" si="0"/>
        <v>0</v>
      </c>
      <c r="BB16" s="127">
        <f t="shared" si="0"/>
        <v>0</v>
      </c>
      <c r="BC16" s="127">
        <f t="shared" si="0"/>
        <v>0</v>
      </c>
      <c r="BD16" s="127">
        <f t="shared" si="0"/>
        <v>0</v>
      </c>
      <c r="BE16" s="127">
        <f t="shared" si="0"/>
        <v>0</v>
      </c>
      <c r="BF16" s="127">
        <f t="shared" si="0"/>
        <v>0</v>
      </c>
      <c r="BG16" s="127">
        <f t="shared" si="0"/>
        <v>0</v>
      </c>
      <c r="BH16" s="127">
        <f t="shared" si="0"/>
        <v>0</v>
      </c>
      <c r="BI16" s="127">
        <f t="shared" si="0"/>
        <v>0</v>
      </c>
      <c r="BJ16" s="127">
        <f t="shared" si="0"/>
        <v>0</v>
      </c>
      <c r="BK16" s="127">
        <f t="shared" si="0"/>
        <v>0</v>
      </c>
      <c r="BL16" s="127">
        <f t="shared" si="0"/>
        <v>0</v>
      </c>
      <c r="BM16" s="127">
        <f t="shared" si="0"/>
        <v>0</v>
      </c>
    </row>
    <row r="17" spans="2:65" x14ac:dyDescent="0.25">
      <c r="B17" t="str">
        <f t="shared" si="1"/>
        <v>COSTI D'IMPIANTO E AMPLIAMENTO</v>
      </c>
      <c r="C17" s="53">
        <f>+I_Inv!C7</f>
        <v>0</v>
      </c>
      <c r="F17" s="127">
        <f t="shared" si="2"/>
        <v>0</v>
      </c>
      <c r="G17" s="127">
        <f t="shared" si="0"/>
        <v>0</v>
      </c>
      <c r="H17" s="127">
        <f t="shared" si="0"/>
        <v>0</v>
      </c>
      <c r="I17" s="127">
        <f t="shared" si="0"/>
        <v>0</v>
      </c>
      <c r="J17" s="127">
        <f t="shared" si="0"/>
        <v>0</v>
      </c>
      <c r="K17" s="127">
        <f t="shared" si="0"/>
        <v>0</v>
      </c>
      <c r="L17" s="127">
        <f t="shared" si="0"/>
        <v>0</v>
      </c>
      <c r="M17" s="127">
        <f t="shared" si="0"/>
        <v>0</v>
      </c>
      <c r="N17" s="127">
        <f t="shared" si="0"/>
        <v>0</v>
      </c>
      <c r="O17" s="127">
        <f t="shared" si="0"/>
        <v>0</v>
      </c>
      <c r="P17" s="127">
        <f t="shared" si="0"/>
        <v>0</v>
      </c>
      <c r="Q17" s="127">
        <f t="shared" si="0"/>
        <v>0</v>
      </c>
      <c r="R17" s="127">
        <f t="shared" si="0"/>
        <v>0</v>
      </c>
      <c r="S17" s="127">
        <f t="shared" si="0"/>
        <v>0</v>
      </c>
      <c r="T17" s="127">
        <f t="shared" si="0"/>
        <v>0</v>
      </c>
      <c r="U17" s="127">
        <f t="shared" si="0"/>
        <v>0</v>
      </c>
      <c r="V17" s="127">
        <f t="shared" si="0"/>
        <v>0</v>
      </c>
      <c r="W17" s="127">
        <f t="shared" si="0"/>
        <v>0</v>
      </c>
      <c r="X17" s="127">
        <f t="shared" si="0"/>
        <v>0</v>
      </c>
      <c r="Y17" s="127">
        <f t="shared" si="0"/>
        <v>0</v>
      </c>
      <c r="Z17" s="127">
        <f t="shared" si="0"/>
        <v>0</v>
      </c>
      <c r="AA17" s="127">
        <f t="shared" si="0"/>
        <v>0</v>
      </c>
      <c r="AB17" s="127">
        <f t="shared" si="0"/>
        <v>0</v>
      </c>
      <c r="AC17" s="127">
        <f t="shared" si="0"/>
        <v>0</v>
      </c>
      <c r="AD17" s="127">
        <f t="shared" si="0"/>
        <v>0</v>
      </c>
      <c r="AE17" s="127">
        <f t="shared" si="0"/>
        <v>0</v>
      </c>
      <c r="AF17" s="127">
        <f t="shared" si="0"/>
        <v>0</v>
      </c>
      <c r="AG17" s="127">
        <f t="shared" si="0"/>
        <v>0</v>
      </c>
      <c r="AH17" s="127">
        <f t="shared" si="0"/>
        <v>0</v>
      </c>
      <c r="AI17" s="127">
        <f t="shared" si="0"/>
        <v>0</v>
      </c>
      <c r="AJ17" s="127">
        <f t="shared" si="0"/>
        <v>0</v>
      </c>
      <c r="AK17" s="127">
        <f t="shared" si="0"/>
        <v>0</v>
      </c>
      <c r="AL17" s="127">
        <f t="shared" si="0"/>
        <v>0</v>
      </c>
      <c r="AM17" s="127">
        <f t="shared" si="0"/>
        <v>0</v>
      </c>
      <c r="AN17" s="127">
        <f t="shared" si="0"/>
        <v>0</v>
      </c>
      <c r="AO17" s="127">
        <f t="shared" si="0"/>
        <v>0</v>
      </c>
      <c r="AP17" s="127">
        <f t="shared" si="0"/>
        <v>0</v>
      </c>
      <c r="AQ17" s="127">
        <f t="shared" si="0"/>
        <v>0</v>
      </c>
      <c r="AR17" s="127">
        <f t="shared" si="0"/>
        <v>0</v>
      </c>
      <c r="AS17" s="127">
        <f t="shared" si="0"/>
        <v>0</v>
      </c>
      <c r="AT17" s="127">
        <f t="shared" si="0"/>
        <v>0</v>
      </c>
      <c r="AU17" s="127">
        <f t="shared" si="0"/>
        <v>0</v>
      </c>
      <c r="AV17" s="127">
        <f t="shared" si="0"/>
        <v>0</v>
      </c>
      <c r="AW17" s="127">
        <f t="shared" si="0"/>
        <v>0</v>
      </c>
      <c r="AX17" s="127">
        <f t="shared" si="0"/>
        <v>0</v>
      </c>
      <c r="AY17" s="127">
        <f t="shared" si="0"/>
        <v>0</v>
      </c>
      <c r="AZ17" s="127">
        <f t="shared" si="0"/>
        <v>0</v>
      </c>
      <c r="BA17" s="127">
        <f t="shared" si="0"/>
        <v>0</v>
      </c>
      <c r="BB17" s="127">
        <f t="shared" si="0"/>
        <v>0</v>
      </c>
      <c r="BC17" s="127">
        <f t="shared" si="0"/>
        <v>0</v>
      </c>
      <c r="BD17" s="127">
        <f t="shared" si="0"/>
        <v>0</v>
      </c>
      <c r="BE17" s="127">
        <f t="shared" si="0"/>
        <v>0</v>
      </c>
      <c r="BF17" s="127">
        <f t="shared" si="0"/>
        <v>0</v>
      </c>
      <c r="BG17" s="127">
        <f t="shared" si="0"/>
        <v>0</v>
      </c>
      <c r="BH17" s="127">
        <f t="shared" si="0"/>
        <v>0</v>
      </c>
      <c r="BI17" s="127">
        <f t="shared" si="0"/>
        <v>0</v>
      </c>
      <c r="BJ17" s="127">
        <f t="shared" si="0"/>
        <v>0</v>
      </c>
      <c r="BK17" s="127">
        <f t="shared" si="0"/>
        <v>0</v>
      </c>
      <c r="BL17" s="127">
        <f t="shared" si="0"/>
        <v>0</v>
      </c>
      <c r="BM17" s="127">
        <f t="shared" si="0"/>
        <v>0</v>
      </c>
    </row>
    <row r="18" spans="2:65" x14ac:dyDescent="0.25">
      <c r="B18" t="str">
        <f t="shared" si="1"/>
        <v>FEE D'INGRESSO</v>
      </c>
      <c r="C18" s="53">
        <f>+I_Inv!C8</f>
        <v>0</v>
      </c>
      <c r="F18" s="127">
        <f t="shared" si="2"/>
        <v>0</v>
      </c>
      <c r="G18" s="127">
        <f t="shared" si="0"/>
        <v>0</v>
      </c>
      <c r="H18" s="127">
        <f t="shared" si="0"/>
        <v>0</v>
      </c>
      <c r="I18" s="127">
        <f t="shared" si="0"/>
        <v>0</v>
      </c>
      <c r="J18" s="127">
        <f t="shared" si="0"/>
        <v>0</v>
      </c>
      <c r="K18" s="127">
        <f t="shared" si="0"/>
        <v>0</v>
      </c>
      <c r="L18" s="127">
        <f t="shared" si="0"/>
        <v>0</v>
      </c>
      <c r="M18" s="127">
        <f t="shared" si="0"/>
        <v>0</v>
      </c>
      <c r="N18" s="127">
        <f t="shared" si="0"/>
        <v>0</v>
      </c>
      <c r="O18" s="127">
        <f t="shared" si="0"/>
        <v>0</v>
      </c>
      <c r="P18" s="127">
        <f t="shared" si="0"/>
        <v>0</v>
      </c>
      <c r="Q18" s="127">
        <f t="shared" si="0"/>
        <v>0</v>
      </c>
      <c r="R18" s="127">
        <f t="shared" si="0"/>
        <v>0</v>
      </c>
      <c r="S18" s="127">
        <f t="shared" si="0"/>
        <v>0</v>
      </c>
      <c r="T18" s="127">
        <f t="shared" si="0"/>
        <v>0</v>
      </c>
      <c r="U18" s="127">
        <f t="shared" si="0"/>
        <v>0</v>
      </c>
      <c r="V18" s="127">
        <f t="shared" si="0"/>
        <v>0</v>
      </c>
      <c r="W18" s="127">
        <f t="shared" si="0"/>
        <v>0</v>
      </c>
      <c r="X18" s="127">
        <f t="shared" si="0"/>
        <v>0</v>
      </c>
      <c r="Y18" s="127">
        <f t="shared" si="0"/>
        <v>0</v>
      </c>
      <c r="Z18" s="127">
        <f t="shared" si="0"/>
        <v>0</v>
      </c>
      <c r="AA18" s="127">
        <f t="shared" si="0"/>
        <v>0</v>
      </c>
      <c r="AB18" s="127">
        <f t="shared" si="0"/>
        <v>0</v>
      </c>
      <c r="AC18" s="127">
        <f t="shared" si="0"/>
        <v>0</v>
      </c>
      <c r="AD18" s="127">
        <f t="shared" si="0"/>
        <v>0</v>
      </c>
      <c r="AE18" s="127">
        <f t="shared" si="0"/>
        <v>0</v>
      </c>
      <c r="AF18" s="127">
        <f t="shared" si="0"/>
        <v>0</v>
      </c>
      <c r="AG18" s="127">
        <f t="shared" si="0"/>
        <v>0</v>
      </c>
      <c r="AH18" s="127">
        <f t="shared" si="0"/>
        <v>0</v>
      </c>
      <c r="AI18" s="127">
        <f t="shared" si="0"/>
        <v>0</v>
      </c>
      <c r="AJ18" s="127">
        <f t="shared" si="0"/>
        <v>0</v>
      </c>
      <c r="AK18" s="127">
        <f t="shared" si="0"/>
        <v>0</v>
      </c>
      <c r="AL18" s="127">
        <f t="shared" si="0"/>
        <v>0</v>
      </c>
      <c r="AM18" s="127">
        <f t="shared" si="0"/>
        <v>0</v>
      </c>
      <c r="AN18" s="127">
        <f t="shared" si="0"/>
        <v>0</v>
      </c>
      <c r="AO18" s="127">
        <f t="shared" ref="G18:BM19" si="3">+AO9*$C18</f>
        <v>0</v>
      </c>
      <c r="AP18" s="127">
        <f t="shared" si="3"/>
        <v>0</v>
      </c>
      <c r="AQ18" s="127">
        <f t="shared" si="3"/>
        <v>0</v>
      </c>
      <c r="AR18" s="127">
        <f t="shared" si="3"/>
        <v>0</v>
      </c>
      <c r="AS18" s="127">
        <f t="shared" si="3"/>
        <v>0</v>
      </c>
      <c r="AT18" s="127">
        <f t="shared" si="3"/>
        <v>0</v>
      </c>
      <c r="AU18" s="127">
        <f t="shared" si="3"/>
        <v>0</v>
      </c>
      <c r="AV18" s="127">
        <f t="shared" si="3"/>
        <v>0</v>
      </c>
      <c r="AW18" s="127">
        <f t="shared" si="3"/>
        <v>0</v>
      </c>
      <c r="AX18" s="127">
        <f t="shared" si="3"/>
        <v>0</v>
      </c>
      <c r="AY18" s="127">
        <f t="shared" si="3"/>
        <v>0</v>
      </c>
      <c r="AZ18" s="127">
        <f t="shared" si="3"/>
        <v>0</v>
      </c>
      <c r="BA18" s="127">
        <f t="shared" si="3"/>
        <v>0</v>
      </c>
      <c r="BB18" s="127">
        <f t="shared" si="3"/>
        <v>0</v>
      </c>
      <c r="BC18" s="127">
        <f t="shared" si="3"/>
        <v>0</v>
      </c>
      <c r="BD18" s="127">
        <f t="shared" si="3"/>
        <v>0</v>
      </c>
      <c r="BE18" s="127">
        <f t="shared" si="3"/>
        <v>0</v>
      </c>
      <c r="BF18" s="127">
        <f t="shared" si="3"/>
        <v>0</v>
      </c>
      <c r="BG18" s="127">
        <f t="shared" si="3"/>
        <v>0</v>
      </c>
      <c r="BH18" s="127">
        <f t="shared" si="3"/>
        <v>0</v>
      </c>
      <c r="BI18" s="127">
        <f t="shared" si="3"/>
        <v>0</v>
      </c>
      <c r="BJ18" s="127">
        <f t="shared" si="3"/>
        <v>0</v>
      </c>
      <c r="BK18" s="127">
        <f t="shared" si="3"/>
        <v>0</v>
      </c>
      <c r="BL18" s="127">
        <f t="shared" si="3"/>
        <v>0</v>
      </c>
      <c r="BM18" s="127">
        <f t="shared" si="3"/>
        <v>0</v>
      </c>
    </row>
    <row r="19" spans="2:65" x14ac:dyDescent="0.25">
      <c r="B19" t="str">
        <f t="shared" si="1"/>
        <v>ALTRE IMM.NI IMMATERIALI</v>
      </c>
      <c r="C19" s="53">
        <f>+I_Inv!C9</f>
        <v>0</v>
      </c>
      <c r="F19" s="127">
        <f t="shared" si="2"/>
        <v>0</v>
      </c>
      <c r="G19" s="127">
        <f t="shared" si="3"/>
        <v>0</v>
      </c>
      <c r="H19" s="127">
        <f t="shared" si="3"/>
        <v>0</v>
      </c>
      <c r="I19" s="127">
        <f t="shared" si="3"/>
        <v>0</v>
      </c>
      <c r="J19" s="127">
        <f t="shared" si="3"/>
        <v>0</v>
      </c>
      <c r="K19" s="127">
        <f t="shared" si="3"/>
        <v>0</v>
      </c>
      <c r="L19" s="127">
        <f t="shared" si="3"/>
        <v>0</v>
      </c>
      <c r="M19" s="127">
        <f t="shared" si="3"/>
        <v>0</v>
      </c>
      <c r="N19" s="127">
        <f t="shared" si="3"/>
        <v>0</v>
      </c>
      <c r="O19" s="127">
        <f t="shared" si="3"/>
        <v>0</v>
      </c>
      <c r="P19" s="127">
        <f t="shared" si="3"/>
        <v>0</v>
      </c>
      <c r="Q19" s="127">
        <f t="shared" si="3"/>
        <v>0</v>
      </c>
      <c r="R19" s="127">
        <f t="shared" si="3"/>
        <v>0</v>
      </c>
      <c r="S19" s="127">
        <f t="shared" si="3"/>
        <v>0</v>
      </c>
      <c r="T19" s="127">
        <f t="shared" si="3"/>
        <v>0</v>
      </c>
      <c r="U19" s="127">
        <f t="shared" si="3"/>
        <v>0</v>
      </c>
      <c r="V19" s="127">
        <f t="shared" si="3"/>
        <v>0</v>
      </c>
      <c r="W19" s="127">
        <f t="shared" si="3"/>
        <v>0</v>
      </c>
      <c r="X19" s="127">
        <f t="shared" si="3"/>
        <v>0</v>
      </c>
      <c r="Y19" s="127">
        <f t="shared" si="3"/>
        <v>0</v>
      </c>
      <c r="Z19" s="127">
        <f t="shared" si="3"/>
        <v>0</v>
      </c>
      <c r="AA19" s="127">
        <f t="shared" si="3"/>
        <v>0</v>
      </c>
      <c r="AB19" s="127">
        <f t="shared" si="3"/>
        <v>0</v>
      </c>
      <c r="AC19" s="127">
        <f t="shared" si="3"/>
        <v>0</v>
      </c>
      <c r="AD19" s="127">
        <f t="shared" si="3"/>
        <v>0</v>
      </c>
      <c r="AE19" s="127">
        <f t="shared" si="3"/>
        <v>0</v>
      </c>
      <c r="AF19" s="127">
        <f t="shared" si="3"/>
        <v>0</v>
      </c>
      <c r="AG19" s="127">
        <f t="shared" si="3"/>
        <v>0</v>
      </c>
      <c r="AH19" s="127">
        <f t="shared" si="3"/>
        <v>0</v>
      </c>
      <c r="AI19" s="127">
        <f t="shared" si="3"/>
        <v>0</v>
      </c>
      <c r="AJ19" s="127">
        <f t="shared" si="3"/>
        <v>0</v>
      </c>
      <c r="AK19" s="127">
        <f t="shared" si="3"/>
        <v>0</v>
      </c>
      <c r="AL19" s="127">
        <f t="shared" si="3"/>
        <v>0</v>
      </c>
      <c r="AM19" s="127">
        <f t="shared" si="3"/>
        <v>0</v>
      </c>
      <c r="AN19" s="127">
        <f t="shared" si="3"/>
        <v>0</v>
      </c>
      <c r="AO19" s="127">
        <f t="shared" si="3"/>
        <v>0</v>
      </c>
      <c r="AP19" s="127">
        <f t="shared" si="3"/>
        <v>0</v>
      </c>
      <c r="AQ19" s="127">
        <f t="shared" si="3"/>
        <v>0</v>
      </c>
      <c r="AR19" s="127">
        <f t="shared" si="3"/>
        <v>0</v>
      </c>
      <c r="AS19" s="127">
        <f t="shared" si="3"/>
        <v>0</v>
      </c>
      <c r="AT19" s="127">
        <f t="shared" si="3"/>
        <v>0</v>
      </c>
      <c r="AU19" s="127">
        <f t="shared" si="3"/>
        <v>0</v>
      </c>
      <c r="AV19" s="127">
        <f t="shared" si="3"/>
        <v>0</v>
      </c>
      <c r="AW19" s="127">
        <f t="shared" si="3"/>
        <v>0</v>
      </c>
      <c r="AX19" s="127">
        <f t="shared" si="3"/>
        <v>0</v>
      </c>
      <c r="AY19" s="127">
        <f t="shared" si="3"/>
        <v>0</v>
      </c>
      <c r="AZ19" s="127">
        <f t="shared" si="3"/>
        <v>0</v>
      </c>
      <c r="BA19" s="127">
        <f t="shared" si="3"/>
        <v>0</v>
      </c>
      <c r="BB19" s="127">
        <f t="shared" si="3"/>
        <v>0</v>
      </c>
      <c r="BC19" s="127">
        <f t="shared" si="3"/>
        <v>0</v>
      </c>
      <c r="BD19" s="127">
        <f t="shared" si="3"/>
        <v>0</v>
      </c>
      <c r="BE19" s="127">
        <f t="shared" si="3"/>
        <v>0</v>
      </c>
      <c r="BF19" s="127">
        <f t="shared" si="3"/>
        <v>0</v>
      </c>
      <c r="BG19" s="127">
        <f t="shared" si="3"/>
        <v>0</v>
      </c>
      <c r="BH19" s="127">
        <f t="shared" si="3"/>
        <v>0</v>
      </c>
      <c r="BI19" s="127">
        <f t="shared" si="3"/>
        <v>0</v>
      </c>
      <c r="BJ19" s="127">
        <f t="shared" si="3"/>
        <v>0</v>
      </c>
      <c r="BK19" s="127">
        <f t="shared" si="3"/>
        <v>0</v>
      </c>
      <c r="BL19" s="127">
        <f t="shared" si="3"/>
        <v>0</v>
      </c>
      <c r="BM19" s="127">
        <f t="shared" si="3"/>
        <v>0</v>
      </c>
    </row>
    <row r="20" spans="2:65" s="58" customFormat="1" x14ac:dyDescent="0.25">
      <c r="B20" s="58" t="s">
        <v>180</v>
      </c>
      <c r="F20" s="164">
        <f>SUM(F14:F19)</f>
        <v>0</v>
      </c>
      <c r="G20" s="164">
        <f t="shared" ref="G20:BM20" si="4">SUM(G14:G19)</f>
        <v>0</v>
      </c>
      <c r="H20" s="164">
        <f t="shared" si="4"/>
        <v>0</v>
      </c>
      <c r="I20" s="164">
        <f t="shared" si="4"/>
        <v>0</v>
      </c>
      <c r="J20" s="164">
        <f t="shared" si="4"/>
        <v>0</v>
      </c>
      <c r="K20" s="164">
        <f t="shared" si="4"/>
        <v>0</v>
      </c>
      <c r="L20" s="164">
        <f t="shared" si="4"/>
        <v>0</v>
      </c>
      <c r="M20" s="164">
        <f t="shared" si="4"/>
        <v>0</v>
      </c>
      <c r="N20" s="164">
        <f t="shared" si="4"/>
        <v>0</v>
      </c>
      <c r="O20" s="164">
        <f t="shared" si="4"/>
        <v>0</v>
      </c>
      <c r="P20" s="164">
        <f t="shared" si="4"/>
        <v>0</v>
      </c>
      <c r="Q20" s="164">
        <f t="shared" si="4"/>
        <v>0</v>
      </c>
      <c r="R20" s="164">
        <f t="shared" si="4"/>
        <v>0</v>
      </c>
      <c r="S20" s="164">
        <f t="shared" si="4"/>
        <v>0</v>
      </c>
      <c r="T20" s="164">
        <f t="shared" si="4"/>
        <v>0</v>
      </c>
      <c r="U20" s="164">
        <f t="shared" si="4"/>
        <v>0</v>
      </c>
      <c r="V20" s="164">
        <f t="shared" si="4"/>
        <v>0</v>
      </c>
      <c r="W20" s="164">
        <f t="shared" si="4"/>
        <v>0</v>
      </c>
      <c r="X20" s="164">
        <f t="shared" si="4"/>
        <v>0</v>
      </c>
      <c r="Y20" s="164">
        <f t="shared" si="4"/>
        <v>0</v>
      </c>
      <c r="Z20" s="164">
        <f t="shared" si="4"/>
        <v>0</v>
      </c>
      <c r="AA20" s="164">
        <f t="shared" si="4"/>
        <v>0</v>
      </c>
      <c r="AB20" s="164">
        <f t="shared" si="4"/>
        <v>0</v>
      </c>
      <c r="AC20" s="164">
        <f t="shared" si="4"/>
        <v>0</v>
      </c>
      <c r="AD20" s="164">
        <f t="shared" si="4"/>
        <v>0</v>
      </c>
      <c r="AE20" s="164">
        <f t="shared" si="4"/>
        <v>0</v>
      </c>
      <c r="AF20" s="164">
        <f t="shared" si="4"/>
        <v>0</v>
      </c>
      <c r="AG20" s="164">
        <f t="shared" si="4"/>
        <v>0</v>
      </c>
      <c r="AH20" s="164">
        <f t="shared" si="4"/>
        <v>0</v>
      </c>
      <c r="AI20" s="164">
        <f t="shared" si="4"/>
        <v>0</v>
      </c>
      <c r="AJ20" s="164">
        <f t="shared" si="4"/>
        <v>0</v>
      </c>
      <c r="AK20" s="164">
        <f t="shared" si="4"/>
        <v>0</v>
      </c>
      <c r="AL20" s="164">
        <f t="shared" si="4"/>
        <v>0</v>
      </c>
      <c r="AM20" s="164">
        <f t="shared" si="4"/>
        <v>0</v>
      </c>
      <c r="AN20" s="164">
        <f t="shared" si="4"/>
        <v>0</v>
      </c>
      <c r="AO20" s="164">
        <f t="shared" si="4"/>
        <v>0</v>
      </c>
      <c r="AP20" s="164">
        <f t="shared" si="4"/>
        <v>0</v>
      </c>
      <c r="AQ20" s="164">
        <f t="shared" si="4"/>
        <v>0</v>
      </c>
      <c r="AR20" s="164">
        <f t="shared" si="4"/>
        <v>0</v>
      </c>
      <c r="AS20" s="164">
        <f t="shared" si="4"/>
        <v>0</v>
      </c>
      <c r="AT20" s="164">
        <f t="shared" si="4"/>
        <v>0</v>
      </c>
      <c r="AU20" s="164">
        <f t="shared" si="4"/>
        <v>0</v>
      </c>
      <c r="AV20" s="164">
        <f t="shared" si="4"/>
        <v>0</v>
      </c>
      <c r="AW20" s="164">
        <f t="shared" si="4"/>
        <v>0</v>
      </c>
      <c r="AX20" s="164">
        <f t="shared" si="4"/>
        <v>0</v>
      </c>
      <c r="AY20" s="164">
        <f t="shared" si="4"/>
        <v>0</v>
      </c>
      <c r="AZ20" s="164">
        <f t="shared" si="4"/>
        <v>0</v>
      </c>
      <c r="BA20" s="164">
        <f t="shared" si="4"/>
        <v>0</v>
      </c>
      <c r="BB20" s="164">
        <f t="shared" si="4"/>
        <v>0</v>
      </c>
      <c r="BC20" s="164">
        <f t="shared" si="4"/>
        <v>0</v>
      </c>
      <c r="BD20" s="164">
        <f t="shared" si="4"/>
        <v>0</v>
      </c>
      <c r="BE20" s="164">
        <f t="shared" si="4"/>
        <v>0</v>
      </c>
      <c r="BF20" s="164">
        <f t="shared" si="4"/>
        <v>0</v>
      </c>
      <c r="BG20" s="164">
        <f t="shared" si="4"/>
        <v>0</v>
      </c>
      <c r="BH20" s="164">
        <f t="shared" si="4"/>
        <v>0</v>
      </c>
      <c r="BI20" s="164">
        <f t="shared" si="4"/>
        <v>0</v>
      </c>
      <c r="BJ20" s="164">
        <f t="shared" si="4"/>
        <v>0</v>
      </c>
      <c r="BK20" s="164">
        <f t="shared" si="4"/>
        <v>0</v>
      </c>
      <c r="BL20" s="164">
        <f t="shared" si="4"/>
        <v>0</v>
      </c>
      <c r="BM20" s="164">
        <f t="shared" si="4"/>
        <v>0</v>
      </c>
    </row>
    <row r="21" spans="2:65" x14ac:dyDescent="0.25"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</row>
    <row r="22" spans="2:65" ht="45" x14ac:dyDescent="0.25">
      <c r="C22" s="50" t="s">
        <v>176</v>
      </c>
      <c r="F22" s="165" t="s">
        <v>175</v>
      </c>
      <c r="G22" s="165" t="s">
        <v>175</v>
      </c>
      <c r="H22" s="165" t="s">
        <v>175</v>
      </c>
      <c r="I22" s="165" t="s">
        <v>175</v>
      </c>
      <c r="J22" s="165" t="s">
        <v>175</v>
      </c>
      <c r="K22" s="165" t="s">
        <v>175</v>
      </c>
      <c r="L22" s="165" t="s">
        <v>175</v>
      </c>
      <c r="M22" s="165" t="s">
        <v>175</v>
      </c>
      <c r="N22" s="165" t="s">
        <v>175</v>
      </c>
      <c r="O22" s="165" t="s">
        <v>175</v>
      </c>
      <c r="P22" s="165" t="s">
        <v>175</v>
      </c>
      <c r="Q22" s="165" t="s">
        <v>175</v>
      </c>
      <c r="R22" s="165" t="s">
        <v>175</v>
      </c>
      <c r="S22" s="165" t="s">
        <v>175</v>
      </c>
      <c r="T22" s="165" t="s">
        <v>175</v>
      </c>
      <c r="U22" s="165" t="s">
        <v>175</v>
      </c>
      <c r="V22" s="165" t="s">
        <v>175</v>
      </c>
      <c r="W22" s="165" t="s">
        <v>175</v>
      </c>
      <c r="X22" s="165" t="s">
        <v>175</v>
      </c>
      <c r="Y22" s="165" t="s">
        <v>175</v>
      </c>
      <c r="Z22" s="165" t="s">
        <v>175</v>
      </c>
      <c r="AA22" s="165" t="s">
        <v>175</v>
      </c>
      <c r="AB22" s="165" t="s">
        <v>175</v>
      </c>
      <c r="AC22" s="165" t="s">
        <v>175</v>
      </c>
      <c r="AD22" s="165" t="s">
        <v>175</v>
      </c>
      <c r="AE22" s="165" t="s">
        <v>175</v>
      </c>
      <c r="AF22" s="165" t="s">
        <v>175</v>
      </c>
      <c r="AG22" s="165" t="s">
        <v>175</v>
      </c>
      <c r="AH22" s="165" t="s">
        <v>175</v>
      </c>
      <c r="AI22" s="165" t="s">
        <v>175</v>
      </c>
      <c r="AJ22" s="165" t="s">
        <v>175</v>
      </c>
      <c r="AK22" s="165" t="s">
        <v>175</v>
      </c>
      <c r="AL22" s="165" t="s">
        <v>175</v>
      </c>
      <c r="AM22" s="165" t="s">
        <v>175</v>
      </c>
      <c r="AN22" s="165" t="s">
        <v>175</v>
      </c>
      <c r="AO22" s="165" t="s">
        <v>175</v>
      </c>
      <c r="AP22" s="165" t="s">
        <v>175</v>
      </c>
      <c r="AQ22" s="165" t="s">
        <v>175</v>
      </c>
      <c r="AR22" s="165" t="s">
        <v>175</v>
      </c>
      <c r="AS22" s="165" t="s">
        <v>175</v>
      </c>
      <c r="AT22" s="165" t="s">
        <v>175</v>
      </c>
      <c r="AU22" s="165" t="s">
        <v>175</v>
      </c>
      <c r="AV22" s="165" t="s">
        <v>175</v>
      </c>
      <c r="AW22" s="165" t="s">
        <v>175</v>
      </c>
      <c r="AX22" s="165" t="s">
        <v>175</v>
      </c>
      <c r="AY22" s="165" t="s">
        <v>175</v>
      </c>
      <c r="AZ22" s="165" t="s">
        <v>175</v>
      </c>
      <c r="BA22" s="165" t="s">
        <v>175</v>
      </c>
      <c r="BB22" s="165" t="s">
        <v>175</v>
      </c>
      <c r="BC22" s="165" t="s">
        <v>175</v>
      </c>
      <c r="BD22" s="165" t="s">
        <v>175</v>
      </c>
      <c r="BE22" s="165" t="s">
        <v>175</v>
      </c>
      <c r="BF22" s="165" t="s">
        <v>175</v>
      </c>
      <c r="BG22" s="165" t="s">
        <v>175</v>
      </c>
      <c r="BH22" s="165" t="s">
        <v>175</v>
      </c>
      <c r="BI22" s="165" t="s">
        <v>175</v>
      </c>
      <c r="BJ22" s="165" t="s">
        <v>175</v>
      </c>
      <c r="BK22" s="165" t="s">
        <v>175</v>
      </c>
      <c r="BL22" s="165" t="s">
        <v>175</v>
      </c>
      <c r="BM22" s="165" t="s">
        <v>175</v>
      </c>
    </row>
    <row r="23" spans="2:65" x14ac:dyDescent="0.25">
      <c r="B23" t="str">
        <f>+B5</f>
        <v>FABBRICATI</v>
      </c>
      <c r="C23" s="54">
        <f>+I_Inv!D4</f>
        <v>0</v>
      </c>
      <c r="F23" s="146">
        <f>+IF($C23=0,0,(+F5+F14))</f>
        <v>0</v>
      </c>
      <c r="G23" s="146">
        <f>+IF($C23=0,0,IF($C23=30,(G5+G14),(SUM(F5:G5)+SUM(F14:G14))))</f>
        <v>0</v>
      </c>
      <c r="H23" s="146">
        <f>+IF($C23=0,0,IF($C23=30,(H5+H14),IF($C23=60,(SUM(G5:H5)+SUM(G14:H14)),(SUM(F5:H5)+SUM(F14:H14)))))</f>
        <v>0</v>
      </c>
      <c r="I23" s="146">
        <f>+IF($C23=0,0,IF($C23=30,(I5+I14),IF($C23=60,(SUM(H5:I5)+SUM(H14:I14)),(SUM(G5:I5)+SUM(G14:I14)))))</f>
        <v>0</v>
      </c>
      <c r="J23" s="146">
        <f t="shared" ref="J23:BM23" si="5">+IF($C23=0,0,IF($C23=30,(J5+J14),IF($C23=60,(SUM(I5:J5)+SUM(I14:J14)),(SUM(H5:J5)+SUM(H14:J14)))))</f>
        <v>0</v>
      </c>
      <c r="K23" s="146">
        <f t="shared" si="5"/>
        <v>0</v>
      </c>
      <c r="L23" s="146">
        <f t="shared" si="5"/>
        <v>0</v>
      </c>
      <c r="M23" s="146">
        <f t="shared" si="5"/>
        <v>0</v>
      </c>
      <c r="N23" s="146">
        <f t="shared" si="5"/>
        <v>0</v>
      </c>
      <c r="O23" s="146">
        <f t="shared" si="5"/>
        <v>0</v>
      </c>
      <c r="P23" s="146">
        <f t="shared" si="5"/>
        <v>0</v>
      </c>
      <c r="Q23" s="146">
        <f t="shared" si="5"/>
        <v>0</v>
      </c>
      <c r="R23" s="146">
        <f t="shared" si="5"/>
        <v>0</v>
      </c>
      <c r="S23" s="146">
        <f t="shared" si="5"/>
        <v>0</v>
      </c>
      <c r="T23" s="146">
        <f t="shared" si="5"/>
        <v>0</v>
      </c>
      <c r="U23" s="146">
        <f t="shared" si="5"/>
        <v>0</v>
      </c>
      <c r="V23" s="146">
        <f t="shared" si="5"/>
        <v>0</v>
      </c>
      <c r="W23" s="146">
        <f t="shared" si="5"/>
        <v>0</v>
      </c>
      <c r="X23" s="146">
        <f t="shared" si="5"/>
        <v>0</v>
      </c>
      <c r="Y23" s="146">
        <f t="shared" si="5"/>
        <v>0</v>
      </c>
      <c r="Z23" s="146">
        <f t="shared" si="5"/>
        <v>0</v>
      </c>
      <c r="AA23" s="146">
        <f t="shared" si="5"/>
        <v>0</v>
      </c>
      <c r="AB23" s="146">
        <f t="shared" si="5"/>
        <v>0</v>
      </c>
      <c r="AC23" s="146">
        <f t="shared" si="5"/>
        <v>0</v>
      </c>
      <c r="AD23" s="146">
        <f t="shared" si="5"/>
        <v>0</v>
      </c>
      <c r="AE23" s="146">
        <f t="shared" si="5"/>
        <v>0</v>
      </c>
      <c r="AF23" s="146">
        <f t="shared" si="5"/>
        <v>0</v>
      </c>
      <c r="AG23" s="146">
        <f t="shared" si="5"/>
        <v>0</v>
      </c>
      <c r="AH23" s="146">
        <f t="shared" si="5"/>
        <v>0</v>
      </c>
      <c r="AI23" s="146">
        <f t="shared" si="5"/>
        <v>0</v>
      </c>
      <c r="AJ23" s="146">
        <f t="shared" si="5"/>
        <v>0</v>
      </c>
      <c r="AK23" s="146">
        <f t="shared" si="5"/>
        <v>0</v>
      </c>
      <c r="AL23" s="146">
        <f t="shared" si="5"/>
        <v>0</v>
      </c>
      <c r="AM23" s="146">
        <f t="shared" si="5"/>
        <v>0</v>
      </c>
      <c r="AN23" s="146">
        <f t="shared" si="5"/>
        <v>0</v>
      </c>
      <c r="AO23" s="146">
        <f t="shared" si="5"/>
        <v>0</v>
      </c>
      <c r="AP23" s="146">
        <f t="shared" si="5"/>
        <v>0</v>
      </c>
      <c r="AQ23" s="146">
        <f t="shared" si="5"/>
        <v>0</v>
      </c>
      <c r="AR23" s="146">
        <f t="shared" si="5"/>
        <v>0</v>
      </c>
      <c r="AS23" s="146">
        <f t="shared" si="5"/>
        <v>0</v>
      </c>
      <c r="AT23" s="146">
        <f t="shared" si="5"/>
        <v>0</v>
      </c>
      <c r="AU23" s="146">
        <f t="shared" si="5"/>
        <v>0</v>
      </c>
      <c r="AV23" s="146">
        <f t="shared" si="5"/>
        <v>0</v>
      </c>
      <c r="AW23" s="146">
        <f t="shared" si="5"/>
        <v>0</v>
      </c>
      <c r="AX23" s="146">
        <f t="shared" si="5"/>
        <v>0</v>
      </c>
      <c r="AY23" s="146">
        <f t="shared" si="5"/>
        <v>0</v>
      </c>
      <c r="AZ23" s="146">
        <f t="shared" si="5"/>
        <v>0</v>
      </c>
      <c r="BA23" s="146">
        <f t="shared" si="5"/>
        <v>0</v>
      </c>
      <c r="BB23" s="146">
        <f t="shared" si="5"/>
        <v>0</v>
      </c>
      <c r="BC23" s="146">
        <f t="shared" si="5"/>
        <v>0</v>
      </c>
      <c r="BD23" s="146">
        <f t="shared" si="5"/>
        <v>0</v>
      </c>
      <c r="BE23" s="146">
        <f t="shared" si="5"/>
        <v>0</v>
      </c>
      <c r="BF23" s="146">
        <f t="shared" si="5"/>
        <v>0</v>
      </c>
      <c r="BG23" s="146">
        <f t="shared" si="5"/>
        <v>0</v>
      </c>
      <c r="BH23" s="146">
        <f t="shared" si="5"/>
        <v>0</v>
      </c>
      <c r="BI23" s="146">
        <f t="shared" si="5"/>
        <v>0</v>
      </c>
      <c r="BJ23" s="146">
        <f t="shared" si="5"/>
        <v>0</v>
      </c>
      <c r="BK23" s="146">
        <f t="shared" si="5"/>
        <v>0</v>
      </c>
      <c r="BL23" s="146">
        <f t="shared" si="5"/>
        <v>0</v>
      </c>
      <c r="BM23" s="146">
        <f t="shared" si="5"/>
        <v>0</v>
      </c>
    </row>
    <row r="24" spans="2:65" x14ac:dyDescent="0.25">
      <c r="B24" t="str">
        <f t="shared" ref="B24:B28" si="6">+B6</f>
        <v>IMPIANTI E MACCHINARI</v>
      </c>
      <c r="C24" s="54">
        <f>+I_Inv!D5</f>
        <v>0</v>
      </c>
      <c r="F24" s="146">
        <f t="shared" ref="F24:F28" si="7">+IF($C24=0,0,(+F6+F15))</f>
        <v>0</v>
      </c>
      <c r="G24" s="146">
        <f t="shared" ref="G24:G28" si="8">+IF($C24=0,0,IF($C24=30,(G6+G15),(SUM(F6:G6)+SUM(F15:G15))))</f>
        <v>0</v>
      </c>
      <c r="H24" s="146">
        <f t="shared" ref="H24:H28" si="9">+IF($C24=0,0,IF($C24=30,(H6+H15),IF($C24=60,(SUM(G6:H6)+SUM(G15:H15)),(SUM(F6:H6)+SUM(F15:H15)))))</f>
        <v>0</v>
      </c>
      <c r="I24" s="146">
        <f t="shared" ref="I24:I28" si="10">+IF($C24=0,0,IF($C24=30,(I6+I15),IF($C24=60,(SUM(H6:I6)+SUM(H15:I15)),(SUM(G6:I6)+SUM(G15:I15)))))</f>
        <v>0</v>
      </c>
      <c r="J24" s="146">
        <f t="shared" ref="J24:J28" si="11">+IF($C24=0,0,IF($C24=30,(J6+J15),IF($C24=60,(SUM(I6:J6)+SUM(I15:J15)),(SUM(H6:J6)+SUM(H15:J15)))))</f>
        <v>0</v>
      </c>
      <c r="K24" s="146">
        <f t="shared" ref="K24:K28" si="12">+IF($C24=0,0,IF($C24=30,(K6+K15),IF($C24=60,(SUM(J6:K6)+SUM(J15:K15)),(SUM(I6:K6)+SUM(I15:K15)))))</f>
        <v>0</v>
      </c>
      <c r="L24" s="146">
        <f t="shared" ref="L24:L28" si="13">+IF($C24=0,0,IF($C24=30,(L6+L15),IF($C24=60,(SUM(K6:L6)+SUM(K15:L15)),(SUM(J6:L6)+SUM(J15:L15)))))</f>
        <v>0</v>
      </c>
      <c r="M24" s="146">
        <f t="shared" ref="M24:M28" si="14">+IF($C24=0,0,IF($C24=30,(M6+M15),IF($C24=60,(SUM(L6:M6)+SUM(L15:M15)),(SUM(K6:M6)+SUM(K15:M15)))))</f>
        <v>0</v>
      </c>
      <c r="N24" s="146">
        <f t="shared" ref="N24:N28" si="15">+IF($C24=0,0,IF($C24=30,(N6+N15),IF($C24=60,(SUM(M6:N6)+SUM(M15:N15)),(SUM(L6:N6)+SUM(L15:N15)))))</f>
        <v>0</v>
      </c>
      <c r="O24" s="146">
        <f t="shared" ref="O24:O28" si="16">+IF($C24=0,0,IF($C24=30,(O6+O15),IF($C24=60,(SUM(N6:O6)+SUM(N15:O15)),(SUM(M6:O6)+SUM(M15:O15)))))</f>
        <v>0</v>
      </c>
      <c r="P24" s="146">
        <f t="shared" ref="P24:P28" si="17">+IF($C24=0,0,IF($C24=30,(P6+P15),IF($C24=60,(SUM(O6:P6)+SUM(O15:P15)),(SUM(N6:P6)+SUM(N15:P15)))))</f>
        <v>0</v>
      </c>
      <c r="Q24" s="146">
        <f t="shared" ref="Q24:Q28" si="18">+IF($C24=0,0,IF($C24=30,(Q6+Q15),IF($C24=60,(SUM(P6:Q6)+SUM(P15:Q15)),(SUM(O6:Q6)+SUM(O15:Q15)))))</f>
        <v>0</v>
      </c>
      <c r="R24" s="146">
        <f t="shared" ref="R24:R28" si="19">+IF($C24=0,0,IF($C24=30,(R6+R15),IF($C24=60,(SUM(Q6:R6)+SUM(Q15:R15)),(SUM(P6:R6)+SUM(P15:R15)))))</f>
        <v>0</v>
      </c>
      <c r="S24" s="146">
        <f t="shared" ref="S24:S28" si="20">+IF($C24=0,0,IF($C24=30,(S6+S15),IF($C24=60,(SUM(R6:S6)+SUM(R15:S15)),(SUM(Q6:S6)+SUM(Q15:S15)))))</f>
        <v>0</v>
      </c>
      <c r="T24" s="146">
        <f t="shared" ref="T24:T28" si="21">+IF($C24=0,0,IF($C24=30,(T6+T15),IF($C24=60,(SUM(S6:T6)+SUM(S15:T15)),(SUM(R6:T6)+SUM(R15:T15)))))</f>
        <v>0</v>
      </c>
      <c r="U24" s="146">
        <f t="shared" ref="U24:U28" si="22">+IF($C24=0,0,IF($C24=30,(U6+U15),IF($C24=60,(SUM(T6:U6)+SUM(T15:U15)),(SUM(S6:U6)+SUM(S15:U15)))))</f>
        <v>0</v>
      </c>
      <c r="V24" s="146">
        <f t="shared" ref="V24:V28" si="23">+IF($C24=0,0,IF($C24=30,(V6+V15),IF($C24=60,(SUM(U6:V6)+SUM(U15:V15)),(SUM(T6:V6)+SUM(T15:V15)))))</f>
        <v>0</v>
      </c>
      <c r="W24" s="146">
        <f t="shared" ref="W24:W28" si="24">+IF($C24=0,0,IF($C24=30,(W6+W15),IF($C24=60,(SUM(V6:W6)+SUM(V15:W15)),(SUM(U6:W6)+SUM(U15:W15)))))</f>
        <v>0</v>
      </c>
      <c r="X24" s="146">
        <f t="shared" ref="X24:X28" si="25">+IF($C24=0,0,IF($C24=30,(X6+X15),IF($C24=60,(SUM(W6:X6)+SUM(W15:X15)),(SUM(V6:X6)+SUM(V15:X15)))))</f>
        <v>0</v>
      </c>
      <c r="Y24" s="146">
        <f t="shared" ref="Y24:Y28" si="26">+IF($C24=0,0,IF($C24=30,(Y6+Y15),IF($C24=60,(SUM(X6:Y6)+SUM(X15:Y15)),(SUM(W6:Y6)+SUM(W15:Y15)))))</f>
        <v>0</v>
      </c>
      <c r="Z24" s="146">
        <f t="shared" ref="Z24:Z28" si="27">+IF($C24=0,0,IF($C24=30,(Z6+Z15),IF($C24=60,(SUM(Y6:Z6)+SUM(Y15:Z15)),(SUM(X6:Z6)+SUM(X15:Z15)))))</f>
        <v>0</v>
      </c>
      <c r="AA24" s="146">
        <f t="shared" ref="AA24:AA28" si="28">+IF($C24=0,0,IF($C24=30,(AA6+AA15),IF($C24=60,(SUM(Z6:AA6)+SUM(Z15:AA15)),(SUM(Y6:AA6)+SUM(Y15:AA15)))))</f>
        <v>0</v>
      </c>
      <c r="AB24" s="146">
        <f t="shared" ref="AB24:AB28" si="29">+IF($C24=0,0,IF($C24=30,(AB6+AB15),IF($C24=60,(SUM(AA6:AB6)+SUM(AA15:AB15)),(SUM(Z6:AB6)+SUM(Z15:AB15)))))</f>
        <v>0</v>
      </c>
      <c r="AC24" s="146">
        <f t="shared" ref="AC24:AC28" si="30">+IF($C24=0,0,IF($C24=30,(AC6+AC15),IF($C24=60,(SUM(AB6:AC6)+SUM(AB15:AC15)),(SUM(AA6:AC6)+SUM(AA15:AC15)))))</f>
        <v>0</v>
      </c>
      <c r="AD24" s="146">
        <f t="shared" ref="AD24:AD28" si="31">+IF($C24=0,0,IF($C24=30,(AD6+AD15),IF($C24=60,(SUM(AC6:AD6)+SUM(AC15:AD15)),(SUM(AB6:AD6)+SUM(AB15:AD15)))))</f>
        <v>0</v>
      </c>
      <c r="AE24" s="146">
        <f t="shared" ref="AE24:AE28" si="32">+IF($C24=0,0,IF($C24=30,(AE6+AE15),IF($C24=60,(SUM(AD6:AE6)+SUM(AD15:AE15)),(SUM(AC6:AE6)+SUM(AC15:AE15)))))</f>
        <v>0</v>
      </c>
      <c r="AF24" s="146">
        <f t="shared" ref="AF24:AF28" si="33">+IF($C24=0,0,IF($C24=30,(AF6+AF15),IF($C24=60,(SUM(AE6:AF6)+SUM(AE15:AF15)),(SUM(AD6:AF6)+SUM(AD15:AF15)))))</f>
        <v>0</v>
      </c>
      <c r="AG24" s="146">
        <f t="shared" ref="AG24:AG28" si="34">+IF($C24=0,0,IF($C24=30,(AG6+AG15),IF($C24=60,(SUM(AF6:AG6)+SUM(AF15:AG15)),(SUM(AE6:AG6)+SUM(AE15:AG15)))))</f>
        <v>0</v>
      </c>
      <c r="AH24" s="146">
        <f t="shared" ref="AH24:AH28" si="35">+IF($C24=0,0,IF($C24=30,(AH6+AH15),IF($C24=60,(SUM(AG6:AH6)+SUM(AG15:AH15)),(SUM(AF6:AH6)+SUM(AF15:AH15)))))</f>
        <v>0</v>
      </c>
      <c r="AI24" s="146">
        <f t="shared" ref="AI24:AI28" si="36">+IF($C24=0,0,IF($C24=30,(AI6+AI15),IF($C24=60,(SUM(AH6:AI6)+SUM(AH15:AI15)),(SUM(AG6:AI6)+SUM(AG15:AI15)))))</f>
        <v>0</v>
      </c>
      <c r="AJ24" s="146">
        <f t="shared" ref="AJ24:AJ28" si="37">+IF($C24=0,0,IF($C24=30,(AJ6+AJ15),IF($C24=60,(SUM(AI6:AJ6)+SUM(AI15:AJ15)),(SUM(AH6:AJ6)+SUM(AH15:AJ15)))))</f>
        <v>0</v>
      </c>
      <c r="AK24" s="146">
        <f t="shared" ref="AK24:AK28" si="38">+IF($C24=0,0,IF($C24=30,(AK6+AK15),IF($C24=60,(SUM(AJ6:AK6)+SUM(AJ15:AK15)),(SUM(AI6:AK6)+SUM(AI15:AK15)))))</f>
        <v>0</v>
      </c>
      <c r="AL24" s="146">
        <f t="shared" ref="AL24:AL28" si="39">+IF($C24=0,0,IF($C24=30,(AL6+AL15),IF($C24=60,(SUM(AK6:AL6)+SUM(AK15:AL15)),(SUM(AJ6:AL6)+SUM(AJ15:AL15)))))</f>
        <v>0</v>
      </c>
      <c r="AM24" s="146">
        <f t="shared" ref="AM24:AM28" si="40">+IF($C24=0,0,IF($C24=30,(AM6+AM15),IF($C24=60,(SUM(AL6:AM6)+SUM(AL15:AM15)),(SUM(AK6:AM6)+SUM(AK15:AM15)))))</f>
        <v>0</v>
      </c>
      <c r="AN24" s="146">
        <f t="shared" ref="AN24:AN28" si="41">+IF($C24=0,0,IF($C24=30,(AN6+AN15),IF($C24=60,(SUM(AM6:AN6)+SUM(AM15:AN15)),(SUM(AL6:AN6)+SUM(AL15:AN15)))))</f>
        <v>0</v>
      </c>
      <c r="AO24" s="146">
        <f t="shared" ref="AO24:AO28" si="42">+IF($C24=0,0,IF($C24=30,(AO6+AO15),IF($C24=60,(SUM(AN6:AO6)+SUM(AN15:AO15)),(SUM(AM6:AO6)+SUM(AM15:AO15)))))</f>
        <v>0</v>
      </c>
      <c r="AP24" s="146">
        <f t="shared" ref="AP24:AP28" si="43">+IF($C24=0,0,IF($C24=30,(AP6+AP15),IF($C24=60,(SUM(AO6:AP6)+SUM(AO15:AP15)),(SUM(AN6:AP6)+SUM(AN15:AP15)))))</f>
        <v>0</v>
      </c>
      <c r="AQ24" s="146">
        <f t="shared" ref="AQ24:AQ28" si="44">+IF($C24=0,0,IF($C24=30,(AQ6+AQ15),IF($C24=60,(SUM(AP6:AQ6)+SUM(AP15:AQ15)),(SUM(AO6:AQ6)+SUM(AO15:AQ15)))))</f>
        <v>0</v>
      </c>
      <c r="AR24" s="146">
        <f t="shared" ref="AR24:AR28" si="45">+IF($C24=0,0,IF($C24=30,(AR6+AR15),IF($C24=60,(SUM(AQ6:AR6)+SUM(AQ15:AR15)),(SUM(AP6:AR6)+SUM(AP15:AR15)))))</f>
        <v>0</v>
      </c>
      <c r="AS24" s="146">
        <f t="shared" ref="AS24:AS28" si="46">+IF($C24=0,0,IF($C24=30,(AS6+AS15),IF($C24=60,(SUM(AR6:AS6)+SUM(AR15:AS15)),(SUM(AQ6:AS6)+SUM(AQ15:AS15)))))</f>
        <v>0</v>
      </c>
      <c r="AT24" s="146">
        <f t="shared" ref="AT24:AT28" si="47">+IF($C24=0,0,IF($C24=30,(AT6+AT15),IF($C24=60,(SUM(AS6:AT6)+SUM(AS15:AT15)),(SUM(AR6:AT6)+SUM(AR15:AT15)))))</f>
        <v>0</v>
      </c>
      <c r="AU24" s="146">
        <f t="shared" ref="AU24:AU28" si="48">+IF($C24=0,0,IF($C24=30,(AU6+AU15),IF($C24=60,(SUM(AT6:AU6)+SUM(AT15:AU15)),(SUM(AS6:AU6)+SUM(AS15:AU15)))))</f>
        <v>0</v>
      </c>
      <c r="AV24" s="146">
        <f t="shared" ref="AV24:AV28" si="49">+IF($C24=0,0,IF($C24=30,(AV6+AV15),IF($C24=60,(SUM(AU6:AV6)+SUM(AU15:AV15)),(SUM(AT6:AV6)+SUM(AT15:AV15)))))</f>
        <v>0</v>
      </c>
      <c r="AW24" s="146">
        <f t="shared" ref="AW24:AW28" si="50">+IF($C24=0,0,IF($C24=30,(AW6+AW15),IF($C24=60,(SUM(AV6:AW6)+SUM(AV15:AW15)),(SUM(AU6:AW6)+SUM(AU15:AW15)))))</f>
        <v>0</v>
      </c>
      <c r="AX24" s="146">
        <f t="shared" ref="AX24:AX28" si="51">+IF($C24=0,0,IF($C24=30,(AX6+AX15),IF($C24=60,(SUM(AW6:AX6)+SUM(AW15:AX15)),(SUM(AV6:AX6)+SUM(AV15:AX15)))))</f>
        <v>0</v>
      </c>
      <c r="AY24" s="146">
        <f t="shared" ref="AY24:AY28" si="52">+IF($C24=0,0,IF($C24=30,(AY6+AY15),IF($C24=60,(SUM(AX6:AY6)+SUM(AX15:AY15)),(SUM(AW6:AY6)+SUM(AW15:AY15)))))</f>
        <v>0</v>
      </c>
      <c r="AZ24" s="146">
        <f t="shared" ref="AZ24:AZ28" si="53">+IF($C24=0,0,IF($C24=30,(AZ6+AZ15),IF($C24=60,(SUM(AY6:AZ6)+SUM(AY15:AZ15)),(SUM(AX6:AZ6)+SUM(AX15:AZ15)))))</f>
        <v>0</v>
      </c>
      <c r="BA24" s="146">
        <f t="shared" ref="BA24:BA28" si="54">+IF($C24=0,0,IF($C24=30,(BA6+BA15),IF($C24=60,(SUM(AZ6:BA6)+SUM(AZ15:BA15)),(SUM(AY6:BA6)+SUM(AY15:BA15)))))</f>
        <v>0</v>
      </c>
      <c r="BB24" s="146">
        <f t="shared" ref="BB24:BB28" si="55">+IF($C24=0,0,IF($C24=30,(BB6+BB15),IF($C24=60,(SUM(BA6:BB6)+SUM(BA15:BB15)),(SUM(AZ6:BB6)+SUM(AZ15:BB15)))))</f>
        <v>0</v>
      </c>
      <c r="BC24" s="146">
        <f t="shared" ref="BC24:BC28" si="56">+IF($C24=0,0,IF($C24=30,(BC6+BC15),IF($C24=60,(SUM(BB6:BC6)+SUM(BB15:BC15)),(SUM(BA6:BC6)+SUM(BA15:BC15)))))</f>
        <v>0</v>
      </c>
      <c r="BD24" s="146">
        <f t="shared" ref="BD24:BD28" si="57">+IF($C24=0,0,IF($C24=30,(BD6+BD15),IF($C24=60,(SUM(BC6:BD6)+SUM(BC15:BD15)),(SUM(BB6:BD6)+SUM(BB15:BD15)))))</f>
        <v>0</v>
      </c>
      <c r="BE24" s="146">
        <f t="shared" ref="BE24:BE28" si="58">+IF($C24=0,0,IF($C24=30,(BE6+BE15),IF($C24=60,(SUM(BD6:BE6)+SUM(BD15:BE15)),(SUM(BC6:BE6)+SUM(BC15:BE15)))))</f>
        <v>0</v>
      </c>
      <c r="BF24" s="146">
        <f t="shared" ref="BF24:BF28" si="59">+IF($C24=0,0,IF($C24=30,(BF6+BF15),IF($C24=60,(SUM(BE6:BF6)+SUM(BE15:BF15)),(SUM(BD6:BF6)+SUM(BD15:BF15)))))</f>
        <v>0</v>
      </c>
      <c r="BG24" s="146">
        <f t="shared" ref="BG24:BG28" si="60">+IF($C24=0,0,IF($C24=30,(BG6+BG15),IF($C24=60,(SUM(BF6:BG6)+SUM(BF15:BG15)),(SUM(BE6:BG6)+SUM(BE15:BG15)))))</f>
        <v>0</v>
      </c>
      <c r="BH24" s="146">
        <f t="shared" ref="BH24:BH28" si="61">+IF($C24=0,0,IF($C24=30,(BH6+BH15),IF($C24=60,(SUM(BG6:BH6)+SUM(BG15:BH15)),(SUM(BF6:BH6)+SUM(BF15:BH15)))))</f>
        <v>0</v>
      </c>
      <c r="BI24" s="146">
        <f t="shared" ref="BI24:BI28" si="62">+IF($C24=0,0,IF($C24=30,(BI6+BI15),IF($C24=60,(SUM(BH6:BI6)+SUM(BH15:BI15)),(SUM(BG6:BI6)+SUM(BG15:BI15)))))</f>
        <v>0</v>
      </c>
      <c r="BJ24" s="146">
        <f t="shared" ref="BJ24:BJ28" si="63">+IF($C24=0,0,IF($C24=30,(BJ6+BJ15),IF($C24=60,(SUM(BI6:BJ6)+SUM(BI15:BJ15)),(SUM(BH6:BJ6)+SUM(BH15:BJ15)))))</f>
        <v>0</v>
      </c>
      <c r="BK24" s="146">
        <f t="shared" ref="BK24:BK28" si="64">+IF($C24=0,0,IF($C24=30,(BK6+BK15),IF($C24=60,(SUM(BJ6:BK6)+SUM(BJ15:BK15)),(SUM(BI6:BK6)+SUM(BI15:BK15)))))</f>
        <v>0</v>
      </c>
      <c r="BL24" s="146">
        <f t="shared" ref="BL24:BL28" si="65">+IF($C24=0,0,IF($C24=30,(BL6+BL15),IF($C24=60,(SUM(BK6:BL6)+SUM(BK15:BL15)),(SUM(BJ6:BL6)+SUM(BJ15:BL15)))))</f>
        <v>0</v>
      </c>
      <c r="BM24" s="146">
        <f t="shared" ref="BM24:BM28" si="66">+IF($C24=0,0,IF($C24=30,(BM6+BM15),IF($C24=60,(SUM(BL6:BM6)+SUM(BL15:BM15)),(SUM(BK6:BM6)+SUM(BK15:BM15)))))</f>
        <v>0</v>
      </c>
    </row>
    <row r="25" spans="2:65" x14ac:dyDescent="0.25">
      <c r="B25" t="str">
        <f t="shared" si="6"/>
        <v>ATTREZZATURE IND.LI E COMM.LI</v>
      </c>
      <c r="C25" s="54">
        <f>+I_Inv!D6</f>
        <v>0</v>
      </c>
      <c r="F25" s="146">
        <f t="shared" si="7"/>
        <v>0</v>
      </c>
      <c r="G25" s="146">
        <f t="shared" si="8"/>
        <v>0</v>
      </c>
      <c r="H25" s="146">
        <f t="shared" si="9"/>
        <v>0</v>
      </c>
      <c r="I25" s="146">
        <f t="shared" si="10"/>
        <v>0</v>
      </c>
      <c r="J25" s="146">
        <f t="shared" si="11"/>
        <v>0</v>
      </c>
      <c r="K25" s="146">
        <f t="shared" si="12"/>
        <v>0</v>
      </c>
      <c r="L25" s="146">
        <f t="shared" si="13"/>
        <v>0</v>
      </c>
      <c r="M25" s="146">
        <f t="shared" si="14"/>
        <v>0</v>
      </c>
      <c r="N25" s="146">
        <f t="shared" si="15"/>
        <v>0</v>
      </c>
      <c r="O25" s="146">
        <f t="shared" si="16"/>
        <v>0</v>
      </c>
      <c r="P25" s="146">
        <f t="shared" si="17"/>
        <v>0</v>
      </c>
      <c r="Q25" s="146">
        <f t="shared" si="18"/>
        <v>0</v>
      </c>
      <c r="R25" s="146">
        <f t="shared" si="19"/>
        <v>0</v>
      </c>
      <c r="S25" s="146">
        <f t="shared" si="20"/>
        <v>0</v>
      </c>
      <c r="T25" s="146">
        <f t="shared" si="21"/>
        <v>0</v>
      </c>
      <c r="U25" s="146">
        <f t="shared" si="22"/>
        <v>0</v>
      </c>
      <c r="V25" s="146">
        <f t="shared" si="23"/>
        <v>0</v>
      </c>
      <c r="W25" s="146">
        <f t="shared" si="24"/>
        <v>0</v>
      </c>
      <c r="X25" s="146">
        <f t="shared" si="25"/>
        <v>0</v>
      </c>
      <c r="Y25" s="146">
        <f t="shared" si="26"/>
        <v>0</v>
      </c>
      <c r="Z25" s="146">
        <f t="shared" si="27"/>
        <v>0</v>
      </c>
      <c r="AA25" s="146">
        <f t="shared" si="28"/>
        <v>0</v>
      </c>
      <c r="AB25" s="146">
        <f t="shared" si="29"/>
        <v>0</v>
      </c>
      <c r="AC25" s="146">
        <f t="shared" si="30"/>
        <v>0</v>
      </c>
      <c r="AD25" s="146">
        <f t="shared" si="31"/>
        <v>0</v>
      </c>
      <c r="AE25" s="146">
        <f t="shared" si="32"/>
        <v>0</v>
      </c>
      <c r="AF25" s="146">
        <f t="shared" si="33"/>
        <v>0</v>
      </c>
      <c r="AG25" s="146">
        <f t="shared" si="34"/>
        <v>0</v>
      </c>
      <c r="AH25" s="146">
        <f t="shared" si="35"/>
        <v>0</v>
      </c>
      <c r="AI25" s="146">
        <f t="shared" si="36"/>
        <v>0</v>
      </c>
      <c r="AJ25" s="146">
        <f t="shared" si="37"/>
        <v>0</v>
      </c>
      <c r="AK25" s="146">
        <f t="shared" si="38"/>
        <v>0</v>
      </c>
      <c r="AL25" s="146">
        <f t="shared" si="39"/>
        <v>0</v>
      </c>
      <c r="AM25" s="146">
        <f t="shared" si="40"/>
        <v>0</v>
      </c>
      <c r="AN25" s="146">
        <f t="shared" si="41"/>
        <v>0</v>
      </c>
      <c r="AO25" s="146">
        <f t="shared" si="42"/>
        <v>0</v>
      </c>
      <c r="AP25" s="146">
        <f t="shared" si="43"/>
        <v>0</v>
      </c>
      <c r="AQ25" s="146">
        <f t="shared" si="44"/>
        <v>0</v>
      </c>
      <c r="AR25" s="146">
        <f t="shared" si="45"/>
        <v>0</v>
      </c>
      <c r="AS25" s="146">
        <f t="shared" si="46"/>
        <v>0</v>
      </c>
      <c r="AT25" s="146">
        <f t="shared" si="47"/>
        <v>0</v>
      </c>
      <c r="AU25" s="146">
        <f t="shared" si="48"/>
        <v>0</v>
      </c>
      <c r="AV25" s="146">
        <f t="shared" si="49"/>
        <v>0</v>
      </c>
      <c r="AW25" s="146">
        <f t="shared" si="50"/>
        <v>0</v>
      </c>
      <c r="AX25" s="146">
        <f t="shared" si="51"/>
        <v>0</v>
      </c>
      <c r="AY25" s="146">
        <f t="shared" si="52"/>
        <v>0</v>
      </c>
      <c r="AZ25" s="146">
        <f t="shared" si="53"/>
        <v>0</v>
      </c>
      <c r="BA25" s="146">
        <f t="shared" si="54"/>
        <v>0</v>
      </c>
      <c r="BB25" s="146">
        <f t="shared" si="55"/>
        <v>0</v>
      </c>
      <c r="BC25" s="146">
        <f t="shared" si="56"/>
        <v>0</v>
      </c>
      <c r="BD25" s="146">
        <f t="shared" si="57"/>
        <v>0</v>
      </c>
      <c r="BE25" s="146">
        <f t="shared" si="58"/>
        <v>0</v>
      </c>
      <c r="BF25" s="146">
        <f t="shared" si="59"/>
        <v>0</v>
      </c>
      <c r="BG25" s="146">
        <f t="shared" si="60"/>
        <v>0</v>
      </c>
      <c r="BH25" s="146">
        <f t="shared" si="61"/>
        <v>0</v>
      </c>
      <c r="BI25" s="146">
        <f t="shared" si="62"/>
        <v>0</v>
      </c>
      <c r="BJ25" s="146">
        <f t="shared" si="63"/>
        <v>0</v>
      </c>
      <c r="BK25" s="146">
        <f t="shared" si="64"/>
        <v>0</v>
      </c>
      <c r="BL25" s="146">
        <f t="shared" si="65"/>
        <v>0</v>
      </c>
      <c r="BM25" s="146">
        <f t="shared" si="66"/>
        <v>0</v>
      </c>
    </row>
    <row r="26" spans="2:65" x14ac:dyDescent="0.25">
      <c r="B26" t="str">
        <f t="shared" si="6"/>
        <v>COSTI D'IMPIANTO E AMPLIAMENTO</v>
      </c>
      <c r="C26" s="54">
        <f>+I_Inv!D7</f>
        <v>0</v>
      </c>
      <c r="F26" s="146">
        <f t="shared" si="7"/>
        <v>0</v>
      </c>
      <c r="G26" s="146">
        <f t="shared" si="8"/>
        <v>0</v>
      </c>
      <c r="H26" s="146">
        <f t="shared" si="9"/>
        <v>0</v>
      </c>
      <c r="I26" s="146">
        <f t="shared" si="10"/>
        <v>0</v>
      </c>
      <c r="J26" s="146">
        <f t="shared" si="11"/>
        <v>0</v>
      </c>
      <c r="K26" s="146">
        <f t="shared" si="12"/>
        <v>0</v>
      </c>
      <c r="L26" s="146">
        <f t="shared" si="13"/>
        <v>0</v>
      </c>
      <c r="M26" s="146">
        <f t="shared" si="14"/>
        <v>0</v>
      </c>
      <c r="N26" s="146">
        <f t="shared" si="15"/>
        <v>0</v>
      </c>
      <c r="O26" s="146">
        <f t="shared" si="16"/>
        <v>0</v>
      </c>
      <c r="P26" s="146">
        <f t="shared" si="17"/>
        <v>0</v>
      </c>
      <c r="Q26" s="146">
        <f t="shared" si="18"/>
        <v>0</v>
      </c>
      <c r="R26" s="146">
        <f t="shared" si="19"/>
        <v>0</v>
      </c>
      <c r="S26" s="146">
        <f t="shared" si="20"/>
        <v>0</v>
      </c>
      <c r="T26" s="146">
        <f t="shared" si="21"/>
        <v>0</v>
      </c>
      <c r="U26" s="146">
        <f t="shared" si="22"/>
        <v>0</v>
      </c>
      <c r="V26" s="146">
        <f t="shared" si="23"/>
        <v>0</v>
      </c>
      <c r="W26" s="146">
        <f t="shared" si="24"/>
        <v>0</v>
      </c>
      <c r="X26" s="146">
        <f t="shared" si="25"/>
        <v>0</v>
      </c>
      <c r="Y26" s="146">
        <f t="shared" si="26"/>
        <v>0</v>
      </c>
      <c r="Z26" s="146">
        <f t="shared" si="27"/>
        <v>0</v>
      </c>
      <c r="AA26" s="146">
        <f t="shared" si="28"/>
        <v>0</v>
      </c>
      <c r="AB26" s="146">
        <f t="shared" si="29"/>
        <v>0</v>
      </c>
      <c r="AC26" s="146">
        <f t="shared" si="30"/>
        <v>0</v>
      </c>
      <c r="AD26" s="146">
        <f t="shared" si="31"/>
        <v>0</v>
      </c>
      <c r="AE26" s="146">
        <f t="shared" si="32"/>
        <v>0</v>
      </c>
      <c r="AF26" s="146">
        <f t="shared" si="33"/>
        <v>0</v>
      </c>
      <c r="AG26" s="146">
        <f t="shared" si="34"/>
        <v>0</v>
      </c>
      <c r="AH26" s="146">
        <f t="shared" si="35"/>
        <v>0</v>
      </c>
      <c r="AI26" s="146">
        <f t="shared" si="36"/>
        <v>0</v>
      </c>
      <c r="AJ26" s="146">
        <f t="shared" si="37"/>
        <v>0</v>
      </c>
      <c r="AK26" s="146">
        <f t="shared" si="38"/>
        <v>0</v>
      </c>
      <c r="AL26" s="146">
        <f t="shared" si="39"/>
        <v>0</v>
      </c>
      <c r="AM26" s="146">
        <f t="shared" si="40"/>
        <v>0</v>
      </c>
      <c r="AN26" s="146">
        <f t="shared" si="41"/>
        <v>0</v>
      </c>
      <c r="AO26" s="146">
        <f t="shared" si="42"/>
        <v>0</v>
      </c>
      <c r="AP26" s="146">
        <f t="shared" si="43"/>
        <v>0</v>
      </c>
      <c r="AQ26" s="146">
        <f t="shared" si="44"/>
        <v>0</v>
      </c>
      <c r="AR26" s="146">
        <f t="shared" si="45"/>
        <v>0</v>
      </c>
      <c r="AS26" s="146">
        <f t="shared" si="46"/>
        <v>0</v>
      </c>
      <c r="AT26" s="146">
        <f t="shared" si="47"/>
        <v>0</v>
      </c>
      <c r="AU26" s="146">
        <f t="shared" si="48"/>
        <v>0</v>
      </c>
      <c r="AV26" s="146">
        <f t="shared" si="49"/>
        <v>0</v>
      </c>
      <c r="AW26" s="146">
        <f t="shared" si="50"/>
        <v>0</v>
      </c>
      <c r="AX26" s="146">
        <f t="shared" si="51"/>
        <v>0</v>
      </c>
      <c r="AY26" s="146">
        <f t="shared" si="52"/>
        <v>0</v>
      </c>
      <c r="AZ26" s="146">
        <f t="shared" si="53"/>
        <v>0</v>
      </c>
      <c r="BA26" s="146">
        <f t="shared" si="54"/>
        <v>0</v>
      </c>
      <c r="BB26" s="146">
        <f t="shared" si="55"/>
        <v>0</v>
      </c>
      <c r="BC26" s="146">
        <f t="shared" si="56"/>
        <v>0</v>
      </c>
      <c r="BD26" s="146">
        <f t="shared" si="57"/>
        <v>0</v>
      </c>
      <c r="BE26" s="146">
        <f t="shared" si="58"/>
        <v>0</v>
      </c>
      <c r="BF26" s="146">
        <f t="shared" si="59"/>
        <v>0</v>
      </c>
      <c r="BG26" s="146">
        <f t="shared" si="60"/>
        <v>0</v>
      </c>
      <c r="BH26" s="146">
        <f t="shared" si="61"/>
        <v>0</v>
      </c>
      <c r="BI26" s="146">
        <f t="shared" si="62"/>
        <v>0</v>
      </c>
      <c r="BJ26" s="146">
        <f t="shared" si="63"/>
        <v>0</v>
      </c>
      <c r="BK26" s="146">
        <f t="shared" si="64"/>
        <v>0</v>
      </c>
      <c r="BL26" s="146">
        <f t="shared" si="65"/>
        <v>0</v>
      </c>
      <c r="BM26" s="146">
        <f t="shared" si="66"/>
        <v>0</v>
      </c>
    </row>
    <row r="27" spans="2:65" x14ac:dyDescent="0.25">
      <c r="B27" t="str">
        <f t="shared" si="6"/>
        <v>FEE D'INGRESSO</v>
      </c>
      <c r="C27" s="54">
        <f>+I_Inv!D8</f>
        <v>0</v>
      </c>
      <c r="F27" s="146">
        <f t="shared" si="7"/>
        <v>0</v>
      </c>
      <c r="G27" s="146">
        <f t="shared" si="8"/>
        <v>0</v>
      </c>
      <c r="H27" s="146">
        <f t="shared" si="9"/>
        <v>0</v>
      </c>
      <c r="I27" s="146">
        <f t="shared" si="10"/>
        <v>0</v>
      </c>
      <c r="J27" s="146">
        <f t="shared" si="11"/>
        <v>0</v>
      </c>
      <c r="K27" s="146">
        <f t="shared" si="12"/>
        <v>0</v>
      </c>
      <c r="L27" s="146">
        <f t="shared" si="13"/>
        <v>0</v>
      </c>
      <c r="M27" s="146">
        <f t="shared" si="14"/>
        <v>0</v>
      </c>
      <c r="N27" s="146">
        <f t="shared" si="15"/>
        <v>0</v>
      </c>
      <c r="O27" s="146">
        <f t="shared" si="16"/>
        <v>0</v>
      </c>
      <c r="P27" s="146">
        <f t="shared" si="17"/>
        <v>0</v>
      </c>
      <c r="Q27" s="146">
        <f t="shared" si="18"/>
        <v>0</v>
      </c>
      <c r="R27" s="146">
        <f t="shared" si="19"/>
        <v>0</v>
      </c>
      <c r="S27" s="146">
        <f t="shared" si="20"/>
        <v>0</v>
      </c>
      <c r="T27" s="146">
        <f t="shared" si="21"/>
        <v>0</v>
      </c>
      <c r="U27" s="146">
        <f t="shared" si="22"/>
        <v>0</v>
      </c>
      <c r="V27" s="146">
        <f t="shared" si="23"/>
        <v>0</v>
      </c>
      <c r="W27" s="146">
        <f t="shared" si="24"/>
        <v>0</v>
      </c>
      <c r="X27" s="146">
        <f t="shared" si="25"/>
        <v>0</v>
      </c>
      <c r="Y27" s="146">
        <f t="shared" si="26"/>
        <v>0</v>
      </c>
      <c r="Z27" s="146">
        <f t="shared" si="27"/>
        <v>0</v>
      </c>
      <c r="AA27" s="146">
        <f t="shared" si="28"/>
        <v>0</v>
      </c>
      <c r="AB27" s="146">
        <f t="shared" si="29"/>
        <v>0</v>
      </c>
      <c r="AC27" s="146">
        <f t="shared" si="30"/>
        <v>0</v>
      </c>
      <c r="AD27" s="146">
        <f t="shared" si="31"/>
        <v>0</v>
      </c>
      <c r="AE27" s="146">
        <f t="shared" si="32"/>
        <v>0</v>
      </c>
      <c r="AF27" s="146">
        <f t="shared" si="33"/>
        <v>0</v>
      </c>
      <c r="AG27" s="146">
        <f t="shared" si="34"/>
        <v>0</v>
      </c>
      <c r="AH27" s="146">
        <f t="shared" si="35"/>
        <v>0</v>
      </c>
      <c r="AI27" s="146">
        <f t="shared" si="36"/>
        <v>0</v>
      </c>
      <c r="AJ27" s="146">
        <f t="shared" si="37"/>
        <v>0</v>
      </c>
      <c r="AK27" s="146">
        <f t="shared" si="38"/>
        <v>0</v>
      </c>
      <c r="AL27" s="146">
        <f t="shared" si="39"/>
        <v>0</v>
      </c>
      <c r="AM27" s="146">
        <f t="shared" si="40"/>
        <v>0</v>
      </c>
      <c r="AN27" s="146">
        <f t="shared" si="41"/>
        <v>0</v>
      </c>
      <c r="AO27" s="146">
        <f t="shared" si="42"/>
        <v>0</v>
      </c>
      <c r="AP27" s="146">
        <f t="shared" si="43"/>
        <v>0</v>
      </c>
      <c r="AQ27" s="146">
        <f t="shared" si="44"/>
        <v>0</v>
      </c>
      <c r="AR27" s="146">
        <f t="shared" si="45"/>
        <v>0</v>
      </c>
      <c r="AS27" s="146">
        <f t="shared" si="46"/>
        <v>0</v>
      </c>
      <c r="AT27" s="146">
        <f t="shared" si="47"/>
        <v>0</v>
      </c>
      <c r="AU27" s="146">
        <f t="shared" si="48"/>
        <v>0</v>
      </c>
      <c r="AV27" s="146">
        <f t="shared" si="49"/>
        <v>0</v>
      </c>
      <c r="AW27" s="146">
        <f t="shared" si="50"/>
        <v>0</v>
      </c>
      <c r="AX27" s="146">
        <f t="shared" si="51"/>
        <v>0</v>
      </c>
      <c r="AY27" s="146">
        <f t="shared" si="52"/>
        <v>0</v>
      </c>
      <c r="AZ27" s="146">
        <f t="shared" si="53"/>
        <v>0</v>
      </c>
      <c r="BA27" s="146">
        <f t="shared" si="54"/>
        <v>0</v>
      </c>
      <c r="BB27" s="146">
        <f t="shared" si="55"/>
        <v>0</v>
      </c>
      <c r="BC27" s="146">
        <f t="shared" si="56"/>
        <v>0</v>
      </c>
      <c r="BD27" s="146">
        <f t="shared" si="57"/>
        <v>0</v>
      </c>
      <c r="BE27" s="146">
        <f t="shared" si="58"/>
        <v>0</v>
      </c>
      <c r="BF27" s="146">
        <f t="shared" si="59"/>
        <v>0</v>
      </c>
      <c r="BG27" s="146">
        <f t="shared" si="60"/>
        <v>0</v>
      </c>
      <c r="BH27" s="146">
        <f t="shared" si="61"/>
        <v>0</v>
      </c>
      <c r="BI27" s="146">
        <f t="shared" si="62"/>
        <v>0</v>
      </c>
      <c r="BJ27" s="146">
        <f t="shared" si="63"/>
        <v>0</v>
      </c>
      <c r="BK27" s="146">
        <f t="shared" si="64"/>
        <v>0</v>
      </c>
      <c r="BL27" s="146">
        <f t="shared" si="65"/>
        <v>0</v>
      </c>
      <c r="BM27" s="146">
        <f t="shared" si="66"/>
        <v>0</v>
      </c>
    </row>
    <row r="28" spans="2:65" x14ac:dyDescent="0.25">
      <c r="B28" t="str">
        <f t="shared" si="6"/>
        <v>ALTRE IMM.NI IMMATERIALI</v>
      </c>
      <c r="C28" s="54">
        <f>+I_Inv!D9</f>
        <v>0</v>
      </c>
      <c r="F28" s="146">
        <f t="shared" si="7"/>
        <v>0</v>
      </c>
      <c r="G28" s="146">
        <f t="shared" si="8"/>
        <v>0</v>
      </c>
      <c r="H28" s="146">
        <f t="shared" si="9"/>
        <v>0</v>
      </c>
      <c r="I28" s="146">
        <f t="shared" si="10"/>
        <v>0</v>
      </c>
      <c r="J28" s="146">
        <f t="shared" si="11"/>
        <v>0</v>
      </c>
      <c r="K28" s="146">
        <f t="shared" si="12"/>
        <v>0</v>
      </c>
      <c r="L28" s="146">
        <f t="shared" si="13"/>
        <v>0</v>
      </c>
      <c r="M28" s="146">
        <f t="shared" si="14"/>
        <v>0</v>
      </c>
      <c r="N28" s="146">
        <f t="shared" si="15"/>
        <v>0</v>
      </c>
      <c r="O28" s="146">
        <f t="shared" si="16"/>
        <v>0</v>
      </c>
      <c r="P28" s="146">
        <f t="shared" si="17"/>
        <v>0</v>
      </c>
      <c r="Q28" s="146">
        <f t="shared" si="18"/>
        <v>0</v>
      </c>
      <c r="R28" s="146">
        <f t="shared" si="19"/>
        <v>0</v>
      </c>
      <c r="S28" s="146">
        <f t="shared" si="20"/>
        <v>0</v>
      </c>
      <c r="T28" s="146">
        <f t="shared" si="21"/>
        <v>0</v>
      </c>
      <c r="U28" s="146">
        <f t="shared" si="22"/>
        <v>0</v>
      </c>
      <c r="V28" s="146">
        <f t="shared" si="23"/>
        <v>0</v>
      </c>
      <c r="W28" s="146">
        <f t="shared" si="24"/>
        <v>0</v>
      </c>
      <c r="X28" s="146">
        <f t="shared" si="25"/>
        <v>0</v>
      </c>
      <c r="Y28" s="146">
        <f t="shared" si="26"/>
        <v>0</v>
      </c>
      <c r="Z28" s="146">
        <f t="shared" si="27"/>
        <v>0</v>
      </c>
      <c r="AA28" s="146">
        <f t="shared" si="28"/>
        <v>0</v>
      </c>
      <c r="AB28" s="146">
        <f t="shared" si="29"/>
        <v>0</v>
      </c>
      <c r="AC28" s="146">
        <f t="shared" si="30"/>
        <v>0</v>
      </c>
      <c r="AD28" s="146">
        <f t="shared" si="31"/>
        <v>0</v>
      </c>
      <c r="AE28" s="146">
        <f t="shared" si="32"/>
        <v>0</v>
      </c>
      <c r="AF28" s="146">
        <f t="shared" si="33"/>
        <v>0</v>
      </c>
      <c r="AG28" s="146">
        <f t="shared" si="34"/>
        <v>0</v>
      </c>
      <c r="AH28" s="146">
        <f t="shared" si="35"/>
        <v>0</v>
      </c>
      <c r="AI28" s="146">
        <f t="shared" si="36"/>
        <v>0</v>
      </c>
      <c r="AJ28" s="146">
        <f t="shared" si="37"/>
        <v>0</v>
      </c>
      <c r="AK28" s="146">
        <f t="shared" si="38"/>
        <v>0</v>
      </c>
      <c r="AL28" s="146">
        <f t="shared" si="39"/>
        <v>0</v>
      </c>
      <c r="AM28" s="146">
        <f t="shared" si="40"/>
        <v>0</v>
      </c>
      <c r="AN28" s="146">
        <f t="shared" si="41"/>
        <v>0</v>
      </c>
      <c r="AO28" s="146">
        <f t="shared" si="42"/>
        <v>0</v>
      </c>
      <c r="AP28" s="146">
        <f t="shared" si="43"/>
        <v>0</v>
      </c>
      <c r="AQ28" s="146">
        <f t="shared" si="44"/>
        <v>0</v>
      </c>
      <c r="AR28" s="146">
        <f t="shared" si="45"/>
        <v>0</v>
      </c>
      <c r="AS28" s="146">
        <f t="shared" si="46"/>
        <v>0</v>
      </c>
      <c r="AT28" s="146">
        <f t="shared" si="47"/>
        <v>0</v>
      </c>
      <c r="AU28" s="146">
        <f t="shared" si="48"/>
        <v>0</v>
      </c>
      <c r="AV28" s="146">
        <f t="shared" si="49"/>
        <v>0</v>
      </c>
      <c r="AW28" s="146">
        <f t="shared" si="50"/>
        <v>0</v>
      </c>
      <c r="AX28" s="146">
        <f t="shared" si="51"/>
        <v>0</v>
      </c>
      <c r="AY28" s="146">
        <f t="shared" si="52"/>
        <v>0</v>
      </c>
      <c r="AZ28" s="146">
        <f t="shared" si="53"/>
        <v>0</v>
      </c>
      <c r="BA28" s="146">
        <f t="shared" si="54"/>
        <v>0</v>
      </c>
      <c r="BB28" s="146">
        <f t="shared" si="55"/>
        <v>0</v>
      </c>
      <c r="BC28" s="146">
        <f t="shared" si="56"/>
        <v>0</v>
      </c>
      <c r="BD28" s="146">
        <f t="shared" si="57"/>
        <v>0</v>
      </c>
      <c r="BE28" s="146">
        <f t="shared" si="58"/>
        <v>0</v>
      </c>
      <c r="BF28" s="146">
        <f t="shared" si="59"/>
        <v>0</v>
      </c>
      <c r="BG28" s="146">
        <f t="shared" si="60"/>
        <v>0</v>
      </c>
      <c r="BH28" s="146">
        <f t="shared" si="61"/>
        <v>0</v>
      </c>
      <c r="BI28" s="146">
        <f t="shared" si="62"/>
        <v>0</v>
      </c>
      <c r="BJ28" s="146">
        <f t="shared" si="63"/>
        <v>0</v>
      </c>
      <c r="BK28" s="146">
        <f t="shared" si="64"/>
        <v>0</v>
      </c>
      <c r="BL28" s="146">
        <f t="shared" si="65"/>
        <v>0</v>
      </c>
      <c r="BM28" s="146">
        <f t="shared" si="66"/>
        <v>0</v>
      </c>
    </row>
    <row r="29" spans="2:65" s="58" customFormat="1" x14ac:dyDescent="0.25">
      <c r="B29" s="58" t="s">
        <v>181</v>
      </c>
      <c r="F29" s="164">
        <f>SUM(F23:F28)</f>
        <v>0</v>
      </c>
      <c r="G29" s="164">
        <f t="shared" ref="G29:BM29" si="67">SUM(G23:G28)</f>
        <v>0</v>
      </c>
      <c r="H29" s="164">
        <f t="shared" si="67"/>
        <v>0</v>
      </c>
      <c r="I29" s="164">
        <f t="shared" si="67"/>
        <v>0</v>
      </c>
      <c r="J29" s="164">
        <f t="shared" si="67"/>
        <v>0</v>
      </c>
      <c r="K29" s="164">
        <f t="shared" si="67"/>
        <v>0</v>
      </c>
      <c r="L29" s="164">
        <f t="shared" si="67"/>
        <v>0</v>
      </c>
      <c r="M29" s="164">
        <f t="shared" si="67"/>
        <v>0</v>
      </c>
      <c r="N29" s="164">
        <f t="shared" si="67"/>
        <v>0</v>
      </c>
      <c r="O29" s="164">
        <f t="shared" si="67"/>
        <v>0</v>
      </c>
      <c r="P29" s="164">
        <f t="shared" si="67"/>
        <v>0</v>
      </c>
      <c r="Q29" s="164">
        <f t="shared" si="67"/>
        <v>0</v>
      </c>
      <c r="R29" s="164">
        <f t="shared" si="67"/>
        <v>0</v>
      </c>
      <c r="S29" s="164">
        <f t="shared" si="67"/>
        <v>0</v>
      </c>
      <c r="T29" s="164">
        <f t="shared" si="67"/>
        <v>0</v>
      </c>
      <c r="U29" s="164">
        <f t="shared" si="67"/>
        <v>0</v>
      </c>
      <c r="V29" s="164">
        <f t="shared" si="67"/>
        <v>0</v>
      </c>
      <c r="W29" s="164">
        <f t="shared" si="67"/>
        <v>0</v>
      </c>
      <c r="X29" s="164">
        <f t="shared" si="67"/>
        <v>0</v>
      </c>
      <c r="Y29" s="164">
        <f t="shared" si="67"/>
        <v>0</v>
      </c>
      <c r="Z29" s="164">
        <f t="shared" si="67"/>
        <v>0</v>
      </c>
      <c r="AA29" s="164">
        <f t="shared" si="67"/>
        <v>0</v>
      </c>
      <c r="AB29" s="164">
        <f t="shared" si="67"/>
        <v>0</v>
      </c>
      <c r="AC29" s="164">
        <f t="shared" si="67"/>
        <v>0</v>
      </c>
      <c r="AD29" s="164">
        <f t="shared" si="67"/>
        <v>0</v>
      </c>
      <c r="AE29" s="164">
        <f t="shared" si="67"/>
        <v>0</v>
      </c>
      <c r="AF29" s="164">
        <f t="shared" si="67"/>
        <v>0</v>
      </c>
      <c r="AG29" s="164">
        <f t="shared" si="67"/>
        <v>0</v>
      </c>
      <c r="AH29" s="164">
        <f t="shared" si="67"/>
        <v>0</v>
      </c>
      <c r="AI29" s="164">
        <f t="shared" si="67"/>
        <v>0</v>
      </c>
      <c r="AJ29" s="164">
        <f t="shared" si="67"/>
        <v>0</v>
      </c>
      <c r="AK29" s="164">
        <f t="shared" si="67"/>
        <v>0</v>
      </c>
      <c r="AL29" s="164">
        <f t="shared" si="67"/>
        <v>0</v>
      </c>
      <c r="AM29" s="164">
        <f t="shared" si="67"/>
        <v>0</v>
      </c>
      <c r="AN29" s="164">
        <f t="shared" si="67"/>
        <v>0</v>
      </c>
      <c r="AO29" s="164">
        <f t="shared" si="67"/>
        <v>0</v>
      </c>
      <c r="AP29" s="164">
        <f t="shared" si="67"/>
        <v>0</v>
      </c>
      <c r="AQ29" s="164">
        <f t="shared" si="67"/>
        <v>0</v>
      </c>
      <c r="AR29" s="164">
        <f t="shared" si="67"/>
        <v>0</v>
      </c>
      <c r="AS29" s="164">
        <f t="shared" si="67"/>
        <v>0</v>
      </c>
      <c r="AT29" s="164">
        <f t="shared" si="67"/>
        <v>0</v>
      </c>
      <c r="AU29" s="164">
        <f t="shared" si="67"/>
        <v>0</v>
      </c>
      <c r="AV29" s="164">
        <f t="shared" si="67"/>
        <v>0</v>
      </c>
      <c r="AW29" s="164">
        <f t="shared" si="67"/>
        <v>0</v>
      </c>
      <c r="AX29" s="164">
        <f t="shared" si="67"/>
        <v>0</v>
      </c>
      <c r="AY29" s="164">
        <f t="shared" si="67"/>
        <v>0</v>
      </c>
      <c r="AZ29" s="164">
        <f t="shared" si="67"/>
        <v>0</v>
      </c>
      <c r="BA29" s="164">
        <f t="shared" si="67"/>
        <v>0</v>
      </c>
      <c r="BB29" s="164">
        <f t="shared" si="67"/>
        <v>0</v>
      </c>
      <c r="BC29" s="164">
        <f t="shared" si="67"/>
        <v>0</v>
      </c>
      <c r="BD29" s="164">
        <f t="shared" si="67"/>
        <v>0</v>
      </c>
      <c r="BE29" s="164">
        <f t="shared" si="67"/>
        <v>0</v>
      </c>
      <c r="BF29" s="164">
        <f t="shared" si="67"/>
        <v>0</v>
      </c>
      <c r="BG29" s="164">
        <f t="shared" si="67"/>
        <v>0</v>
      </c>
      <c r="BH29" s="164">
        <f t="shared" si="67"/>
        <v>0</v>
      </c>
      <c r="BI29" s="164">
        <f t="shared" si="67"/>
        <v>0</v>
      </c>
      <c r="BJ29" s="164">
        <f t="shared" si="67"/>
        <v>0</v>
      </c>
      <c r="BK29" s="164">
        <f t="shared" si="67"/>
        <v>0</v>
      </c>
      <c r="BL29" s="164">
        <f t="shared" si="67"/>
        <v>0</v>
      </c>
      <c r="BM29" s="164">
        <f t="shared" si="67"/>
        <v>0</v>
      </c>
    </row>
    <row r="30" spans="2:65" x14ac:dyDescent="0.25"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</row>
    <row r="31" spans="2:65" x14ac:dyDescent="0.25">
      <c r="F31" s="127" t="s">
        <v>125</v>
      </c>
      <c r="G31" s="127" t="s">
        <v>125</v>
      </c>
      <c r="H31" s="127" t="s">
        <v>125</v>
      </c>
      <c r="I31" s="127" t="s">
        <v>125</v>
      </c>
      <c r="J31" s="127" t="s">
        <v>125</v>
      </c>
      <c r="K31" s="127" t="s">
        <v>125</v>
      </c>
      <c r="L31" s="127" t="s">
        <v>125</v>
      </c>
      <c r="M31" s="127" t="s">
        <v>125</v>
      </c>
      <c r="N31" s="127" t="s">
        <v>125</v>
      </c>
      <c r="O31" s="127" t="s">
        <v>125</v>
      </c>
      <c r="P31" s="127" t="s">
        <v>125</v>
      </c>
      <c r="Q31" s="127" t="s">
        <v>125</v>
      </c>
      <c r="R31" s="127" t="s">
        <v>125</v>
      </c>
      <c r="S31" s="127" t="s">
        <v>125</v>
      </c>
      <c r="T31" s="127" t="s">
        <v>125</v>
      </c>
      <c r="U31" s="127" t="s">
        <v>125</v>
      </c>
      <c r="V31" s="127" t="s">
        <v>125</v>
      </c>
      <c r="W31" s="127" t="s">
        <v>125</v>
      </c>
      <c r="X31" s="127" t="s">
        <v>125</v>
      </c>
      <c r="Y31" s="127" t="s">
        <v>125</v>
      </c>
      <c r="Z31" s="127" t="s">
        <v>125</v>
      </c>
      <c r="AA31" s="127" t="s">
        <v>125</v>
      </c>
      <c r="AB31" s="127" t="s">
        <v>125</v>
      </c>
      <c r="AC31" s="127" t="s">
        <v>125</v>
      </c>
      <c r="AD31" s="127" t="s">
        <v>125</v>
      </c>
      <c r="AE31" s="127" t="s">
        <v>125</v>
      </c>
      <c r="AF31" s="127" t="s">
        <v>125</v>
      </c>
      <c r="AG31" s="127" t="s">
        <v>125</v>
      </c>
      <c r="AH31" s="127" t="s">
        <v>125</v>
      </c>
      <c r="AI31" s="127" t="s">
        <v>125</v>
      </c>
      <c r="AJ31" s="127" t="s">
        <v>125</v>
      </c>
      <c r="AK31" s="127" t="s">
        <v>125</v>
      </c>
      <c r="AL31" s="127" t="s">
        <v>125</v>
      </c>
      <c r="AM31" s="127" t="s">
        <v>125</v>
      </c>
      <c r="AN31" s="127" t="s">
        <v>125</v>
      </c>
      <c r="AO31" s="127" t="s">
        <v>125</v>
      </c>
      <c r="AP31" s="127" t="s">
        <v>125</v>
      </c>
      <c r="AQ31" s="127" t="s">
        <v>125</v>
      </c>
      <c r="AR31" s="127" t="s">
        <v>125</v>
      </c>
      <c r="AS31" s="127" t="s">
        <v>125</v>
      </c>
      <c r="AT31" s="127" t="s">
        <v>125</v>
      </c>
      <c r="AU31" s="127" t="s">
        <v>125</v>
      </c>
      <c r="AV31" s="127" t="s">
        <v>125</v>
      </c>
      <c r="AW31" s="127" t="s">
        <v>125</v>
      </c>
      <c r="AX31" s="127" t="s">
        <v>125</v>
      </c>
      <c r="AY31" s="127" t="s">
        <v>125</v>
      </c>
      <c r="AZ31" s="127" t="s">
        <v>125</v>
      </c>
      <c r="BA31" s="127" t="s">
        <v>125</v>
      </c>
      <c r="BB31" s="127" t="s">
        <v>125</v>
      </c>
      <c r="BC31" s="127" t="s">
        <v>125</v>
      </c>
      <c r="BD31" s="127" t="s">
        <v>125</v>
      </c>
      <c r="BE31" s="127" t="s">
        <v>125</v>
      </c>
      <c r="BF31" s="127" t="s">
        <v>125</v>
      </c>
      <c r="BG31" s="127" t="s">
        <v>125</v>
      </c>
      <c r="BH31" s="127" t="s">
        <v>125</v>
      </c>
      <c r="BI31" s="127" t="s">
        <v>125</v>
      </c>
      <c r="BJ31" s="127" t="s">
        <v>125</v>
      </c>
      <c r="BK31" s="127" t="s">
        <v>125</v>
      </c>
      <c r="BL31" s="127" t="s">
        <v>125</v>
      </c>
      <c r="BM31" s="127" t="s">
        <v>125</v>
      </c>
    </row>
    <row r="32" spans="2:65" x14ac:dyDescent="0.25">
      <c r="B32" t="str">
        <f>+B23</f>
        <v>FABBRICATI</v>
      </c>
      <c r="F32" s="146">
        <f>+F5+F14-F23</f>
        <v>0</v>
      </c>
      <c r="G32" s="146">
        <f>+G5+G14-(G23-F23)</f>
        <v>0</v>
      </c>
      <c r="H32" s="146">
        <f t="shared" ref="H32:BM36" si="68">+H5+H14-(H23-G23)</f>
        <v>0</v>
      </c>
      <c r="I32" s="146">
        <f t="shared" si="68"/>
        <v>0</v>
      </c>
      <c r="J32" s="146">
        <f t="shared" si="68"/>
        <v>0</v>
      </c>
      <c r="K32" s="146">
        <f t="shared" si="68"/>
        <v>0</v>
      </c>
      <c r="L32" s="146">
        <f t="shared" si="68"/>
        <v>0</v>
      </c>
      <c r="M32" s="146">
        <f t="shared" si="68"/>
        <v>0</v>
      </c>
      <c r="N32" s="146">
        <f t="shared" si="68"/>
        <v>0</v>
      </c>
      <c r="O32" s="146">
        <f t="shared" si="68"/>
        <v>0</v>
      </c>
      <c r="P32" s="146">
        <f t="shared" si="68"/>
        <v>0</v>
      </c>
      <c r="Q32" s="146">
        <f t="shared" si="68"/>
        <v>0</v>
      </c>
      <c r="R32" s="146">
        <f t="shared" si="68"/>
        <v>0</v>
      </c>
      <c r="S32" s="146">
        <f t="shared" si="68"/>
        <v>0</v>
      </c>
      <c r="T32" s="146">
        <f t="shared" si="68"/>
        <v>0</v>
      </c>
      <c r="U32" s="146">
        <f t="shared" si="68"/>
        <v>0</v>
      </c>
      <c r="V32" s="146">
        <f t="shared" si="68"/>
        <v>0</v>
      </c>
      <c r="W32" s="146">
        <f t="shared" si="68"/>
        <v>0</v>
      </c>
      <c r="X32" s="146">
        <f t="shared" si="68"/>
        <v>0</v>
      </c>
      <c r="Y32" s="146">
        <f t="shared" si="68"/>
        <v>0</v>
      </c>
      <c r="Z32" s="146">
        <f t="shared" si="68"/>
        <v>0</v>
      </c>
      <c r="AA32" s="146">
        <f t="shared" si="68"/>
        <v>0</v>
      </c>
      <c r="AB32" s="146">
        <f t="shared" si="68"/>
        <v>0</v>
      </c>
      <c r="AC32" s="146">
        <f t="shared" si="68"/>
        <v>0</v>
      </c>
      <c r="AD32" s="146">
        <f t="shared" si="68"/>
        <v>0</v>
      </c>
      <c r="AE32" s="146">
        <f t="shared" si="68"/>
        <v>0</v>
      </c>
      <c r="AF32" s="146">
        <f t="shared" si="68"/>
        <v>0</v>
      </c>
      <c r="AG32" s="146">
        <f t="shared" si="68"/>
        <v>0</v>
      </c>
      <c r="AH32" s="146">
        <f t="shared" si="68"/>
        <v>0</v>
      </c>
      <c r="AI32" s="146">
        <f t="shared" si="68"/>
        <v>0</v>
      </c>
      <c r="AJ32" s="146">
        <f t="shared" si="68"/>
        <v>0</v>
      </c>
      <c r="AK32" s="146">
        <f t="shared" si="68"/>
        <v>0</v>
      </c>
      <c r="AL32" s="146">
        <f t="shared" si="68"/>
        <v>0</v>
      </c>
      <c r="AM32" s="146">
        <f t="shared" si="68"/>
        <v>0</v>
      </c>
      <c r="AN32" s="146">
        <f t="shared" si="68"/>
        <v>0</v>
      </c>
      <c r="AO32" s="146">
        <f t="shared" si="68"/>
        <v>0</v>
      </c>
      <c r="AP32" s="146">
        <f t="shared" si="68"/>
        <v>0</v>
      </c>
      <c r="AQ32" s="146">
        <f t="shared" si="68"/>
        <v>0</v>
      </c>
      <c r="AR32" s="146">
        <f t="shared" si="68"/>
        <v>0</v>
      </c>
      <c r="AS32" s="146">
        <f t="shared" si="68"/>
        <v>0</v>
      </c>
      <c r="AT32" s="146">
        <f t="shared" si="68"/>
        <v>0</v>
      </c>
      <c r="AU32" s="146">
        <f t="shared" si="68"/>
        <v>0</v>
      </c>
      <c r="AV32" s="146">
        <f t="shared" si="68"/>
        <v>0</v>
      </c>
      <c r="AW32" s="146">
        <f t="shared" si="68"/>
        <v>0</v>
      </c>
      <c r="AX32" s="146">
        <f t="shared" si="68"/>
        <v>0</v>
      </c>
      <c r="AY32" s="146">
        <f t="shared" si="68"/>
        <v>0</v>
      </c>
      <c r="AZ32" s="146">
        <f t="shared" si="68"/>
        <v>0</v>
      </c>
      <c r="BA32" s="146">
        <f t="shared" si="68"/>
        <v>0</v>
      </c>
      <c r="BB32" s="146">
        <f t="shared" si="68"/>
        <v>0</v>
      </c>
      <c r="BC32" s="146">
        <f t="shared" si="68"/>
        <v>0</v>
      </c>
      <c r="BD32" s="146">
        <f t="shared" si="68"/>
        <v>0</v>
      </c>
      <c r="BE32" s="146">
        <f t="shared" si="68"/>
        <v>0</v>
      </c>
      <c r="BF32" s="146">
        <f t="shared" si="68"/>
        <v>0</v>
      </c>
      <c r="BG32" s="146">
        <f t="shared" si="68"/>
        <v>0</v>
      </c>
      <c r="BH32" s="146">
        <f t="shared" si="68"/>
        <v>0</v>
      </c>
      <c r="BI32" s="146">
        <f t="shared" si="68"/>
        <v>0</v>
      </c>
      <c r="BJ32" s="146">
        <f t="shared" si="68"/>
        <v>0</v>
      </c>
      <c r="BK32" s="146">
        <f t="shared" si="68"/>
        <v>0</v>
      </c>
      <c r="BL32" s="146">
        <f t="shared" si="68"/>
        <v>0</v>
      </c>
      <c r="BM32" s="146">
        <f t="shared" si="68"/>
        <v>0</v>
      </c>
    </row>
    <row r="33" spans="2:65" x14ac:dyDescent="0.25">
      <c r="B33" t="str">
        <f t="shared" ref="B33:B37" si="69">+B24</f>
        <v>IMPIANTI E MACCHINARI</v>
      </c>
      <c r="F33" s="146">
        <f t="shared" ref="F33:F37" si="70">+F6+F15-F24</f>
        <v>0</v>
      </c>
      <c r="G33" s="146">
        <f t="shared" ref="G33:V37" si="71">+G6+G15-(G24-F24)</f>
        <v>0</v>
      </c>
      <c r="H33" s="146">
        <f t="shared" si="71"/>
        <v>0</v>
      </c>
      <c r="I33" s="146">
        <f t="shared" si="71"/>
        <v>0</v>
      </c>
      <c r="J33" s="146">
        <f t="shared" si="71"/>
        <v>0</v>
      </c>
      <c r="K33" s="146">
        <f t="shared" si="71"/>
        <v>0</v>
      </c>
      <c r="L33" s="146">
        <f t="shared" si="71"/>
        <v>0</v>
      </c>
      <c r="M33" s="146">
        <f t="shared" si="71"/>
        <v>0</v>
      </c>
      <c r="N33" s="146">
        <f t="shared" si="71"/>
        <v>0</v>
      </c>
      <c r="O33" s="146">
        <f t="shared" si="71"/>
        <v>0</v>
      </c>
      <c r="P33" s="146">
        <f t="shared" si="71"/>
        <v>0</v>
      </c>
      <c r="Q33" s="146">
        <f t="shared" si="71"/>
        <v>0</v>
      </c>
      <c r="R33" s="146">
        <f t="shared" si="71"/>
        <v>0</v>
      </c>
      <c r="S33" s="146">
        <f t="shared" si="71"/>
        <v>0</v>
      </c>
      <c r="T33" s="146">
        <f t="shared" si="71"/>
        <v>0</v>
      </c>
      <c r="U33" s="146">
        <f t="shared" si="71"/>
        <v>0</v>
      </c>
      <c r="V33" s="146">
        <f t="shared" si="71"/>
        <v>0</v>
      </c>
      <c r="W33" s="146">
        <f t="shared" si="68"/>
        <v>0</v>
      </c>
      <c r="X33" s="146">
        <f t="shared" si="68"/>
        <v>0</v>
      </c>
      <c r="Y33" s="146">
        <f t="shared" si="68"/>
        <v>0</v>
      </c>
      <c r="Z33" s="146">
        <f t="shared" si="68"/>
        <v>0</v>
      </c>
      <c r="AA33" s="146">
        <f t="shared" si="68"/>
        <v>0</v>
      </c>
      <c r="AB33" s="146">
        <f t="shared" si="68"/>
        <v>0</v>
      </c>
      <c r="AC33" s="146">
        <f t="shared" si="68"/>
        <v>0</v>
      </c>
      <c r="AD33" s="146">
        <f t="shared" si="68"/>
        <v>0</v>
      </c>
      <c r="AE33" s="146">
        <f t="shared" si="68"/>
        <v>0</v>
      </c>
      <c r="AF33" s="146">
        <f t="shared" si="68"/>
        <v>0</v>
      </c>
      <c r="AG33" s="146">
        <f t="shared" si="68"/>
        <v>0</v>
      </c>
      <c r="AH33" s="146">
        <f t="shared" si="68"/>
        <v>0</v>
      </c>
      <c r="AI33" s="146">
        <f t="shared" si="68"/>
        <v>0</v>
      </c>
      <c r="AJ33" s="146">
        <f t="shared" si="68"/>
        <v>0</v>
      </c>
      <c r="AK33" s="146">
        <f t="shared" si="68"/>
        <v>0</v>
      </c>
      <c r="AL33" s="146">
        <f t="shared" si="68"/>
        <v>0</v>
      </c>
      <c r="AM33" s="146">
        <f t="shared" si="68"/>
        <v>0</v>
      </c>
      <c r="AN33" s="146">
        <f t="shared" si="68"/>
        <v>0</v>
      </c>
      <c r="AO33" s="146">
        <f t="shared" si="68"/>
        <v>0</v>
      </c>
      <c r="AP33" s="146">
        <f t="shared" si="68"/>
        <v>0</v>
      </c>
      <c r="AQ33" s="146">
        <f t="shared" si="68"/>
        <v>0</v>
      </c>
      <c r="AR33" s="146">
        <f t="shared" si="68"/>
        <v>0</v>
      </c>
      <c r="AS33" s="146">
        <f t="shared" si="68"/>
        <v>0</v>
      </c>
      <c r="AT33" s="146">
        <f t="shared" si="68"/>
        <v>0</v>
      </c>
      <c r="AU33" s="146">
        <f t="shared" si="68"/>
        <v>0</v>
      </c>
      <c r="AV33" s="146">
        <f t="shared" si="68"/>
        <v>0</v>
      </c>
      <c r="AW33" s="146">
        <f t="shared" si="68"/>
        <v>0</v>
      </c>
      <c r="AX33" s="146">
        <f t="shared" si="68"/>
        <v>0</v>
      </c>
      <c r="AY33" s="146">
        <f t="shared" si="68"/>
        <v>0</v>
      </c>
      <c r="AZ33" s="146">
        <f t="shared" si="68"/>
        <v>0</v>
      </c>
      <c r="BA33" s="146">
        <f t="shared" si="68"/>
        <v>0</v>
      </c>
      <c r="BB33" s="146">
        <f t="shared" si="68"/>
        <v>0</v>
      </c>
      <c r="BC33" s="146">
        <f t="shared" si="68"/>
        <v>0</v>
      </c>
      <c r="BD33" s="146">
        <f t="shared" si="68"/>
        <v>0</v>
      </c>
      <c r="BE33" s="146">
        <f t="shared" si="68"/>
        <v>0</v>
      </c>
      <c r="BF33" s="146">
        <f t="shared" si="68"/>
        <v>0</v>
      </c>
      <c r="BG33" s="146">
        <f t="shared" si="68"/>
        <v>0</v>
      </c>
      <c r="BH33" s="146">
        <f t="shared" si="68"/>
        <v>0</v>
      </c>
      <c r="BI33" s="146">
        <f t="shared" si="68"/>
        <v>0</v>
      </c>
      <c r="BJ33" s="146">
        <f t="shared" si="68"/>
        <v>0</v>
      </c>
      <c r="BK33" s="146">
        <f t="shared" si="68"/>
        <v>0</v>
      </c>
      <c r="BL33" s="146">
        <f t="shared" si="68"/>
        <v>0</v>
      </c>
      <c r="BM33" s="146">
        <f t="shared" si="68"/>
        <v>0</v>
      </c>
    </row>
    <row r="34" spans="2:65" x14ac:dyDescent="0.25">
      <c r="B34" t="str">
        <f t="shared" si="69"/>
        <v>ATTREZZATURE IND.LI E COMM.LI</v>
      </c>
      <c r="F34" s="146">
        <f t="shared" si="70"/>
        <v>0</v>
      </c>
      <c r="G34" s="146">
        <f t="shared" si="71"/>
        <v>0</v>
      </c>
      <c r="H34" s="146">
        <f t="shared" si="68"/>
        <v>0</v>
      </c>
      <c r="I34" s="146">
        <f t="shared" si="68"/>
        <v>0</v>
      </c>
      <c r="J34" s="146">
        <f t="shared" si="68"/>
        <v>0</v>
      </c>
      <c r="K34" s="146">
        <f t="shared" si="68"/>
        <v>0</v>
      </c>
      <c r="L34" s="146">
        <f t="shared" si="68"/>
        <v>0</v>
      </c>
      <c r="M34" s="146">
        <f t="shared" si="68"/>
        <v>0</v>
      </c>
      <c r="N34" s="146">
        <f t="shared" si="68"/>
        <v>0</v>
      </c>
      <c r="O34" s="146">
        <f t="shared" si="68"/>
        <v>0</v>
      </c>
      <c r="P34" s="146">
        <f t="shared" si="68"/>
        <v>0</v>
      </c>
      <c r="Q34" s="146">
        <f t="shared" si="68"/>
        <v>0</v>
      </c>
      <c r="R34" s="146">
        <f t="shared" si="68"/>
        <v>0</v>
      </c>
      <c r="S34" s="146">
        <f t="shared" si="68"/>
        <v>0</v>
      </c>
      <c r="T34" s="146">
        <f t="shared" si="68"/>
        <v>0</v>
      </c>
      <c r="U34" s="146">
        <f t="shared" si="68"/>
        <v>0</v>
      </c>
      <c r="V34" s="146">
        <f t="shared" si="68"/>
        <v>0</v>
      </c>
      <c r="W34" s="146">
        <f t="shared" si="68"/>
        <v>0</v>
      </c>
      <c r="X34" s="146">
        <f t="shared" si="68"/>
        <v>0</v>
      </c>
      <c r="Y34" s="146">
        <f t="shared" si="68"/>
        <v>0</v>
      </c>
      <c r="Z34" s="146">
        <f t="shared" si="68"/>
        <v>0</v>
      </c>
      <c r="AA34" s="146">
        <f t="shared" si="68"/>
        <v>0</v>
      </c>
      <c r="AB34" s="146">
        <f t="shared" si="68"/>
        <v>0</v>
      </c>
      <c r="AC34" s="146">
        <f t="shared" si="68"/>
        <v>0</v>
      </c>
      <c r="AD34" s="146">
        <f t="shared" si="68"/>
        <v>0</v>
      </c>
      <c r="AE34" s="146">
        <f t="shared" si="68"/>
        <v>0</v>
      </c>
      <c r="AF34" s="146">
        <f t="shared" si="68"/>
        <v>0</v>
      </c>
      <c r="AG34" s="146">
        <f t="shared" si="68"/>
        <v>0</v>
      </c>
      <c r="AH34" s="146">
        <f t="shared" si="68"/>
        <v>0</v>
      </c>
      <c r="AI34" s="146">
        <f t="shared" si="68"/>
        <v>0</v>
      </c>
      <c r="AJ34" s="146">
        <f t="shared" si="68"/>
        <v>0</v>
      </c>
      <c r="AK34" s="146">
        <f t="shared" si="68"/>
        <v>0</v>
      </c>
      <c r="AL34" s="146">
        <f t="shared" si="68"/>
        <v>0</v>
      </c>
      <c r="AM34" s="146">
        <f t="shared" si="68"/>
        <v>0</v>
      </c>
      <c r="AN34" s="146">
        <f t="shared" si="68"/>
        <v>0</v>
      </c>
      <c r="AO34" s="146">
        <f t="shared" si="68"/>
        <v>0</v>
      </c>
      <c r="AP34" s="146">
        <f t="shared" si="68"/>
        <v>0</v>
      </c>
      <c r="AQ34" s="146">
        <f t="shared" si="68"/>
        <v>0</v>
      </c>
      <c r="AR34" s="146">
        <f t="shared" si="68"/>
        <v>0</v>
      </c>
      <c r="AS34" s="146">
        <f t="shared" si="68"/>
        <v>0</v>
      </c>
      <c r="AT34" s="146">
        <f t="shared" si="68"/>
        <v>0</v>
      </c>
      <c r="AU34" s="146">
        <f t="shared" si="68"/>
        <v>0</v>
      </c>
      <c r="AV34" s="146">
        <f t="shared" si="68"/>
        <v>0</v>
      </c>
      <c r="AW34" s="146">
        <f t="shared" si="68"/>
        <v>0</v>
      </c>
      <c r="AX34" s="146">
        <f t="shared" si="68"/>
        <v>0</v>
      </c>
      <c r="AY34" s="146">
        <f t="shared" si="68"/>
        <v>0</v>
      </c>
      <c r="AZ34" s="146">
        <f t="shared" si="68"/>
        <v>0</v>
      </c>
      <c r="BA34" s="146">
        <f t="shared" si="68"/>
        <v>0</v>
      </c>
      <c r="BB34" s="146">
        <f t="shared" si="68"/>
        <v>0</v>
      </c>
      <c r="BC34" s="146">
        <f t="shared" si="68"/>
        <v>0</v>
      </c>
      <c r="BD34" s="146">
        <f t="shared" si="68"/>
        <v>0</v>
      </c>
      <c r="BE34" s="146">
        <f t="shared" si="68"/>
        <v>0</v>
      </c>
      <c r="BF34" s="146">
        <f t="shared" si="68"/>
        <v>0</v>
      </c>
      <c r="BG34" s="146">
        <f t="shared" si="68"/>
        <v>0</v>
      </c>
      <c r="BH34" s="146">
        <f t="shared" si="68"/>
        <v>0</v>
      </c>
      <c r="BI34" s="146">
        <f t="shared" si="68"/>
        <v>0</v>
      </c>
      <c r="BJ34" s="146">
        <f t="shared" si="68"/>
        <v>0</v>
      </c>
      <c r="BK34" s="146">
        <f t="shared" si="68"/>
        <v>0</v>
      </c>
      <c r="BL34" s="146">
        <f t="shared" si="68"/>
        <v>0</v>
      </c>
      <c r="BM34" s="146">
        <f t="shared" si="68"/>
        <v>0</v>
      </c>
    </row>
    <row r="35" spans="2:65" x14ac:dyDescent="0.25">
      <c r="B35" t="str">
        <f t="shared" si="69"/>
        <v>COSTI D'IMPIANTO E AMPLIAMENTO</v>
      </c>
      <c r="F35" s="146">
        <f t="shared" si="70"/>
        <v>0</v>
      </c>
      <c r="G35" s="146">
        <f t="shared" si="71"/>
        <v>0</v>
      </c>
      <c r="H35" s="146">
        <f t="shared" si="68"/>
        <v>0</v>
      </c>
      <c r="I35" s="146">
        <f t="shared" si="68"/>
        <v>0</v>
      </c>
      <c r="J35" s="146">
        <f t="shared" si="68"/>
        <v>0</v>
      </c>
      <c r="K35" s="146">
        <f t="shared" si="68"/>
        <v>0</v>
      </c>
      <c r="L35" s="146">
        <f t="shared" si="68"/>
        <v>0</v>
      </c>
      <c r="M35" s="146">
        <f t="shared" si="68"/>
        <v>0</v>
      </c>
      <c r="N35" s="146">
        <f t="shared" si="68"/>
        <v>0</v>
      </c>
      <c r="O35" s="146">
        <f t="shared" si="68"/>
        <v>0</v>
      </c>
      <c r="P35" s="146">
        <f t="shared" si="68"/>
        <v>0</v>
      </c>
      <c r="Q35" s="146">
        <f t="shared" si="68"/>
        <v>0</v>
      </c>
      <c r="R35" s="146">
        <f t="shared" si="68"/>
        <v>0</v>
      </c>
      <c r="S35" s="146">
        <f t="shared" si="68"/>
        <v>0</v>
      </c>
      <c r="T35" s="146">
        <f t="shared" si="68"/>
        <v>0</v>
      </c>
      <c r="U35" s="146">
        <f t="shared" si="68"/>
        <v>0</v>
      </c>
      <c r="V35" s="146">
        <f t="shared" si="68"/>
        <v>0</v>
      </c>
      <c r="W35" s="146">
        <f t="shared" si="68"/>
        <v>0</v>
      </c>
      <c r="X35" s="146">
        <f t="shared" si="68"/>
        <v>0</v>
      </c>
      <c r="Y35" s="146">
        <f t="shared" si="68"/>
        <v>0</v>
      </c>
      <c r="Z35" s="146">
        <f t="shared" si="68"/>
        <v>0</v>
      </c>
      <c r="AA35" s="146">
        <f t="shared" si="68"/>
        <v>0</v>
      </c>
      <c r="AB35" s="146">
        <f t="shared" si="68"/>
        <v>0</v>
      </c>
      <c r="AC35" s="146">
        <f t="shared" si="68"/>
        <v>0</v>
      </c>
      <c r="AD35" s="146">
        <f t="shared" si="68"/>
        <v>0</v>
      </c>
      <c r="AE35" s="146">
        <f t="shared" si="68"/>
        <v>0</v>
      </c>
      <c r="AF35" s="146">
        <f t="shared" si="68"/>
        <v>0</v>
      </c>
      <c r="AG35" s="146">
        <f t="shared" si="68"/>
        <v>0</v>
      </c>
      <c r="AH35" s="146">
        <f t="shared" si="68"/>
        <v>0</v>
      </c>
      <c r="AI35" s="146">
        <f t="shared" si="68"/>
        <v>0</v>
      </c>
      <c r="AJ35" s="146">
        <f t="shared" si="68"/>
        <v>0</v>
      </c>
      <c r="AK35" s="146">
        <f t="shared" si="68"/>
        <v>0</v>
      </c>
      <c r="AL35" s="146">
        <f t="shared" si="68"/>
        <v>0</v>
      </c>
      <c r="AM35" s="146">
        <f t="shared" si="68"/>
        <v>0</v>
      </c>
      <c r="AN35" s="146">
        <f t="shared" si="68"/>
        <v>0</v>
      </c>
      <c r="AO35" s="146">
        <f t="shared" si="68"/>
        <v>0</v>
      </c>
      <c r="AP35" s="146">
        <f t="shared" si="68"/>
        <v>0</v>
      </c>
      <c r="AQ35" s="146">
        <f t="shared" si="68"/>
        <v>0</v>
      </c>
      <c r="AR35" s="146">
        <f t="shared" si="68"/>
        <v>0</v>
      </c>
      <c r="AS35" s="146">
        <f t="shared" si="68"/>
        <v>0</v>
      </c>
      <c r="AT35" s="146">
        <f t="shared" si="68"/>
        <v>0</v>
      </c>
      <c r="AU35" s="146">
        <f t="shared" si="68"/>
        <v>0</v>
      </c>
      <c r="AV35" s="146">
        <f t="shared" si="68"/>
        <v>0</v>
      </c>
      <c r="AW35" s="146">
        <f t="shared" si="68"/>
        <v>0</v>
      </c>
      <c r="AX35" s="146">
        <f t="shared" si="68"/>
        <v>0</v>
      </c>
      <c r="AY35" s="146">
        <f t="shared" si="68"/>
        <v>0</v>
      </c>
      <c r="AZ35" s="146">
        <f t="shared" si="68"/>
        <v>0</v>
      </c>
      <c r="BA35" s="146">
        <f t="shared" si="68"/>
        <v>0</v>
      </c>
      <c r="BB35" s="146">
        <f t="shared" si="68"/>
        <v>0</v>
      </c>
      <c r="BC35" s="146">
        <f t="shared" si="68"/>
        <v>0</v>
      </c>
      <c r="BD35" s="146">
        <f t="shared" si="68"/>
        <v>0</v>
      </c>
      <c r="BE35" s="146">
        <f t="shared" si="68"/>
        <v>0</v>
      </c>
      <c r="BF35" s="146">
        <f t="shared" si="68"/>
        <v>0</v>
      </c>
      <c r="BG35" s="146">
        <f t="shared" si="68"/>
        <v>0</v>
      </c>
      <c r="BH35" s="146">
        <f t="shared" si="68"/>
        <v>0</v>
      </c>
      <c r="BI35" s="146">
        <f t="shared" si="68"/>
        <v>0</v>
      </c>
      <c r="BJ35" s="146">
        <f t="shared" si="68"/>
        <v>0</v>
      </c>
      <c r="BK35" s="146">
        <f t="shared" si="68"/>
        <v>0</v>
      </c>
      <c r="BL35" s="146">
        <f t="shared" si="68"/>
        <v>0</v>
      </c>
      <c r="BM35" s="146">
        <f t="shared" si="68"/>
        <v>0</v>
      </c>
    </row>
    <row r="36" spans="2:65" x14ac:dyDescent="0.25">
      <c r="B36" t="str">
        <f t="shared" si="69"/>
        <v>FEE D'INGRESSO</v>
      </c>
      <c r="F36" s="146">
        <f t="shared" si="70"/>
        <v>0</v>
      </c>
      <c r="G36" s="146">
        <f t="shared" si="71"/>
        <v>0</v>
      </c>
      <c r="H36" s="146">
        <f t="shared" si="68"/>
        <v>0</v>
      </c>
      <c r="I36" s="146">
        <f t="shared" si="68"/>
        <v>0</v>
      </c>
      <c r="J36" s="146">
        <f t="shared" si="68"/>
        <v>0</v>
      </c>
      <c r="K36" s="146">
        <f t="shared" si="68"/>
        <v>0</v>
      </c>
      <c r="L36" s="146">
        <f t="shared" si="68"/>
        <v>0</v>
      </c>
      <c r="M36" s="146">
        <f t="shared" si="68"/>
        <v>0</v>
      </c>
      <c r="N36" s="146">
        <f t="shared" si="68"/>
        <v>0</v>
      </c>
      <c r="O36" s="146">
        <f t="shared" si="68"/>
        <v>0</v>
      </c>
      <c r="P36" s="146">
        <f t="shared" si="68"/>
        <v>0</v>
      </c>
      <c r="Q36" s="146">
        <f t="shared" si="68"/>
        <v>0</v>
      </c>
      <c r="R36" s="146">
        <f t="shared" si="68"/>
        <v>0</v>
      </c>
      <c r="S36" s="146">
        <f t="shared" si="68"/>
        <v>0</v>
      </c>
      <c r="T36" s="146">
        <f t="shared" si="68"/>
        <v>0</v>
      </c>
      <c r="U36" s="146">
        <f t="shared" si="68"/>
        <v>0</v>
      </c>
      <c r="V36" s="146">
        <f t="shared" si="68"/>
        <v>0</v>
      </c>
      <c r="W36" s="146">
        <f t="shared" si="68"/>
        <v>0</v>
      </c>
      <c r="X36" s="146">
        <f t="shared" si="68"/>
        <v>0</v>
      </c>
      <c r="Y36" s="146">
        <f t="shared" si="68"/>
        <v>0</v>
      </c>
      <c r="Z36" s="146">
        <f t="shared" si="68"/>
        <v>0</v>
      </c>
      <c r="AA36" s="146">
        <f t="shared" si="68"/>
        <v>0</v>
      </c>
      <c r="AB36" s="146">
        <f t="shared" si="68"/>
        <v>0</v>
      </c>
      <c r="AC36" s="146">
        <f t="shared" si="68"/>
        <v>0</v>
      </c>
      <c r="AD36" s="146">
        <f t="shared" si="68"/>
        <v>0</v>
      </c>
      <c r="AE36" s="146">
        <f t="shared" si="68"/>
        <v>0</v>
      </c>
      <c r="AF36" s="146">
        <f t="shared" si="68"/>
        <v>0</v>
      </c>
      <c r="AG36" s="146">
        <f t="shared" si="68"/>
        <v>0</v>
      </c>
      <c r="AH36" s="146">
        <f t="shared" si="68"/>
        <v>0</v>
      </c>
      <c r="AI36" s="146">
        <f t="shared" si="68"/>
        <v>0</v>
      </c>
      <c r="AJ36" s="146">
        <f t="shared" si="68"/>
        <v>0</v>
      </c>
      <c r="AK36" s="146">
        <f t="shared" si="68"/>
        <v>0</v>
      </c>
      <c r="AL36" s="146">
        <f t="shared" si="68"/>
        <v>0</v>
      </c>
      <c r="AM36" s="146">
        <f t="shared" si="68"/>
        <v>0</v>
      </c>
      <c r="AN36" s="146">
        <f t="shared" si="68"/>
        <v>0</v>
      </c>
      <c r="AO36" s="146">
        <f t="shared" si="68"/>
        <v>0</v>
      </c>
      <c r="AP36" s="146">
        <f t="shared" si="68"/>
        <v>0</v>
      </c>
      <c r="AQ36" s="146">
        <f t="shared" si="68"/>
        <v>0</v>
      </c>
      <c r="AR36" s="146">
        <f t="shared" si="68"/>
        <v>0</v>
      </c>
      <c r="AS36" s="146">
        <f t="shared" si="68"/>
        <v>0</v>
      </c>
      <c r="AT36" s="146">
        <f t="shared" ref="H36:BM37" si="72">+AT9+AT18-(AT27-AS27)</f>
        <v>0</v>
      </c>
      <c r="AU36" s="146">
        <f t="shared" si="72"/>
        <v>0</v>
      </c>
      <c r="AV36" s="146">
        <f t="shared" si="72"/>
        <v>0</v>
      </c>
      <c r="AW36" s="146">
        <f t="shared" si="72"/>
        <v>0</v>
      </c>
      <c r="AX36" s="146">
        <f t="shared" si="72"/>
        <v>0</v>
      </c>
      <c r="AY36" s="146">
        <f t="shared" si="72"/>
        <v>0</v>
      </c>
      <c r="AZ36" s="146">
        <f t="shared" si="72"/>
        <v>0</v>
      </c>
      <c r="BA36" s="146">
        <f t="shared" si="72"/>
        <v>0</v>
      </c>
      <c r="BB36" s="146">
        <f t="shared" si="72"/>
        <v>0</v>
      </c>
      <c r="BC36" s="146">
        <f t="shared" si="72"/>
        <v>0</v>
      </c>
      <c r="BD36" s="146">
        <f t="shared" si="72"/>
        <v>0</v>
      </c>
      <c r="BE36" s="146">
        <f t="shared" si="72"/>
        <v>0</v>
      </c>
      <c r="BF36" s="146">
        <f t="shared" si="72"/>
        <v>0</v>
      </c>
      <c r="BG36" s="146">
        <f t="shared" si="72"/>
        <v>0</v>
      </c>
      <c r="BH36" s="146">
        <f t="shared" si="72"/>
        <v>0</v>
      </c>
      <c r="BI36" s="146">
        <f t="shared" si="72"/>
        <v>0</v>
      </c>
      <c r="BJ36" s="146">
        <f t="shared" si="72"/>
        <v>0</v>
      </c>
      <c r="BK36" s="146">
        <f t="shared" si="72"/>
        <v>0</v>
      </c>
      <c r="BL36" s="146">
        <f t="shared" si="72"/>
        <v>0</v>
      </c>
      <c r="BM36" s="146">
        <f t="shared" si="72"/>
        <v>0</v>
      </c>
    </row>
    <row r="37" spans="2:65" x14ac:dyDescent="0.25">
      <c r="B37" t="str">
        <f t="shared" si="69"/>
        <v>ALTRE IMM.NI IMMATERIALI</v>
      </c>
      <c r="F37" s="146">
        <f t="shared" si="70"/>
        <v>0</v>
      </c>
      <c r="G37" s="146">
        <f t="shared" si="71"/>
        <v>0</v>
      </c>
      <c r="H37" s="146">
        <f t="shared" si="72"/>
        <v>0</v>
      </c>
      <c r="I37" s="146">
        <f t="shared" si="72"/>
        <v>0</v>
      </c>
      <c r="J37" s="146">
        <f t="shared" si="72"/>
        <v>0</v>
      </c>
      <c r="K37" s="146">
        <f t="shared" si="72"/>
        <v>0</v>
      </c>
      <c r="L37" s="146">
        <f t="shared" si="72"/>
        <v>0</v>
      </c>
      <c r="M37" s="146">
        <f t="shared" si="72"/>
        <v>0</v>
      </c>
      <c r="N37" s="146">
        <f t="shared" si="72"/>
        <v>0</v>
      </c>
      <c r="O37" s="146">
        <f t="shared" si="72"/>
        <v>0</v>
      </c>
      <c r="P37" s="146">
        <f t="shared" si="72"/>
        <v>0</v>
      </c>
      <c r="Q37" s="146">
        <f t="shared" si="72"/>
        <v>0</v>
      </c>
      <c r="R37" s="146">
        <f t="shared" si="72"/>
        <v>0</v>
      </c>
      <c r="S37" s="146">
        <f t="shared" si="72"/>
        <v>0</v>
      </c>
      <c r="T37" s="146">
        <f t="shared" si="72"/>
        <v>0</v>
      </c>
      <c r="U37" s="146">
        <f t="shared" si="72"/>
        <v>0</v>
      </c>
      <c r="V37" s="146">
        <f t="shared" si="72"/>
        <v>0</v>
      </c>
      <c r="W37" s="146">
        <f t="shared" si="72"/>
        <v>0</v>
      </c>
      <c r="X37" s="146">
        <f t="shared" si="72"/>
        <v>0</v>
      </c>
      <c r="Y37" s="146">
        <f t="shared" si="72"/>
        <v>0</v>
      </c>
      <c r="Z37" s="146">
        <f t="shared" si="72"/>
        <v>0</v>
      </c>
      <c r="AA37" s="146">
        <f t="shared" si="72"/>
        <v>0</v>
      </c>
      <c r="AB37" s="146">
        <f t="shared" si="72"/>
        <v>0</v>
      </c>
      <c r="AC37" s="146">
        <f t="shared" si="72"/>
        <v>0</v>
      </c>
      <c r="AD37" s="146">
        <f t="shared" si="72"/>
        <v>0</v>
      </c>
      <c r="AE37" s="146">
        <f t="shared" si="72"/>
        <v>0</v>
      </c>
      <c r="AF37" s="146">
        <f t="shared" si="72"/>
        <v>0</v>
      </c>
      <c r="AG37" s="146">
        <f t="shared" si="72"/>
        <v>0</v>
      </c>
      <c r="AH37" s="146">
        <f t="shared" si="72"/>
        <v>0</v>
      </c>
      <c r="AI37" s="146">
        <f t="shared" si="72"/>
        <v>0</v>
      </c>
      <c r="AJ37" s="146">
        <f t="shared" si="72"/>
        <v>0</v>
      </c>
      <c r="AK37" s="146">
        <f t="shared" si="72"/>
        <v>0</v>
      </c>
      <c r="AL37" s="146">
        <f t="shared" si="72"/>
        <v>0</v>
      </c>
      <c r="AM37" s="146">
        <f t="shared" si="72"/>
        <v>0</v>
      </c>
      <c r="AN37" s="146">
        <f t="shared" si="72"/>
        <v>0</v>
      </c>
      <c r="AO37" s="146">
        <f t="shared" si="72"/>
        <v>0</v>
      </c>
      <c r="AP37" s="146">
        <f t="shared" si="72"/>
        <v>0</v>
      </c>
      <c r="AQ37" s="146">
        <f t="shared" si="72"/>
        <v>0</v>
      </c>
      <c r="AR37" s="146">
        <f t="shared" si="72"/>
        <v>0</v>
      </c>
      <c r="AS37" s="146">
        <f t="shared" si="72"/>
        <v>0</v>
      </c>
      <c r="AT37" s="146">
        <f t="shared" si="72"/>
        <v>0</v>
      </c>
      <c r="AU37" s="146">
        <f t="shared" si="72"/>
        <v>0</v>
      </c>
      <c r="AV37" s="146">
        <f t="shared" si="72"/>
        <v>0</v>
      </c>
      <c r="AW37" s="146">
        <f t="shared" si="72"/>
        <v>0</v>
      </c>
      <c r="AX37" s="146">
        <f t="shared" si="72"/>
        <v>0</v>
      </c>
      <c r="AY37" s="146">
        <f t="shared" si="72"/>
        <v>0</v>
      </c>
      <c r="AZ37" s="146">
        <f t="shared" si="72"/>
        <v>0</v>
      </c>
      <c r="BA37" s="146">
        <f t="shared" si="72"/>
        <v>0</v>
      </c>
      <c r="BB37" s="146">
        <f t="shared" si="72"/>
        <v>0</v>
      </c>
      <c r="BC37" s="146">
        <f t="shared" si="72"/>
        <v>0</v>
      </c>
      <c r="BD37" s="146">
        <f t="shared" si="72"/>
        <v>0</v>
      </c>
      <c r="BE37" s="146">
        <f t="shared" si="72"/>
        <v>0</v>
      </c>
      <c r="BF37" s="146">
        <f t="shared" si="72"/>
        <v>0</v>
      </c>
      <c r="BG37" s="146">
        <f t="shared" si="72"/>
        <v>0</v>
      </c>
      <c r="BH37" s="146">
        <f t="shared" si="72"/>
        <v>0</v>
      </c>
      <c r="BI37" s="146">
        <f t="shared" si="72"/>
        <v>0</v>
      </c>
      <c r="BJ37" s="146">
        <f t="shared" si="72"/>
        <v>0</v>
      </c>
      <c r="BK37" s="146">
        <f t="shared" si="72"/>
        <v>0</v>
      </c>
      <c r="BL37" s="146">
        <f t="shared" si="72"/>
        <v>0</v>
      </c>
      <c r="BM37" s="146">
        <f t="shared" si="72"/>
        <v>0</v>
      </c>
    </row>
    <row r="38" spans="2:65" s="21" customFormat="1" x14ac:dyDescent="0.25">
      <c r="B38" s="21" t="s">
        <v>182</v>
      </c>
      <c r="F38" s="156">
        <f>SUM(F32:F37)</f>
        <v>0</v>
      </c>
      <c r="G38" s="156">
        <f t="shared" ref="G38:BM38" si="73">SUM(G32:G37)</f>
        <v>0</v>
      </c>
      <c r="H38" s="156">
        <f t="shared" si="73"/>
        <v>0</v>
      </c>
      <c r="I38" s="156">
        <f t="shared" si="73"/>
        <v>0</v>
      </c>
      <c r="J38" s="156">
        <f t="shared" si="73"/>
        <v>0</v>
      </c>
      <c r="K38" s="156">
        <f t="shared" si="73"/>
        <v>0</v>
      </c>
      <c r="L38" s="156">
        <f t="shared" si="73"/>
        <v>0</v>
      </c>
      <c r="M38" s="156">
        <f t="shared" si="73"/>
        <v>0</v>
      </c>
      <c r="N38" s="156">
        <f t="shared" si="73"/>
        <v>0</v>
      </c>
      <c r="O38" s="156">
        <f t="shared" si="73"/>
        <v>0</v>
      </c>
      <c r="P38" s="156">
        <f t="shared" si="73"/>
        <v>0</v>
      </c>
      <c r="Q38" s="156">
        <f t="shared" si="73"/>
        <v>0</v>
      </c>
      <c r="R38" s="156">
        <f t="shared" si="73"/>
        <v>0</v>
      </c>
      <c r="S38" s="156">
        <f t="shared" si="73"/>
        <v>0</v>
      </c>
      <c r="T38" s="156">
        <f t="shared" si="73"/>
        <v>0</v>
      </c>
      <c r="U38" s="156">
        <f t="shared" si="73"/>
        <v>0</v>
      </c>
      <c r="V38" s="156">
        <f t="shared" si="73"/>
        <v>0</v>
      </c>
      <c r="W38" s="156">
        <f t="shared" si="73"/>
        <v>0</v>
      </c>
      <c r="X38" s="156">
        <f t="shared" si="73"/>
        <v>0</v>
      </c>
      <c r="Y38" s="156">
        <f t="shared" si="73"/>
        <v>0</v>
      </c>
      <c r="Z38" s="156">
        <f t="shared" si="73"/>
        <v>0</v>
      </c>
      <c r="AA38" s="156">
        <f t="shared" si="73"/>
        <v>0</v>
      </c>
      <c r="AB38" s="156">
        <f t="shared" si="73"/>
        <v>0</v>
      </c>
      <c r="AC38" s="156">
        <f t="shared" si="73"/>
        <v>0</v>
      </c>
      <c r="AD38" s="156">
        <f t="shared" si="73"/>
        <v>0</v>
      </c>
      <c r="AE38" s="156">
        <f t="shared" si="73"/>
        <v>0</v>
      </c>
      <c r="AF38" s="156">
        <f t="shared" si="73"/>
        <v>0</v>
      </c>
      <c r="AG38" s="156">
        <f t="shared" si="73"/>
        <v>0</v>
      </c>
      <c r="AH38" s="156">
        <f t="shared" si="73"/>
        <v>0</v>
      </c>
      <c r="AI38" s="156">
        <f t="shared" si="73"/>
        <v>0</v>
      </c>
      <c r="AJ38" s="156">
        <f t="shared" si="73"/>
        <v>0</v>
      </c>
      <c r="AK38" s="156">
        <f t="shared" si="73"/>
        <v>0</v>
      </c>
      <c r="AL38" s="156">
        <f t="shared" si="73"/>
        <v>0</v>
      </c>
      <c r="AM38" s="156">
        <f t="shared" si="73"/>
        <v>0</v>
      </c>
      <c r="AN38" s="156">
        <f t="shared" si="73"/>
        <v>0</v>
      </c>
      <c r="AO38" s="156">
        <f t="shared" si="73"/>
        <v>0</v>
      </c>
      <c r="AP38" s="156">
        <f t="shared" si="73"/>
        <v>0</v>
      </c>
      <c r="AQ38" s="156">
        <f t="shared" si="73"/>
        <v>0</v>
      </c>
      <c r="AR38" s="156">
        <f t="shared" si="73"/>
        <v>0</v>
      </c>
      <c r="AS38" s="156">
        <f t="shared" si="73"/>
        <v>0</v>
      </c>
      <c r="AT38" s="156">
        <f t="shared" si="73"/>
        <v>0</v>
      </c>
      <c r="AU38" s="156">
        <f t="shared" si="73"/>
        <v>0</v>
      </c>
      <c r="AV38" s="156">
        <f t="shared" si="73"/>
        <v>0</v>
      </c>
      <c r="AW38" s="156">
        <f t="shared" si="73"/>
        <v>0</v>
      </c>
      <c r="AX38" s="156">
        <f t="shared" si="73"/>
        <v>0</v>
      </c>
      <c r="AY38" s="156">
        <f t="shared" si="73"/>
        <v>0</v>
      </c>
      <c r="AZ38" s="156">
        <f t="shared" si="73"/>
        <v>0</v>
      </c>
      <c r="BA38" s="156">
        <f t="shared" si="73"/>
        <v>0</v>
      </c>
      <c r="BB38" s="156">
        <f t="shared" si="73"/>
        <v>0</v>
      </c>
      <c r="BC38" s="156">
        <f t="shared" si="73"/>
        <v>0</v>
      </c>
      <c r="BD38" s="156">
        <f t="shared" si="73"/>
        <v>0</v>
      </c>
      <c r="BE38" s="156">
        <f t="shared" si="73"/>
        <v>0</v>
      </c>
      <c r="BF38" s="156">
        <f t="shared" si="73"/>
        <v>0</v>
      </c>
      <c r="BG38" s="156">
        <f t="shared" si="73"/>
        <v>0</v>
      </c>
      <c r="BH38" s="156">
        <f t="shared" si="73"/>
        <v>0</v>
      </c>
      <c r="BI38" s="156">
        <f t="shared" si="73"/>
        <v>0</v>
      </c>
      <c r="BJ38" s="156">
        <f t="shared" si="73"/>
        <v>0</v>
      </c>
      <c r="BK38" s="156">
        <f t="shared" si="73"/>
        <v>0</v>
      </c>
      <c r="BL38" s="156">
        <f t="shared" si="73"/>
        <v>0</v>
      </c>
      <c r="BM38" s="156">
        <f t="shared" si="73"/>
        <v>0</v>
      </c>
    </row>
    <row r="39" spans="2:65" x14ac:dyDescent="0.25"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</row>
    <row r="40" spans="2:65" ht="30" x14ac:dyDescent="0.25">
      <c r="C40" s="50" t="s">
        <v>165</v>
      </c>
      <c r="F40" s="165" t="s">
        <v>166</v>
      </c>
      <c r="G40" s="165" t="s">
        <v>166</v>
      </c>
      <c r="H40" s="165" t="s">
        <v>166</v>
      </c>
      <c r="I40" s="165" t="s">
        <v>166</v>
      </c>
      <c r="J40" s="165" t="s">
        <v>166</v>
      </c>
      <c r="K40" s="165" t="s">
        <v>166</v>
      </c>
      <c r="L40" s="165" t="s">
        <v>166</v>
      </c>
      <c r="M40" s="165" t="s">
        <v>166</v>
      </c>
      <c r="N40" s="165" t="s">
        <v>166</v>
      </c>
      <c r="O40" s="165" t="s">
        <v>166</v>
      </c>
      <c r="P40" s="165" t="s">
        <v>166</v>
      </c>
      <c r="Q40" s="165" t="s">
        <v>166</v>
      </c>
      <c r="R40" s="165" t="s">
        <v>166</v>
      </c>
      <c r="S40" s="165" t="s">
        <v>166</v>
      </c>
      <c r="T40" s="165" t="s">
        <v>166</v>
      </c>
      <c r="U40" s="165" t="s">
        <v>166</v>
      </c>
      <c r="V40" s="165" t="s">
        <v>166</v>
      </c>
      <c r="W40" s="165" t="s">
        <v>166</v>
      </c>
      <c r="X40" s="165" t="s">
        <v>166</v>
      </c>
      <c r="Y40" s="165" t="s">
        <v>166</v>
      </c>
      <c r="Z40" s="165" t="s">
        <v>166</v>
      </c>
      <c r="AA40" s="165" t="s">
        <v>166</v>
      </c>
      <c r="AB40" s="165" t="s">
        <v>166</v>
      </c>
      <c r="AC40" s="165" t="s">
        <v>166</v>
      </c>
      <c r="AD40" s="165" t="s">
        <v>166</v>
      </c>
      <c r="AE40" s="165" t="s">
        <v>166</v>
      </c>
      <c r="AF40" s="165" t="s">
        <v>166</v>
      </c>
      <c r="AG40" s="165" t="s">
        <v>166</v>
      </c>
      <c r="AH40" s="165" t="s">
        <v>166</v>
      </c>
      <c r="AI40" s="165" t="s">
        <v>166</v>
      </c>
      <c r="AJ40" s="165" t="s">
        <v>166</v>
      </c>
      <c r="AK40" s="165" t="s">
        <v>166</v>
      </c>
      <c r="AL40" s="165" t="s">
        <v>166</v>
      </c>
      <c r="AM40" s="165" t="s">
        <v>166</v>
      </c>
      <c r="AN40" s="165" t="s">
        <v>166</v>
      </c>
      <c r="AO40" s="165" t="s">
        <v>166</v>
      </c>
      <c r="AP40" s="165" t="s">
        <v>166</v>
      </c>
      <c r="AQ40" s="165" t="s">
        <v>166</v>
      </c>
      <c r="AR40" s="165" t="s">
        <v>166</v>
      </c>
      <c r="AS40" s="165" t="s">
        <v>166</v>
      </c>
      <c r="AT40" s="165" t="s">
        <v>166</v>
      </c>
      <c r="AU40" s="165" t="s">
        <v>166</v>
      </c>
      <c r="AV40" s="165" t="s">
        <v>166</v>
      </c>
      <c r="AW40" s="165" t="s">
        <v>166</v>
      </c>
      <c r="AX40" s="165" t="s">
        <v>166</v>
      </c>
      <c r="AY40" s="165" t="s">
        <v>166</v>
      </c>
      <c r="AZ40" s="165" t="s">
        <v>166</v>
      </c>
      <c r="BA40" s="165" t="s">
        <v>166</v>
      </c>
      <c r="BB40" s="165" t="s">
        <v>166</v>
      </c>
      <c r="BC40" s="165" t="s">
        <v>166</v>
      </c>
      <c r="BD40" s="165" t="s">
        <v>166</v>
      </c>
      <c r="BE40" s="165" t="s">
        <v>166</v>
      </c>
      <c r="BF40" s="165" t="s">
        <v>166</v>
      </c>
      <c r="BG40" s="165" t="s">
        <v>166</v>
      </c>
      <c r="BH40" s="165" t="s">
        <v>166</v>
      </c>
      <c r="BI40" s="165" t="s">
        <v>166</v>
      </c>
      <c r="BJ40" s="165" t="s">
        <v>166</v>
      </c>
      <c r="BK40" s="165" t="s">
        <v>166</v>
      </c>
      <c r="BL40" s="165" t="s">
        <v>166</v>
      </c>
      <c r="BM40" s="165" t="s">
        <v>166</v>
      </c>
    </row>
    <row r="41" spans="2:65" x14ac:dyDescent="0.25">
      <c r="B41" t="str">
        <f>+B32</f>
        <v>FABBRICATI</v>
      </c>
      <c r="C41" s="51">
        <f>+I_Inv!E4</f>
        <v>0</v>
      </c>
      <c r="F41" s="127">
        <f>+(F5*$C41)/12</f>
        <v>0</v>
      </c>
      <c r="G41" s="127">
        <f>+IF(F48=$F5,0,1)*($F5*$C41)/12</f>
        <v>0</v>
      </c>
      <c r="H41" s="127">
        <f t="shared" ref="H41:BM45" si="74">+IF(G48=$F5,0,1)*($F5*$C41)/12</f>
        <v>0</v>
      </c>
      <c r="I41" s="127">
        <f t="shared" si="74"/>
        <v>0</v>
      </c>
      <c r="J41" s="127">
        <f t="shared" si="74"/>
        <v>0</v>
      </c>
      <c r="K41" s="127">
        <f t="shared" si="74"/>
        <v>0</v>
      </c>
      <c r="L41" s="127">
        <f t="shared" si="74"/>
        <v>0</v>
      </c>
      <c r="M41" s="127">
        <f t="shared" si="74"/>
        <v>0</v>
      </c>
      <c r="N41" s="127">
        <f t="shared" si="74"/>
        <v>0</v>
      </c>
      <c r="O41" s="127">
        <f t="shared" si="74"/>
        <v>0</v>
      </c>
      <c r="P41" s="127">
        <f t="shared" si="74"/>
        <v>0</v>
      </c>
      <c r="Q41" s="127">
        <f t="shared" si="74"/>
        <v>0</v>
      </c>
      <c r="R41" s="127">
        <f t="shared" si="74"/>
        <v>0</v>
      </c>
      <c r="S41" s="127">
        <f t="shared" si="74"/>
        <v>0</v>
      </c>
      <c r="T41" s="127">
        <f t="shared" si="74"/>
        <v>0</v>
      </c>
      <c r="U41" s="127">
        <f t="shared" si="74"/>
        <v>0</v>
      </c>
      <c r="V41" s="127">
        <f t="shared" si="74"/>
        <v>0</v>
      </c>
      <c r="W41" s="127">
        <f t="shared" si="74"/>
        <v>0</v>
      </c>
      <c r="X41" s="127">
        <f t="shared" si="74"/>
        <v>0</v>
      </c>
      <c r="Y41" s="127">
        <f t="shared" si="74"/>
        <v>0</v>
      </c>
      <c r="Z41" s="127">
        <f t="shared" si="74"/>
        <v>0</v>
      </c>
      <c r="AA41" s="127">
        <f t="shared" si="74"/>
        <v>0</v>
      </c>
      <c r="AB41" s="127">
        <f t="shared" si="74"/>
        <v>0</v>
      </c>
      <c r="AC41" s="127">
        <f t="shared" si="74"/>
        <v>0</v>
      </c>
      <c r="AD41" s="127">
        <f t="shared" si="74"/>
        <v>0</v>
      </c>
      <c r="AE41" s="127">
        <f t="shared" si="74"/>
        <v>0</v>
      </c>
      <c r="AF41" s="127">
        <f t="shared" si="74"/>
        <v>0</v>
      </c>
      <c r="AG41" s="127">
        <f t="shared" si="74"/>
        <v>0</v>
      </c>
      <c r="AH41" s="127">
        <f t="shared" si="74"/>
        <v>0</v>
      </c>
      <c r="AI41" s="127">
        <f t="shared" si="74"/>
        <v>0</v>
      </c>
      <c r="AJ41" s="127">
        <f t="shared" si="74"/>
        <v>0</v>
      </c>
      <c r="AK41" s="127">
        <f t="shared" si="74"/>
        <v>0</v>
      </c>
      <c r="AL41" s="127">
        <f t="shared" si="74"/>
        <v>0</v>
      </c>
      <c r="AM41" s="127">
        <f t="shared" si="74"/>
        <v>0</v>
      </c>
      <c r="AN41" s="127">
        <f t="shared" si="74"/>
        <v>0</v>
      </c>
      <c r="AO41" s="127">
        <f t="shared" si="74"/>
        <v>0</v>
      </c>
      <c r="AP41" s="127">
        <f t="shared" si="74"/>
        <v>0</v>
      </c>
      <c r="AQ41" s="127">
        <f t="shared" si="74"/>
        <v>0</v>
      </c>
      <c r="AR41" s="127">
        <f t="shared" si="74"/>
        <v>0</v>
      </c>
      <c r="AS41" s="127">
        <f t="shared" si="74"/>
        <v>0</v>
      </c>
      <c r="AT41" s="127">
        <f t="shared" si="74"/>
        <v>0</v>
      </c>
      <c r="AU41" s="127">
        <f t="shared" si="74"/>
        <v>0</v>
      </c>
      <c r="AV41" s="127">
        <f t="shared" si="74"/>
        <v>0</v>
      </c>
      <c r="AW41" s="127">
        <f t="shared" si="74"/>
        <v>0</v>
      </c>
      <c r="AX41" s="127">
        <f t="shared" si="74"/>
        <v>0</v>
      </c>
      <c r="AY41" s="127">
        <f t="shared" si="74"/>
        <v>0</v>
      </c>
      <c r="AZ41" s="127">
        <f t="shared" si="74"/>
        <v>0</v>
      </c>
      <c r="BA41" s="127">
        <f t="shared" si="74"/>
        <v>0</v>
      </c>
      <c r="BB41" s="127">
        <f t="shared" si="74"/>
        <v>0</v>
      </c>
      <c r="BC41" s="127">
        <f t="shared" si="74"/>
        <v>0</v>
      </c>
      <c r="BD41" s="127">
        <f t="shared" si="74"/>
        <v>0</v>
      </c>
      <c r="BE41" s="127">
        <f t="shared" si="74"/>
        <v>0</v>
      </c>
      <c r="BF41" s="127">
        <f t="shared" si="74"/>
        <v>0</v>
      </c>
      <c r="BG41" s="127">
        <f t="shared" si="74"/>
        <v>0</v>
      </c>
      <c r="BH41" s="127">
        <f t="shared" si="74"/>
        <v>0</v>
      </c>
      <c r="BI41" s="127">
        <f t="shared" si="74"/>
        <v>0</v>
      </c>
      <c r="BJ41" s="127">
        <f t="shared" si="74"/>
        <v>0</v>
      </c>
      <c r="BK41" s="127">
        <f t="shared" si="74"/>
        <v>0</v>
      </c>
      <c r="BL41" s="127">
        <f t="shared" si="74"/>
        <v>0</v>
      </c>
      <c r="BM41" s="127">
        <f t="shared" si="74"/>
        <v>0</v>
      </c>
    </row>
    <row r="42" spans="2:65" x14ac:dyDescent="0.25">
      <c r="B42" t="str">
        <f t="shared" ref="B42:B45" si="75">+B33</f>
        <v>IMPIANTI E MACCHINARI</v>
      </c>
      <c r="C42" s="51">
        <f>+I_Inv!E5</f>
        <v>0</v>
      </c>
      <c r="F42" s="127">
        <f t="shared" ref="F42:F46" si="76">+(F6*$C42)/12</f>
        <v>0</v>
      </c>
      <c r="G42" s="127">
        <f t="shared" ref="G42:V46" si="77">+IF(F49=$F6,0,1)*($F6*$C42)/12</f>
        <v>0</v>
      </c>
      <c r="H42" s="127">
        <f t="shared" si="77"/>
        <v>0</v>
      </c>
      <c r="I42" s="127">
        <f t="shared" si="77"/>
        <v>0</v>
      </c>
      <c r="J42" s="127">
        <f t="shared" si="77"/>
        <v>0</v>
      </c>
      <c r="K42" s="127">
        <f t="shared" si="77"/>
        <v>0</v>
      </c>
      <c r="L42" s="127">
        <f t="shared" si="77"/>
        <v>0</v>
      </c>
      <c r="M42" s="127">
        <f t="shared" si="77"/>
        <v>0</v>
      </c>
      <c r="N42" s="127">
        <f t="shared" si="77"/>
        <v>0</v>
      </c>
      <c r="O42" s="127">
        <f t="shared" si="77"/>
        <v>0</v>
      </c>
      <c r="P42" s="127">
        <f t="shared" si="77"/>
        <v>0</v>
      </c>
      <c r="Q42" s="127">
        <f t="shared" si="77"/>
        <v>0</v>
      </c>
      <c r="R42" s="127">
        <f t="shared" si="77"/>
        <v>0</v>
      </c>
      <c r="S42" s="127">
        <f t="shared" si="77"/>
        <v>0</v>
      </c>
      <c r="T42" s="127">
        <f t="shared" si="77"/>
        <v>0</v>
      </c>
      <c r="U42" s="127">
        <f t="shared" si="77"/>
        <v>0</v>
      </c>
      <c r="V42" s="127">
        <f t="shared" si="77"/>
        <v>0</v>
      </c>
      <c r="W42" s="127">
        <f t="shared" si="74"/>
        <v>0</v>
      </c>
      <c r="X42" s="127">
        <f t="shared" si="74"/>
        <v>0</v>
      </c>
      <c r="Y42" s="127">
        <f t="shared" si="74"/>
        <v>0</v>
      </c>
      <c r="Z42" s="127">
        <f t="shared" si="74"/>
        <v>0</v>
      </c>
      <c r="AA42" s="127">
        <f t="shared" si="74"/>
        <v>0</v>
      </c>
      <c r="AB42" s="127">
        <f t="shared" si="74"/>
        <v>0</v>
      </c>
      <c r="AC42" s="127">
        <f t="shared" si="74"/>
        <v>0</v>
      </c>
      <c r="AD42" s="127">
        <f t="shared" si="74"/>
        <v>0</v>
      </c>
      <c r="AE42" s="127">
        <f t="shared" si="74"/>
        <v>0</v>
      </c>
      <c r="AF42" s="127">
        <f t="shared" si="74"/>
        <v>0</v>
      </c>
      <c r="AG42" s="127">
        <f t="shared" si="74"/>
        <v>0</v>
      </c>
      <c r="AH42" s="127">
        <f t="shared" si="74"/>
        <v>0</v>
      </c>
      <c r="AI42" s="127">
        <f t="shared" si="74"/>
        <v>0</v>
      </c>
      <c r="AJ42" s="127">
        <f t="shared" si="74"/>
        <v>0</v>
      </c>
      <c r="AK42" s="127">
        <f t="shared" si="74"/>
        <v>0</v>
      </c>
      <c r="AL42" s="127">
        <f t="shared" si="74"/>
        <v>0</v>
      </c>
      <c r="AM42" s="127">
        <f t="shared" si="74"/>
        <v>0</v>
      </c>
      <c r="AN42" s="127">
        <f t="shared" si="74"/>
        <v>0</v>
      </c>
      <c r="AO42" s="127">
        <f t="shared" si="74"/>
        <v>0</v>
      </c>
      <c r="AP42" s="127">
        <f t="shared" si="74"/>
        <v>0</v>
      </c>
      <c r="AQ42" s="127">
        <f t="shared" si="74"/>
        <v>0</v>
      </c>
      <c r="AR42" s="127">
        <f t="shared" si="74"/>
        <v>0</v>
      </c>
      <c r="AS42" s="127">
        <f t="shared" si="74"/>
        <v>0</v>
      </c>
      <c r="AT42" s="127">
        <f t="shared" si="74"/>
        <v>0</v>
      </c>
      <c r="AU42" s="127">
        <f t="shared" si="74"/>
        <v>0</v>
      </c>
      <c r="AV42" s="127">
        <f t="shared" si="74"/>
        <v>0</v>
      </c>
      <c r="AW42" s="127">
        <f t="shared" si="74"/>
        <v>0</v>
      </c>
      <c r="AX42" s="127">
        <f t="shared" si="74"/>
        <v>0</v>
      </c>
      <c r="AY42" s="127">
        <f t="shared" si="74"/>
        <v>0</v>
      </c>
      <c r="AZ42" s="127">
        <f t="shared" si="74"/>
        <v>0</v>
      </c>
      <c r="BA42" s="127">
        <f t="shared" si="74"/>
        <v>0</v>
      </c>
      <c r="BB42" s="127">
        <f t="shared" si="74"/>
        <v>0</v>
      </c>
      <c r="BC42" s="127">
        <f t="shared" si="74"/>
        <v>0</v>
      </c>
      <c r="BD42" s="127">
        <f t="shared" si="74"/>
        <v>0</v>
      </c>
      <c r="BE42" s="127">
        <f t="shared" si="74"/>
        <v>0</v>
      </c>
      <c r="BF42" s="127">
        <f t="shared" si="74"/>
        <v>0</v>
      </c>
      <c r="BG42" s="127">
        <f t="shared" si="74"/>
        <v>0</v>
      </c>
      <c r="BH42" s="127">
        <f t="shared" si="74"/>
        <v>0</v>
      </c>
      <c r="BI42" s="127">
        <f t="shared" si="74"/>
        <v>0</v>
      </c>
      <c r="BJ42" s="127">
        <f t="shared" si="74"/>
        <v>0</v>
      </c>
      <c r="BK42" s="127">
        <f t="shared" si="74"/>
        <v>0</v>
      </c>
      <c r="BL42" s="127">
        <f t="shared" si="74"/>
        <v>0</v>
      </c>
      <c r="BM42" s="127">
        <f t="shared" si="74"/>
        <v>0</v>
      </c>
    </row>
    <row r="43" spans="2:65" x14ac:dyDescent="0.25">
      <c r="B43" t="str">
        <f t="shared" si="75"/>
        <v>ATTREZZATURE IND.LI E COMM.LI</v>
      </c>
      <c r="C43" s="51">
        <f>+I_Inv!E6</f>
        <v>0</v>
      </c>
      <c r="F43" s="127">
        <f t="shared" si="76"/>
        <v>0</v>
      </c>
      <c r="G43" s="127">
        <f t="shared" si="77"/>
        <v>0</v>
      </c>
      <c r="H43" s="127">
        <f t="shared" si="74"/>
        <v>0</v>
      </c>
      <c r="I43" s="127">
        <f t="shared" si="74"/>
        <v>0</v>
      </c>
      <c r="J43" s="127">
        <f t="shared" si="74"/>
        <v>0</v>
      </c>
      <c r="K43" s="127">
        <f t="shared" si="74"/>
        <v>0</v>
      </c>
      <c r="L43" s="127">
        <f t="shared" si="74"/>
        <v>0</v>
      </c>
      <c r="M43" s="127">
        <f t="shared" si="74"/>
        <v>0</v>
      </c>
      <c r="N43" s="127">
        <f t="shared" si="74"/>
        <v>0</v>
      </c>
      <c r="O43" s="127">
        <f t="shared" si="74"/>
        <v>0</v>
      </c>
      <c r="P43" s="127">
        <f t="shared" si="74"/>
        <v>0</v>
      </c>
      <c r="Q43" s="127">
        <f t="shared" si="74"/>
        <v>0</v>
      </c>
      <c r="R43" s="127">
        <f t="shared" si="74"/>
        <v>0</v>
      </c>
      <c r="S43" s="127">
        <f t="shared" si="74"/>
        <v>0</v>
      </c>
      <c r="T43" s="127">
        <f t="shared" si="74"/>
        <v>0</v>
      </c>
      <c r="U43" s="127">
        <f t="shared" si="74"/>
        <v>0</v>
      </c>
      <c r="V43" s="127">
        <f t="shared" si="74"/>
        <v>0</v>
      </c>
      <c r="W43" s="127">
        <f t="shared" si="74"/>
        <v>0</v>
      </c>
      <c r="X43" s="127">
        <f t="shared" si="74"/>
        <v>0</v>
      </c>
      <c r="Y43" s="127">
        <f t="shared" si="74"/>
        <v>0</v>
      </c>
      <c r="Z43" s="127">
        <f t="shared" si="74"/>
        <v>0</v>
      </c>
      <c r="AA43" s="127">
        <f t="shared" si="74"/>
        <v>0</v>
      </c>
      <c r="AB43" s="127">
        <f t="shared" si="74"/>
        <v>0</v>
      </c>
      <c r="AC43" s="127">
        <f t="shared" si="74"/>
        <v>0</v>
      </c>
      <c r="AD43" s="127">
        <f t="shared" si="74"/>
        <v>0</v>
      </c>
      <c r="AE43" s="127">
        <f t="shared" si="74"/>
        <v>0</v>
      </c>
      <c r="AF43" s="127">
        <f t="shared" si="74"/>
        <v>0</v>
      </c>
      <c r="AG43" s="127">
        <f t="shared" si="74"/>
        <v>0</v>
      </c>
      <c r="AH43" s="127">
        <f t="shared" si="74"/>
        <v>0</v>
      </c>
      <c r="AI43" s="127">
        <f t="shared" si="74"/>
        <v>0</v>
      </c>
      <c r="AJ43" s="127">
        <f t="shared" si="74"/>
        <v>0</v>
      </c>
      <c r="AK43" s="127">
        <f t="shared" si="74"/>
        <v>0</v>
      </c>
      <c r="AL43" s="127">
        <f t="shared" si="74"/>
        <v>0</v>
      </c>
      <c r="AM43" s="127">
        <f t="shared" si="74"/>
        <v>0</v>
      </c>
      <c r="AN43" s="127">
        <f t="shared" si="74"/>
        <v>0</v>
      </c>
      <c r="AO43" s="127">
        <f t="shared" si="74"/>
        <v>0</v>
      </c>
      <c r="AP43" s="127">
        <f t="shared" si="74"/>
        <v>0</v>
      </c>
      <c r="AQ43" s="127">
        <f t="shared" si="74"/>
        <v>0</v>
      </c>
      <c r="AR43" s="127">
        <f t="shared" si="74"/>
        <v>0</v>
      </c>
      <c r="AS43" s="127">
        <f t="shared" si="74"/>
        <v>0</v>
      </c>
      <c r="AT43" s="127">
        <f t="shared" si="74"/>
        <v>0</v>
      </c>
      <c r="AU43" s="127">
        <f t="shared" si="74"/>
        <v>0</v>
      </c>
      <c r="AV43" s="127">
        <f t="shared" si="74"/>
        <v>0</v>
      </c>
      <c r="AW43" s="127">
        <f t="shared" si="74"/>
        <v>0</v>
      </c>
      <c r="AX43" s="127">
        <f t="shared" si="74"/>
        <v>0</v>
      </c>
      <c r="AY43" s="127">
        <f t="shared" si="74"/>
        <v>0</v>
      </c>
      <c r="AZ43" s="127">
        <f t="shared" si="74"/>
        <v>0</v>
      </c>
      <c r="BA43" s="127">
        <f t="shared" si="74"/>
        <v>0</v>
      </c>
      <c r="BB43" s="127">
        <f t="shared" si="74"/>
        <v>0</v>
      </c>
      <c r="BC43" s="127">
        <f t="shared" si="74"/>
        <v>0</v>
      </c>
      <c r="BD43" s="127">
        <f t="shared" si="74"/>
        <v>0</v>
      </c>
      <c r="BE43" s="127">
        <f t="shared" si="74"/>
        <v>0</v>
      </c>
      <c r="BF43" s="127">
        <f t="shared" si="74"/>
        <v>0</v>
      </c>
      <c r="BG43" s="127">
        <f t="shared" si="74"/>
        <v>0</v>
      </c>
      <c r="BH43" s="127">
        <f t="shared" si="74"/>
        <v>0</v>
      </c>
      <c r="BI43" s="127">
        <f t="shared" si="74"/>
        <v>0</v>
      </c>
      <c r="BJ43" s="127">
        <f t="shared" si="74"/>
        <v>0</v>
      </c>
      <c r="BK43" s="127">
        <f t="shared" si="74"/>
        <v>0</v>
      </c>
      <c r="BL43" s="127">
        <f t="shared" si="74"/>
        <v>0</v>
      </c>
      <c r="BM43" s="127">
        <f t="shared" si="74"/>
        <v>0</v>
      </c>
    </row>
    <row r="44" spans="2:65" x14ac:dyDescent="0.25">
      <c r="B44" t="str">
        <f t="shared" si="75"/>
        <v>COSTI D'IMPIANTO E AMPLIAMENTO</v>
      </c>
      <c r="C44" s="51">
        <f>+I_Inv!E7</f>
        <v>0</v>
      </c>
      <c r="F44" s="127">
        <f t="shared" si="76"/>
        <v>0</v>
      </c>
      <c r="G44" s="127">
        <f t="shared" si="77"/>
        <v>0</v>
      </c>
      <c r="H44" s="127">
        <f t="shared" si="74"/>
        <v>0</v>
      </c>
      <c r="I44" s="127">
        <f t="shared" si="74"/>
        <v>0</v>
      </c>
      <c r="J44" s="127">
        <f t="shared" si="74"/>
        <v>0</v>
      </c>
      <c r="K44" s="127">
        <f t="shared" si="74"/>
        <v>0</v>
      </c>
      <c r="L44" s="127">
        <f t="shared" si="74"/>
        <v>0</v>
      </c>
      <c r="M44" s="127">
        <f t="shared" si="74"/>
        <v>0</v>
      </c>
      <c r="N44" s="127">
        <f t="shared" si="74"/>
        <v>0</v>
      </c>
      <c r="O44" s="127">
        <f t="shared" si="74"/>
        <v>0</v>
      </c>
      <c r="P44" s="127">
        <f t="shared" si="74"/>
        <v>0</v>
      </c>
      <c r="Q44" s="127">
        <f t="shared" si="74"/>
        <v>0</v>
      </c>
      <c r="R44" s="127">
        <f t="shared" si="74"/>
        <v>0</v>
      </c>
      <c r="S44" s="127">
        <f t="shared" si="74"/>
        <v>0</v>
      </c>
      <c r="T44" s="127">
        <f t="shared" si="74"/>
        <v>0</v>
      </c>
      <c r="U44" s="127">
        <f t="shared" si="74"/>
        <v>0</v>
      </c>
      <c r="V44" s="127">
        <f t="shared" si="74"/>
        <v>0</v>
      </c>
      <c r="W44" s="127">
        <f t="shared" si="74"/>
        <v>0</v>
      </c>
      <c r="X44" s="127">
        <f t="shared" si="74"/>
        <v>0</v>
      </c>
      <c r="Y44" s="127">
        <f t="shared" si="74"/>
        <v>0</v>
      </c>
      <c r="Z44" s="127">
        <f t="shared" si="74"/>
        <v>0</v>
      </c>
      <c r="AA44" s="127">
        <f t="shared" si="74"/>
        <v>0</v>
      </c>
      <c r="AB44" s="127">
        <f t="shared" si="74"/>
        <v>0</v>
      </c>
      <c r="AC44" s="127">
        <f t="shared" si="74"/>
        <v>0</v>
      </c>
      <c r="AD44" s="127">
        <f t="shared" si="74"/>
        <v>0</v>
      </c>
      <c r="AE44" s="127">
        <f t="shared" si="74"/>
        <v>0</v>
      </c>
      <c r="AF44" s="127">
        <f t="shared" si="74"/>
        <v>0</v>
      </c>
      <c r="AG44" s="127">
        <f t="shared" si="74"/>
        <v>0</v>
      </c>
      <c r="AH44" s="127">
        <f t="shared" si="74"/>
        <v>0</v>
      </c>
      <c r="AI44" s="127">
        <f t="shared" si="74"/>
        <v>0</v>
      </c>
      <c r="AJ44" s="127">
        <f t="shared" si="74"/>
        <v>0</v>
      </c>
      <c r="AK44" s="127">
        <f t="shared" si="74"/>
        <v>0</v>
      </c>
      <c r="AL44" s="127">
        <f t="shared" si="74"/>
        <v>0</v>
      </c>
      <c r="AM44" s="127">
        <f t="shared" si="74"/>
        <v>0</v>
      </c>
      <c r="AN44" s="127">
        <f t="shared" si="74"/>
        <v>0</v>
      </c>
      <c r="AO44" s="127">
        <f t="shared" si="74"/>
        <v>0</v>
      </c>
      <c r="AP44" s="127">
        <f t="shared" si="74"/>
        <v>0</v>
      </c>
      <c r="AQ44" s="127">
        <f t="shared" si="74"/>
        <v>0</v>
      </c>
      <c r="AR44" s="127">
        <f t="shared" si="74"/>
        <v>0</v>
      </c>
      <c r="AS44" s="127">
        <f t="shared" si="74"/>
        <v>0</v>
      </c>
      <c r="AT44" s="127">
        <f t="shared" si="74"/>
        <v>0</v>
      </c>
      <c r="AU44" s="127">
        <f t="shared" si="74"/>
        <v>0</v>
      </c>
      <c r="AV44" s="127">
        <f t="shared" si="74"/>
        <v>0</v>
      </c>
      <c r="AW44" s="127">
        <f t="shared" si="74"/>
        <v>0</v>
      </c>
      <c r="AX44" s="127">
        <f t="shared" si="74"/>
        <v>0</v>
      </c>
      <c r="AY44" s="127">
        <f t="shared" si="74"/>
        <v>0</v>
      </c>
      <c r="AZ44" s="127">
        <f t="shared" si="74"/>
        <v>0</v>
      </c>
      <c r="BA44" s="127">
        <f t="shared" si="74"/>
        <v>0</v>
      </c>
      <c r="BB44" s="127">
        <f t="shared" si="74"/>
        <v>0</v>
      </c>
      <c r="BC44" s="127">
        <f t="shared" si="74"/>
        <v>0</v>
      </c>
      <c r="BD44" s="127">
        <f t="shared" si="74"/>
        <v>0</v>
      </c>
      <c r="BE44" s="127">
        <f t="shared" si="74"/>
        <v>0</v>
      </c>
      <c r="BF44" s="127">
        <f t="shared" si="74"/>
        <v>0</v>
      </c>
      <c r="BG44" s="127">
        <f t="shared" si="74"/>
        <v>0</v>
      </c>
      <c r="BH44" s="127">
        <f t="shared" si="74"/>
        <v>0</v>
      </c>
      <c r="BI44" s="127">
        <f t="shared" si="74"/>
        <v>0</v>
      </c>
      <c r="BJ44" s="127">
        <f t="shared" si="74"/>
        <v>0</v>
      </c>
      <c r="BK44" s="127">
        <f t="shared" si="74"/>
        <v>0</v>
      </c>
      <c r="BL44" s="127">
        <f t="shared" si="74"/>
        <v>0</v>
      </c>
      <c r="BM44" s="127">
        <f t="shared" si="74"/>
        <v>0</v>
      </c>
    </row>
    <row r="45" spans="2:65" x14ac:dyDescent="0.25">
      <c r="B45" t="str">
        <f t="shared" si="75"/>
        <v>FEE D'INGRESSO</v>
      </c>
      <c r="C45" s="51">
        <f>+I_Inv!E8</f>
        <v>0</v>
      </c>
      <c r="F45" s="127">
        <f t="shared" si="76"/>
        <v>0</v>
      </c>
      <c r="G45" s="127">
        <f t="shared" si="77"/>
        <v>0</v>
      </c>
      <c r="H45" s="127">
        <f t="shared" si="74"/>
        <v>0</v>
      </c>
      <c r="I45" s="127">
        <f t="shared" si="74"/>
        <v>0</v>
      </c>
      <c r="J45" s="127">
        <f t="shared" si="74"/>
        <v>0</v>
      </c>
      <c r="K45" s="127">
        <f t="shared" si="74"/>
        <v>0</v>
      </c>
      <c r="L45" s="127">
        <f t="shared" si="74"/>
        <v>0</v>
      </c>
      <c r="M45" s="127">
        <f t="shared" si="74"/>
        <v>0</v>
      </c>
      <c r="N45" s="127">
        <f t="shared" si="74"/>
        <v>0</v>
      </c>
      <c r="O45" s="127">
        <f t="shared" si="74"/>
        <v>0</v>
      </c>
      <c r="P45" s="127">
        <f t="shared" si="74"/>
        <v>0</v>
      </c>
      <c r="Q45" s="127">
        <f t="shared" si="74"/>
        <v>0</v>
      </c>
      <c r="R45" s="127">
        <f t="shared" si="74"/>
        <v>0</v>
      </c>
      <c r="S45" s="127">
        <f t="shared" si="74"/>
        <v>0</v>
      </c>
      <c r="T45" s="127">
        <f t="shared" si="74"/>
        <v>0</v>
      </c>
      <c r="U45" s="127">
        <f t="shared" si="74"/>
        <v>0</v>
      </c>
      <c r="V45" s="127">
        <f t="shared" si="74"/>
        <v>0</v>
      </c>
      <c r="W45" s="127">
        <f t="shared" si="74"/>
        <v>0</v>
      </c>
      <c r="X45" s="127">
        <f t="shared" si="74"/>
        <v>0</v>
      </c>
      <c r="Y45" s="127">
        <f t="shared" si="74"/>
        <v>0</v>
      </c>
      <c r="Z45" s="127">
        <f t="shared" si="74"/>
        <v>0</v>
      </c>
      <c r="AA45" s="127">
        <f t="shared" si="74"/>
        <v>0</v>
      </c>
      <c r="AB45" s="127">
        <f t="shared" si="74"/>
        <v>0</v>
      </c>
      <c r="AC45" s="127">
        <f t="shared" si="74"/>
        <v>0</v>
      </c>
      <c r="AD45" s="127">
        <f t="shared" si="74"/>
        <v>0</v>
      </c>
      <c r="AE45" s="127">
        <f t="shared" si="74"/>
        <v>0</v>
      </c>
      <c r="AF45" s="127">
        <f t="shared" si="74"/>
        <v>0</v>
      </c>
      <c r="AG45" s="127">
        <f t="shared" si="74"/>
        <v>0</v>
      </c>
      <c r="AH45" s="127">
        <f t="shared" si="74"/>
        <v>0</v>
      </c>
      <c r="AI45" s="127">
        <f t="shared" si="74"/>
        <v>0</v>
      </c>
      <c r="AJ45" s="127">
        <f t="shared" si="74"/>
        <v>0</v>
      </c>
      <c r="AK45" s="127">
        <f t="shared" si="74"/>
        <v>0</v>
      </c>
      <c r="AL45" s="127">
        <f t="shared" si="74"/>
        <v>0</v>
      </c>
      <c r="AM45" s="127">
        <f t="shared" si="74"/>
        <v>0</v>
      </c>
      <c r="AN45" s="127">
        <f t="shared" si="74"/>
        <v>0</v>
      </c>
      <c r="AO45" s="127">
        <f t="shared" si="74"/>
        <v>0</v>
      </c>
      <c r="AP45" s="127">
        <f t="shared" si="74"/>
        <v>0</v>
      </c>
      <c r="AQ45" s="127">
        <f t="shared" si="74"/>
        <v>0</v>
      </c>
      <c r="AR45" s="127">
        <f t="shared" si="74"/>
        <v>0</v>
      </c>
      <c r="AS45" s="127">
        <f t="shared" si="74"/>
        <v>0</v>
      </c>
      <c r="AT45" s="127">
        <f t="shared" ref="H45:BM46" si="78">+IF(AS52=$F9,0,1)*($F9*$C45)/12</f>
        <v>0</v>
      </c>
      <c r="AU45" s="127">
        <f t="shared" si="78"/>
        <v>0</v>
      </c>
      <c r="AV45" s="127">
        <f t="shared" si="78"/>
        <v>0</v>
      </c>
      <c r="AW45" s="127">
        <f t="shared" si="78"/>
        <v>0</v>
      </c>
      <c r="AX45" s="127">
        <f t="shared" si="78"/>
        <v>0</v>
      </c>
      <c r="AY45" s="127">
        <f t="shared" si="78"/>
        <v>0</v>
      </c>
      <c r="AZ45" s="127">
        <f t="shared" si="78"/>
        <v>0</v>
      </c>
      <c r="BA45" s="127">
        <f t="shared" si="78"/>
        <v>0</v>
      </c>
      <c r="BB45" s="127">
        <f t="shared" si="78"/>
        <v>0</v>
      </c>
      <c r="BC45" s="127">
        <f t="shared" si="78"/>
        <v>0</v>
      </c>
      <c r="BD45" s="127">
        <f t="shared" si="78"/>
        <v>0</v>
      </c>
      <c r="BE45" s="127">
        <f t="shared" si="78"/>
        <v>0</v>
      </c>
      <c r="BF45" s="127">
        <f t="shared" si="78"/>
        <v>0</v>
      </c>
      <c r="BG45" s="127">
        <f t="shared" si="78"/>
        <v>0</v>
      </c>
      <c r="BH45" s="127">
        <f t="shared" si="78"/>
        <v>0</v>
      </c>
      <c r="BI45" s="127">
        <f t="shared" si="78"/>
        <v>0</v>
      </c>
      <c r="BJ45" s="127">
        <f t="shared" si="78"/>
        <v>0</v>
      </c>
      <c r="BK45" s="127">
        <f t="shared" si="78"/>
        <v>0</v>
      </c>
      <c r="BL45" s="127">
        <f t="shared" si="78"/>
        <v>0</v>
      </c>
      <c r="BM45" s="127">
        <f t="shared" si="78"/>
        <v>0</v>
      </c>
    </row>
    <row r="46" spans="2:65" x14ac:dyDescent="0.25">
      <c r="B46" t="str">
        <f>+B37</f>
        <v>ALTRE IMM.NI IMMATERIALI</v>
      </c>
      <c r="C46" s="51">
        <f>+I_Inv!E9</f>
        <v>0</v>
      </c>
      <c r="F46" s="127">
        <f t="shared" si="76"/>
        <v>0</v>
      </c>
      <c r="G46" s="127">
        <f t="shared" si="77"/>
        <v>0</v>
      </c>
      <c r="H46" s="127">
        <f t="shared" si="78"/>
        <v>0</v>
      </c>
      <c r="I46" s="127">
        <f t="shared" si="78"/>
        <v>0</v>
      </c>
      <c r="J46" s="127">
        <f t="shared" si="78"/>
        <v>0</v>
      </c>
      <c r="K46" s="127">
        <f t="shared" si="78"/>
        <v>0</v>
      </c>
      <c r="L46" s="127">
        <f t="shared" si="78"/>
        <v>0</v>
      </c>
      <c r="M46" s="127">
        <f t="shared" si="78"/>
        <v>0</v>
      </c>
      <c r="N46" s="127">
        <f t="shared" si="78"/>
        <v>0</v>
      </c>
      <c r="O46" s="127">
        <f t="shared" si="78"/>
        <v>0</v>
      </c>
      <c r="P46" s="127">
        <f t="shared" si="78"/>
        <v>0</v>
      </c>
      <c r="Q46" s="127">
        <f t="shared" si="78"/>
        <v>0</v>
      </c>
      <c r="R46" s="127">
        <f t="shared" si="78"/>
        <v>0</v>
      </c>
      <c r="S46" s="127">
        <f t="shared" si="78"/>
        <v>0</v>
      </c>
      <c r="T46" s="127">
        <f t="shared" si="78"/>
        <v>0</v>
      </c>
      <c r="U46" s="127">
        <f t="shared" si="78"/>
        <v>0</v>
      </c>
      <c r="V46" s="127">
        <f t="shared" si="78"/>
        <v>0</v>
      </c>
      <c r="W46" s="127">
        <f t="shared" si="78"/>
        <v>0</v>
      </c>
      <c r="X46" s="127">
        <f t="shared" si="78"/>
        <v>0</v>
      </c>
      <c r="Y46" s="127">
        <f t="shared" si="78"/>
        <v>0</v>
      </c>
      <c r="Z46" s="127">
        <f t="shared" si="78"/>
        <v>0</v>
      </c>
      <c r="AA46" s="127">
        <f t="shared" si="78"/>
        <v>0</v>
      </c>
      <c r="AB46" s="127">
        <f t="shared" si="78"/>
        <v>0</v>
      </c>
      <c r="AC46" s="127">
        <f t="shared" si="78"/>
        <v>0</v>
      </c>
      <c r="AD46" s="127">
        <f t="shared" si="78"/>
        <v>0</v>
      </c>
      <c r="AE46" s="127">
        <f t="shared" si="78"/>
        <v>0</v>
      </c>
      <c r="AF46" s="127">
        <f t="shared" si="78"/>
        <v>0</v>
      </c>
      <c r="AG46" s="127">
        <f t="shared" si="78"/>
        <v>0</v>
      </c>
      <c r="AH46" s="127">
        <f t="shared" si="78"/>
        <v>0</v>
      </c>
      <c r="AI46" s="127">
        <f t="shared" si="78"/>
        <v>0</v>
      </c>
      <c r="AJ46" s="127">
        <f t="shared" si="78"/>
        <v>0</v>
      </c>
      <c r="AK46" s="127">
        <f t="shared" si="78"/>
        <v>0</v>
      </c>
      <c r="AL46" s="127">
        <f t="shared" si="78"/>
        <v>0</v>
      </c>
      <c r="AM46" s="127">
        <f t="shared" si="78"/>
        <v>0</v>
      </c>
      <c r="AN46" s="127">
        <f t="shared" si="78"/>
        <v>0</v>
      </c>
      <c r="AO46" s="127">
        <f t="shared" si="78"/>
        <v>0</v>
      </c>
      <c r="AP46" s="127">
        <f t="shared" si="78"/>
        <v>0</v>
      </c>
      <c r="AQ46" s="127">
        <f t="shared" si="78"/>
        <v>0</v>
      </c>
      <c r="AR46" s="127">
        <f t="shared" si="78"/>
        <v>0</v>
      </c>
      <c r="AS46" s="127">
        <f t="shared" si="78"/>
        <v>0</v>
      </c>
      <c r="AT46" s="127">
        <f t="shared" si="78"/>
        <v>0</v>
      </c>
      <c r="AU46" s="127">
        <f t="shared" si="78"/>
        <v>0</v>
      </c>
      <c r="AV46" s="127">
        <f t="shared" si="78"/>
        <v>0</v>
      </c>
      <c r="AW46" s="127">
        <f t="shared" si="78"/>
        <v>0</v>
      </c>
      <c r="AX46" s="127">
        <f t="shared" si="78"/>
        <v>0</v>
      </c>
      <c r="AY46" s="127">
        <f t="shared" si="78"/>
        <v>0</v>
      </c>
      <c r="AZ46" s="127">
        <f t="shared" si="78"/>
        <v>0</v>
      </c>
      <c r="BA46" s="127">
        <f t="shared" si="78"/>
        <v>0</v>
      </c>
      <c r="BB46" s="127">
        <f t="shared" si="78"/>
        <v>0</v>
      </c>
      <c r="BC46" s="127">
        <f t="shared" si="78"/>
        <v>0</v>
      </c>
      <c r="BD46" s="127">
        <f t="shared" si="78"/>
        <v>0</v>
      </c>
      <c r="BE46" s="127">
        <f t="shared" si="78"/>
        <v>0</v>
      </c>
      <c r="BF46" s="127">
        <f t="shared" si="78"/>
        <v>0</v>
      </c>
      <c r="BG46" s="127">
        <f t="shared" si="78"/>
        <v>0</v>
      </c>
      <c r="BH46" s="127">
        <f t="shared" si="78"/>
        <v>0</v>
      </c>
      <c r="BI46" s="127">
        <f t="shared" si="78"/>
        <v>0</v>
      </c>
      <c r="BJ46" s="127">
        <f t="shared" si="78"/>
        <v>0</v>
      </c>
      <c r="BK46" s="127">
        <f t="shared" si="78"/>
        <v>0</v>
      </c>
      <c r="BL46" s="127">
        <f t="shared" si="78"/>
        <v>0</v>
      </c>
      <c r="BM46" s="127">
        <f t="shared" si="78"/>
        <v>0</v>
      </c>
    </row>
    <row r="47" spans="2:65" ht="30" x14ac:dyDescent="0.25">
      <c r="C47" s="50"/>
      <c r="F47" s="165" t="s">
        <v>167</v>
      </c>
      <c r="G47" s="165" t="s">
        <v>167</v>
      </c>
      <c r="H47" s="165" t="s">
        <v>167</v>
      </c>
      <c r="I47" s="165" t="s">
        <v>167</v>
      </c>
      <c r="J47" s="165" t="s">
        <v>167</v>
      </c>
      <c r="K47" s="165" t="s">
        <v>167</v>
      </c>
      <c r="L47" s="165" t="s">
        <v>167</v>
      </c>
      <c r="M47" s="165" t="s">
        <v>167</v>
      </c>
      <c r="N47" s="165" t="s">
        <v>167</v>
      </c>
      <c r="O47" s="165" t="s">
        <v>167</v>
      </c>
      <c r="P47" s="165" t="s">
        <v>167</v>
      </c>
      <c r="Q47" s="165" t="s">
        <v>167</v>
      </c>
      <c r="R47" s="165" t="s">
        <v>167</v>
      </c>
      <c r="S47" s="165" t="s">
        <v>167</v>
      </c>
      <c r="T47" s="165" t="s">
        <v>167</v>
      </c>
      <c r="U47" s="165" t="s">
        <v>167</v>
      </c>
      <c r="V47" s="165" t="s">
        <v>167</v>
      </c>
      <c r="W47" s="165" t="s">
        <v>167</v>
      </c>
      <c r="X47" s="165" t="s">
        <v>167</v>
      </c>
      <c r="Y47" s="165" t="s">
        <v>167</v>
      </c>
      <c r="Z47" s="165" t="s">
        <v>167</v>
      </c>
      <c r="AA47" s="165" t="s">
        <v>167</v>
      </c>
      <c r="AB47" s="165" t="s">
        <v>167</v>
      </c>
      <c r="AC47" s="165" t="s">
        <v>167</v>
      </c>
      <c r="AD47" s="165" t="s">
        <v>167</v>
      </c>
      <c r="AE47" s="165" t="s">
        <v>167</v>
      </c>
      <c r="AF47" s="165" t="s">
        <v>167</v>
      </c>
      <c r="AG47" s="165" t="s">
        <v>167</v>
      </c>
      <c r="AH47" s="165" t="s">
        <v>167</v>
      </c>
      <c r="AI47" s="165" t="s">
        <v>167</v>
      </c>
      <c r="AJ47" s="165" t="s">
        <v>167</v>
      </c>
      <c r="AK47" s="165" t="s">
        <v>167</v>
      </c>
      <c r="AL47" s="165" t="s">
        <v>167</v>
      </c>
      <c r="AM47" s="165" t="s">
        <v>167</v>
      </c>
      <c r="AN47" s="165" t="s">
        <v>167</v>
      </c>
      <c r="AO47" s="165" t="s">
        <v>167</v>
      </c>
      <c r="AP47" s="165" t="s">
        <v>167</v>
      </c>
      <c r="AQ47" s="165" t="s">
        <v>167</v>
      </c>
      <c r="AR47" s="165" t="s">
        <v>167</v>
      </c>
      <c r="AS47" s="165" t="s">
        <v>167</v>
      </c>
      <c r="AT47" s="165" t="s">
        <v>167</v>
      </c>
      <c r="AU47" s="165" t="s">
        <v>167</v>
      </c>
      <c r="AV47" s="165" t="s">
        <v>167</v>
      </c>
      <c r="AW47" s="165" t="s">
        <v>167</v>
      </c>
      <c r="AX47" s="165" t="s">
        <v>167</v>
      </c>
      <c r="AY47" s="165" t="s">
        <v>167</v>
      </c>
      <c r="AZ47" s="165" t="s">
        <v>167</v>
      </c>
      <c r="BA47" s="165" t="s">
        <v>167</v>
      </c>
      <c r="BB47" s="165" t="s">
        <v>167</v>
      </c>
      <c r="BC47" s="165" t="s">
        <v>167</v>
      </c>
      <c r="BD47" s="165" t="s">
        <v>167</v>
      </c>
      <c r="BE47" s="165" t="s">
        <v>167</v>
      </c>
      <c r="BF47" s="165" t="s">
        <v>167</v>
      </c>
      <c r="BG47" s="165" t="s">
        <v>167</v>
      </c>
      <c r="BH47" s="165" t="s">
        <v>167</v>
      </c>
      <c r="BI47" s="165" t="s">
        <v>167</v>
      </c>
      <c r="BJ47" s="165" t="s">
        <v>167</v>
      </c>
      <c r="BK47" s="165" t="s">
        <v>167</v>
      </c>
      <c r="BL47" s="165" t="s">
        <v>167</v>
      </c>
      <c r="BM47" s="165" t="s">
        <v>167</v>
      </c>
    </row>
    <row r="48" spans="2:65" x14ac:dyDescent="0.25">
      <c r="B48" t="str">
        <f>+B41</f>
        <v>FABBRICATI</v>
      </c>
      <c r="C48" s="51"/>
      <c r="F48" s="127">
        <f>+F41</f>
        <v>0</v>
      </c>
      <c r="G48" s="127">
        <f t="shared" ref="G48:BM52" si="79">+F48+G41</f>
        <v>0</v>
      </c>
      <c r="H48" s="127">
        <f t="shared" si="79"/>
        <v>0</v>
      </c>
      <c r="I48" s="127">
        <f t="shared" si="79"/>
        <v>0</v>
      </c>
      <c r="J48" s="127">
        <f t="shared" si="79"/>
        <v>0</v>
      </c>
      <c r="K48" s="127">
        <f t="shared" si="79"/>
        <v>0</v>
      </c>
      <c r="L48" s="127">
        <f t="shared" si="79"/>
        <v>0</v>
      </c>
      <c r="M48" s="127">
        <f t="shared" si="79"/>
        <v>0</v>
      </c>
      <c r="N48" s="127">
        <f t="shared" si="79"/>
        <v>0</v>
      </c>
      <c r="O48" s="127">
        <f t="shared" si="79"/>
        <v>0</v>
      </c>
      <c r="P48" s="127">
        <f t="shared" si="79"/>
        <v>0</v>
      </c>
      <c r="Q48" s="127">
        <f t="shared" si="79"/>
        <v>0</v>
      </c>
      <c r="R48" s="127">
        <f t="shared" si="79"/>
        <v>0</v>
      </c>
      <c r="S48" s="127">
        <f t="shared" si="79"/>
        <v>0</v>
      </c>
      <c r="T48" s="127">
        <f t="shared" si="79"/>
        <v>0</v>
      </c>
      <c r="U48" s="127">
        <f t="shared" si="79"/>
        <v>0</v>
      </c>
      <c r="V48" s="127">
        <f t="shared" si="79"/>
        <v>0</v>
      </c>
      <c r="W48" s="127">
        <f t="shared" si="79"/>
        <v>0</v>
      </c>
      <c r="X48" s="127">
        <f t="shared" si="79"/>
        <v>0</v>
      </c>
      <c r="Y48" s="127">
        <f t="shared" si="79"/>
        <v>0</v>
      </c>
      <c r="Z48" s="127">
        <f t="shared" si="79"/>
        <v>0</v>
      </c>
      <c r="AA48" s="127">
        <f t="shared" si="79"/>
        <v>0</v>
      </c>
      <c r="AB48" s="127">
        <f t="shared" si="79"/>
        <v>0</v>
      </c>
      <c r="AC48" s="127">
        <f t="shared" si="79"/>
        <v>0</v>
      </c>
      <c r="AD48" s="127">
        <f t="shared" si="79"/>
        <v>0</v>
      </c>
      <c r="AE48" s="127">
        <f t="shared" si="79"/>
        <v>0</v>
      </c>
      <c r="AF48" s="127">
        <f t="shared" si="79"/>
        <v>0</v>
      </c>
      <c r="AG48" s="127">
        <f t="shared" si="79"/>
        <v>0</v>
      </c>
      <c r="AH48" s="127">
        <f t="shared" si="79"/>
        <v>0</v>
      </c>
      <c r="AI48" s="127">
        <f t="shared" si="79"/>
        <v>0</v>
      </c>
      <c r="AJ48" s="127">
        <f t="shared" si="79"/>
        <v>0</v>
      </c>
      <c r="AK48" s="127">
        <f t="shared" si="79"/>
        <v>0</v>
      </c>
      <c r="AL48" s="127">
        <f t="shared" si="79"/>
        <v>0</v>
      </c>
      <c r="AM48" s="127">
        <f t="shared" si="79"/>
        <v>0</v>
      </c>
      <c r="AN48" s="127">
        <f t="shared" si="79"/>
        <v>0</v>
      </c>
      <c r="AO48" s="127">
        <f t="shared" si="79"/>
        <v>0</v>
      </c>
      <c r="AP48" s="127">
        <f t="shared" si="79"/>
        <v>0</v>
      </c>
      <c r="AQ48" s="127">
        <f t="shared" si="79"/>
        <v>0</v>
      </c>
      <c r="AR48" s="127">
        <f t="shared" si="79"/>
        <v>0</v>
      </c>
      <c r="AS48" s="127">
        <f t="shared" si="79"/>
        <v>0</v>
      </c>
      <c r="AT48" s="127">
        <f t="shared" si="79"/>
        <v>0</v>
      </c>
      <c r="AU48" s="127">
        <f t="shared" si="79"/>
        <v>0</v>
      </c>
      <c r="AV48" s="127">
        <f t="shared" si="79"/>
        <v>0</v>
      </c>
      <c r="AW48" s="127">
        <f t="shared" si="79"/>
        <v>0</v>
      </c>
      <c r="AX48" s="127">
        <f t="shared" si="79"/>
        <v>0</v>
      </c>
      <c r="AY48" s="127">
        <f t="shared" si="79"/>
        <v>0</v>
      </c>
      <c r="AZ48" s="127">
        <f t="shared" si="79"/>
        <v>0</v>
      </c>
      <c r="BA48" s="127">
        <f t="shared" si="79"/>
        <v>0</v>
      </c>
      <c r="BB48" s="127">
        <f t="shared" si="79"/>
        <v>0</v>
      </c>
      <c r="BC48" s="127">
        <f t="shared" si="79"/>
        <v>0</v>
      </c>
      <c r="BD48" s="127">
        <f t="shared" si="79"/>
        <v>0</v>
      </c>
      <c r="BE48" s="127">
        <f t="shared" si="79"/>
        <v>0</v>
      </c>
      <c r="BF48" s="127">
        <f t="shared" si="79"/>
        <v>0</v>
      </c>
      <c r="BG48" s="127">
        <f t="shared" si="79"/>
        <v>0</v>
      </c>
      <c r="BH48" s="127">
        <f t="shared" si="79"/>
        <v>0</v>
      </c>
      <c r="BI48" s="127">
        <f t="shared" si="79"/>
        <v>0</v>
      </c>
      <c r="BJ48" s="127">
        <f t="shared" si="79"/>
        <v>0</v>
      </c>
      <c r="BK48" s="127">
        <f t="shared" si="79"/>
        <v>0</v>
      </c>
      <c r="BL48" s="127">
        <f t="shared" si="79"/>
        <v>0</v>
      </c>
      <c r="BM48" s="127">
        <f t="shared" si="79"/>
        <v>0</v>
      </c>
    </row>
    <row r="49" spans="2:65" x14ac:dyDescent="0.25">
      <c r="B49" t="str">
        <f t="shared" ref="B49:B52" si="80">+B42</f>
        <v>IMPIANTI E MACCHINARI</v>
      </c>
      <c r="C49" s="51"/>
      <c r="F49" s="127">
        <f t="shared" ref="F49:F53" si="81">+F42</f>
        <v>0</v>
      </c>
      <c r="G49" s="127">
        <f t="shared" si="79"/>
        <v>0</v>
      </c>
      <c r="H49" s="127">
        <f t="shared" si="79"/>
        <v>0</v>
      </c>
      <c r="I49" s="127">
        <f t="shared" si="79"/>
        <v>0</v>
      </c>
      <c r="J49" s="127">
        <f t="shared" si="79"/>
        <v>0</v>
      </c>
      <c r="K49" s="127">
        <f t="shared" si="79"/>
        <v>0</v>
      </c>
      <c r="L49" s="127">
        <f t="shared" si="79"/>
        <v>0</v>
      </c>
      <c r="M49" s="127">
        <f t="shared" si="79"/>
        <v>0</v>
      </c>
      <c r="N49" s="127">
        <f t="shared" si="79"/>
        <v>0</v>
      </c>
      <c r="O49" s="127">
        <f t="shared" si="79"/>
        <v>0</v>
      </c>
      <c r="P49" s="127">
        <f t="shared" si="79"/>
        <v>0</v>
      </c>
      <c r="Q49" s="127">
        <f t="shared" si="79"/>
        <v>0</v>
      </c>
      <c r="R49" s="127">
        <f t="shared" si="79"/>
        <v>0</v>
      </c>
      <c r="S49" s="127">
        <f t="shared" si="79"/>
        <v>0</v>
      </c>
      <c r="T49" s="127">
        <f t="shared" si="79"/>
        <v>0</v>
      </c>
      <c r="U49" s="127">
        <f t="shared" si="79"/>
        <v>0</v>
      </c>
      <c r="V49" s="127">
        <f t="shared" si="79"/>
        <v>0</v>
      </c>
      <c r="W49" s="127">
        <f t="shared" si="79"/>
        <v>0</v>
      </c>
      <c r="X49" s="127">
        <f t="shared" si="79"/>
        <v>0</v>
      </c>
      <c r="Y49" s="127">
        <f t="shared" si="79"/>
        <v>0</v>
      </c>
      <c r="Z49" s="127">
        <f t="shared" si="79"/>
        <v>0</v>
      </c>
      <c r="AA49" s="127">
        <f t="shared" si="79"/>
        <v>0</v>
      </c>
      <c r="AB49" s="127">
        <f t="shared" si="79"/>
        <v>0</v>
      </c>
      <c r="AC49" s="127">
        <f t="shared" si="79"/>
        <v>0</v>
      </c>
      <c r="AD49" s="127">
        <f t="shared" si="79"/>
        <v>0</v>
      </c>
      <c r="AE49" s="127">
        <f t="shared" si="79"/>
        <v>0</v>
      </c>
      <c r="AF49" s="127">
        <f t="shared" si="79"/>
        <v>0</v>
      </c>
      <c r="AG49" s="127">
        <f t="shared" si="79"/>
        <v>0</v>
      </c>
      <c r="AH49" s="127">
        <f t="shared" si="79"/>
        <v>0</v>
      </c>
      <c r="AI49" s="127">
        <f t="shared" si="79"/>
        <v>0</v>
      </c>
      <c r="AJ49" s="127">
        <f t="shared" si="79"/>
        <v>0</v>
      </c>
      <c r="AK49" s="127">
        <f t="shared" si="79"/>
        <v>0</v>
      </c>
      <c r="AL49" s="127">
        <f t="shared" si="79"/>
        <v>0</v>
      </c>
      <c r="AM49" s="127">
        <f t="shared" si="79"/>
        <v>0</v>
      </c>
      <c r="AN49" s="127">
        <f t="shared" si="79"/>
        <v>0</v>
      </c>
      <c r="AO49" s="127">
        <f t="shared" si="79"/>
        <v>0</v>
      </c>
      <c r="AP49" s="127">
        <f t="shared" si="79"/>
        <v>0</v>
      </c>
      <c r="AQ49" s="127">
        <f t="shared" si="79"/>
        <v>0</v>
      </c>
      <c r="AR49" s="127">
        <f t="shared" si="79"/>
        <v>0</v>
      </c>
      <c r="AS49" s="127">
        <f t="shared" si="79"/>
        <v>0</v>
      </c>
      <c r="AT49" s="127">
        <f t="shared" si="79"/>
        <v>0</v>
      </c>
      <c r="AU49" s="127">
        <f t="shared" si="79"/>
        <v>0</v>
      </c>
      <c r="AV49" s="127">
        <f t="shared" si="79"/>
        <v>0</v>
      </c>
      <c r="AW49" s="127">
        <f t="shared" si="79"/>
        <v>0</v>
      </c>
      <c r="AX49" s="127">
        <f t="shared" si="79"/>
        <v>0</v>
      </c>
      <c r="AY49" s="127">
        <f t="shared" si="79"/>
        <v>0</v>
      </c>
      <c r="AZ49" s="127">
        <f t="shared" si="79"/>
        <v>0</v>
      </c>
      <c r="BA49" s="127">
        <f t="shared" si="79"/>
        <v>0</v>
      </c>
      <c r="BB49" s="127">
        <f t="shared" si="79"/>
        <v>0</v>
      </c>
      <c r="BC49" s="127">
        <f t="shared" si="79"/>
        <v>0</v>
      </c>
      <c r="BD49" s="127">
        <f t="shared" si="79"/>
        <v>0</v>
      </c>
      <c r="BE49" s="127">
        <f t="shared" si="79"/>
        <v>0</v>
      </c>
      <c r="BF49" s="127">
        <f t="shared" si="79"/>
        <v>0</v>
      </c>
      <c r="BG49" s="127">
        <f t="shared" si="79"/>
        <v>0</v>
      </c>
      <c r="BH49" s="127">
        <f t="shared" si="79"/>
        <v>0</v>
      </c>
      <c r="BI49" s="127">
        <f t="shared" si="79"/>
        <v>0</v>
      </c>
      <c r="BJ49" s="127">
        <f t="shared" si="79"/>
        <v>0</v>
      </c>
      <c r="BK49" s="127">
        <f t="shared" si="79"/>
        <v>0</v>
      </c>
      <c r="BL49" s="127">
        <f t="shared" si="79"/>
        <v>0</v>
      </c>
      <c r="BM49" s="127">
        <f t="shared" si="79"/>
        <v>0</v>
      </c>
    </row>
    <row r="50" spans="2:65" x14ac:dyDescent="0.25">
      <c r="B50" t="str">
        <f t="shared" si="80"/>
        <v>ATTREZZATURE IND.LI E COMM.LI</v>
      </c>
      <c r="C50" s="51"/>
      <c r="F50" s="127">
        <f t="shared" si="81"/>
        <v>0</v>
      </c>
      <c r="G50" s="127">
        <f t="shared" si="79"/>
        <v>0</v>
      </c>
      <c r="H50" s="127">
        <f t="shared" si="79"/>
        <v>0</v>
      </c>
      <c r="I50" s="127">
        <f t="shared" si="79"/>
        <v>0</v>
      </c>
      <c r="J50" s="127">
        <f t="shared" si="79"/>
        <v>0</v>
      </c>
      <c r="K50" s="127">
        <f t="shared" si="79"/>
        <v>0</v>
      </c>
      <c r="L50" s="127">
        <f t="shared" si="79"/>
        <v>0</v>
      </c>
      <c r="M50" s="127">
        <f t="shared" si="79"/>
        <v>0</v>
      </c>
      <c r="N50" s="127">
        <f t="shared" si="79"/>
        <v>0</v>
      </c>
      <c r="O50" s="127">
        <f t="shared" si="79"/>
        <v>0</v>
      </c>
      <c r="P50" s="127">
        <f t="shared" si="79"/>
        <v>0</v>
      </c>
      <c r="Q50" s="127">
        <f t="shared" si="79"/>
        <v>0</v>
      </c>
      <c r="R50" s="127">
        <f t="shared" si="79"/>
        <v>0</v>
      </c>
      <c r="S50" s="127">
        <f t="shared" si="79"/>
        <v>0</v>
      </c>
      <c r="T50" s="127">
        <f t="shared" si="79"/>
        <v>0</v>
      </c>
      <c r="U50" s="127">
        <f t="shared" si="79"/>
        <v>0</v>
      </c>
      <c r="V50" s="127">
        <f t="shared" si="79"/>
        <v>0</v>
      </c>
      <c r="W50" s="127">
        <f t="shared" si="79"/>
        <v>0</v>
      </c>
      <c r="X50" s="127">
        <f t="shared" si="79"/>
        <v>0</v>
      </c>
      <c r="Y50" s="127">
        <f t="shared" si="79"/>
        <v>0</v>
      </c>
      <c r="Z50" s="127">
        <f t="shared" si="79"/>
        <v>0</v>
      </c>
      <c r="AA50" s="127">
        <f t="shared" si="79"/>
        <v>0</v>
      </c>
      <c r="AB50" s="127">
        <f t="shared" si="79"/>
        <v>0</v>
      </c>
      <c r="AC50" s="127">
        <f t="shared" si="79"/>
        <v>0</v>
      </c>
      <c r="AD50" s="127">
        <f t="shared" si="79"/>
        <v>0</v>
      </c>
      <c r="AE50" s="127">
        <f t="shared" si="79"/>
        <v>0</v>
      </c>
      <c r="AF50" s="127">
        <f t="shared" si="79"/>
        <v>0</v>
      </c>
      <c r="AG50" s="127">
        <f t="shared" si="79"/>
        <v>0</v>
      </c>
      <c r="AH50" s="127">
        <f t="shared" si="79"/>
        <v>0</v>
      </c>
      <c r="AI50" s="127">
        <f t="shared" si="79"/>
        <v>0</v>
      </c>
      <c r="AJ50" s="127">
        <f t="shared" si="79"/>
        <v>0</v>
      </c>
      <c r="AK50" s="127">
        <f t="shared" si="79"/>
        <v>0</v>
      </c>
      <c r="AL50" s="127">
        <f t="shared" si="79"/>
        <v>0</v>
      </c>
      <c r="AM50" s="127">
        <f t="shared" si="79"/>
        <v>0</v>
      </c>
      <c r="AN50" s="127">
        <f t="shared" si="79"/>
        <v>0</v>
      </c>
      <c r="AO50" s="127">
        <f t="shared" si="79"/>
        <v>0</v>
      </c>
      <c r="AP50" s="127">
        <f t="shared" si="79"/>
        <v>0</v>
      </c>
      <c r="AQ50" s="127">
        <f t="shared" si="79"/>
        <v>0</v>
      </c>
      <c r="AR50" s="127">
        <f t="shared" si="79"/>
        <v>0</v>
      </c>
      <c r="AS50" s="127">
        <f t="shared" si="79"/>
        <v>0</v>
      </c>
      <c r="AT50" s="127">
        <f t="shared" si="79"/>
        <v>0</v>
      </c>
      <c r="AU50" s="127">
        <f t="shared" si="79"/>
        <v>0</v>
      </c>
      <c r="AV50" s="127">
        <f t="shared" si="79"/>
        <v>0</v>
      </c>
      <c r="AW50" s="127">
        <f t="shared" si="79"/>
        <v>0</v>
      </c>
      <c r="AX50" s="127">
        <f t="shared" si="79"/>
        <v>0</v>
      </c>
      <c r="AY50" s="127">
        <f t="shared" si="79"/>
        <v>0</v>
      </c>
      <c r="AZ50" s="127">
        <f t="shared" si="79"/>
        <v>0</v>
      </c>
      <c r="BA50" s="127">
        <f t="shared" si="79"/>
        <v>0</v>
      </c>
      <c r="BB50" s="127">
        <f t="shared" si="79"/>
        <v>0</v>
      </c>
      <c r="BC50" s="127">
        <f t="shared" si="79"/>
        <v>0</v>
      </c>
      <c r="BD50" s="127">
        <f t="shared" si="79"/>
        <v>0</v>
      </c>
      <c r="BE50" s="127">
        <f t="shared" si="79"/>
        <v>0</v>
      </c>
      <c r="BF50" s="127">
        <f t="shared" si="79"/>
        <v>0</v>
      </c>
      <c r="BG50" s="127">
        <f t="shared" si="79"/>
        <v>0</v>
      </c>
      <c r="BH50" s="127">
        <f t="shared" si="79"/>
        <v>0</v>
      </c>
      <c r="BI50" s="127">
        <f t="shared" si="79"/>
        <v>0</v>
      </c>
      <c r="BJ50" s="127">
        <f t="shared" si="79"/>
        <v>0</v>
      </c>
      <c r="BK50" s="127">
        <f t="shared" si="79"/>
        <v>0</v>
      </c>
      <c r="BL50" s="127">
        <f t="shared" si="79"/>
        <v>0</v>
      </c>
      <c r="BM50" s="127">
        <f t="shared" si="79"/>
        <v>0</v>
      </c>
    </row>
    <row r="51" spans="2:65" x14ac:dyDescent="0.25">
      <c r="B51" t="str">
        <f t="shared" si="80"/>
        <v>COSTI D'IMPIANTO E AMPLIAMENTO</v>
      </c>
      <c r="C51" s="51"/>
      <c r="F51" s="127">
        <f t="shared" si="81"/>
        <v>0</v>
      </c>
      <c r="G51" s="127">
        <f t="shared" si="79"/>
        <v>0</v>
      </c>
      <c r="H51" s="127">
        <f t="shared" si="79"/>
        <v>0</v>
      </c>
      <c r="I51" s="127">
        <f t="shared" si="79"/>
        <v>0</v>
      </c>
      <c r="J51" s="127">
        <f t="shared" si="79"/>
        <v>0</v>
      </c>
      <c r="K51" s="127">
        <f t="shared" si="79"/>
        <v>0</v>
      </c>
      <c r="L51" s="127">
        <f t="shared" si="79"/>
        <v>0</v>
      </c>
      <c r="M51" s="127">
        <f t="shared" si="79"/>
        <v>0</v>
      </c>
      <c r="N51" s="127">
        <f t="shared" si="79"/>
        <v>0</v>
      </c>
      <c r="O51" s="127">
        <f t="shared" si="79"/>
        <v>0</v>
      </c>
      <c r="P51" s="127">
        <f t="shared" si="79"/>
        <v>0</v>
      </c>
      <c r="Q51" s="127">
        <f t="shared" si="79"/>
        <v>0</v>
      </c>
      <c r="R51" s="127">
        <f t="shared" si="79"/>
        <v>0</v>
      </c>
      <c r="S51" s="127">
        <f t="shared" si="79"/>
        <v>0</v>
      </c>
      <c r="T51" s="127">
        <f t="shared" si="79"/>
        <v>0</v>
      </c>
      <c r="U51" s="127">
        <f t="shared" si="79"/>
        <v>0</v>
      </c>
      <c r="V51" s="127">
        <f t="shared" si="79"/>
        <v>0</v>
      </c>
      <c r="W51" s="127">
        <f t="shared" si="79"/>
        <v>0</v>
      </c>
      <c r="X51" s="127">
        <f t="shared" si="79"/>
        <v>0</v>
      </c>
      <c r="Y51" s="127">
        <f t="shared" si="79"/>
        <v>0</v>
      </c>
      <c r="Z51" s="127">
        <f t="shared" si="79"/>
        <v>0</v>
      </c>
      <c r="AA51" s="127">
        <f t="shared" si="79"/>
        <v>0</v>
      </c>
      <c r="AB51" s="127">
        <f t="shared" si="79"/>
        <v>0</v>
      </c>
      <c r="AC51" s="127">
        <f t="shared" si="79"/>
        <v>0</v>
      </c>
      <c r="AD51" s="127">
        <f t="shared" si="79"/>
        <v>0</v>
      </c>
      <c r="AE51" s="127">
        <f t="shared" si="79"/>
        <v>0</v>
      </c>
      <c r="AF51" s="127">
        <f t="shared" si="79"/>
        <v>0</v>
      </c>
      <c r="AG51" s="127">
        <f t="shared" si="79"/>
        <v>0</v>
      </c>
      <c r="AH51" s="127">
        <f t="shared" si="79"/>
        <v>0</v>
      </c>
      <c r="AI51" s="127">
        <f t="shared" si="79"/>
        <v>0</v>
      </c>
      <c r="AJ51" s="127">
        <f t="shared" si="79"/>
        <v>0</v>
      </c>
      <c r="AK51" s="127">
        <f t="shared" si="79"/>
        <v>0</v>
      </c>
      <c r="AL51" s="127">
        <f t="shared" si="79"/>
        <v>0</v>
      </c>
      <c r="AM51" s="127">
        <f t="shared" si="79"/>
        <v>0</v>
      </c>
      <c r="AN51" s="127">
        <f t="shared" si="79"/>
        <v>0</v>
      </c>
      <c r="AO51" s="127">
        <f t="shared" si="79"/>
        <v>0</v>
      </c>
      <c r="AP51" s="127">
        <f t="shared" si="79"/>
        <v>0</v>
      </c>
      <c r="AQ51" s="127">
        <f t="shared" si="79"/>
        <v>0</v>
      </c>
      <c r="AR51" s="127">
        <f t="shared" si="79"/>
        <v>0</v>
      </c>
      <c r="AS51" s="127">
        <f t="shared" si="79"/>
        <v>0</v>
      </c>
      <c r="AT51" s="127">
        <f t="shared" si="79"/>
        <v>0</v>
      </c>
      <c r="AU51" s="127">
        <f t="shared" si="79"/>
        <v>0</v>
      </c>
      <c r="AV51" s="127">
        <f t="shared" si="79"/>
        <v>0</v>
      </c>
      <c r="AW51" s="127">
        <f t="shared" si="79"/>
        <v>0</v>
      </c>
      <c r="AX51" s="127">
        <f t="shared" si="79"/>
        <v>0</v>
      </c>
      <c r="AY51" s="127">
        <f t="shared" si="79"/>
        <v>0</v>
      </c>
      <c r="AZ51" s="127">
        <f t="shared" si="79"/>
        <v>0</v>
      </c>
      <c r="BA51" s="127">
        <f t="shared" si="79"/>
        <v>0</v>
      </c>
      <c r="BB51" s="127">
        <f t="shared" si="79"/>
        <v>0</v>
      </c>
      <c r="BC51" s="127">
        <f t="shared" si="79"/>
        <v>0</v>
      </c>
      <c r="BD51" s="127">
        <f t="shared" si="79"/>
        <v>0</v>
      </c>
      <c r="BE51" s="127">
        <f t="shared" si="79"/>
        <v>0</v>
      </c>
      <c r="BF51" s="127">
        <f t="shared" si="79"/>
        <v>0</v>
      </c>
      <c r="BG51" s="127">
        <f t="shared" si="79"/>
        <v>0</v>
      </c>
      <c r="BH51" s="127">
        <f t="shared" si="79"/>
        <v>0</v>
      </c>
      <c r="BI51" s="127">
        <f t="shared" si="79"/>
        <v>0</v>
      </c>
      <c r="BJ51" s="127">
        <f t="shared" si="79"/>
        <v>0</v>
      </c>
      <c r="BK51" s="127">
        <f t="shared" si="79"/>
        <v>0</v>
      </c>
      <c r="BL51" s="127">
        <f t="shared" si="79"/>
        <v>0</v>
      </c>
      <c r="BM51" s="127">
        <f t="shared" si="79"/>
        <v>0</v>
      </c>
    </row>
    <row r="52" spans="2:65" x14ac:dyDescent="0.25">
      <c r="B52" t="str">
        <f t="shared" si="80"/>
        <v>FEE D'INGRESSO</v>
      </c>
      <c r="C52" s="51"/>
      <c r="F52" s="127">
        <f t="shared" si="81"/>
        <v>0</v>
      </c>
      <c r="G52" s="127">
        <f t="shared" si="79"/>
        <v>0</v>
      </c>
      <c r="H52" s="127">
        <f t="shared" si="79"/>
        <v>0</v>
      </c>
      <c r="I52" s="127">
        <f t="shared" si="79"/>
        <v>0</v>
      </c>
      <c r="J52" s="127">
        <f t="shared" si="79"/>
        <v>0</v>
      </c>
      <c r="K52" s="127">
        <f t="shared" si="79"/>
        <v>0</v>
      </c>
      <c r="L52" s="127">
        <f t="shared" si="79"/>
        <v>0</v>
      </c>
      <c r="M52" s="127">
        <f t="shared" si="79"/>
        <v>0</v>
      </c>
      <c r="N52" s="127">
        <f t="shared" si="79"/>
        <v>0</v>
      </c>
      <c r="O52" s="127">
        <f t="shared" si="79"/>
        <v>0</v>
      </c>
      <c r="P52" s="127">
        <f t="shared" si="79"/>
        <v>0</v>
      </c>
      <c r="Q52" s="127">
        <f t="shared" si="79"/>
        <v>0</v>
      </c>
      <c r="R52" s="127">
        <f t="shared" si="79"/>
        <v>0</v>
      </c>
      <c r="S52" s="127">
        <f t="shared" si="79"/>
        <v>0</v>
      </c>
      <c r="T52" s="127">
        <f t="shared" si="79"/>
        <v>0</v>
      </c>
      <c r="U52" s="127">
        <f t="shared" si="79"/>
        <v>0</v>
      </c>
      <c r="V52" s="127">
        <f t="shared" si="79"/>
        <v>0</v>
      </c>
      <c r="W52" s="127">
        <f t="shared" si="79"/>
        <v>0</v>
      </c>
      <c r="X52" s="127">
        <f t="shared" si="79"/>
        <v>0</v>
      </c>
      <c r="Y52" s="127">
        <f t="shared" si="79"/>
        <v>0</v>
      </c>
      <c r="Z52" s="127">
        <f t="shared" ref="Z52:BM53" si="82">+Y52+Z45</f>
        <v>0</v>
      </c>
      <c r="AA52" s="127">
        <f t="shared" si="82"/>
        <v>0</v>
      </c>
      <c r="AB52" s="127">
        <f t="shared" si="82"/>
        <v>0</v>
      </c>
      <c r="AC52" s="127">
        <f t="shared" si="82"/>
        <v>0</v>
      </c>
      <c r="AD52" s="127">
        <f t="shared" si="82"/>
        <v>0</v>
      </c>
      <c r="AE52" s="127">
        <f t="shared" si="82"/>
        <v>0</v>
      </c>
      <c r="AF52" s="127">
        <f t="shared" si="82"/>
        <v>0</v>
      </c>
      <c r="AG52" s="127">
        <f t="shared" si="82"/>
        <v>0</v>
      </c>
      <c r="AH52" s="127">
        <f t="shared" si="82"/>
        <v>0</v>
      </c>
      <c r="AI52" s="127">
        <f t="shared" si="82"/>
        <v>0</v>
      </c>
      <c r="AJ52" s="127">
        <f t="shared" si="82"/>
        <v>0</v>
      </c>
      <c r="AK52" s="127">
        <f t="shared" si="82"/>
        <v>0</v>
      </c>
      <c r="AL52" s="127">
        <f t="shared" si="82"/>
        <v>0</v>
      </c>
      <c r="AM52" s="127">
        <f t="shared" si="82"/>
        <v>0</v>
      </c>
      <c r="AN52" s="127">
        <f t="shared" si="82"/>
        <v>0</v>
      </c>
      <c r="AO52" s="127">
        <f t="shared" si="82"/>
        <v>0</v>
      </c>
      <c r="AP52" s="127">
        <f t="shared" si="82"/>
        <v>0</v>
      </c>
      <c r="AQ52" s="127">
        <f t="shared" si="82"/>
        <v>0</v>
      </c>
      <c r="AR52" s="127">
        <f t="shared" si="82"/>
        <v>0</v>
      </c>
      <c r="AS52" s="127">
        <f t="shared" si="82"/>
        <v>0</v>
      </c>
      <c r="AT52" s="127">
        <f t="shared" si="82"/>
        <v>0</v>
      </c>
      <c r="AU52" s="127">
        <f t="shared" si="82"/>
        <v>0</v>
      </c>
      <c r="AV52" s="127">
        <f t="shared" si="82"/>
        <v>0</v>
      </c>
      <c r="AW52" s="127">
        <f t="shared" si="82"/>
        <v>0</v>
      </c>
      <c r="AX52" s="127">
        <f t="shared" si="82"/>
        <v>0</v>
      </c>
      <c r="AY52" s="127">
        <f t="shared" si="82"/>
        <v>0</v>
      </c>
      <c r="AZ52" s="127">
        <f t="shared" si="82"/>
        <v>0</v>
      </c>
      <c r="BA52" s="127">
        <f t="shared" si="82"/>
        <v>0</v>
      </c>
      <c r="BB52" s="127">
        <f t="shared" si="82"/>
        <v>0</v>
      </c>
      <c r="BC52" s="127">
        <f t="shared" si="82"/>
        <v>0</v>
      </c>
      <c r="BD52" s="127">
        <f t="shared" si="82"/>
        <v>0</v>
      </c>
      <c r="BE52" s="127">
        <f t="shared" si="82"/>
        <v>0</v>
      </c>
      <c r="BF52" s="127">
        <f t="shared" si="82"/>
        <v>0</v>
      </c>
      <c r="BG52" s="127">
        <f t="shared" si="82"/>
        <v>0</v>
      </c>
      <c r="BH52" s="127">
        <f t="shared" si="82"/>
        <v>0</v>
      </c>
      <c r="BI52" s="127">
        <f t="shared" si="82"/>
        <v>0</v>
      </c>
      <c r="BJ52" s="127">
        <f t="shared" si="82"/>
        <v>0</v>
      </c>
      <c r="BK52" s="127">
        <f t="shared" si="82"/>
        <v>0</v>
      </c>
      <c r="BL52" s="127">
        <f t="shared" si="82"/>
        <v>0</v>
      </c>
      <c r="BM52" s="127">
        <f t="shared" si="82"/>
        <v>0</v>
      </c>
    </row>
    <row r="53" spans="2:65" x14ac:dyDescent="0.25">
      <c r="B53" t="str">
        <f>+B46</f>
        <v>ALTRE IMM.NI IMMATERIALI</v>
      </c>
      <c r="C53" s="51"/>
      <c r="F53" s="127">
        <f t="shared" si="81"/>
        <v>0</v>
      </c>
      <c r="G53" s="127">
        <f t="shared" ref="G53:AL53" si="83">+F53+G46</f>
        <v>0</v>
      </c>
      <c r="H53" s="127">
        <f t="shared" si="83"/>
        <v>0</v>
      </c>
      <c r="I53" s="127">
        <f t="shared" si="83"/>
        <v>0</v>
      </c>
      <c r="J53" s="127">
        <f t="shared" si="83"/>
        <v>0</v>
      </c>
      <c r="K53" s="127">
        <f t="shared" si="83"/>
        <v>0</v>
      </c>
      <c r="L53" s="127">
        <f t="shared" si="83"/>
        <v>0</v>
      </c>
      <c r="M53" s="127">
        <f t="shared" si="83"/>
        <v>0</v>
      </c>
      <c r="N53" s="127">
        <f t="shared" si="83"/>
        <v>0</v>
      </c>
      <c r="O53" s="127">
        <f t="shared" si="83"/>
        <v>0</v>
      </c>
      <c r="P53" s="127">
        <f t="shared" si="83"/>
        <v>0</v>
      </c>
      <c r="Q53" s="127">
        <f t="shared" si="83"/>
        <v>0</v>
      </c>
      <c r="R53" s="127">
        <f t="shared" si="83"/>
        <v>0</v>
      </c>
      <c r="S53" s="127">
        <f t="shared" si="83"/>
        <v>0</v>
      </c>
      <c r="T53" s="127">
        <f t="shared" si="83"/>
        <v>0</v>
      </c>
      <c r="U53" s="127">
        <f t="shared" si="83"/>
        <v>0</v>
      </c>
      <c r="V53" s="127">
        <f t="shared" si="83"/>
        <v>0</v>
      </c>
      <c r="W53" s="127">
        <f t="shared" si="83"/>
        <v>0</v>
      </c>
      <c r="X53" s="127">
        <f t="shared" si="83"/>
        <v>0</v>
      </c>
      <c r="Y53" s="127">
        <f t="shared" si="83"/>
        <v>0</v>
      </c>
      <c r="Z53" s="127">
        <f t="shared" si="83"/>
        <v>0</v>
      </c>
      <c r="AA53" s="127">
        <f t="shared" si="83"/>
        <v>0</v>
      </c>
      <c r="AB53" s="127">
        <f t="shared" si="83"/>
        <v>0</v>
      </c>
      <c r="AC53" s="127">
        <f t="shared" si="83"/>
        <v>0</v>
      </c>
      <c r="AD53" s="127">
        <f t="shared" si="83"/>
        <v>0</v>
      </c>
      <c r="AE53" s="127">
        <f t="shared" si="83"/>
        <v>0</v>
      </c>
      <c r="AF53" s="127">
        <f t="shared" si="83"/>
        <v>0</v>
      </c>
      <c r="AG53" s="127">
        <f t="shared" si="83"/>
        <v>0</v>
      </c>
      <c r="AH53" s="127">
        <f t="shared" si="83"/>
        <v>0</v>
      </c>
      <c r="AI53" s="127">
        <f t="shared" si="83"/>
        <v>0</v>
      </c>
      <c r="AJ53" s="127">
        <f t="shared" si="83"/>
        <v>0</v>
      </c>
      <c r="AK53" s="127">
        <f t="shared" si="83"/>
        <v>0</v>
      </c>
      <c r="AL53" s="127">
        <f t="shared" si="83"/>
        <v>0</v>
      </c>
      <c r="AM53" s="127">
        <f t="shared" si="82"/>
        <v>0</v>
      </c>
      <c r="AN53" s="127">
        <f t="shared" si="82"/>
        <v>0</v>
      </c>
      <c r="AO53" s="127">
        <f t="shared" si="82"/>
        <v>0</v>
      </c>
      <c r="AP53" s="127">
        <f t="shared" si="82"/>
        <v>0</v>
      </c>
      <c r="AQ53" s="127">
        <f t="shared" si="82"/>
        <v>0</v>
      </c>
      <c r="AR53" s="127">
        <f t="shared" si="82"/>
        <v>0</v>
      </c>
      <c r="AS53" s="127">
        <f t="shared" si="82"/>
        <v>0</v>
      </c>
      <c r="AT53" s="127">
        <f t="shared" si="82"/>
        <v>0</v>
      </c>
      <c r="AU53" s="127">
        <f t="shared" si="82"/>
        <v>0</v>
      </c>
      <c r="AV53" s="127">
        <f t="shared" si="82"/>
        <v>0</v>
      </c>
      <c r="AW53" s="127">
        <f t="shared" si="82"/>
        <v>0</v>
      </c>
      <c r="AX53" s="127">
        <f t="shared" si="82"/>
        <v>0</v>
      </c>
      <c r="AY53" s="127">
        <f t="shared" si="82"/>
        <v>0</v>
      </c>
      <c r="AZ53" s="127">
        <f t="shared" si="82"/>
        <v>0</v>
      </c>
      <c r="BA53" s="127">
        <f t="shared" si="82"/>
        <v>0</v>
      </c>
      <c r="BB53" s="127">
        <f t="shared" si="82"/>
        <v>0</v>
      </c>
      <c r="BC53" s="127">
        <f t="shared" si="82"/>
        <v>0</v>
      </c>
      <c r="BD53" s="127">
        <f t="shared" si="82"/>
        <v>0</v>
      </c>
      <c r="BE53" s="127">
        <f t="shared" si="82"/>
        <v>0</v>
      </c>
      <c r="BF53" s="127">
        <f t="shared" si="82"/>
        <v>0</v>
      </c>
      <c r="BG53" s="127">
        <f t="shared" si="82"/>
        <v>0</v>
      </c>
      <c r="BH53" s="127">
        <f t="shared" si="82"/>
        <v>0</v>
      </c>
      <c r="BI53" s="127">
        <f t="shared" si="82"/>
        <v>0</v>
      </c>
      <c r="BJ53" s="127">
        <f t="shared" si="82"/>
        <v>0</v>
      </c>
      <c r="BK53" s="127">
        <f t="shared" si="82"/>
        <v>0</v>
      </c>
      <c r="BL53" s="127">
        <f t="shared" si="82"/>
        <v>0</v>
      </c>
      <c r="BM53" s="127">
        <f t="shared" si="82"/>
        <v>0</v>
      </c>
    </row>
    <row r="54" spans="2:65" x14ac:dyDescent="0.25"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</row>
    <row r="55" spans="2:65" ht="30" x14ac:dyDescent="0.25">
      <c r="C55" s="50" t="s">
        <v>165</v>
      </c>
      <c r="F55" s="165" t="s">
        <v>166</v>
      </c>
      <c r="G55" s="165" t="s">
        <v>166</v>
      </c>
      <c r="H55" s="165" t="s">
        <v>166</v>
      </c>
      <c r="I55" s="165" t="s">
        <v>166</v>
      </c>
      <c r="J55" s="165" t="s">
        <v>166</v>
      </c>
      <c r="K55" s="165" t="s">
        <v>166</v>
      </c>
      <c r="L55" s="165" t="s">
        <v>166</v>
      </c>
      <c r="M55" s="165" t="s">
        <v>166</v>
      </c>
      <c r="N55" s="165" t="s">
        <v>166</v>
      </c>
      <c r="O55" s="165" t="s">
        <v>166</v>
      </c>
      <c r="P55" s="165" t="s">
        <v>166</v>
      </c>
      <c r="Q55" s="165" t="s">
        <v>166</v>
      </c>
      <c r="R55" s="165" t="s">
        <v>166</v>
      </c>
      <c r="S55" s="165" t="s">
        <v>166</v>
      </c>
      <c r="T55" s="165" t="s">
        <v>166</v>
      </c>
      <c r="U55" s="165" t="s">
        <v>166</v>
      </c>
      <c r="V55" s="165" t="s">
        <v>166</v>
      </c>
      <c r="W55" s="165" t="s">
        <v>166</v>
      </c>
      <c r="X55" s="165" t="s">
        <v>166</v>
      </c>
      <c r="Y55" s="165" t="s">
        <v>166</v>
      </c>
      <c r="Z55" s="165" t="s">
        <v>166</v>
      </c>
      <c r="AA55" s="165" t="s">
        <v>166</v>
      </c>
      <c r="AB55" s="165" t="s">
        <v>166</v>
      </c>
      <c r="AC55" s="165" t="s">
        <v>166</v>
      </c>
      <c r="AD55" s="165" t="s">
        <v>166</v>
      </c>
      <c r="AE55" s="165" t="s">
        <v>166</v>
      </c>
      <c r="AF55" s="165" t="s">
        <v>166</v>
      </c>
      <c r="AG55" s="165" t="s">
        <v>166</v>
      </c>
      <c r="AH55" s="165" t="s">
        <v>166</v>
      </c>
      <c r="AI55" s="165" t="s">
        <v>166</v>
      </c>
      <c r="AJ55" s="165" t="s">
        <v>166</v>
      </c>
      <c r="AK55" s="165" t="s">
        <v>166</v>
      </c>
      <c r="AL55" s="165" t="s">
        <v>166</v>
      </c>
      <c r="AM55" s="165" t="s">
        <v>166</v>
      </c>
      <c r="AN55" s="165" t="s">
        <v>166</v>
      </c>
      <c r="AO55" s="165" t="s">
        <v>166</v>
      </c>
      <c r="AP55" s="165" t="s">
        <v>166</v>
      </c>
      <c r="AQ55" s="165" t="s">
        <v>166</v>
      </c>
      <c r="AR55" s="165" t="s">
        <v>166</v>
      </c>
      <c r="AS55" s="165" t="s">
        <v>166</v>
      </c>
      <c r="AT55" s="165" t="s">
        <v>166</v>
      </c>
      <c r="AU55" s="165" t="s">
        <v>166</v>
      </c>
      <c r="AV55" s="165" t="s">
        <v>166</v>
      </c>
      <c r="AW55" s="165" t="s">
        <v>166</v>
      </c>
      <c r="AX55" s="165" t="s">
        <v>166</v>
      </c>
      <c r="AY55" s="165" t="s">
        <v>166</v>
      </c>
      <c r="AZ55" s="165" t="s">
        <v>166</v>
      </c>
      <c r="BA55" s="165" t="s">
        <v>166</v>
      </c>
      <c r="BB55" s="165" t="s">
        <v>166</v>
      </c>
      <c r="BC55" s="165" t="s">
        <v>166</v>
      </c>
      <c r="BD55" s="165" t="s">
        <v>166</v>
      </c>
      <c r="BE55" s="165" t="s">
        <v>166</v>
      </c>
      <c r="BF55" s="165" t="s">
        <v>166</v>
      </c>
      <c r="BG55" s="165" t="s">
        <v>166</v>
      </c>
      <c r="BH55" s="165" t="s">
        <v>166</v>
      </c>
      <c r="BI55" s="165" t="s">
        <v>166</v>
      </c>
      <c r="BJ55" s="165" t="s">
        <v>166</v>
      </c>
      <c r="BK55" s="165" t="s">
        <v>166</v>
      </c>
      <c r="BL55" s="165" t="s">
        <v>166</v>
      </c>
      <c r="BM55" s="165" t="s">
        <v>166</v>
      </c>
    </row>
    <row r="56" spans="2:65" x14ac:dyDescent="0.25">
      <c r="B56" t="str">
        <f>+B41</f>
        <v>FABBRICATI</v>
      </c>
      <c r="C56" s="51">
        <f>+C41</f>
        <v>0</v>
      </c>
      <c r="F56" s="127"/>
      <c r="G56" s="127">
        <f>+IF(F63=$G$5,0,1)*(SUM($G5)*$C56)/12</f>
        <v>0</v>
      </c>
      <c r="H56" s="127">
        <f>+IF(G63=$G$5,0,1)*(SUM($G5)*$C56)/12</f>
        <v>0</v>
      </c>
      <c r="I56" s="127">
        <f t="shared" ref="I56:AM56" si="84">+IF(H63=$G$5,0,1)*(SUM($G5)*$C56)/12</f>
        <v>0</v>
      </c>
      <c r="J56" s="127">
        <f t="shared" si="84"/>
        <v>0</v>
      </c>
      <c r="K56" s="127">
        <f t="shared" si="84"/>
        <v>0</v>
      </c>
      <c r="L56" s="127">
        <f t="shared" si="84"/>
        <v>0</v>
      </c>
      <c r="M56" s="127">
        <f t="shared" si="84"/>
        <v>0</v>
      </c>
      <c r="N56" s="127">
        <f t="shared" si="84"/>
        <v>0</v>
      </c>
      <c r="O56" s="127">
        <f t="shared" si="84"/>
        <v>0</v>
      </c>
      <c r="P56" s="127">
        <f t="shared" si="84"/>
        <v>0</v>
      </c>
      <c r="Q56" s="127">
        <f t="shared" si="84"/>
        <v>0</v>
      </c>
      <c r="R56" s="127">
        <f t="shared" si="84"/>
        <v>0</v>
      </c>
      <c r="S56" s="127">
        <f t="shared" si="84"/>
        <v>0</v>
      </c>
      <c r="T56" s="127">
        <f t="shared" si="84"/>
        <v>0</v>
      </c>
      <c r="U56" s="127">
        <f t="shared" si="84"/>
        <v>0</v>
      </c>
      <c r="V56" s="127">
        <f t="shared" si="84"/>
        <v>0</v>
      </c>
      <c r="W56" s="127">
        <f t="shared" si="84"/>
        <v>0</v>
      </c>
      <c r="X56" s="127">
        <f t="shared" si="84"/>
        <v>0</v>
      </c>
      <c r="Y56" s="127">
        <f t="shared" si="84"/>
        <v>0</v>
      </c>
      <c r="Z56" s="127">
        <f t="shared" si="84"/>
        <v>0</v>
      </c>
      <c r="AA56" s="127">
        <f t="shared" si="84"/>
        <v>0</v>
      </c>
      <c r="AB56" s="127">
        <f t="shared" si="84"/>
        <v>0</v>
      </c>
      <c r="AC56" s="127">
        <f t="shared" si="84"/>
        <v>0</v>
      </c>
      <c r="AD56" s="127">
        <f t="shared" si="84"/>
        <v>0</v>
      </c>
      <c r="AE56" s="127">
        <f t="shared" si="84"/>
        <v>0</v>
      </c>
      <c r="AF56" s="127">
        <f t="shared" si="84"/>
        <v>0</v>
      </c>
      <c r="AG56" s="127">
        <f t="shared" si="84"/>
        <v>0</v>
      </c>
      <c r="AH56" s="127">
        <f t="shared" si="84"/>
        <v>0</v>
      </c>
      <c r="AI56" s="127">
        <f t="shared" si="84"/>
        <v>0</v>
      </c>
      <c r="AJ56" s="127">
        <f t="shared" si="84"/>
        <v>0</v>
      </c>
      <c r="AK56" s="127">
        <f t="shared" si="84"/>
        <v>0</v>
      </c>
      <c r="AL56" s="127">
        <f t="shared" si="84"/>
        <v>0</v>
      </c>
      <c r="AM56" s="127">
        <f t="shared" si="84"/>
        <v>0</v>
      </c>
      <c r="AN56" s="127">
        <f>+IF(AM63=$G$5,0,1)*(SUM($G5)*$C56)/12</f>
        <v>0</v>
      </c>
      <c r="AO56" s="127">
        <f t="shared" ref="AO56:BM56" si="85">+IF(AN63=$G$5,0,1)*(SUM($G5)*$C56)/12</f>
        <v>0</v>
      </c>
      <c r="AP56" s="127">
        <f t="shared" si="85"/>
        <v>0</v>
      </c>
      <c r="AQ56" s="127">
        <f t="shared" si="85"/>
        <v>0</v>
      </c>
      <c r="AR56" s="127">
        <f t="shared" si="85"/>
        <v>0</v>
      </c>
      <c r="AS56" s="127">
        <f t="shared" si="85"/>
        <v>0</v>
      </c>
      <c r="AT56" s="127">
        <f t="shared" si="85"/>
        <v>0</v>
      </c>
      <c r="AU56" s="127">
        <f t="shared" si="85"/>
        <v>0</v>
      </c>
      <c r="AV56" s="127">
        <f t="shared" si="85"/>
        <v>0</v>
      </c>
      <c r="AW56" s="127">
        <f t="shared" si="85"/>
        <v>0</v>
      </c>
      <c r="AX56" s="127">
        <f t="shared" si="85"/>
        <v>0</v>
      </c>
      <c r="AY56" s="127">
        <f t="shared" si="85"/>
        <v>0</v>
      </c>
      <c r="AZ56" s="127">
        <f t="shared" si="85"/>
        <v>0</v>
      </c>
      <c r="BA56" s="127">
        <f t="shared" si="85"/>
        <v>0</v>
      </c>
      <c r="BB56" s="127">
        <f t="shared" si="85"/>
        <v>0</v>
      </c>
      <c r="BC56" s="127">
        <f t="shared" si="85"/>
        <v>0</v>
      </c>
      <c r="BD56" s="127">
        <f t="shared" si="85"/>
        <v>0</v>
      </c>
      <c r="BE56" s="127">
        <f t="shared" si="85"/>
        <v>0</v>
      </c>
      <c r="BF56" s="127">
        <f t="shared" si="85"/>
        <v>0</v>
      </c>
      <c r="BG56" s="127">
        <f t="shared" si="85"/>
        <v>0</v>
      </c>
      <c r="BH56" s="127">
        <f t="shared" si="85"/>
        <v>0</v>
      </c>
      <c r="BI56" s="127">
        <f t="shared" si="85"/>
        <v>0</v>
      </c>
      <c r="BJ56" s="127">
        <f t="shared" si="85"/>
        <v>0</v>
      </c>
      <c r="BK56" s="127">
        <f t="shared" si="85"/>
        <v>0</v>
      </c>
      <c r="BL56" s="127">
        <f t="shared" si="85"/>
        <v>0</v>
      </c>
      <c r="BM56" s="127">
        <f t="shared" si="85"/>
        <v>0</v>
      </c>
    </row>
    <row r="57" spans="2:65" x14ac:dyDescent="0.25">
      <c r="B57" t="str">
        <f t="shared" ref="B57:C61" si="86">+B42</f>
        <v>IMPIANTI E MACCHINARI</v>
      </c>
      <c r="C57" s="51">
        <f t="shared" si="86"/>
        <v>0</v>
      </c>
      <c r="F57" s="127"/>
      <c r="G57" s="127">
        <f>+IF(F64=$G$6,0,1)*(SUM($G6)*$C57)/12</f>
        <v>0</v>
      </c>
      <c r="H57" s="127">
        <f>+IF(G64=$G$6,0,1)*(SUM($G6)*$C57)/12</f>
        <v>0</v>
      </c>
      <c r="I57" s="127">
        <f t="shared" ref="I57:AM57" si="87">+IF(H64=$G$6,0,1)*(SUM($G6)*$C57)/12</f>
        <v>0</v>
      </c>
      <c r="J57" s="127">
        <f t="shared" si="87"/>
        <v>0</v>
      </c>
      <c r="K57" s="127">
        <f t="shared" si="87"/>
        <v>0</v>
      </c>
      <c r="L57" s="127">
        <f t="shared" si="87"/>
        <v>0</v>
      </c>
      <c r="M57" s="127">
        <f t="shared" si="87"/>
        <v>0</v>
      </c>
      <c r="N57" s="127">
        <f t="shared" si="87"/>
        <v>0</v>
      </c>
      <c r="O57" s="127">
        <f t="shared" si="87"/>
        <v>0</v>
      </c>
      <c r="P57" s="127">
        <f t="shared" si="87"/>
        <v>0</v>
      </c>
      <c r="Q57" s="127">
        <f t="shared" si="87"/>
        <v>0</v>
      </c>
      <c r="R57" s="127">
        <f t="shared" si="87"/>
        <v>0</v>
      </c>
      <c r="S57" s="127">
        <f t="shared" si="87"/>
        <v>0</v>
      </c>
      <c r="T57" s="127">
        <f t="shared" si="87"/>
        <v>0</v>
      </c>
      <c r="U57" s="127">
        <f t="shared" si="87"/>
        <v>0</v>
      </c>
      <c r="V57" s="127">
        <f t="shared" si="87"/>
        <v>0</v>
      </c>
      <c r="W57" s="127">
        <f t="shared" si="87"/>
        <v>0</v>
      </c>
      <c r="X57" s="127">
        <f t="shared" si="87"/>
        <v>0</v>
      </c>
      <c r="Y57" s="127">
        <f t="shared" si="87"/>
        <v>0</v>
      </c>
      <c r="Z57" s="127">
        <f t="shared" si="87"/>
        <v>0</v>
      </c>
      <c r="AA57" s="127">
        <f t="shared" si="87"/>
        <v>0</v>
      </c>
      <c r="AB57" s="127">
        <f t="shared" si="87"/>
        <v>0</v>
      </c>
      <c r="AC57" s="127">
        <f t="shared" si="87"/>
        <v>0</v>
      </c>
      <c r="AD57" s="127">
        <f t="shared" si="87"/>
        <v>0</v>
      </c>
      <c r="AE57" s="127">
        <f t="shared" si="87"/>
        <v>0</v>
      </c>
      <c r="AF57" s="127">
        <f t="shared" si="87"/>
        <v>0</v>
      </c>
      <c r="AG57" s="127">
        <f t="shared" si="87"/>
        <v>0</v>
      </c>
      <c r="AH57" s="127">
        <f t="shared" si="87"/>
        <v>0</v>
      </c>
      <c r="AI57" s="127">
        <f t="shared" si="87"/>
        <v>0</v>
      </c>
      <c r="AJ57" s="127">
        <f t="shared" si="87"/>
        <v>0</v>
      </c>
      <c r="AK57" s="127">
        <f t="shared" si="87"/>
        <v>0</v>
      </c>
      <c r="AL57" s="127">
        <f t="shared" si="87"/>
        <v>0</v>
      </c>
      <c r="AM57" s="127">
        <f t="shared" si="87"/>
        <v>0</v>
      </c>
      <c r="AN57" s="127">
        <f>+IF(AM64=$G$6,0,1)*(SUM($G6)*$C57)/12</f>
        <v>0</v>
      </c>
      <c r="AO57" s="127">
        <f t="shared" ref="AO57:BM57" si="88">+IF(AN64=$G$6,0,1)*(SUM($G6)*$C57)/12</f>
        <v>0</v>
      </c>
      <c r="AP57" s="127">
        <f t="shared" si="88"/>
        <v>0</v>
      </c>
      <c r="AQ57" s="127">
        <f t="shared" si="88"/>
        <v>0</v>
      </c>
      <c r="AR57" s="127">
        <f t="shared" si="88"/>
        <v>0</v>
      </c>
      <c r="AS57" s="127">
        <f t="shared" si="88"/>
        <v>0</v>
      </c>
      <c r="AT57" s="127">
        <f t="shared" si="88"/>
        <v>0</v>
      </c>
      <c r="AU57" s="127">
        <f t="shared" si="88"/>
        <v>0</v>
      </c>
      <c r="AV57" s="127">
        <f t="shared" si="88"/>
        <v>0</v>
      </c>
      <c r="AW57" s="127">
        <f t="shared" si="88"/>
        <v>0</v>
      </c>
      <c r="AX57" s="127">
        <f t="shared" si="88"/>
        <v>0</v>
      </c>
      <c r="AY57" s="127">
        <f t="shared" si="88"/>
        <v>0</v>
      </c>
      <c r="AZ57" s="127">
        <f t="shared" si="88"/>
        <v>0</v>
      </c>
      <c r="BA57" s="127">
        <f t="shared" si="88"/>
        <v>0</v>
      </c>
      <c r="BB57" s="127">
        <f t="shared" si="88"/>
        <v>0</v>
      </c>
      <c r="BC57" s="127">
        <f t="shared" si="88"/>
        <v>0</v>
      </c>
      <c r="BD57" s="127">
        <f t="shared" si="88"/>
        <v>0</v>
      </c>
      <c r="BE57" s="127">
        <f t="shared" si="88"/>
        <v>0</v>
      </c>
      <c r="BF57" s="127">
        <f t="shared" si="88"/>
        <v>0</v>
      </c>
      <c r="BG57" s="127">
        <f t="shared" si="88"/>
        <v>0</v>
      </c>
      <c r="BH57" s="127">
        <f t="shared" si="88"/>
        <v>0</v>
      </c>
      <c r="BI57" s="127">
        <f t="shared" si="88"/>
        <v>0</v>
      </c>
      <c r="BJ57" s="127">
        <f t="shared" si="88"/>
        <v>0</v>
      </c>
      <c r="BK57" s="127">
        <f t="shared" si="88"/>
        <v>0</v>
      </c>
      <c r="BL57" s="127">
        <f t="shared" si="88"/>
        <v>0</v>
      </c>
      <c r="BM57" s="127">
        <f t="shared" si="88"/>
        <v>0</v>
      </c>
    </row>
    <row r="58" spans="2:65" x14ac:dyDescent="0.25">
      <c r="B58" t="str">
        <f t="shared" si="86"/>
        <v>ATTREZZATURE IND.LI E COMM.LI</v>
      </c>
      <c r="C58" s="51">
        <f t="shared" si="86"/>
        <v>0</v>
      </c>
      <c r="F58" s="127"/>
      <c r="G58" s="127">
        <f>+IF(F65=$G$7,0,1)*(SUM($G7)*$C58)/12</f>
        <v>0</v>
      </c>
      <c r="H58" s="127">
        <f>+IF(G65=$G$7,0,1)*(SUM($G7)*$C58)/12</f>
        <v>0</v>
      </c>
      <c r="I58" s="127">
        <f t="shared" ref="I58:AM58" si="89">+IF(H65=$G$7,0,1)*(SUM($G7)*$C58)/12</f>
        <v>0</v>
      </c>
      <c r="J58" s="127">
        <f t="shared" si="89"/>
        <v>0</v>
      </c>
      <c r="K58" s="127">
        <f t="shared" si="89"/>
        <v>0</v>
      </c>
      <c r="L58" s="127">
        <f t="shared" si="89"/>
        <v>0</v>
      </c>
      <c r="M58" s="127">
        <f t="shared" si="89"/>
        <v>0</v>
      </c>
      <c r="N58" s="127">
        <f t="shared" si="89"/>
        <v>0</v>
      </c>
      <c r="O58" s="127">
        <f t="shared" si="89"/>
        <v>0</v>
      </c>
      <c r="P58" s="127">
        <f t="shared" si="89"/>
        <v>0</v>
      </c>
      <c r="Q58" s="127">
        <f t="shared" si="89"/>
        <v>0</v>
      </c>
      <c r="R58" s="127">
        <f t="shared" si="89"/>
        <v>0</v>
      </c>
      <c r="S58" s="127">
        <f t="shared" si="89"/>
        <v>0</v>
      </c>
      <c r="T58" s="127">
        <f t="shared" si="89"/>
        <v>0</v>
      </c>
      <c r="U58" s="127">
        <f t="shared" si="89"/>
        <v>0</v>
      </c>
      <c r="V58" s="127">
        <f t="shared" si="89"/>
        <v>0</v>
      </c>
      <c r="W58" s="127">
        <f t="shared" si="89"/>
        <v>0</v>
      </c>
      <c r="X58" s="127">
        <f t="shared" si="89"/>
        <v>0</v>
      </c>
      <c r="Y58" s="127">
        <f t="shared" si="89"/>
        <v>0</v>
      </c>
      <c r="Z58" s="127">
        <f t="shared" si="89"/>
        <v>0</v>
      </c>
      <c r="AA58" s="127">
        <f t="shared" si="89"/>
        <v>0</v>
      </c>
      <c r="AB58" s="127">
        <f t="shared" si="89"/>
        <v>0</v>
      </c>
      <c r="AC58" s="127">
        <f t="shared" si="89"/>
        <v>0</v>
      </c>
      <c r="AD58" s="127">
        <f t="shared" si="89"/>
        <v>0</v>
      </c>
      <c r="AE58" s="127">
        <f t="shared" si="89"/>
        <v>0</v>
      </c>
      <c r="AF58" s="127">
        <f t="shared" si="89"/>
        <v>0</v>
      </c>
      <c r="AG58" s="127">
        <f t="shared" si="89"/>
        <v>0</v>
      </c>
      <c r="AH58" s="127">
        <f t="shared" si="89"/>
        <v>0</v>
      </c>
      <c r="AI58" s="127">
        <f t="shared" si="89"/>
        <v>0</v>
      </c>
      <c r="AJ58" s="127">
        <f t="shared" si="89"/>
        <v>0</v>
      </c>
      <c r="AK58" s="127">
        <f t="shared" si="89"/>
        <v>0</v>
      </c>
      <c r="AL58" s="127">
        <f t="shared" si="89"/>
        <v>0</v>
      </c>
      <c r="AM58" s="127">
        <f t="shared" si="89"/>
        <v>0</v>
      </c>
      <c r="AN58" s="127">
        <f>+IF(AM65=$G$7,0,1)*(SUM($G7)*$C58)/12</f>
        <v>0</v>
      </c>
      <c r="AO58" s="127">
        <f t="shared" ref="AO58:BM58" si="90">+IF(AN65=$G$7,0,1)*(SUM($G7)*$C58)/12</f>
        <v>0</v>
      </c>
      <c r="AP58" s="127">
        <f t="shared" si="90"/>
        <v>0</v>
      </c>
      <c r="AQ58" s="127">
        <f t="shared" si="90"/>
        <v>0</v>
      </c>
      <c r="AR58" s="127">
        <f t="shared" si="90"/>
        <v>0</v>
      </c>
      <c r="AS58" s="127">
        <f t="shared" si="90"/>
        <v>0</v>
      </c>
      <c r="AT58" s="127">
        <f t="shared" si="90"/>
        <v>0</v>
      </c>
      <c r="AU58" s="127">
        <f t="shared" si="90"/>
        <v>0</v>
      </c>
      <c r="AV58" s="127">
        <f t="shared" si="90"/>
        <v>0</v>
      </c>
      <c r="AW58" s="127">
        <f t="shared" si="90"/>
        <v>0</v>
      </c>
      <c r="AX58" s="127">
        <f t="shared" si="90"/>
        <v>0</v>
      </c>
      <c r="AY58" s="127">
        <f t="shared" si="90"/>
        <v>0</v>
      </c>
      <c r="AZ58" s="127">
        <f t="shared" si="90"/>
        <v>0</v>
      </c>
      <c r="BA58" s="127">
        <f t="shared" si="90"/>
        <v>0</v>
      </c>
      <c r="BB58" s="127">
        <f t="shared" si="90"/>
        <v>0</v>
      </c>
      <c r="BC58" s="127">
        <f t="shared" si="90"/>
        <v>0</v>
      </c>
      <c r="BD58" s="127">
        <f t="shared" si="90"/>
        <v>0</v>
      </c>
      <c r="BE58" s="127">
        <f t="shared" si="90"/>
        <v>0</v>
      </c>
      <c r="BF58" s="127">
        <f t="shared" si="90"/>
        <v>0</v>
      </c>
      <c r="BG58" s="127">
        <f t="shared" si="90"/>
        <v>0</v>
      </c>
      <c r="BH58" s="127">
        <f t="shared" si="90"/>
        <v>0</v>
      </c>
      <c r="BI58" s="127">
        <f t="shared" si="90"/>
        <v>0</v>
      </c>
      <c r="BJ58" s="127">
        <f t="shared" si="90"/>
        <v>0</v>
      </c>
      <c r="BK58" s="127">
        <f t="shared" si="90"/>
        <v>0</v>
      </c>
      <c r="BL58" s="127">
        <f t="shared" si="90"/>
        <v>0</v>
      </c>
      <c r="BM58" s="127">
        <f t="shared" si="90"/>
        <v>0</v>
      </c>
    </row>
    <row r="59" spans="2:65" x14ac:dyDescent="0.25">
      <c r="B59" t="str">
        <f t="shared" si="86"/>
        <v>COSTI D'IMPIANTO E AMPLIAMENTO</v>
      </c>
      <c r="C59" s="51">
        <f t="shared" si="86"/>
        <v>0</v>
      </c>
      <c r="F59" s="127"/>
      <c r="G59" s="127">
        <f>+IF(F66=$G$8,0,1)*(SUM($G8)*$C59)/12</f>
        <v>0</v>
      </c>
      <c r="H59" s="127">
        <f>+IF(G66=$G$8,0,1)*(SUM($G8)*$C59)/12</f>
        <v>0</v>
      </c>
      <c r="I59" s="127">
        <f t="shared" ref="I59:AM59" si="91">+IF(H66=$G$8,0,1)*(SUM($G8)*$C59)/12</f>
        <v>0</v>
      </c>
      <c r="J59" s="127">
        <f t="shared" si="91"/>
        <v>0</v>
      </c>
      <c r="K59" s="127">
        <f t="shared" si="91"/>
        <v>0</v>
      </c>
      <c r="L59" s="127">
        <f t="shared" si="91"/>
        <v>0</v>
      </c>
      <c r="M59" s="127">
        <f t="shared" si="91"/>
        <v>0</v>
      </c>
      <c r="N59" s="127">
        <f t="shared" si="91"/>
        <v>0</v>
      </c>
      <c r="O59" s="127">
        <f t="shared" si="91"/>
        <v>0</v>
      </c>
      <c r="P59" s="127">
        <f t="shared" si="91"/>
        <v>0</v>
      </c>
      <c r="Q59" s="127">
        <f t="shared" si="91"/>
        <v>0</v>
      </c>
      <c r="R59" s="127">
        <f t="shared" si="91"/>
        <v>0</v>
      </c>
      <c r="S59" s="127">
        <f t="shared" si="91"/>
        <v>0</v>
      </c>
      <c r="T59" s="127">
        <f t="shared" si="91"/>
        <v>0</v>
      </c>
      <c r="U59" s="127">
        <f t="shared" si="91"/>
        <v>0</v>
      </c>
      <c r="V59" s="127">
        <f t="shared" si="91"/>
        <v>0</v>
      </c>
      <c r="W59" s="127">
        <f t="shared" si="91"/>
        <v>0</v>
      </c>
      <c r="X59" s="127">
        <f t="shared" si="91"/>
        <v>0</v>
      </c>
      <c r="Y59" s="127">
        <f t="shared" si="91"/>
        <v>0</v>
      </c>
      <c r="Z59" s="127">
        <f t="shared" si="91"/>
        <v>0</v>
      </c>
      <c r="AA59" s="127">
        <f t="shared" si="91"/>
        <v>0</v>
      </c>
      <c r="AB59" s="127">
        <f t="shared" si="91"/>
        <v>0</v>
      </c>
      <c r="AC59" s="127">
        <f t="shared" si="91"/>
        <v>0</v>
      </c>
      <c r="AD59" s="127">
        <f t="shared" si="91"/>
        <v>0</v>
      </c>
      <c r="AE59" s="127">
        <f t="shared" si="91"/>
        <v>0</v>
      </c>
      <c r="AF59" s="127">
        <f t="shared" si="91"/>
        <v>0</v>
      </c>
      <c r="AG59" s="127">
        <f t="shared" si="91"/>
        <v>0</v>
      </c>
      <c r="AH59" s="127">
        <f t="shared" si="91"/>
        <v>0</v>
      </c>
      <c r="AI59" s="127">
        <f t="shared" si="91"/>
        <v>0</v>
      </c>
      <c r="AJ59" s="127">
        <f t="shared" si="91"/>
        <v>0</v>
      </c>
      <c r="AK59" s="127">
        <f t="shared" si="91"/>
        <v>0</v>
      </c>
      <c r="AL59" s="127">
        <f t="shared" si="91"/>
        <v>0</v>
      </c>
      <c r="AM59" s="127">
        <f t="shared" si="91"/>
        <v>0</v>
      </c>
      <c r="AN59" s="127">
        <f>+IF(AM66=$G$8,0,1)*(SUM($G8)*$C59)/12</f>
        <v>0</v>
      </c>
      <c r="AO59" s="127">
        <f t="shared" ref="AO59:BM59" si="92">+IF(AN66=$G$8,0,1)*(SUM($G8)*$C59)/12</f>
        <v>0</v>
      </c>
      <c r="AP59" s="127">
        <f t="shared" si="92"/>
        <v>0</v>
      </c>
      <c r="AQ59" s="127">
        <f t="shared" si="92"/>
        <v>0</v>
      </c>
      <c r="AR59" s="127">
        <f t="shared" si="92"/>
        <v>0</v>
      </c>
      <c r="AS59" s="127">
        <f t="shared" si="92"/>
        <v>0</v>
      </c>
      <c r="AT59" s="127">
        <f t="shared" si="92"/>
        <v>0</v>
      </c>
      <c r="AU59" s="127">
        <f t="shared" si="92"/>
        <v>0</v>
      </c>
      <c r="AV59" s="127">
        <f t="shared" si="92"/>
        <v>0</v>
      </c>
      <c r="AW59" s="127">
        <f t="shared" si="92"/>
        <v>0</v>
      </c>
      <c r="AX59" s="127">
        <f t="shared" si="92"/>
        <v>0</v>
      </c>
      <c r="AY59" s="127">
        <f t="shared" si="92"/>
        <v>0</v>
      </c>
      <c r="AZ59" s="127">
        <f t="shared" si="92"/>
        <v>0</v>
      </c>
      <c r="BA59" s="127">
        <f t="shared" si="92"/>
        <v>0</v>
      </c>
      <c r="BB59" s="127">
        <f t="shared" si="92"/>
        <v>0</v>
      </c>
      <c r="BC59" s="127">
        <f t="shared" si="92"/>
        <v>0</v>
      </c>
      <c r="BD59" s="127">
        <f t="shared" si="92"/>
        <v>0</v>
      </c>
      <c r="BE59" s="127">
        <f t="shared" si="92"/>
        <v>0</v>
      </c>
      <c r="BF59" s="127">
        <f t="shared" si="92"/>
        <v>0</v>
      </c>
      <c r="BG59" s="127">
        <f t="shared" si="92"/>
        <v>0</v>
      </c>
      <c r="BH59" s="127">
        <f t="shared" si="92"/>
        <v>0</v>
      </c>
      <c r="BI59" s="127">
        <f t="shared" si="92"/>
        <v>0</v>
      </c>
      <c r="BJ59" s="127">
        <f t="shared" si="92"/>
        <v>0</v>
      </c>
      <c r="BK59" s="127">
        <f t="shared" si="92"/>
        <v>0</v>
      </c>
      <c r="BL59" s="127">
        <f t="shared" si="92"/>
        <v>0</v>
      </c>
      <c r="BM59" s="127">
        <f t="shared" si="92"/>
        <v>0</v>
      </c>
    </row>
    <row r="60" spans="2:65" x14ac:dyDescent="0.25">
      <c r="B60" t="str">
        <f t="shared" si="86"/>
        <v>FEE D'INGRESSO</v>
      </c>
      <c r="C60" s="51">
        <f t="shared" si="86"/>
        <v>0</v>
      </c>
      <c r="F60" s="127"/>
      <c r="G60" s="127">
        <f>+IF(F67=$G$9,0,1)*(SUM($G9)*$C60)/12</f>
        <v>0</v>
      </c>
      <c r="H60" s="127">
        <f>+IF(G67=$G$9,0,1)*(SUM($G9)*$C60)/12</f>
        <v>0</v>
      </c>
      <c r="I60" s="127">
        <f t="shared" ref="I60:AM60" si="93">+IF(H67=$G$9,0,1)*(SUM($G9)*$C60)/12</f>
        <v>0</v>
      </c>
      <c r="J60" s="127">
        <f t="shared" si="93"/>
        <v>0</v>
      </c>
      <c r="K60" s="127">
        <f t="shared" si="93"/>
        <v>0</v>
      </c>
      <c r="L60" s="127">
        <f t="shared" si="93"/>
        <v>0</v>
      </c>
      <c r="M60" s="127">
        <f t="shared" si="93"/>
        <v>0</v>
      </c>
      <c r="N60" s="127">
        <f t="shared" si="93"/>
        <v>0</v>
      </c>
      <c r="O60" s="127">
        <f t="shared" si="93"/>
        <v>0</v>
      </c>
      <c r="P60" s="127">
        <f t="shared" si="93"/>
        <v>0</v>
      </c>
      <c r="Q60" s="127">
        <f t="shared" si="93"/>
        <v>0</v>
      </c>
      <c r="R60" s="127">
        <f t="shared" si="93"/>
        <v>0</v>
      </c>
      <c r="S60" s="127">
        <f t="shared" si="93"/>
        <v>0</v>
      </c>
      <c r="T60" s="127">
        <f t="shared" si="93"/>
        <v>0</v>
      </c>
      <c r="U60" s="127">
        <f t="shared" si="93"/>
        <v>0</v>
      </c>
      <c r="V60" s="127">
        <f t="shared" si="93"/>
        <v>0</v>
      </c>
      <c r="W60" s="127">
        <f t="shared" si="93"/>
        <v>0</v>
      </c>
      <c r="X60" s="127">
        <f t="shared" si="93"/>
        <v>0</v>
      </c>
      <c r="Y60" s="127">
        <f t="shared" si="93"/>
        <v>0</v>
      </c>
      <c r="Z60" s="127">
        <f t="shared" si="93"/>
        <v>0</v>
      </c>
      <c r="AA60" s="127">
        <f t="shared" si="93"/>
        <v>0</v>
      </c>
      <c r="AB60" s="127">
        <f t="shared" si="93"/>
        <v>0</v>
      </c>
      <c r="AC60" s="127">
        <f t="shared" si="93"/>
        <v>0</v>
      </c>
      <c r="AD60" s="127">
        <f t="shared" si="93"/>
        <v>0</v>
      </c>
      <c r="AE60" s="127">
        <f t="shared" si="93"/>
        <v>0</v>
      </c>
      <c r="AF60" s="127">
        <f t="shared" si="93"/>
        <v>0</v>
      </c>
      <c r="AG60" s="127">
        <f t="shared" si="93"/>
        <v>0</v>
      </c>
      <c r="AH60" s="127">
        <f t="shared" si="93"/>
        <v>0</v>
      </c>
      <c r="AI60" s="127">
        <f t="shared" si="93"/>
        <v>0</v>
      </c>
      <c r="AJ60" s="127">
        <f t="shared" si="93"/>
        <v>0</v>
      </c>
      <c r="AK60" s="127">
        <f t="shared" si="93"/>
        <v>0</v>
      </c>
      <c r="AL60" s="127">
        <f t="shared" si="93"/>
        <v>0</v>
      </c>
      <c r="AM60" s="127">
        <f t="shared" si="93"/>
        <v>0</v>
      </c>
      <c r="AN60" s="127">
        <f>+IF(AM67=$G$9,0,1)*(SUM($G9)*$C60)/12</f>
        <v>0</v>
      </c>
      <c r="AO60" s="127">
        <f t="shared" ref="AO60:BM60" si="94">+IF(AN67=$G$9,0,1)*(SUM($G9)*$C60)/12</f>
        <v>0</v>
      </c>
      <c r="AP60" s="127">
        <f t="shared" si="94"/>
        <v>0</v>
      </c>
      <c r="AQ60" s="127">
        <f t="shared" si="94"/>
        <v>0</v>
      </c>
      <c r="AR60" s="127">
        <f t="shared" si="94"/>
        <v>0</v>
      </c>
      <c r="AS60" s="127">
        <f t="shared" si="94"/>
        <v>0</v>
      </c>
      <c r="AT60" s="127">
        <f t="shared" si="94"/>
        <v>0</v>
      </c>
      <c r="AU60" s="127">
        <f t="shared" si="94"/>
        <v>0</v>
      </c>
      <c r="AV60" s="127">
        <f t="shared" si="94"/>
        <v>0</v>
      </c>
      <c r="AW60" s="127">
        <f t="shared" si="94"/>
        <v>0</v>
      </c>
      <c r="AX60" s="127">
        <f t="shared" si="94"/>
        <v>0</v>
      </c>
      <c r="AY60" s="127">
        <f t="shared" si="94"/>
        <v>0</v>
      </c>
      <c r="AZ60" s="127">
        <f t="shared" si="94"/>
        <v>0</v>
      </c>
      <c r="BA60" s="127">
        <f t="shared" si="94"/>
        <v>0</v>
      </c>
      <c r="BB60" s="127">
        <f t="shared" si="94"/>
        <v>0</v>
      </c>
      <c r="BC60" s="127">
        <f t="shared" si="94"/>
        <v>0</v>
      </c>
      <c r="BD60" s="127">
        <f t="shared" si="94"/>
        <v>0</v>
      </c>
      <c r="BE60" s="127">
        <f t="shared" si="94"/>
        <v>0</v>
      </c>
      <c r="BF60" s="127">
        <f t="shared" si="94"/>
        <v>0</v>
      </c>
      <c r="BG60" s="127">
        <f t="shared" si="94"/>
        <v>0</v>
      </c>
      <c r="BH60" s="127">
        <f t="shared" si="94"/>
        <v>0</v>
      </c>
      <c r="BI60" s="127">
        <f t="shared" si="94"/>
        <v>0</v>
      </c>
      <c r="BJ60" s="127">
        <f t="shared" si="94"/>
        <v>0</v>
      </c>
      <c r="BK60" s="127">
        <f t="shared" si="94"/>
        <v>0</v>
      </c>
      <c r="BL60" s="127">
        <f t="shared" si="94"/>
        <v>0</v>
      </c>
      <c r="BM60" s="127">
        <f t="shared" si="94"/>
        <v>0</v>
      </c>
    </row>
    <row r="61" spans="2:65" x14ac:dyDescent="0.25">
      <c r="B61" t="str">
        <f t="shared" si="86"/>
        <v>ALTRE IMM.NI IMMATERIALI</v>
      </c>
      <c r="C61" s="51">
        <f t="shared" si="86"/>
        <v>0</v>
      </c>
      <c r="F61" s="127"/>
      <c r="G61" s="127">
        <f>+IF(F68=$G$10,0,1)*(SUM($G10)*$C61)/12</f>
        <v>0</v>
      </c>
      <c r="H61" s="127">
        <f>+IF(G68=$G$10,0,1)*(SUM($G10)*$C61)/12</f>
        <v>0</v>
      </c>
      <c r="I61" s="127">
        <f t="shared" ref="I61:AM61" si="95">+IF(H68=$G$10,0,1)*(SUM($G10)*$C61)/12</f>
        <v>0</v>
      </c>
      <c r="J61" s="127">
        <f t="shared" si="95"/>
        <v>0</v>
      </c>
      <c r="K61" s="127">
        <f t="shared" si="95"/>
        <v>0</v>
      </c>
      <c r="L61" s="127">
        <f t="shared" si="95"/>
        <v>0</v>
      </c>
      <c r="M61" s="127">
        <f t="shared" si="95"/>
        <v>0</v>
      </c>
      <c r="N61" s="127">
        <f t="shared" si="95"/>
        <v>0</v>
      </c>
      <c r="O61" s="127">
        <f t="shared" si="95"/>
        <v>0</v>
      </c>
      <c r="P61" s="127">
        <f t="shared" si="95"/>
        <v>0</v>
      </c>
      <c r="Q61" s="127">
        <f t="shared" si="95"/>
        <v>0</v>
      </c>
      <c r="R61" s="127">
        <f t="shared" si="95"/>
        <v>0</v>
      </c>
      <c r="S61" s="127">
        <f t="shared" si="95"/>
        <v>0</v>
      </c>
      <c r="T61" s="127">
        <f t="shared" si="95"/>
        <v>0</v>
      </c>
      <c r="U61" s="127">
        <f t="shared" si="95"/>
        <v>0</v>
      </c>
      <c r="V61" s="127">
        <f t="shared" si="95"/>
        <v>0</v>
      </c>
      <c r="W61" s="127">
        <f t="shared" si="95"/>
        <v>0</v>
      </c>
      <c r="X61" s="127">
        <f t="shared" si="95"/>
        <v>0</v>
      </c>
      <c r="Y61" s="127">
        <f t="shared" si="95"/>
        <v>0</v>
      </c>
      <c r="Z61" s="127">
        <f t="shared" si="95"/>
        <v>0</v>
      </c>
      <c r="AA61" s="127">
        <f t="shared" si="95"/>
        <v>0</v>
      </c>
      <c r="AB61" s="127">
        <f t="shared" si="95"/>
        <v>0</v>
      </c>
      <c r="AC61" s="127">
        <f t="shared" si="95"/>
        <v>0</v>
      </c>
      <c r="AD61" s="127">
        <f t="shared" si="95"/>
        <v>0</v>
      </c>
      <c r="AE61" s="127">
        <f t="shared" si="95"/>
        <v>0</v>
      </c>
      <c r="AF61" s="127">
        <f t="shared" si="95"/>
        <v>0</v>
      </c>
      <c r="AG61" s="127">
        <f t="shared" si="95"/>
        <v>0</v>
      </c>
      <c r="AH61" s="127">
        <f t="shared" si="95"/>
        <v>0</v>
      </c>
      <c r="AI61" s="127">
        <f t="shared" si="95"/>
        <v>0</v>
      </c>
      <c r="AJ61" s="127">
        <f t="shared" si="95"/>
        <v>0</v>
      </c>
      <c r="AK61" s="127">
        <f t="shared" si="95"/>
        <v>0</v>
      </c>
      <c r="AL61" s="127">
        <f t="shared" si="95"/>
        <v>0</v>
      </c>
      <c r="AM61" s="127">
        <f t="shared" si="95"/>
        <v>0</v>
      </c>
      <c r="AN61" s="127">
        <f>+IF(AM68=$G$10,0,1)*(SUM($G10)*$C61)/12</f>
        <v>0</v>
      </c>
      <c r="AO61" s="127">
        <f t="shared" ref="AO61:BM61" si="96">+IF(AN68=$G$10,0,1)*(SUM($G10)*$C61)/12</f>
        <v>0</v>
      </c>
      <c r="AP61" s="127">
        <f t="shared" si="96"/>
        <v>0</v>
      </c>
      <c r="AQ61" s="127">
        <f t="shared" si="96"/>
        <v>0</v>
      </c>
      <c r="AR61" s="127">
        <f t="shared" si="96"/>
        <v>0</v>
      </c>
      <c r="AS61" s="127">
        <f t="shared" si="96"/>
        <v>0</v>
      </c>
      <c r="AT61" s="127">
        <f t="shared" si="96"/>
        <v>0</v>
      </c>
      <c r="AU61" s="127">
        <f t="shared" si="96"/>
        <v>0</v>
      </c>
      <c r="AV61" s="127">
        <f t="shared" si="96"/>
        <v>0</v>
      </c>
      <c r="AW61" s="127">
        <f t="shared" si="96"/>
        <v>0</v>
      </c>
      <c r="AX61" s="127">
        <f t="shared" si="96"/>
        <v>0</v>
      </c>
      <c r="AY61" s="127">
        <f t="shared" si="96"/>
        <v>0</v>
      </c>
      <c r="AZ61" s="127">
        <f t="shared" si="96"/>
        <v>0</v>
      </c>
      <c r="BA61" s="127">
        <f t="shared" si="96"/>
        <v>0</v>
      </c>
      <c r="BB61" s="127">
        <f t="shared" si="96"/>
        <v>0</v>
      </c>
      <c r="BC61" s="127">
        <f t="shared" si="96"/>
        <v>0</v>
      </c>
      <c r="BD61" s="127">
        <f t="shared" si="96"/>
        <v>0</v>
      </c>
      <c r="BE61" s="127">
        <f t="shared" si="96"/>
        <v>0</v>
      </c>
      <c r="BF61" s="127">
        <f t="shared" si="96"/>
        <v>0</v>
      </c>
      <c r="BG61" s="127">
        <f t="shared" si="96"/>
        <v>0</v>
      </c>
      <c r="BH61" s="127">
        <f t="shared" si="96"/>
        <v>0</v>
      </c>
      <c r="BI61" s="127">
        <f t="shared" si="96"/>
        <v>0</v>
      </c>
      <c r="BJ61" s="127">
        <f t="shared" si="96"/>
        <v>0</v>
      </c>
      <c r="BK61" s="127">
        <f t="shared" si="96"/>
        <v>0</v>
      </c>
      <c r="BL61" s="127">
        <f t="shared" si="96"/>
        <v>0</v>
      </c>
      <c r="BM61" s="127">
        <f t="shared" si="96"/>
        <v>0</v>
      </c>
    </row>
    <row r="62" spans="2:65" ht="30" x14ac:dyDescent="0.25">
      <c r="C62" s="50"/>
      <c r="F62" s="165" t="s">
        <v>167</v>
      </c>
      <c r="G62" s="165" t="s">
        <v>167</v>
      </c>
      <c r="H62" s="165" t="s">
        <v>167</v>
      </c>
      <c r="I62" s="165" t="s">
        <v>167</v>
      </c>
      <c r="J62" s="165" t="s">
        <v>167</v>
      </c>
      <c r="K62" s="165" t="s">
        <v>167</v>
      </c>
      <c r="L62" s="165" t="s">
        <v>167</v>
      </c>
      <c r="M62" s="165" t="s">
        <v>167</v>
      </c>
      <c r="N62" s="165" t="s">
        <v>167</v>
      </c>
      <c r="O62" s="165" t="s">
        <v>167</v>
      </c>
      <c r="P62" s="165" t="s">
        <v>167</v>
      </c>
      <c r="Q62" s="165" t="s">
        <v>167</v>
      </c>
      <c r="R62" s="165" t="s">
        <v>167</v>
      </c>
      <c r="S62" s="165" t="s">
        <v>167</v>
      </c>
      <c r="T62" s="165" t="s">
        <v>167</v>
      </c>
      <c r="U62" s="165" t="s">
        <v>167</v>
      </c>
      <c r="V62" s="165" t="s">
        <v>167</v>
      </c>
      <c r="W62" s="165" t="s">
        <v>167</v>
      </c>
      <c r="X62" s="165" t="s">
        <v>167</v>
      </c>
      <c r="Y62" s="165" t="s">
        <v>167</v>
      </c>
      <c r="Z62" s="165" t="s">
        <v>167</v>
      </c>
      <c r="AA62" s="165" t="s">
        <v>167</v>
      </c>
      <c r="AB62" s="165" t="s">
        <v>167</v>
      </c>
      <c r="AC62" s="165" t="s">
        <v>167</v>
      </c>
      <c r="AD62" s="165" t="s">
        <v>167</v>
      </c>
      <c r="AE62" s="165" t="s">
        <v>167</v>
      </c>
      <c r="AF62" s="165" t="s">
        <v>167</v>
      </c>
      <c r="AG62" s="165" t="s">
        <v>167</v>
      </c>
      <c r="AH62" s="165" t="s">
        <v>167</v>
      </c>
      <c r="AI62" s="165" t="s">
        <v>167</v>
      </c>
      <c r="AJ62" s="165" t="s">
        <v>167</v>
      </c>
      <c r="AK62" s="165" t="s">
        <v>167</v>
      </c>
      <c r="AL62" s="165" t="s">
        <v>167</v>
      </c>
      <c r="AM62" s="165" t="s">
        <v>167</v>
      </c>
      <c r="AN62" s="165" t="s">
        <v>167</v>
      </c>
      <c r="AO62" s="165" t="s">
        <v>167</v>
      </c>
      <c r="AP62" s="165" t="s">
        <v>167</v>
      </c>
      <c r="AQ62" s="165" t="s">
        <v>167</v>
      </c>
      <c r="AR62" s="165" t="s">
        <v>167</v>
      </c>
      <c r="AS62" s="165" t="s">
        <v>167</v>
      </c>
      <c r="AT62" s="165" t="s">
        <v>167</v>
      </c>
      <c r="AU62" s="165" t="s">
        <v>167</v>
      </c>
      <c r="AV62" s="165" t="s">
        <v>167</v>
      </c>
      <c r="AW62" s="165" t="s">
        <v>167</v>
      </c>
      <c r="AX62" s="165" t="s">
        <v>167</v>
      </c>
      <c r="AY62" s="165" t="s">
        <v>167</v>
      </c>
      <c r="AZ62" s="165" t="s">
        <v>167</v>
      </c>
      <c r="BA62" s="165" t="s">
        <v>167</v>
      </c>
      <c r="BB62" s="165" t="s">
        <v>167</v>
      </c>
      <c r="BC62" s="165" t="s">
        <v>167</v>
      </c>
      <c r="BD62" s="165" t="s">
        <v>167</v>
      </c>
      <c r="BE62" s="165" t="s">
        <v>167</v>
      </c>
      <c r="BF62" s="165" t="s">
        <v>167</v>
      </c>
      <c r="BG62" s="165" t="s">
        <v>167</v>
      </c>
      <c r="BH62" s="165" t="s">
        <v>167</v>
      </c>
      <c r="BI62" s="165" t="s">
        <v>167</v>
      </c>
      <c r="BJ62" s="165" t="s">
        <v>167</v>
      </c>
      <c r="BK62" s="165" t="s">
        <v>167</v>
      </c>
      <c r="BL62" s="165" t="s">
        <v>167</v>
      </c>
      <c r="BM62" s="165" t="s">
        <v>167</v>
      </c>
    </row>
    <row r="63" spans="2:65" x14ac:dyDescent="0.25">
      <c r="B63" t="str">
        <f>+B56</f>
        <v>FABBRICATI</v>
      </c>
      <c r="C63" s="51"/>
      <c r="F63" s="127"/>
      <c r="G63" s="127">
        <f t="shared" ref="G63:BM67" si="97">+F63+G56</f>
        <v>0</v>
      </c>
      <c r="H63" s="127">
        <f t="shared" si="97"/>
        <v>0</v>
      </c>
      <c r="I63" s="127">
        <f t="shared" si="97"/>
        <v>0</v>
      </c>
      <c r="J63" s="127">
        <f t="shared" si="97"/>
        <v>0</v>
      </c>
      <c r="K63" s="127">
        <f t="shared" si="97"/>
        <v>0</v>
      </c>
      <c r="L63" s="127">
        <f t="shared" si="97"/>
        <v>0</v>
      </c>
      <c r="M63" s="127">
        <f t="shared" si="97"/>
        <v>0</v>
      </c>
      <c r="N63" s="127">
        <f t="shared" si="97"/>
        <v>0</v>
      </c>
      <c r="O63" s="127">
        <f t="shared" si="97"/>
        <v>0</v>
      </c>
      <c r="P63" s="127">
        <f t="shared" si="97"/>
        <v>0</v>
      </c>
      <c r="Q63" s="127">
        <f t="shared" si="97"/>
        <v>0</v>
      </c>
      <c r="R63" s="127">
        <f t="shared" si="97"/>
        <v>0</v>
      </c>
      <c r="S63" s="127">
        <f t="shared" si="97"/>
        <v>0</v>
      </c>
      <c r="T63" s="127">
        <f t="shared" si="97"/>
        <v>0</v>
      </c>
      <c r="U63" s="127">
        <f t="shared" si="97"/>
        <v>0</v>
      </c>
      <c r="V63" s="127">
        <f t="shared" si="97"/>
        <v>0</v>
      </c>
      <c r="W63" s="127">
        <f t="shared" si="97"/>
        <v>0</v>
      </c>
      <c r="X63" s="127">
        <f t="shared" si="97"/>
        <v>0</v>
      </c>
      <c r="Y63" s="127">
        <f t="shared" si="97"/>
        <v>0</v>
      </c>
      <c r="Z63" s="127">
        <f t="shared" si="97"/>
        <v>0</v>
      </c>
      <c r="AA63" s="127">
        <f t="shared" si="97"/>
        <v>0</v>
      </c>
      <c r="AB63" s="127">
        <f t="shared" si="97"/>
        <v>0</v>
      </c>
      <c r="AC63" s="127">
        <f t="shared" si="97"/>
        <v>0</v>
      </c>
      <c r="AD63" s="127">
        <f t="shared" si="97"/>
        <v>0</v>
      </c>
      <c r="AE63" s="127">
        <f t="shared" si="97"/>
        <v>0</v>
      </c>
      <c r="AF63" s="127">
        <f t="shared" si="97"/>
        <v>0</v>
      </c>
      <c r="AG63" s="127">
        <f t="shared" si="97"/>
        <v>0</v>
      </c>
      <c r="AH63" s="127">
        <f t="shared" si="97"/>
        <v>0</v>
      </c>
      <c r="AI63" s="127">
        <f t="shared" si="97"/>
        <v>0</v>
      </c>
      <c r="AJ63" s="127">
        <f t="shared" si="97"/>
        <v>0</v>
      </c>
      <c r="AK63" s="127">
        <f t="shared" si="97"/>
        <v>0</v>
      </c>
      <c r="AL63" s="127">
        <f t="shared" si="97"/>
        <v>0</v>
      </c>
      <c r="AM63" s="127">
        <f t="shared" si="97"/>
        <v>0</v>
      </c>
      <c r="AN63" s="127">
        <f t="shared" si="97"/>
        <v>0</v>
      </c>
      <c r="AO63" s="127">
        <f t="shared" si="97"/>
        <v>0</v>
      </c>
      <c r="AP63" s="127">
        <f t="shared" si="97"/>
        <v>0</v>
      </c>
      <c r="AQ63" s="127">
        <f t="shared" si="97"/>
        <v>0</v>
      </c>
      <c r="AR63" s="127">
        <f t="shared" si="97"/>
        <v>0</v>
      </c>
      <c r="AS63" s="127">
        <f t="shared" si="97"/>
        <v>0</v>
      </c>
      <c r="AT63" s="127">
        <f t="shared" si="97"/>
        <v>0</v>
      </c>
      <c r="AU63" s="127">
        <f t="shared" si="97"/>
        <v>0</v>
      </c>
      <c r="AV63" s="127">
        <f t="shared" si="97"/>
        <v>0</v>
      </c>
      <c r="AW63" s="127">
        <f t="shared" si="97"/>
        <v>0</v>
      </c>
      <c r="AX63" s="127">
        <f t="shared" si="97"/>
        <v>0</v>
      </c>
      <c r="AY63" s="127">
        <f t="shared" si="97"/>
        <v>0</v>
      </c>
      <c r="AZ63" s="127">
        <f t="shared" si="97"/>
        <v>0</v>
      </c>
      <c r="BA63" s="127">
        <f t="shared" si="97"/>
        <v>0</v>
      </c>
      <c r="BB63" s="127">
        <f t="shared" si="97"/>
        <v>0</v>
      </c>
      <c r="BC63" s="127">
        <f t="shared" si="97"/>
        <v>0</v>
      </c>
      <c r="BD63" s="127">
        <f t="shared" si="97"/>
        <v>0</v>
      </c>
      <c r="BE63" s="127">
        <f t="shared" si="97"/>
        <v>0</v>
      </c>
      <c r="BF63" s="127">
        <f t="shared" si="97"/>
        <v>0</v>
      </c>
      <c r="BG63" s="127">
        <f t="shared" si="97"/>
        <v>0</v>
      </c>
      <c r="BH63" s="127">
        <f t="shared" si="97"/>
        <v>0</v>
      </c>
      <c r="BI63" s="127">
        <f t="shared" si="97"/>
        <v>0</v>
      </c>
      <c r="BJ63" s="127">
        <f t="shared" si="97"/>
        <v>0</v>
      </c>
      <c r="BK63" s="127">
        <f t="shared" si="97"/>
        <v>0</v>
      </c>
      <c r="BL63" s="127">
        <f t="shared" si="97"/>
        <v>0</v>
      </c>
      <c r="BM63" s="127">
        <f t="shared" si="97"/>
        <v>0</v>
      </c>
    </row>
    <row r="64" spans="2:65" x14ac:dyDescent="0.25">
      <c r="B64" t="str">
        <f t="shared" ref="B64:B67" si="98">+B57</f>
        <v>IMPIANTI E MACCHINARI</v>
      </c>
      <c r="C64" s="51"/>
      <c r="F64" s="127"/>
      <c r="G64" s="127">
        <f t="shared" si="97"/>
        <v>0</v>
      </c>
      <c r="H64" s="127">
        <f t="shared" si="97"/>
        <v>0</v>
      </c>
      <c r="I64" s="127">
        <f t="shared" si="97"/>
        <v>0</v>
      </c>
      <c r="J64" s="127">
        <f t="shared" si="97"/>
        <v>0</v>
      </c>
      <c r="K64" s="127">
        <f t="shared" si="97"/>
        <v>0</v>
      </c>
      <c r="L64" s="127">
        <f t="shared" si="97"/>
        <v>0</v>
      </c>
      <c r="M64" s="127">
        <f t="shared" si="97"/>
        <v>0</v>
      </c>
      <c r="N64" s="127">
        <f t="shared" si="97"/>
        <v>0</v>
      </c>
      <c r="O64" s="127">
        <f t="shared" si="97"/>
        <v>0</v>
      </c>
      <c r="P64" s="127">
        <f t="shared" si="97"/>
        <v>0</v>
      </c>
      <c r="Q64" s="127">
        <f t="shared" si="97"/>
        <v>0</v>
      </c>
      <c r="R64" s="127">
        <f t="shared" si="97"/>
        <v>0</v>
      </c>
      <c r="S64" s="127">
        <f t="shared" si="97"/>
        <v>0</v>
      </c>
      <c r="T64" s="127">
        <f t="shared" si="97"/>
        <v>0</v>
      </c>
      <c r="U64" s="127">
        <f t="shared" si="97"/>
        <v>0</v>
      </c>
      <c r="V64" s="127">
        <f t="shared" si="97"/>
        <v>0</v>
      </c>
      <c r="W64" s="127">
        <f t="shared" si="97"/>
        <v>0</v>
      </c>
      <c r="X64" s="127">
        <f t="shared" si="97"/>
        <v>0</v>
      </c>
      <c r="Y64" s="127">
        <f t="shared" si="97"/>
        <v>0</v>
      </c>
      <c r="Z64" s="127">
        <f t="shared" si="97"/>
        <v>0</v>
      </c>
      <c r="AA64" s="127">
        <f t="shared" si="97"/>
        <v>0</v>
      </c>
      <c r="AB64" s="127">
        <f t="shared" si="97"/>
        <v>0</v>
      </c>
      <c r="AC64" s="127">
        <f t="shared" si="97"/>
        <v>0</v>
      </c>
      <c r="AD64" s="127">
        <f t="shared" si="97"/>
        <v>0</v>
      </c>
      <c r="AE64" s="127">
        <f t="shared" si="97"/>
        <v>0</v>
      </c>
      <c r="AF64" s="127">
        <f t="shared" si="97"/>
        <v>0</v>
      </c>
      <c r="AG64" s="127">
        <f t="shared" si="97"/>
        <v>0</v>
      </c>
      <c r="AH64" s="127">
        <f t="shared" si="97"/>
        <v>0</v>
      </c>
      <c r="AI64" s="127">
        <f t="shared" si="97"/>
        <v>0</v>
      </c>
      <c r="AJ64" s="127">
        <f t="shared" si="97"/>
        <v>0</v>
      </c>
      <c r="AK64" s="127">
        <f t="shared" si="97"/>
        <v>0</v>
      </c>
      <c r="AL64" s="127">
        <f t="shared" si="97"/>
        <v>0</v>
      </c>
      <c r="AM64" s="127">
        <f t="shared" si="97"/>
        <v>0</v>
      </c>
      <c r="AN64" s="127">
        <f t="shared" si="97"/>
        <v>0</v>
      </c>
      <c r="AO64" s="127">
        <f t="shared" si="97"/>
        <v>0</v>
      </c>
      <c r="AP64" s="127">
        <f t="shared" si="97"/>
        <v>0</v>
      </c>
      <c r="AQ64" s="127">
        <f t="shared" si="97"/>
        <v>0</v>
      </c>
      <c r="AR64" s="127">
        <f t="shared" si="97"/>
        <v>0</v>
      </c>
      <c r="AS64" s="127">
        <f t="shared" si="97"/>
        <v>0</v>
      </c>
      <c r="AT64" s="127">
        <f t="shared" si="97"/>
        <v>0</v>
      </c>
      <c r="AU64" s="127">
        <f t="shared" si="97"/>
        <v>0</v>
      </c>
      <c r="AV64" s="127">
        <f t="shared" si="97"/>
        <v>0</v>
      </c>
      <c r="AW64" s="127">
        <f t="shared" si="97"/>
        <v>0</v>
      </c>
      <c r="AX64" s="127">
        <f t="shared" si="97"/>
        <v>0</v>
      </c>
      <c r="AY64" s="127">
        <f t="shared" si="97"/>
        <v>0</v>
      </c>
      <c r="AZ64" s="127">
        <f t="shared" si="97"/>
        <v>0</v>
      </c>
      <c r="BA64" s="127">
        <f t="shared" si="97"/>
        <v>0</v>
      </c>
      <c r="BB64" s="127">
        <f t="shared" si="97"/>
        <v>0</v>
      </c>
      <c r="BC64" s="127">
        <f t="shared" si="97"/>
        <v>0</v>
      </c>
      <c r="BD64" s="127">
        <f t="shared" si="97"/>
        <v>0</v>
      </c>
      <c r="BE64" s="127">
        <f t="shared" si="97"/>
        <v>0</v>
      </c>
      <c r="BF64" s="127">
        <f t="shared" si="97"/>
        <v>0</v>
      </c>
      <c r="BG64" s="127">
        <f t="shared" si="97"/>
        <v>0</v>
      </c>
      <c r="BH64" s="127">
        <f t="shared" si="97"/>
        <v>0</v>
      </c>
      <c r="BI64" s="127">
        <f t="shared" si="97"/>
        <v>0</v>
      </c>
      <c r="BJ64" s="127">
        <f t="shared" si="97"/>
        <v>0</v>
      </c>
      <c r="BK64" s="127">
        <f t="shared" si="97"/>
        <v>0</v>
      </c>
      <c r="BL64" s="127">
        <f t="shared" si="97"/>
        <v>0</v>
      </c>
      <c r="BM64" s="127">
        <f t="shared" si="97"/>
        <v>0</v>
      </c>
    </row>
    <row r="65" spans="2:65" x14ac:dyDescent="0.25">
      <c r="B65" t="str">
        <f t="shared" si="98"/>
        <v>ATTREZZATURE IND.LI E COMM.LI</v>
      </c>
      <c r="C65" s="51"/>
      <c r="F65" s="127"/>
      <c r="G65" s="127">
        <f t="shared" si="97"/>
        <v>0</v>
      </c>
      <c r="H65" s="127">
        <f t="shared" si="97"/>
        <v>0</v>
      </c>
      <c r="I65" s="127">
        <f t="shared" si="97"/>
        <v>0</v>
      </c>
      <c r="J65" s="127">
        <f t="shared" si="97"/>
        <v>0</v>
      </c>
      <c r="K65" s="127">
        <f t="shared" si="97"/>
        <v>0</v>
      </c>
      <c r="L65" s="127">
        <f t="shared" si="97"/>
        <v>0</v>
      </c>
      <c r="M65" s="127">
        <f t="shared" si="97"/>
        <v>0</v>
      </c>
      <c r="N65" s="127">
        <f t="shared" si="97"/>
        <v>0</v>
      </c>
      <c r="O65" s="127">
        <f t="shared" si="97"/>
        <v>0</v>
      </c>
      <c r="P65" s="127">
        <f t="shared" si="97"/>
        <v>0</v>
      </c>
      <c r="Q65" s="127">
        <f t="shared" si="97"/>
        <v>0</v>
      </c>
      <c r="R65" s="127">
        <f t="shared" si="97"/>
        <v>0</v>
      </c>
      <c r="S65" s="127">
        <f t="shared" si="97"/>
        <v>0</v>
      </c>
      <c r="T65" s="127">
        <f t="shared" si="97"/>
        <v>0</v>
      </c>
      <c r="U65" s="127">
        <f t="shared" si="97"/>
        <v>0</v>
      </c>
      <c r="V65" s="127">
        <f t="shared" si="97"/>
        <v>0</v>
      </c>
      <c r="W65" s="127">
        <f t="shared" si="97"/>
        <v>0</v>
      </c>
      <c r="X65" s="127">
        <f t="shared" si="97"/>
        <v>0</v>
      </c>
      <c r="Y65" s="127">
        <f t="shared" si="97"/>
        <v>0</v>
      </c>
      <c r="Z65" s="127">
        <f t="shared" si="97"/>
        <v>0</v>
      </c>
      <c r="AA65" s="127">
        <f t="shared" si="97"/>
        <v>0</v>
      </c>
      <c r="AB65" s="127">
        <f t="shared" si="97"/>
        <v>0</v>
      </c>
      <c r="AC65" s="127">
        <f t="shared" si="97"/>
        <v>0</v>
      </c>
      <c r="AD65" s="127">
        <f t="shared" si="97"/>
        <v>0</v>
      </c>
      <c r="AE65" s="127">
        <f t="shared" si="97"/>
        <v>0</v>
      </c>
      <c r="AF65" s="127">
        <f t="shared" si="97"/>
        <v>0</v>
      </c>
      <c r="AG65" s="127">
        <f t="shared" si="97"/>
        <v>0</v>
      </c>
      <c r="AH65" s="127">
        <f t="shared" si="97"/>
        <v>0</v>
      </c>
      <c r="AI65" s="127">
        <f t="shared" si="97"/>
        <v>0</v>
      </c>
      <c r="AJ65" s="127">
        <f t="shared" si="97"/>
        <v>0</v>
      </c>
      <c r="AK65" s="127">
        <f t="shared" si="97"/>
        <v>0</v>
      </c>
      <c r="AL65" s="127">
        <f t="shared" si="97"/>
        <v>0</v>
      </c>
      <c r="AM65" s="127">
        <f t="shared" si="97"/>
        <v>0</v>
      </c>
      <c r="AN65" s="127">
        <f t="shared" si="97"/>
        <v>0</v>
      </c>
      <c r="AO65" s="127">
        <f t="shared" si="97"/>
        <v>0</v>
      </c>
      <c r="AP65" s="127">
        <f t="shared" si="97"/>
        <v>0</v>
      </c>
      <c r="AQ65" s="127">
        <f t="shared" si="97"/>
        <v>0</v>
      </c>
      <c r="AR65" s="127">
        <f t="shared" si="97"/>
        <v>0</v>
      </c>
      <c r="AS65" s="127">
        <f t="shared" si="97"/>
        <v>0</v>
      </c>
      <c r="AT65" s="127">
        <f t="shared" si="97"/>
        <v>0</v>
      </c>
      <c r="AU65" s="127">
        <f t="shared" si="97"/>
        <v>0</v>
      </c>
      <c r="AV65" s="127">
        <f t="shared" si="97"/>
        <v>0</v>
      </c>
      <c r="AW65" s="127">
        <f t="shared" si="97"/>
        <v>0</v>
      </c>
      <c r="AX65" s="127">
        <f t="shared" si="97"/>
        <v>0</v>
      </c>
      <c r="AY65" s="127">
        <f t="shared" si="97"/>
        <v>0</v>
      </c>
      <c r="AZ65" s="127">
        <f t="shared" si="97"/>
        <v>0</v>
      </c>
      <c r="BA65" s="127">
        <f t="shared" si="97"/>
        <v>0</v>
      </c>
      <c r="BB65" s="127">
        <f t="shared" si="97"/>
        <v>0</v>
      </c>
      <c r="BC65" s="127">
        <f t="shared" si="97"/>
        <v>0</v>
      </c>
      <c r="BD65" s="127">
        <f t="shared" si="97"/>
        <v>0</v>
      </c>
      <c r="BE65" s="127">
        <f t="shared" si="97"/>
        <v>0</v>
      </c>
      <c r="BF65" s="127">
        <f t="shared" si="97"/>
        <v>0</v>
      </c>
      <c r="BG65" s="127">
        <f t="shared" si="97"/>
        <v>0</v>
      </c>
      <c r="BH65" s="127">
        <f t="shared" si="97"/>
        <v>0</v>
      </c>
      <c r="BI65" s="127">
        <f t="shared" si="97"/>
        <v>0</v>
      </c>
      <c r="BJ65" s="127">
        <f t="shared" si="97"/>
        <v>0</v>
      </c>
      <c r="BK65" s="127">
        <f t="shared" si="97"/>
        <v>0</v>
      </c>
      <c r="BL65" s="127">
        <f t="shared" si="97"/>
        <v>0</v>
      </c>
      <c r="BM65" s="127">
        <f t="shared" si="97"/>
        <v>0</v>
      </c>
    </row>
    <row r="66" spans="2:65" x14ac:dyDescent="0.25">
      <c r="B66" t="str">
        <f t="shared" si="98"/>
        <v>COSTI D'IMPIANTO E AMPLIAMENTO</v>
      </c>
      <c r="C66" s="51"/>
      <c r="F66" s="127"/>
      <c r="G66" s="127">
        <f t="shared" si="97"/>
        <v>0</v>
      </c>
      <c r="H66" s="127">
        <f t="shared" si="97"/>
        <v>0</v>
      </c>
      <c r="I66" s="127">
        <f t="shared" si="97"/>
        <v>0</v>
      </c>
      <c r="J66" s="127">
        <f t="shared" si="97"/>
        <v>0</v>
      </c>
      <c r="K66" s="127">
        <f t="shared" si="97"/>
        <v>0</v>
      </c>
      <c r="L66" s="127">
        <f t="shared" si="97"/>
        <v>0</v>
      </c>
      <c r="M66" s="127">
        <f t="shared" si="97"/>
        <v>0</v>
      </c>
      <c r="N66" s="127">
        <f t="shared" si="97"/>
        <v>0</v>
      </c>
      <c r="O66" s="127">
        <f t="shared" si="97"/>
        <v>0</v>
      </c>
      <c r="P66" s="127">
        <f t="shared" si="97"/>
        <v>0</v>
      </c>
      <c r="Q66" s="127">
        <f t="shared" si="97"/>
        <v>0</v>
      </c>
      <c r="R66" s="127">
        <f t="shared" si="97"/>
        <v>0</v>
      </c>
      <c r="S66" s="127">
        <f t="shared" si="97"/>
        <v>0</v>
      </c>
      <c r="T66" s="127">
        <f t="shared" si="97"/>
        <v>0</v>
      </c>
      <c r="U66" s="127">
        <f t="shared" si="97"/>
        <v>0</v>
      </c>
      <c r="V66" s="127">
        <f t="shared" si="97"/>
        <v>0</v>
      </c>
      <c r="W66" s="127">
        <f t="shared" si="97"/>
        <v>0</v>
      </c>
      <c r="X66" s="127">
        <f t="shared" si="97"/>
        <v>0</v>
      </c>
      <c r="Y66" s="127">
        <f t="shared" si="97"/>
        <v>0</v>
      </c>
      <c r="Z66" s="127">
        <f t="shared" si="97"/>
        <v>0</v>
      </c>
      <c r="AA66" s="127">
        <f t="shared" si="97"/>
        <v>0</v>
      </c>
      <c r="AB66" s="127">
        <f t="shared" si="97"/>
        <v>0</v>
      </c>
      <c r="AC66" s="127">
        <f t="shared" si="97"/>
        <v>0</v>
      </c>
      <c r="AD66" s="127">
        <f t="shared" si="97"/>
        <v>0</v>
      </c>
      <c r="AE66" s="127">
        <f t="shared" si="97"/>
        <v>0</v>
      </c>
      <c r="AF66" s="127">
        <f t="shared" si="97"/>
        <v>0</v>
      </c>
      <c r="AG66" s="127">
        <f t="shared" si="97"/>
        <v>0</v>
      </c>
      <c r="AH66" s="127">
        <f t="shared" si="97"/>
        <v>0</v>
      </c>
      <c r="AI66" s="127">
        <f t="shared" si="97"/>
        <v>0</v>
      </c>
      <c r="AJ66" s="127">
        <f t="shared" si="97"/>
        <v>0</v>
      </c>
      <c r="AK66" s="127">
        <f t="shared" si="97"/>
        <v>0</v>
      </c>
      <c r="AL66" s="127">
        <f t="shared" si="97"/>
        <v>0</v>
      </c>
      <c r="AM66" s="127">
        <f t="shared" si="97"/>
        <v>0</v>
      </c>
      <c r="AN66" s="127">
        <f t="shared" si="97"/>
        <v>0</v>
      </c>
      <c r="AO66" s="127">
        <f t="shared" si="97"/>
        <v>0</v>
      </c>
      <c r="AP66" s="127">
        <f t="shared" si="97"/>
        <v>0</v>
      </c>
      <c r="AQ66" s="127">
        <f t="shared" si="97"/>
        <v>0</v>
      </c>
      <c r="AR66" s="127">
        <f t="shared" si="97"/>
        <v>0</v>
      </c>
      <c r="AS66" s="127">
        <f t="shared" si="97"/>
        <v>0</v>
      </c>
      <c r="AT66" s="127">
        <f t="shared" si="97"/>
        <v>0</v>
      </c>
      <c r="AU66" s="127">
        <f t="shared" si="97"/>
        <v>0</v>
      </c>
      <c r="AV66" s="127">
        <f t="shared" si="97"/>
        <v>0</v>
      </c>
      <c r="AW66" s="127">
        <f t="shared" si="97"/>
        <v>0</v>
      </c>
      <c r="AX66" s="127">
        <f t="shared" si="97"/>
        <v>0</v>
      </c>
      <c r="AY66" s="127">
        <f t="shared" si="97"/>
        <v>0</v>
      </c>
      <c r="AZ66" s="127">
        <f t="shared" si="97"/>
        <v>0</v>
      </c>
      <c r="BA66" s="127">
        <f t="shared" si="97"/>
        <v>0</v>
      </c>
      <c r="BB66" s="127">
        <f t="shared" si="97"/>
        <v>0</v>
      </c>
      <c r="BC66" s="127">
        <f t="shared" si="97"/>
        <v>0</v>
      </c>
      <c r="BD66" s="127">
        <f t="shared" si="97"/>
        <v>0</v>
      </c>
      <c r="BE66" s="127">
        <f t="shared" si="97"/>
        <v>0</v>
      </c>
      <c r="BF66" s="127">
        <f t="shared" si="97"/>
        <v>0</v>
      </c>
      <c r="BG66" s="127">
        <f t="shared" si="97"/>
        <v>0</v>
      </c>
      <c r="BH66" s="127">
        <f t="shared" si="97"/>
        <v>0</v>
      </c>
      <c r="BI66" s="127">
        <f t="shared" si="97"/>
        <v>0</v>
      </c>
      <c r="BJ66" s="127">
        <f t="shared" si="97"/>
        <v>0</v>
      </c>
      <c r="BK66" s="127">
        <f t="shared" si="97"/>
        <v>0</v>
      </c>
      <c r="BL66" s="127">
        <f t="shared" si="97"/>
        <v>0</v>
      </c>
      <c r="BM66" s="127">
        <f t="shared" si="97"/>
        <v>0</v>
      </c>
    </row>
    <row r="67" spans="2:65" x14ac:dyDescent="0.25">
      <c r="B67" t="str">
        <f t="shared" si="98"/>
        <v>FEE D'INGRESSO</v>
      </c>
      <c r="C67" s="51"/>
      <c r="F67" s="127"/>
      <c r="G67" s="127">
        <f t="shared" si="97"/>
        <v>0</v>
      </c>
      <c r="H67" s="127">
        <f t="shared" si="97"/>
        <v>0</v>
      </c>
      <c r="I67" s="127">
        <f t="shared" si="97"/>
        <v>0</v>
      </c>
      <c r="J67" s="127">
        <f t="shared" si="97"/>
        <v>0</v>
      </c>
      <c r="K67" s="127">
        <f t="shared" si="97"/>
        <v>0</v>
      </c>
      <c r="L67" s="127">
        <f t="shared" si="97"/>
        <v>0</v>
      </c>
      <c r="M67" s="127">
        <f t="shared" si="97"/>
        <v>0</v>
      </c>
      <c r="N67" s="127">
        <f t="shared" si="97"/>
        <v>0</v>
      </c>
      <c r="O67" s="127">
        <f t="shared" si="97"/>
        <v>0</v>
      </c>
      <c r="P67" s="127">
        <f t="shared" si="97"/>
        <v>0</v>
      </c>
      <c r="Q67" s="127">
        <f t="shared" si="97"/>
        <v>0</v>
      </c>
      <c r="R67" s="127">
        <f t="shared" si="97"/>
        <v>0</v>
      </c>
      <c r="S67" s="127">
        <f t="shared" si="97"/>
        <v>0</v>
      </c>
      <c r="T67" s="127">
        <f t="shared" si="97"/>
        <v>0</v>
      </c>
      <c r="U67" s="127">
        <f t="shared" si="97"/>
        <v>0</v>
      </c>
      <c r="V67" s="127">
        <f t="shared" si="97"/>
        <v>0</v>
      </c>
      <c r="W67" s="127">
        <f t="shared" si="97"/>
        <v>0</v>
      </c>
      <c r="X67" s="127">
        <f t="shared" si="97"/>
        <v>0</v>
      </c>
      <c r="Y67" s="127">
        <f t="shared" si="97"/>
        <v>0</v>
      </c>
      <c r="Z67" s="127">
        <f t="shared" ref="Z67:BM68" si="99">+Y67+Z60</f>
        <v>0</v>
      </c>
      <c r="AA67" s="127">
        <f t="shared" si="99"/>
        <v>0</v>
      </c>
      <c r="AB67" s="127">
        <f t="shared" si="99"/>
        <v>0</v>
      </c>
      <c r="AC67" s="127">
        <f t="shared" si="99"/>
        <v>0</v>
      </c>
      <c r="AD67" s="127">
        <f t="shared" si="99"/>
        <v>0</v>
      </c>
      <c r="AE67" s="127">
        <f t="shared" si="99"/>
        <v>0</v>
      </c>
      <c r="AF67" s="127">
        <f t="shared" si="99"/>
        <v>0</v>
      </c>
      <c r="AG67" s="127">
        <f t="shared" si="99"/>
        <v>0</v>
      </c>
      <c r="AH67" s="127">
        <f t="shared" si="99"/>
        <v>0</v>
      </c>
      <c r="AI67" s="127">
        <f t="shared" si="99"/>
        <v>0</v>
      </c>
      <c r="AJ67" s="127">
        <f t="shared" si="99"/>
        <v>0</v>
      </c>
      <c r="AK67" s="127">
        <f t="shared" si="99"/>
        <v>0</v>
      </c>
      <c r="AL67" s="127">
        <f t="shared" si="99"/>
        <v>0</v>
      </c>
      <c r="AM67" s="127">
        <f t="shared" si="99"/>
        <v>0</v>
      </c>
      <c r="AN67" s="127">
        <f t="shared" si="99"/>
        <v>0</v>
      </c>
      <c r="AO67" s="127">
        <f t="shared" si="99"/>
        <v>0</v>
      </c>
      <c r="AP67" s="127">
        <f t="shared" si="99"/>
        <v>0</v>
      </c>
      <c r="AQ67" s="127">
        <f t="shared" si="99"/>
        <v>0</v>
      </c>
      <c r="AR67" s="127">
        <f t="shared" si="99"/>
        <v>0</v>
      </c>
      <c r="AS67" s="127">
        <f t="shared" si="99"/>
        <v>0</v>
      </c>
      <c r="AT67" s="127">
        <f t="shared" si="99"/>
        <v>0</v>
      </c>
      <c r="AU67" s="127">
        <f t="shared" si="99"/>
        <v>0</v>
      </c>
      <c r="AV67" s="127">
        <f t="shared" si="99"/>
        <v>0</v>
      </c>
      <c r="AW67" s="127">
        <f t="shared" si="99"/>
        <v>0</v>
      </c>
      <c r="AX67" s="127">
        <f t="shared" si="99"/>
        <v>0</v>
      </c>
      <c r="AY67" s="127">
        <f t="shared" si="99"/>
        <v>0</v>
      </c>
      <c r="AZ67" s="127">
        <f t="shared" si="99"/>
        <v>0</v>
      </c>
      <c r="BA67" s="127">
        <f t="shared" si="99"/>
        <v>0</v>
      </c>
      <c r="BB67" s="127">
        <f t="shared" si="99"/>
        <v>0</v>
      </c>
      <c r="BC67" s="127">
        <f t="shared" si="99"/>
        <v>0</v>
      </c>
      <c r="BD67" s="127">
        <f t="shared" si="99"/>
        <v>0</v>
      </c>
      <c r="BE67" s="127">
        <f t="shared" si="99"/>
        <v>0</v>
      </c>
      <c r="BF67" s="127">
        <f t="shared" si="99"/>
        <v>0</v>
      </c>
      <c r="BG67" s="127">
        <f t="shared" si="99"/>
        <v>0</v>
      </c>
      <c r="BH67" s="127">
        <f t="shared" si="99"/>
        <v>0</v>
      </c>
      <c r="BI67" s="127">
        <f t="shared" si="99"/>
        <v>0</v>
      </c>
      <c r="BJ67" s="127">
        <f t="shared" si="99"/>
        <v>0</v>
      </c>
      <c r="BK67" s="127">
        <f t="shared" si="99"/>
        <v>0</v>
      </c>
      <c r="BL67" s="127">
        <f t="shared" si="99"/>
        <v>0</v>
      </c>
      <c r="BM67" s="127">
        <f t="shared" si="99"/>
        <v>0</v>
      </c>
    </row>
    <row r="68" spans="2:65" x14ac:dyDescent="0.25">
      <c r="B68" t="str">
        <f>+B61</f>
        <v>ALTRE IMM.NI IMMATERIALI</v>
      </c>
      <c r="C68" s="51"/>
      <c r="F68" s="127"/>
      <c r="G68" s="127">
        <f t="shared" ref="G68:AL68" si="100">+F68+G61</f>
        <v>0</v>
      </c>
      <c r="H68" s="127">
        <f t="shared" si="100"/>
        <v>0</v>
      </c>
      <c r="I68" s="127">
        <f t="shared" si="100"/>
        <v>0</v>
      </c>
      <c r="J68" s="127">
        <f t="shared" si="100"/>
        <v>0</v>
      </c>
      <c r="K68" s="127">
        <f t="shared" si="100"/>
        <v>0</v>
      </c>
      <c r="L68" s="127">
        <f t="shared" si="100"/>
        <v>0</v>
      </c>
      <c r="M68" s="127">
        <f t="shared" si="100"/>
        <v>0</v>
      </c>
      <c r="N68" s="127">
        <f t="shared" si="100"/>
        <v>0</v>
      </c>
      <c r="O68" s="127">
        <f t="shared" si="100"/>
        <v>0</v>
      </c>
      <c r="P68" s="127">
        <f t="shared" si="100"/>
        <v>0</v>
      </c>
      <c r="Q68" s="127">
        <f t="shared" si="100"/>
        <v>0</v>
      </c>
      <c r="R68" s="127">
        <f t="shared" si="100"/>
        <v>0</v>
      </c>
      <c r="S68" s="127">
        <f t="shared" si="100"/>
        <v>0</v>
      </c>
      <c r="T68" s="127">
        <f t="shared" si="100"/>
        <v>0</v>
      </c>
      <c r="U68" s="127">
        <f t="shared" si="100"/>
        <v>0</v>
      </c>
      <c r="V68" s="127">
        <f t="shared" si="100"/>
        <v>0</v>
      </c>
      <c r="W68" s="127">
        <f t="shared" si="100"/>
        <v>0</v>
      </c>
      <c r="X68" s="127">
        <f t="shared" si="100"/>
        <v>0</v>
      </c>
      <c r="Y68" s="127">
        <f t="shared" si="100"/>
        <v>0</v>
      </c>
      <c r="Z68" s="127">
        <f t="shared" si="100"/>
        <v>0</v>
      </c>
      <c r="AA68" s="127">
        <f t="shared" si="100"/>
        <v>0</v>
      </c>
      <c r="AB68" s="127">
        <f t="shared" si="100"/>
        <v>0</v>
      </c>
      <c r="AC68" s="127">
        <f t="shared" si="100"/>
        <v>0</v>
      </c>
      <c r="AD68" s="127">
        <f t="shared" si="100"/>
        <v>0</v>
      </c>
      <c r="AE68" s="127">
        <f t="shared" si="100"/>
        <v>0</v>
      </c>
      <c r="AF68" s="127">
        <f t="shared" si="100"/>
        <v>0</v>
      </c>
      <c r="AG68" s="127">
        <f t="shared" si="100"/>
        <v>0</v>
      </c>
      <c r="AH68" s="127">
        <f t="shared" si="100"/>
        <v>0</v>
      </c>
      <c r="AI68" s="127">
        <f t="shared" si="100"/>
        <v>0</v>
      </c>
      <c r="AJ68" s="127">
        <f t="shared" si="100"/>
        <v>0</v>
      </c>
      <c r="AK68" s="127">
        <f t="shared" si="100"/>
        <v>0</v>
      </c>
      <c r="AL68" s="127">
        <f t="shared" si="100"/>
        <v>0</v>
      </c>
      <c r="AM68" s="127">
        <f t="shared" si="99"/>
        <v>0</v>
      </c>
      <c r="AN68" s="127">
        <f t="shared" si="99"/>
        <v>0</v>
      </c>
      <c r="AO68" s="127">
        <f t="shared" si="99"/>
        <v>0</v>
      </c>
      <c r="AP68" s="127">
        <f t="shared" si="99"/>
        <v>0</v>
      </c>
      <c r="AQ68" s="127">
        <f t="shared" si="99"/>
        <v>0</v>
      </c>
      <c r="AR68" s="127">
        <f t="shared" si="99"/>
        <v>0</v>
      </c>
      <c r="AS68" s="127">
        <f t="shared" si="99"/>
        <v>0</v>
      </c>
      <c r="AT68" s="127">
        <f t="shared" si="99"/>
        <v>0</v>
      </c>
      <c r="AU68" s="127">
        <f t="shared" si="99"/>
        <v>0</v>
      </c>
      <c r="AV68" s="127">
        <f t="shared" si="99"/>
        <v>0</v>
      </c>
      <c r="AW68" s="127">
        <f t="shared" si="99"/>
        <v>0</v>
      </c>
      <c r="AX68" s="127">
        <f t="shared" si="99"/>
        <v>0</v>
      </c>
      <c r="AY68" s="127">
        <f t="shared" si="99"/>
        <v>0</v>
      </c>
      <c r="AZ68" s="127">
        <f t="shared" si="99"/>
        <v>0</v>
      </c>
      <c r="BA68" s="127">
        <f t="shared" si="99"/>
        <v>0</v>
      </c>
      <c r="BB68" s="127">
        <f t="shared" si="99"/>
        <v>0</v>
      </c>
      <c r="BC68" s="127">
        <f t="shared" si="99"/>
        <v>0</v>
      </c>
      <c r="BD68" s="127">
        <f t="shared" si="99"/>
        <v>0</v>
      </c>
      <c r="BE68" s="127">
        <f t="shared" si="99"/>
        <v>0</v>
      </c>
      <c r="BF68" s="127">
        <f t="shared" si="99"/>
        <v>0</v>
      </c>
      <c r="BG68" s="127">
        <f t="shared" si="99"/>
        <v>0</v>
      </c>
      <c r="BH68" s="127">
        <f t="shared" si="99"/>
        <v>0</v>
      </c>
      <c r="BI68" s="127">
        <f t="shared" si="99"/>
        <v>0</v>
      </c>
      <c r="BJ68" s="127">
        <f t="shared" si="99"/>
        <v>0</v>
      </c>
      <c r="BK68" s="127">
        <f t="shared" si="99"/>
        <v>0</v>
      </c>
      <c r="BL68" s="127">
        <f t="shared" si="99"/>
        <v>0</v>
      </c>
      <c r="BM68" s="127">
        <f t="shared" si="99"/>
        <v>0</v>
      </c>
    </row>
    <row r="69" spans="2:65" x14ac:dyDescent="0.25"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</row>
    <row r="70" spans="2:65" ht="30" x14ac:dyDescent="0.25">
      <c r="C70" s="50" t="s">
        <v>165</v>
      </c>
      <c r="F70" s="165" t="s">
        <v>166</v>
      </c>
      <c r="G70" s="165" t="s">
        <v>166</v>
      </c>
      <c r="H70" s="165" t="s">
        <v>166</v>
      </c>
      <c r="I70" s="165" t="s">
        <v>166</v>
      </c>
      <c r="J70" s="165" t="s">
        <v>166</v>
      </c>
      <c r="K70" s="165" t="s">
        <v>166</v>
      </c>
      <c r="L70" s="165" t="s">
        <v>166</v>
      </c>
      <c r="M70" s="165" t="s">
        <v>166</v>
      </c>
      <c r="N70" s="165" t="s">
        <v>166</v>
      </c>
      <c r="O70" s="165" t="s">
        <v>166</v>
      </c>
      <c r="P70" s="165" t="s">
        <v>166</v>
      </c>
      <c r="Q70" s="165" t="s">
        <v>166</v>
      </c>
      <c r="R70" s="165" t="s">
        <v>166</v>
      </c>
      <c r="S70" s="165" t="s">
        <v>166</v>
      </c>
      <c r="T70" s="165" t="s">
        <v>166</v>
      </c>
      <c r="U70" s="165" t="s">
        <v>166</v>
      </c>
      <c r="V70" s="165" t="s">
        <v>166</v>
      </c>
      <c r="W70" s="165" t="s">
        <v>166</v>
      </c>
      <c r="X70" s="165" t="s">
        <v>166</v>
      </c>
      <c r="Y70" s="165" t="s">
        <v>166</v>
      </c>
      <c r="Z70" s="165" t="s">
        <v>166</v>
      </c>
      <c r="AA70" s="165" t="s">
        <v>166</v>
      </c>
      <c r="AB70" s="165" t="s">
        <v>166</v>
      </c>
      <c r="AC70" s="165" t="s">
        <v>166</v>
      </c>
      <c r="AD70" s="165" t="s">
        <v>166</v>
      </c>
      <c r="AE70" s="165" t="s">
        <v>166</v>
      </c>
      <c r="AF70" s="165" t="s">
        <v>166</v>
      </c>
      <c r="AG70" s="165" t="s">
        <v>166</v>
      </c>
      <c r="AH70" s="165" t="s">
        <v>166</v>
      </c>
      <c r="AI70" s="165" t="s">
        <v>166</v>
      </c>
      <c r="AJ70" s="165" t="s">
        <v>166</v>
      </c>
      <c r="AK70" s="165" t="s">
        <v>166</v>
      </c>
      <c r="AL70" s="165" t="s">
        <v>166</v>
      </c>
      <c r="AM70" s="165" t="s">
        <v>166</v>
      </c>
      <c r="AN70" s="165" t="s">
        <v>166</v>
      </c>
      <c r="AO70" s="165" t="s">
        <v>166</v>
      </c>
      <c r="AP70" s="165" t="s">
        <v>166</v>
      </c>
      <c r="AQ70" s="165" t="s">
        <v>166</v>
      </c>
      <c r="AR70" s="165" t="s">
        <v>166</v>
      </c>
      <c r="AS70" s="165" t="s">
        <v>166</v>
      </c>
      <c r="AT70" s="165" t="s">
        <v>166</v>
      </c>
      <c r="AU70" s="165" t="s">
        <v>166</v>
      </c>
      <c r="AV70" s="165" t="s">
        <v>166</v>
      </c>
      <c r="AW70" s="165" t="s">
        <v>166</v>
      </c>
      <c r="AX70" s="165" t="s">
        <v>166</v>
      </c>
      <c r="AY70" s="165" t="s">
        <v>166</v>
      </c>
      <c r="AZ70" s="165" t="s">
        <v>166</v>
      </c>
      <c r="BA70" s="165" t="s">
        <v>166</v>
      </c>
      <c r="BB70" s="165" t="s">
        <v>166</v>
      </c>
      <c r="BC70" s="165" t="s">
        <v>166</v>
      </c>
      <c r="BD70" s="165" t="s">
        <v>166</v>
      </c>
      <c r="BE70" s="165" t="s">
        <v>166</v>
      </c>
      <c r="BF70" s="165" t="s">
        <v>166</v>
      </c>
      <c r="BG70" s="165" t="s">
        <v>166</v>
      </c>
      <c r="BH70" s="165" t="s">
        <v>166</v>
      </c>
      <c r="BI70" s="165" t="s">
        <v>166</v>
      </c>
      <c r="BJ70" s="165" t="s">
        <v>166</v>
      </c>
      <c r="BK70" s="165" t="s">
        <v>166</v>
      </c>
      <c r="BL70" s="165" t="s">
        <v>166</v>
      </c>
      <c r="BM70" s="165" t="s">
        <v>166</v>
      </c>
    </row>
    <row r="71" spans="2:65" x14ac:dyDescent="0.25">
      <c r="B71" t="str">
        <f>+B56</f>
        <v>FABBRICATI</v>
      </c>
      <c r="C71" s="51">
        <f>+C56</f>
        <v>0</v>
      </c>
      <c r="F71" s="127"/>
      <c r="G71" s="127"/>
      <c r="H71" s="127">
        <f>+IF(G78=$G$5,0,1)*(SUM($G$5)*$C71)/12</f>
        <v>0</v>
      </c>
      <c r="I71" s="127">
        <f t="shared" ref="I71:AG71" si="101">+IF(H78=$G$5,0,1)*(SUM($G$5)*$C71)/12</f>
        <v>0</v>
      </c>
      <c r="J71" s="127">
        <f t="shared" si="101"/>
        <v>0</v>
      </c>
      <c r="K71" s="127">
        <f t="shared" si="101"/>
        <v>0</v>
      </c>
      <c r="L71" s="127">
        <f t="shared" si="101"/>
        <v>0</v>
      </c>
      <c r="M71" s="127">
        <f t="shared" si="101"/>
        <v>0</v>
      </c>
      <c r="N71" s="127">
        <f t="shared" si="101"/>
        <v>0</v>
      </c>
      <c r="O71" s="127">
        <f t="shared" si="101"/>
        <v>0</v>
      </c>
      <c r="P71" s="127">
        <f t="shared" si="101"/>
        <v>0</v>
      </c>
      <c r="Q71" s="127">
        <f t="shared" si="101"/>
        <v>0</v>
      </c>
      <c r="R71" s="127">
        <f t="shared" si="101"/>
        <v>0</v>
      </c>
      <c r="S71" s="127">
        <f t="shared" si="101"/>
        <v>0</v>
      </c>
      <c r="T71" s="127">
        <f t="shared" si="101"/>
        <v>0</v>
      </c>
      <c r="U71" s="127">
        <f t="shared" si="101"/>
        <v>0</v>
      </c>
      <c r="V71" s="127">
        <f t="shared" si="101"/>
        <v>0</v>
      </c>
      <c r="W71" s="127">
        <f t="shared" si="101"/>
        <v>0</v>
      </c>
      <c r="X71" s="127">
        <f t="shared" si="101"/>
        <v>0</v>
      </c>
      <c r="Y71" s="127">
        <f t="shared" si="101"/>
        <v>0</v>
      </c>
      <c r="Z71" s="127">
        <f t="shared" si="101"/>
        <v>0</v>
      </c>
      <c r="AA71" s="127">
        <f t="shared" si="101"/>
        <v>0</v>
      </c>
      <c r="AB71" s="127">
        <f t="shared" si="101"/>
        <v>0</v>
      </c>
      <c r="AC71" s="127">
        <f t="shared" si="101"/>
        <v>0</v>
      </c>
      <c r="AD71" s="127">
        <f t="shared" si="101"/>
        <v>0</v>
      </c>
      <c r="AE71" s="127">
        <f t="shared" si="101"/>
        <v>0</v>
      </c>
      <c r="AF71" s="127">
        <f t="shared" si="101"/>
        <v>0</v>
      </c>
      <c r="AG71" s="127">
        <f t="shared" si="101"/>
        <v>0</v>
      </c>
      <c r="AH71" s="127">
        <f t="shared" ref="AH71:BM71" si="102">+IF(AG78=$G$5,0,1)*(SUM($G$5)*$C71)/12</f>
        <v>0</v>
      </c>
      <c r="AI71" s="127">
        <f t="shared" si="102"/>
        <v>0</v>
      </c>
      <c r="AJ71" s="127">
        <f t="shared" si="102"/>
        <v>0</v>
      </c>
      <c r="AK71" s="127">
        <f t="shared" si="102"/>
        <v>0</v>
      </c>
      <c r="AL71" s="127">
        <f t="shared" si="102"/>
        <v>0</v>
      </c>
      <c r="AM71" s="127">
        <f t="shared" si="102"/>
        <v>0</v>
      </c>
      <c r="AN71" s="127">
        <f t="shared" si="102"/>
        <v>0</v>
      </c>
      <c r="AO71" s="127">
        <f t="shared" si="102"/>
        <v>0</v>
      </c>
      <c r="AP71" s="127">
        <f t="shared" si="102"/>
        <v>0</v>
      </c>
      <c r="AQ71" s="127">
        <f t="shared" si="102"/>
        <v>0</v>
      </c>
      <c r="AR71" s="127">
        <f t="shared" si="102"/>
        <v>0</v>
      </c>
      <c r="AS71" s="127">
        <f t="shared" si="102"/>
        <v>0</v>
      </c>
      <c r="AT71" s="127">
        <f t="shared" si="102"/>
        <v>0</v>
      </c>
      <c r="AU71" s="127">
        <f t="shared" si="102"/>
        <v>0</v>
      </c>
      <c r="AV71" s="127">
        <f t="shared" si="102"/>
        <v>0</v>
      </c>
      <c r="AW71" s="127">
        <f t="shared" si="102"/>
        <v>0</v>
      </c>
      <c r="AX71" s="127">
        <f t="shared" si="102"/>
        <v>0</v>
      </c>
      <c r="AY71" s="127">
        <f t="shared" si="102"/>
        <v>0</v>
      </c>
      <c r="AZ71" s="127">
        <f t="shared" si="102"/>
        <v>0</v>
      </c>
      <c r="BA71" s="127">
        <f t="shared" si="102"/>
        <v>0</v>
      </c>
      <c r="BB71" s="127">
        <f t="shared" si="102"/>
        <v>0</v>
      </c>
      <c r="BC71" s="127">
        <f t="shared" si="102"/>
        <v>0</v>
      </c>
      <c r="BD71" s="127">
        <f t="shared" si="102"/>
        <v>0</v>
      </c>
      <c r="BE71" s="127">
        <f t="shared" si="102"/>
        <v>0</v>
      </c>
      <c r="BF71" s="127">
        <f t="shared" si="102"/>
        <v>0</v>
      </c>
      <c r="BG71" s="127">
        <f t="shared" si="102"/>
        <v>0</v>
      </c>
      <c r="BH71" s="127">
        <f t="shared" si="102"/>
        <v>0</v>
      </c>
      <c r="BI71" s="127">
        <f t="shared" si="102"/>
        <v>0</v>
      </c>
      <c r="BJ71" s="127">
        <f t="shared" si="102"/>
        <v>0</v>
      </c>
      <c r="BK71" s="127">
        <f t="shared" si="102"/>
        <v>0</v>
      </c>
      <c r="BL71" s="127">
        <f t="shared" si="102"/>
        <v>0</v>
      </c>
      <c r="BM71" s="127">
        <f t="shared" si="102"/>
        <v>0</v>
      </c>
    </row>
    <row r="72" spans="2:65" x14ac:dyDescent="0.25">
      <c r="B72" t="str">
        <f t="shared" ref="B72:C76" si="103">+B57</f>
        <v>IMPIANTI E MACCHINARI</v>
      </c>
      <c r="C72" s="51">
        <f t="shared" si="103"/>
        <v>0</v>
      </c>
      <c r="F72" s="127"/>
      <c r="G72" s="127"/>
      <c r="H72" s="127">
        <f>+IF(G79=$G$5,0,1)*(SUM($G$6)*$C72)/12</f>
        <v>0</v>
      </c>
      <c r="I72" s="127">
        <f t="shared" ref="I72:AG72" si="104">+IF(H79=$G$5,0,1)*(SUM($G$6)*$C72)/12</f>
        <v>0</v>
      </c>
      <c r="J72" s="127">
        <f t="shared" si="104"/>
        <v>0</v>
      </c>
      <c r="K72" s="127">
        <f t="shared" si="104"/>
        <v>0</v>
      </c>
      <c r="L72" s="127">
        <f t="shared" si="104"/>
        <v>0</v>
      </c>
      <c r="M72" s="127">
        <f t="shared" si="104"/>
        <v>0</v>
      </c>
      <c r="N72" s="127">
        <f t="shared" si="104"/>
        <v>0</v>
      </c>
      <c r="O72" s="127">
        <f t="shared" si="104"/>
        <v>0</v>
      </c>
      <c r="P72" s="127">
        <f t="shared" si="104"/>
        <v>0</v>
      </c>
      <c r="Q72" s="127">
        <f t="shared" si="104"/>
        <v>0</v>
      </c>
      <c r="R72" s="127">
        <f t="shared" si="104"/>
        <v>0</v>
      </c>
      <c r="S72" s="127">
        <f t="shared" si="104"/>
        <v>0</v>
      </c>
      <c r="T72" s="127">
        <f t="shared" si="104"/>
        <v>0</v>
      </c>
      <c r="U72" s="127">
        <f t="shared" si="104"/>
        <v>0</v>
      </c>
      <c r="V72" s="127">
        <f t="shared" si="104"/>
        <v>0</v>
      </c>
      <c r="W72" s="127">
        <f t="shared" si="104"/>
        <v>0</v>
      </c>
      <c r="X72" s="127">
        <f t="shared" si="104"/>
        <v>0</v>
      </c>
      <c r="Y72" s="127">
        <f t="shared" si="104"/>
        <v>0</v>
      </c>
      <c r="Z72" s="127">
        <f t="shared" si="104"/>
        <v>0</v>
      </c>
      <c r="AA72" s="127">
        <f t="shared" si="104"/>
        <v>0</v>
      </c>
      <c r="AB72" s="127">
        <f t="shared" si="104"/>
        <v>0</v>
      </c>
      <c r="AC72" s="127">
        <f t="shared" si="104"/>
        <v>0</v>
      </c>
      <c r="AD72" s="127">
        <f t="shared" si="104"/>
        <v>0</v>
      </c>
      <c r="AE72" s="127">
        <f t="shared" si="104"/>
        <v>0</v>
      </c>
      <c r="AF72" s="127">
        <f t="shared" si="104"/>
        <v>0</v>
      </c>
      <c r="AG72" s="127">
        <f t="shared" si="104"/>
        <v>0</v>
      </c>
      <c r="AH72" s="127">
        <f t="shared" ref="AH72:BM72" si="105">+IF(AG79=$G$5,0,1)*(SUM($G$6)*$C72)/12</f>
        <v>0</v>
      </c>
      <c r="AI72" s="127">
        <f t="shared" si="105"/>
        <v>0</v>
      </c>
      <c r="AJ72" s="127">
        <f t="shared" si="105"/>
        <v>0</v>
      </c>
      <c r="AK72" s="127">
        <f t="shared" si="105"/>
        <v>0</v>
      </c>
      <c r="AL72" s="127">
        <f t="shared" si="105"/>
        <v>0</v>
      </c>
      <c r="AM72" s="127">
        <f t="shared" si="105"/>
        <v>0</v>
      </c>
      <c r="AN72" s="127">
        <f t="shared" si="105"/>
        <v>0</v>
      </c>
      <c r="AO72" s="127">
        <f t="shared" si="105"/>
        <v>0</v>
      </c>
      <c r="AP72" s="127">
        <f t="shared" si="105"/>
        <v>0</v>
      </c>
      <c r="AQ72" s="127">
        <f t="shared" si="105"/>
        <v>0</v>
      </c>
      <c r="AR72" s="127">
        <f t="shared" si="105"/>
        <v>0</v>
      </c>
      <c r="AS72" s="127">
        <f t="shared" si="105"/>
        <v>0</v>
      </c>
      <c r="AT72" s="127">
        <f t="shared" si="105"/>
        <v>0</v>
      </c>
      <c r="AU72" s="127">
        <f t="shared" si="105"/>
        <v>0</v>
      </c>
      <c r="AV72" s="127">
        <f t="shared" si="105"/>
        <v>0</v>
      </c>
      <c r="AW72" s="127">
        <f t="shared" si="105"/>
        <v>0</v>
      </c>
      <c r="AX72" s="127">
        <f t="shared" si="105"/>
        <v>0</v>
      </c>
      <c r="AY72" s="127">
        <f t="shared" si="105"/>
        <v>0</v>
      </c>
      <c r="AZ72" s="127">
        <f t="shared" si="105"/>
        <v>0</v>
      </c>
      <c r="BA72" s="127">
        <f t="shared" si="105"/>
        <v>0</v>
      </c>
      <c r="BB72" s="127">
        <f t="shared" si="105"/>
        <v>0</v>
      </c>
      <c r="BC72" s="127">
        <f t="shared" si="105"/>
        <v>0</v>
      </c>
      <c r="BD72" s="127">
        <f t="shared" si="105"/>
        <v>0</v>
      </c>
      <c r="BE72" s="127">
        <f t="shared" si="105"/>
        <v>0</v>
      </c>
      <c r="BF72" s="127">
        <f t="shared" si="105"/>
        <v>0</v>
      </c>
      <c r="BG72" s="127">
        <f t="shared" si="105"/>
        <v>0</v>
      </c>
      <c r="BH72" s="127">
        <f t="shared" si="105"/>
        <v>0</v>
      </c>
      <c r="BI72" s="127">
        <f t="shared" si="105"/>
        <v>0</v>
      </c>
      <c r="BJ72" s="127">
        <f t="shared" si="105"/>
        <v>0</v>
      </c>
      <c r="BK72" s="127">
        <f t="shared" si="105"/>
        <v>0</v>
      </c>
      <c r="BL72" s="127">
        <f t="shared" si="105"/>
        <v>0</v>
      </c>
      <c r="BM72" s="127">
        <f t="shared" si="105"/>
        <v>0</v>
      </c>
    </row>
    <row r="73" spans="2:65" x14ac:dyDescent="0.25">
      <c r="B73" t="str">
        <f t="shared" si="103"/>
        <v>ATTREZZATURE IND.LI E COMM.LI</v>
      </c>
      <c r="C73" s="51">
        <f t="shared" si="103"/>
        <v>0</v>
      </c>
      <c r="F73" s="127"/>
      <c r="G73" s="127"/>
      <c r="H73" s="127">
        <f>+IF(G80=$G$5,0,1)*(SUM($G$7)*$C73)/12</f>
        <v>0</v>
      </c>
      <c r="I73" s="127">
        <f t="shared" ref="I73:AG73" si="106">+IF(H80=$G$5,0,1)*(SUM($G$7)*$C73)/12</f>
        <v>0</v>
      </c>
      <c r="J73" s="127">
        <f t="shared" si="106"/>
        <v>0</v>
      </c>
      <c r="K73" s="127">
        <f t="shared" si="106"/>
        <v>0</v>
      </c>
      <c r="L73" s="127">
        <f t="shared" si="106"/>
        <v>0</v>
      </c>
      <c r="M73" s="127">
        <f t="shared" si="106"/>
        <v>0</v>
      </c>
      <c r="N73" s="127">
        <f t="shared" si="106"/>
        <v>0</v>
      </c>
      <c r="O73" s="127">
        <f t="shared" si="106"/>
        <v>0</v>
      </c>
      <c r="P73" s="127">
        <f t="shared" si="106"/>
        <v>0</v>
      </c>
      <c r="Q73" s="127">
        <f t="shared" si="106"/>
        <v>0</v>
      </c>
      <c r="R73" s="127">
        <f t="shared" si="106"/>
        <v>0</v>
      </c>
      <c r="S73" s="127">
        <f t="shared" si="106"/>
        <v>0</v>
      </c>
      <c r="T73" s="127">
        <f t="shared" si="106"/>
        <v>0</v>
      </c>
      <c r="U73" s="127">
        <f t="shared" si="106"/>
        <v>0</v>
      </c>
      <c r="V73" s="127">
        <f t="shared" si="106"/>
        <v>0</v>
      </c>
      <c r="W73" s="127">
        <f t="shared" si="106"/>
        <v>0</v>
      </c>
      <c r="X73" s="127">
        <f t="shared" si="106"/>
        <v>0</v>
      </c>
      <c r="Y73" s="127">
        <f t="shared" si="106"/>
        <v>0</v>
      </c>
      <c r="Z73" s="127">
        <f t="shared" si="106"/>
        <v>0</v>
      </c>
      <c r="AA73" s="127">
        <f t="shared" si="106"/>
        <v>0</v>
      </c>
      <c r="AB73" s="127">
        <f t="shared" si="106"/>
        <v>0</v>
      </c>
      <c r="AC73" s="127">
        <f t="shared" si="106"/>
        <v>0</v>
      </c>
      <c r="AD73" s="127">
        <f t="shared" si="106"/>
        <v>0</v>
      </c>
      <c r="AE73" s="127">
        <f t="shared" si="106"/>
        <v>0</v>
      </c>
      <c r="AF73" s="127">
        <f t="shared" si="106"/>
        <v>0</v>
      </c>
      <c r="AG73" s="127">
        <f t="shared" si="106"/>
        <v>0</v>
      </c>
      <c r="AH73" s="127">
        <f t="shared" ref="AH73:BM73" si="107">+IF(AG80=$G$5,0,1)*(SUM($G$7)*$C73)/12</f>
        <v>0</v>
      </c>
      <c r="AI73" s="127">
        <f t="shared" si="107"/>
        <v>0</v>
      </c>
      <c r="AJ73" s="127">
        <f t="shared" si="107"/>
        <v>0</v>
      </c>
      <c r="AK73" s="127">
        <f t="shared" si="107"/>
        <v>0</v>
      </c>
      <c r="AL73" s="127">
        <f t="shared" si="107"/>
        <v>0</v>
      </c>
      <c r="AM73" s="127">
        <f t="shared" si="107"/>
        <v>0</v>
      </c>
      <c r="AN73" s="127">
        <f t="shared" si="107"/>
        <v>0</v>
      </c>
      <c r="AO73" s="127">
        <f t="shared" si="107"/>
        <v>0</v>
      </c>
      <c r="AP73" s="127">
        <f t="shared" si="107"/>
        <v>0</v>
      </c>
      <c r="AQ73" s="127">
        <f t="shared" si="107"/>
        <v>0</v>
      </c>
      <c r="AR73" s="127">
        <f t="shared" si="107"/>
        <v>0</v>
      </c>
      <c r="AS73" s="127">
        <f t="shared" si="107"/>
        <v>0</v>
      </c>
      <c r="AT73" s="127">
        <f t="shared" si="107"/>
        <v>0</v>
      </c>
      <c r="AU73" s="127">
        <f t="shared" si="107"/>
        <v>0</v>
      </c>
      <c r="AV73" s="127">
        <f t="shared" si="107"/>
        <v>0</v>
      </c>
      <c r="AW73" s="127">
        <f t="shared" si="107"/>
        <v>0</v>
      </c>
      <c r="AX73" s="127">
        <f t="shared" si="107"/>
        <v>0</v>
      </c>
      <c r="AY73" s="127">
        <f t="shared" si="107"/>
        <v>0</v>
      </c>
      <c r="AZ73" s="127">
        <f t="shared" si="107"/>
        <v>0</v>
      </c>
      <c r="BA73" s="127">
        <f t="shared" si="107"/>
        <v>0</v>
      </c>
      <c r="BB73" s="127">
        <f t="shared" si="107"/>
        <v>0</v>
      </c>
      <c r="BC73" s="127">
        <f t="shared" si="107"/>
        <v>0</v>
      </c>
      <c r="BD73" s="127">
        <f t="shared" si="107"/>
        <v>0</v>
      </c>
      <c r="BE73" s="127">
        <f t="shared" si="107"/>
        <v>0</v>
      </c>
      <c r="BF73" s="127">
        <f t="shared" si="107"/>
        <v>0</v>
      </c>
      <c r="BG73" s="127">
        <f t="shared" si="107"/>
        <v>0</v>
      </c>
      <c r="BH73" s="127">
        <f t="shared" si="107"/>
        <v>0</v>
      </c>
      <c r="BI73" s="127">
        <f t="shared" si="107"/>
        <v>0</v>
      </c>
      <c r="BJ73" s="127">
        <f t="shared" si="107"/>
        <v>0</v>
      </c>
      <c r="BK73" s="127">
        <f t="shared" si="107"/>
        <v>0</v>
      </c>
      <c r="BL73" s="127">
        <f t="shared" si="107"/>
        <v>0</v>
      </c>
      <c r="BM73" s="127">
        <f t="shared" si="107"/>
        <v>0</v>
      </c>
    </row>
    <row r="74" spans="2:65" x14ac:dyDescent="0.25">
      <c r="B74" t="str">
        <f t="shared" si="103"/>
        <v>COSTI D'IMPIANTO E AMPLIAMENTO</v>
      </c>
      <c r="C74" s="51">
        <f t="shared" si="103"/>
        <v>0</v>
      </c>
      <c r="F74" s="127"/>
      <c r="G74" s="127"/>
      <c r="H74" s="127">
        <f>+IF(G81=$G$5,0,1)*(SUM($G$8)*$C74)/12</f>
        <v>0</v>
      </c>
      <c r="I74" s="127">
        <f t="shared" ref="I74:AG74" si="108">+IF(H81=$G$5,0,1)*(SUM($G$8)*$C74)/12</f>
        <v>0</v>
      </c>
      <c r="J74" s="127">
        <f t="shared" si="108"/>
        <v>0</v>
      </c>
      <c r="K74" s="127">
        <f t="shared" si="108"/>
        <v>0</v>
      </c>
      <c r="L74" s="127">
        <f t="shared" si="108"/>
        <v>0</v>
      </c>
      <c r="M74" s="127">
        <f t="shared" si="108"/>
        <v>0</v>
      </c>
      <c r="N74" s="127">
        <f t="shared" si="108"/>
        <v>0</v>
      </c>
      <c r="O74" s="127">
        <f t="shared" si="108"/>
        <v>0</v>
      </c>
      <c r="P74" s="127">
        <f t="shared" si="108"/>
        <v>0</v>
      </c>
      <c r="Q74" s="127">
        <f t="shared" si="108"/>
        <v>0</v>
      </c>
      <c r="R74" s="127">
        <f t="shared" si="108"/>
        <v>0</v>
      </c>
      <c r="S74" s="127">
        <f t="shared" si="108"/>
        <v>0</v>
      </c>
      <c r="T74" s="127">
        <f t="shared" si="108"/>
        <v>0</v>
      </c>
      <c r="U74" s="127">
        <f t="shared" si="108"/>
        <v>0</v>
      </c>
      <c r="V74" s="127">
        <f t="shared" si="108"/>
        <v>0</v>
      </c>
      <c r="W74" s="127">
        <f t="shared" si="108"/>
        <v>0</v>
      </c>
      <c r="X74" s="127">
        <f t="shared" si="108"/>
        <v>0</v>
      </c>
      <c r="Y74" s="127">
        <f t="shared" si="108"/>
        <v>0</v>
      </c>
      <c r="Z74" s="127">
        <f t="shared" si="108"/>
        <v>0</v>
      </c>
      <c r="AA74" s="127">
        <f t="shared" si="108"/>
        <v>0</v>
      </c>
      <c r="AB74" s="127">
        <f t="shared" si="108"/>
        <v>0</v>
      </c>
      <c r="AC74" s="127">
        <f t="shared" si="108"/>
        <v>0</v>
      </c>
      <c r="AD74" s="127">
        <f t="shared" si="108"/>
        <v>0</v>
      </c>
      <c r="AE74" s="127">
        <f t="shared" si="108"/>
        <v>0</v>
      </c>
      <c r="AF74" s="127">
        <f t="shared" si="108"/>
        <v>0</v>
      </c>
      <c r="AG74" s="127">
        <f t="shared" si="108"/>
        <v>0</v>
      </c>
      <c r="AH74" s="127">
        <f t="shared" ref="AH74:BM74" si="109">+IF(AG81=$G$5,0,1)*(SUM($G$8)*$C74)/12</f>
        <v>0</v>
      </c>
      <c r="AI74" s="127">
        <f t="shared" si="109"/>
        <v>0</v>
      </c>
      <c r="AJ74" s="127">
        <f t="shared" si="109"/>
        <v>0</v>
      </c>
      <c r="AK74" s="127">
        <f t="shared" si="109"/>
        <v>0</v>
      </c>
      <c r="AL74" s="127">
        <f t="shared" si="109"/>
        <v>0</v>
      </c>
      <c r="AM74" s="127">
        <f t="shared" si="109"/>
        <v>0</v>
      </c>
      <c r="AN74" s="127">
        <f t="shared" si="109"/>
        <v>0</v>
      </c>
      <c r="AO74" s="127">
        <f t="shared" si="109"/>
        <v>0</v>
      </c>
      <c r="AP74" s="127">
        <f t="shared" si="109"/>
        <v>0</v>
      </c>
      <c r="AQ74" s="127">
        <f t="shared" si="109"/>
        <v>0</v>
      </c>
      <c r="AR74" s="127">
        <f t="shared" si="109"/>
        <v>0</v>
      </c>
      <c r="AS74" s="127">
        <f t="shared" si="109"/>
        <v>0</v>
      </c>
      <c r="AT74" s="127">
        <f t="shared" si="109"/>
        <v>0</v>
      </c>
      <c r="AU74" s="127">
        <f t="shared" si="109"/>
        <v>0</v>
      </c>
      <c r="AV74" s="127">
        <f t="shared" si="109"/>
        <v>0</v>
      </c>
      <c r="AW74" s="127">
        <f t="shared" si="109"/>
        <v>0</v>
      </c>
      <c r="AX74" s="127">
        <f t="shared" si="109"/>
        <v>0</v>
      </c>
      <c r="AY74" s="127">
        <f t="shared" si="109"/>
        <v>0</v>
      </c>
      <c r="AZ74" s="127">
        <f t="shared" si="109"/>
        <v>0</v>
      </c>
      <c r="BA74" s="127">
        <f t="shared" si="109"/>
        <v>0</v>
      </c>
      <c r="BB74" s="127">
        <f t="shared" si="109"/>
        <v>0</v>
      </c>
      <c r="BC74" s="127">
        <f t="shared" si="109"/>
        <v>0</v>
      </c>
      <c r="BD74" s="127">
        <f t="shared" si="109"/>
        <v>0</v>
      </c>
      <c r="BE74" s="127">
        <f t="shared" si="109"/>
        <v>0</v>
      </c>
      <c r="BF74" s="127">
        <f t="shared" si="109"/>
        <v>0</v>
      </c>
      <c r="BG74" s="127">
        <f t="shared" si="109"/>
        <v>0</v>
      </c>
      <c r="BH74" s="127">
        <f t="shared" si="109"/>
        <v>0</v>
      </c>
      <c r="BI74" s="127">
        <f t="shared" si="109"/>
        <v>0</v>
      </c>
      <c r="BJ74" s="127">
        <f t="shared" si="109"/>
        <v>0</v>
      </c>
      <c r="BK74" s="127">
        <f t="shared" si="109"/>
        <v>0</v>
      </c>
      <c r="BL74" s="127">
        <f t="shared" si="109"/>
        <v>0</v>
      </c>
      <c r="BM74" s="127">
        <f t="shared" si="109"/>
        <v>0</v>
      </c>
    </row>
    <row r="75" spans="2:65" x14ac:dyDescent="0.25">
      <c r="B75" t="str">
        <f t="shared" si="103"/>
        <v>FEE D'INGRESSO</v>
      </c>
      <c r="C75" s="51">
        <f t="shared" si="103"/>
        <v>0</v>
      </c>
      <c r="F75" s="127"/>
      <c r="G75" s="127"/>
      <c r="H75" s="127">
        <f>+IF(G82=$G$5,0,1)*(SUM($G$9)*$C75)/12</f>
        <v>0</v>
      </c>
      <c r="I75" s="127">
        <f t="shared" ref="I75:AG75" si="110">+IF(H82=$G$5,0,1)*(SUM($G$9)*$C75)/12</f>
        <v>0</v>
      </c>
      <c r="J75" s="127">
        <f t="shared" si="110"/>
        <v>0</v>
      </c>
      <c r="K75" s="127">
        <f t="shared" si="110"/>
        <v>0</v>
      </c>
      <c r="L75" s="127">
        <f t="shared" si="110"/>
        <v>0</v>
      </c>
      <c r="M75" s="127">
        <f t="shared" si="110"/>
        <v>0</v>
      </c>
      <c r="N75" s="127">
        <f t="shared" si="110"/>
        <v>0</v>
      </c>
      <c r="O75" s="127">
        <f t="shared" si="110"/>
        <v>0</v>
      </c>
      <c r="P75" s="127">
        <f t="shared" si="110"/>
        <v>0</v>
      </c>
      <c r="Q75" s="127">
        <f t="shared" si="110"/>
        <v>0</v>
      </c>
      <c r="R75" s="127">
        <f t="shared" si="110"/>
        <v>0</v>
      </c>
      <c r="S75" s="127">
        <f t="shared" si="110"/>
        <v>0</v>
      </c>
      <c r="T75" s="127">
        <f t="shared" si="110"/>
        <v>0</v>
      </c>
      <c r="U75" s="127">
        <f t="shared" si="110"/>
        <v>0</v>
      </c>
      <c r="V75" s="127">
        <f t="shared" si="110"/>
        <v>0</v>
      </c>
      <c r="W75" s="127">
        <f t="shared" si="110"/>
        <v>0</v>
      </c>
      <c r="X75" s="127">
        <f t="shared" si="110"/>
        <v>0</v>
      </c>
      <c r="Y75" s="127">
        <f t="shared" si="110"/>
        <v>0</v>
      </c>
      <c r="Z75" s="127">
        <f t="shared" si="110"/>
        <v>0</v>
      </c>
      <c r="AA75" s="127">
        <f t="shared" si="110"/>
        <v>0</v>
      </c>
      <c r="AB75" s="127">
        <f t="shared" si="110"/>
        <v>0</v>
      </c>
      <c r="AC75" s="127">
        <f t="shared" si="110"/>
        <v>0</v>
      </c>
      <c r="AD75" s="127">
        <f t="shared" si="110"/>
        <v>0</v>
      </c>
      <c r="AE75" s="127">
        <f t="shared" si="110"/>
        <v>0</v>
      </c>
      <c r="AF75" s="127">
        <f t="shared" si="110"/>
        <v>0</v>
      </c>
      <c r="AG75" s="127">
        <f t="shared" si="110"/>
        <v>0</v>
      </c>
      <c r="AH75" s="127">
        <f t="shared" ref="AH75:BM75" si="111">+IF(AG82=$G$5,0,1)*(SUM($G$9)*$C75)/12</f>
        <v>0</v>
      </c>
      <c r="AI75" s="127">
        <f t="shared" si="111"/>
        <v>0</v>
      </c>
      <c r="AJ75" s="127">
        <f t="shared" si="111"/>
        <v>0</v>
      </c>
      <c r="AK75" s="127">
        <f t="shared" si="111"/>
        <v>0</v>
      </c>
      <c r="AL75" s="127">
        <f t="shared" si="111"/>
        <v>0</v>
      </c>
      <c r="AM75" s="127">
        <f t="shared" si="111"/>
        <v>0</v>
      </c>
      <c r="AN75" s="127">
        <f t="shared" si="111"/>
        <v>0</v>
      </c>
      <c r="AO75" s="127">
        <f t="shared" si="111"/>
        <v>0</v>
      </c>
      <c r="AP75" s="127">
        <f t="shared" si="111"/>
        <v>0</v>
      </c>
      <c r="AQ75" s="127">
        <f t="shared" si="111"/>
        <v>0</v>
      </c>
      <c r="AR75" s="127">
        <f t="shared" si="111"/>
        <v>0</v>
      </c>
      <c r="AS75" s="127">
        <f t="shared" si="111"/>
        <v>0</v>
      </c>
      <c r="AT75" s="127">
        <f t="shared" si="111"/>
        <v>0</v>
      </c>
      <c r="AU75" s="127">
        <f t="shared" si="111"/>
        <v>0</v>
      </c>
      <c r="AV75" s="127">
        <f t="shared" si="111"/>
        <v>0</v>
      </c>
      <c r="AW75" s="127">
        <f t="shared" si="111"/>
        <v>0</v>
      </c>
      <c r="AX75" s="127">
        <f t="shared" si="111"/>
        <v>0</v>
      </c>
      <c r="AY75" s="127">
        <f t="shared" si="111"/>
        <v>0</v>
      </c>
      <c r="AZ75" s="127">
        <f t="shared" si="111"/>
        <v>0</v>
      </c>
      <c r="BA75" s="127">
        <f t="shared" si="111"/>
        <v>0</v>
      </c>
      <c r="BB75" s="127">
        <f t="shared" si="111"/>
        <v>0</v>
      </c>
      <c r="BC75" s="127">
        <f t="shared" si="111"/>
        <v>0</v>
      </c>
      <c r="BD75" s="127">
        <f t="shared" si="111"/>
        <v>0</v>
      </c>
      <c r="BE75" s="127">
        <f t="shared" si="111"/>
        <v>0</v>
      </c>
      <c r="BF75" s="127">
        <f t="shared" si="111"/>
        <v>0</v>
      </c>
      <c r="BG75" s="127">
        <f t="shared" si="111"/>
        <v>0</v>
      </c>
      <c r="BH75" s="127">
        <f t="shared" si="111"/>
        <v>0</v>
      </c>
      <c r="BI75" s="127">
        <f t="shared" si="111"/>
        <v>0</v>
      </c>
      <c r="BJ75" s="127">
        <f t="shared" si="111"/>
        <v>0</v>
      </c>
      <c r="BK75" s="127">
        <f t="shared" si="111"/>
        <v>0</v>
      </c>
      <c r="BL75" s="127">
        <f t="shared" si="111"/>
        <v>0</v>
      </c>
      <c r="BM75" s="127">
        <f t="shared" si="111"/>
        <v>0</v>
      </c>
    </row>
    <row r="76" spans="2:65" x14ac:dyDescent="0.25">
      <c r="B76" t="str">
        <f t="shared" si="103"/>
        <v>ALTRE IMM.NI IMMATERIALI</v>
      </c>
      <c r="C76" s="51">
        <f t="shared" si="103"/>
        <v>0</v>
      </c>
      <c r="F76" s="127"/>
      <c r="G76" s="127"/>
      <c r="H76" s="127">
        <f>+IF(G83=$G$5,0,1)*(SUM($G$10)*$C76)/12</f>
        <v>0</v>
      </c>
      <c r="I76" s="127">
        <f t="shared" ref="I76:AG76" si="112">+IF(H83=$G$5,0,1)*(SUM($G$10)*$C76)/12</f>
        <v>0</v>
      </c>
      <c r="J76" s="127">
        <f t="shared" si="112"/>
        <v>0</v>
      </c>
      <c r="K76" s="127">
        <f t="shared" si="112"/>
        <v>0</v>
      </c>
      <c r="L76" s="127">
        <f t="shared" si="112"/>
        <v>0</v>
      </c>
      <c r="M76" s="127">
        <f t="shared" si="112"/>
        <v>0</v>
      </c>
      <c r="N76" s="127">
        <f t="shared" si="112"/>
        <v>0</v>
      </c>
      <c r="O76" s="127">
        <f t="shared" si="112"/>
        <v>0</v>
      </c>
      <c r="P76" s="127">
        <f t="shared" si="112"/>
        <v>0</v>
      </c>
      <c r="Q76" s="127">
        <f t="shared" si="112"/>
        <v>0</v>
      </c>
      <c r="R76" s="127">
        <f t="shared" si="112"/>
        <v>0</v>
      </c>
      <c r="S76" s="127">
        <f t="shared" si="112"/>
        <v>0</v>
      </c>
      <c r="T76" s="127">
        <f t="shared" si="112"/>
        <v>0</v>
      </c>
      <c r="U76" s="127">
        <f t="shared" si="112"/>
        <v>0</v>
      </c>
      <c r="V76" s="127">
        <f t="shared" si="112"/>
        <v>0</v>
      </c>
      <c r="W76" s="127">
        <f t="shared" si="112"/>
        <v>0</v>
      </c>
      <c r="X76" s="127">
        <f t="shared" si="112"/>
        <v>0</v>
      </c>
      <c r="Y76" s="127">
        <f t="shared" si="112"/>
        <v>0</v>
      </c>
      <c r="Z76" s="127">
        <f t="shared" si="112"/>
        <v>0</v>
      </c>
      <c r="AA76" s="127">
        <f t="shared" si="112"/>
        <v>0</v>
      </c>
      <c r="AB76" s="127">
        <f t="shared" si="112"/>
        <v>0</v>
      </c>
      <c r="AC76" s="127">
        <f t="shared" si="112"/>
        <v>0</v>
      </c>
      <c r="AD76" s="127">
        <f t="shared" si="112"/>
        <v>0</v>
      </c>
      <c r="AE76" s="127">
        <f t="shared" si="112"/>
        <v>0</v>
      </c>
      <c r="AF76" s="127">
        <f t="shared" si="112"/>
        <v>0</v>
      </c>
      <c r="AG76" s="127">
        <f t="shared" si="112"/>
        <v>0</v>
      </c>
      <c r="AH76" s="127">
        <f t="shared" ref="AH76:BM76" si="113">+IF(AG83=$G$5,0,1)*(SUM($G$10)*$C76)/12</f>
        <v>0</v>
      </c>
      <c r="AI76" s="127">
        <f t="shared" si="113"/>
        <v>0</v>
      </c>
      <c r="AJ76" s="127">
        <f t="shared" si="113"/>
        <v>0</v>
      </c>
      <c r="AK76" s="127">
        <f t="shared" si="113"/>
        <v>0</v>
      </c>
      <c r="AL76" s="127">
        <f t="shared" si="113"/>
        <v>0</v>
      </c>
      <c r="AM76" s="127">
        <f t="shared" si="113"/>
        <v>0</v>
      </c>
      <c r="AN76" s="127">
        <f t="shared" si="113"/>
        <v>0</v>
      </c>
      <c r="AO76" s="127">
        <f t="shared" si="113"/>
        <v>0</v>
      </c>
      <c r="AP76" s="127">
        <f t="shared" si="113"/>
        <v>0</v>
      </c>
      <c r="AQ76" s="127">
        <f t="shared" si="113"/>
        <v>0</v>
      </c>
      <c r="AR76" s="127">
        <f t="shared" si="113"/>
        <v>0</v>
      </c>
      <c r="AS76" s="127">
        <f t="shared" si="113"/>
        <v>0</v>
      </c>
      <c r="AT76" s="127">
        <f t="shared" si="113"/>
        <v>0</v>
      </c>
      <c r="AU76" s="127">
        <f t="shared" si="113"/>
        <v>0</v>
      </c>
      <c r="AV76" s="127">
        <f t="shared" si="113"/>
        <v>0</v>
      </c>
      <c r="AW76" s="127">
        <f t="shared" si="113"/>
        <v>0</v>
      </c>
      <c r="AX76" s="127">
        <f t="shared" si="113"/>
        <v>0</v>
      </c>
      <c r="AY76" s="127">
        <f t="shared" si="113"/>
        <v>0</v>
      </c>
      <c r="AZ76" s="127">
        <f t="shared" si="113"/>
        <v>0</v>
      </c>
      <c r="BA76" s="127">
        <f t="shared" si="113"/>
        <v>0</v>
      </c>
      <c r="BB76" s="127">
        <f t="shared" si="113"/>
        <v>0</v>
      </c>
      <c r="BC76" s="127">
        <f t="shared" si="113"/>
        <v>0</v>
      </c>
      <c r="BD76" s="127">
        <f t="shared" si="113"/>
        <v>0</v>
      </c>
      <c r="BE76" s="127">
        <f t="shared" si="113"/>
        <v>0</v>
      </c>
      <c r="BF76" s="127">
        <f t="shared" si="113"/>
        <v>0</v>
      </c>
      <c r="BG76" s="127">
        <f t="shared" si="113"/>
        <v>0</v>
      </c>
      <c r="BH76" s="127">
        <f t="shared" si="113"/>
        <v>0</v>
      </c>
      <c r="BI76" s="127">
        <f t="shared" si="113"/>
        <v>0</v>
      </c>
      <c r="BJ76" s="127">
        <f t="shared" si="113"/>
        <v>0</v>
      </c>
      <c r="BK76" s="127">
        <f t="shared" si="113"/>
        <v>0</v>
      </c>
      <c r="BL76" s="127">
        <f t="shared" si="113"/>
        <v>0</v>
      </c>
      <c r="BM76" s="127">
        <f t="shared" si="113"/>
        <v>0</v>
      </c>
    </row>
    <row r="77" spans="2:65" ht="30" x14ac:dyDescent="0.25">
      <c r="C77" s="50"/>
      <c r="F77" s="165" t="s">
        <v>167</v>
      </c>
      <c r="G77" s="165" t="s">
        <v>167</v>
      </c>
      <c r="H77" s="165" t="s">
        <v>167</v>
      </c>
      <c r="I77" s="165" t="s">
        <v>167</v>
      </c>
      <c r="J77" s="165" t="s">
        <v>167</v>
      </c>
      <c r="K77" s="165" t="s">
        <v>167</v>
      </c>
      <c r="L77" s="165" t="s">
        <v>167</v>
      </c>
      <c r="M77" s="165" t="s">
        <v>167</v>
      </c>
      <c r="N77" s="165" t="s">
        <v>167</v>
      </c>
      <c r="O77" s="165" t="s">
        <v>167</v>
      </c>
      <c r="P77" s="165" t="s">
        <v>167</v>
      </c>
      <c r="Q77" s="165" t="s">
        <v>167</v>
      </c>
      <c r="R77" s="165" t="s">
        <v>167</v>
      </c>
      <c r="S77" s="165" t="s">
        <v>167</v>
      </c>
      <c r="T77" s="165" t="s">
        <v>167</v>
      </c>
      <c r="U77" s="165" t="s">
        <v>167</v>
      </c>
      <c r="V77" s="165" t="s">
        <v>167</v>
      </c>
      <c r="W77" s="165" t="s">
        <v>167</v>
      </c>
      <c r="X77" s="165" t="s">
        <v>167</v>
      </c>
      <c r="Y77" s="165" t="s">
        <v>167</v>
      </c>
      <c r="Z77" s="165" t="s">
        <v>167</v>
      </c>
      <c r="AA77" s="165" t="s">
        <v>167</v>
      </c>
      <c r="AB77" s="165" t="s">
        <v>167</v>
      </c>
      <c r="AC77" s="165" t="s">
        <v>167</v>
      </c>
      <c r="AD77" s="165" t="s">
        <v>167</v>
      </c>
      <c r="AE77" s="165" t="s">
        <v>167</v>
      </c>
      <c r="AF77" s="165" t="s">
        <v>167</v>
      </c>
      <c r="AG77" s="165" t="s">
        <v>167</v>
      </c>
      <c r="AH77" s="165" t="s">
        <v>167</v>
      </c>
      <c r="AI77" s="165" t="s">
        <v>167</v>
      </c>
      <c r="AJ77" s="165" t="s">
        <v>167</v>
      </c>
      <c r="AK77" s="165" t="s">
        <v>167</v>
      </c>
      <c r="AL77" s="165" t="s">
        <v>167</v>
      </c>
      <c r="AM77" s="165" t="s">
        <v>167</v>
      </c>
      <c r="AN77" s="165" t="s">
        <v>167</v>
      </c>
      <c r="AO77" s="165" t="s">
        <v>167</v>
      </c>
      <c r="AP77" s="165" t="s">
        <v>167</v>
      </c>
      <c r="AQ77" s="165" t="s">
        <v>167</v>
      </c>
      <c r="AR77" s="165" t="s">
        <v>167</v>
      </c>
      <c r="AS77" s="165" t="s">
        <v>167</v>
      </c>
      <c r="AT77" s="165" t="s">
        <v>167</v>
      </c>
      <c r="AU77" s="165" t="s">
        <v>167</v>
      </c>
      <c r="AV77" s="165" t="s">
        <v>167</v>
      </c>
      <c r="AW77" s="165" t="s">
        <v>167</v>
      </c>
      <c r="AX77" s="165" t="s">
        <v>167</v>
      </c>
      <c r="AY77" s="165" t="s">
        <v>167</v>
      </c>
      <c r="AZ77" s="165" t="s">
        <v>167</v>
      </c>
      <c r="BA77" s="165" t="s">
        <v>167</v>
      </c>
      <c r="BB77" s="165" t="s">
        <v>167</v>
      </c>
      <c r="BC77" s="165" t="s">
        <v>167</v>
      </c>
      <c r="BD77" s="165" t="s">
        <v>167</v>
      </c>
      <c r="BE77" s="165" t="s">
        <v>167</v>
      </c>
      <c r="BF77" s="165" t="s">
        <v>167</v>
      </c>
      <c r="BG77" s="165" t="s">
        <v>167</v>
      </c>
      <c r="BH77" s="165" t="s">
        <v>167</v>
      </c>
      <c r="BI77" s="165" t="s">
        <v>167</v>
      </c>
      <c r="BJ77" s="165" t="s">
        <v>167</v>
      </c>
      <c r="BK77" s="165" t="s">
        <v>167</v>
      </c>
      <c r="BL77" s="165" t="s">
        <v>167</v>
      </c>
      <c r="BM77" s="165" t="s">
        <v>167</v>
      </c>
    </row>
    <row r="78" spans="2:65" x14ac:dyDescent="0.25">
      <c r="B78" t="str">
        <f>+B71</f>
        <v>FABBRICATI</v>
      </c>
      <c r="C78" s="51"/>
      <c r="F78" s="127"/>
      <c r="G78" s="127"/>
      <c r="H78" s="127">
        <f t="shared" ref="H78:BM82" si="114">+G78+H71</f>
        <v>0</v>
      </c>
      <c r="I78" s="127">
        <f t="shared" si="114"/>
        <v>0</v>
      </c>
      <c r="J78" s="127">
        <f t="shared" si="114"/>
        <v>0</v>
      </c>
      <c r="K78" s="127">
        <f t="shared" si="114"/>
        <v>0</v>
      </c>
      <c r="L78" s="127">
        <f t="shared" si="114"/>
        <v>0</v>
      </c>
      <c r="M78" s="127">
        <f t="shared" si="114"/>
        <v>0</v>
      </c>
      <c r="N78" s="127">
        <f t="shared" si="114"/>
        <v>0</v>
      </c>
      <c r="O78" s="127">
        <f t="shared" si="114"/>
        <v>0</v>
      </c>
      <c r="P78" s="127">
        <f t="shared" si="114"/>
        <v>0</v>
      </c>
      <c r="Q78" s="127">
        <f t="shared" si="114"/>
        <v>0</v>
      </c>
      <c r="R78" s="127">
        <f t="shared" si="114"/>
        <v>0</v>
      </c>
      <c r="S78" s="127">
        <f t="shared" si="114"/>
        <v>0</v>
      </c>
      <c r="T78" s="127">
        <f t="shared" si="114"/>
        <v>0</v>
      </c>
      <c r="U78" s="127">
        <f t="shared" si="114"/>
        <v>0</v>
      </c>
      <c r="V78" s="127">
        <f t="shared" si="114"/>
        <v>0</v>
      </c>
      <c r="W78" s="127">
        <f t="shared" si="114"/>
        <v>0</v>
      </c>
      <c r="X78" s="127">
        <f t="shared" si="114"/>
        <v>0</v>
      </c>
      <c r="Y78" s="127">
        <f t="shared" si="114"/>
        <v>0</v>
      </c>
      <c r="Z78" s="127">
        <f t="shared" si="114"/>
        <v>0</v>
      </c>
      <c r="AA78" s="127">
        <f t="shared" si="114"/>
        <v>0</v>
      </c>
      <c r="AB78" s="127">
        <f t="shared" si="114"/>
        <v>0</v>
      </c>
      <c r="AC78" s="127">
        <f t="shared" si="114"/>
        <v>0</v>
      </c>
      <c r="AD78" s="127">
        <f t="shared" si="114"/>
        <v>0</v>
      </c>
      <c r="AE78" s="127">
        <f t="shared" si="114"/>
        <v>0</v>
      </c>
      <c r="AF78" s="127">
        <f t="shared" si="114"/>
        <v>0</v>
      </c>
      <c r="AG78" s="127">
        <f t="shared" si="114"/>
        <v>0</v>
      </c>
      <c r="AH78" s="127">
        <f t="shared" si="114"/>
        <v>0</v>
      </c>
      <c r="AI78" s="127">
        <f t="shared" si="114"/>
        <v>0</v>
      </c>
      <c r="AJ78" s="127">
        <f t="shared" si="114"/>
        <v>0</v>
      </c>
      <c r="AK78" s="127">
        <f t="shared" si="114"/>
        <v>0</v>
      </c>
      <c r="AL78" s="127">
        <f t="shared" si="114"/>
        <v>0</v>
      </c>
      <c r="AM78" s="127">
        <f t="shared" si="114"/>
        <v>0</v>
      </c>
      <c r="AN78" s="127">
        <f t="shared" si="114"/>
        <v>0</v>
      </c>
      <c r="AO78" s="127">
        <f t="shared" si="114"/>
        <v>0</v>
      </c>
      <c r="AP78" s="127">
        <f t="shared" si="114"/>
        <v>0</v>
      </c>
      <c r="AQ78" s="127">
        <f t="shared" si="114"/>
        <v>0</v>
      </c>
      <c r="AR78" s="127">
        <f t="shared" si="114"/>
        <v>0</v>
      </c>
      <c r="AS78" s="127">
        <f t="shared" si="114"/>
        <v>0</v>
      </c>
      <c r="AT78" s="127">
        <f t="shared" si="114"/>
        <v>0</v>
      </c>
      <c r="AU78" s="127">
        <f t="shared" si="114"/>
        <v>0</v>
      </c>
      <c r="AV78" s="127">
        <f t="shared" si="114"/>
        <v>0</v>
      </c>
      <c r="AW78" s="127">
        <f t="shared" si="114"/>
        <v>0</v>
      </c>
      <c r="AX78" s="127">
        <f t="shared" si="114"/>
        <v>0</v>
      </c>
      <c r="AY78" s="127">
        <f t="shared" si="114"/>
        <v>0</v>
      </c>
      <c r="AZ78" s="127">
        <f t="shared" si="114"/>
        <v>0</v>
      </c>
      <c r="BA78" s="127">
        <f t="shared" si="114"/>
        <v>0</v>
      </c>
      <c r="BB78" s="127">
        <f t="shared" si="114"/>
        <v>0</v>
      </c>
      <c r="BC78" s="127">
        <f t="shared" si="114"/>
        <v>0</v>
      </c>
      <c r="BD78" s="127">
        <f t="shared" si="114"/>
        <v>0</v>
      </c>
      <c r="BE78" s="127">
        <f t="shared" si="114"/>
        <v>0</v>
      </c>
      <c r="BF78" s="127">
        <f t="shared" si="114"/>
        <v>0</v>
      </c>
      <c r="BG78" s="127">
        <f t="shared" si="114"/>
        <v>0</v>
      </c>
      <c r="BH78" s="127">
        <f t="shared" si="114"/>
        <v>0</v>
      </c>
      <c r="BI78" s="127">
        <f t="shared" si="114"/>
        <v>0</v>
      </c>
      <c r="BJ78" s="127">
        <f t="shared" si="114"/>
        <v>0</v>
      </c>
      <c r="BK78" s="127">
        <f t="shared" si="114"/>
        <v>0</v>
      </c>
      <c r="BL78" s="127">
        <f t="shared" si="114"/>
        <v>0</v>
      </c>
      <c r="BM78" s="127">
        <f t="shared" si="114"/>
        <v>0</v>
      </c>
    </row>
    <row r="79" spans="2:65" x14ac:dyDescent="0.25">
      <c r="B79" t="str">
        <f t="shared" ref="B79:B82" si="115">+B72</f>
        <v>IMPIANTI E MACCHINARI</v>
      </c>
      <c r="C79" s="51"/>
      <c r="F79" s="127"/>
      <c r="G79" s="127"/>
      <c r="H79" s="127">
        <f t="shared" si="114"/>
        <v>0</v>
      </c>
      <c r="I79" s="127">
        <f t="shared" si="114"/>
        <v>0</v>
      </c>
      <c r="J79" s="127">
        <f t="shared" si="114"/>
        <v>0</v>
      </c>
      <c r="K79" s="127">
        <f t="shared" si="114"/>
        <v>0</v>
      </c>
      <c r="L79" s="127">
        <f t="shared" si="114"/>
        <v>0</v>
      </c>
      <c r="M79" s="127">
        <f t="shared" si="114"/>
        <v>0</v>
      </c>
      <c r="N79" s="127">
        <f t="shared" si="114"/>
        <v>0</v>
      </c>
      <c r="O79" s="127">
        <f t="shared" si="114"/>
        <v>0</v>
      </c>
      <c r="P79" s="127">
        <f t="shared" si="114"/>
        <v>0</v>
      </c>
      <c r="Q79" s="127">
        <f t="shared" si="114"/>
        <v>0</v>
      </c>
      <c r="R79" s="127">
        <f t="shared" si="114"/>
        <v>0</v>
      </c>
      <c r="S79" s="127">
        <f t="shared" si="114"/>
        <v>0</v>
      </c>
      <c r="T79" s="127">
        <f t="shared" si="114"/>
        <v>0</v>
      </c>
      <c r="U79" s="127">
        <f t="shared" si="114"/>
        <v>0</v>
      </c>
      <c r="V79" s="127">
        <f t="shared" si="114"/>
        <v>0</v>
      </c>
      <c r="W79" s="127">
        <f t="shared" si="114"/>
        <v>0</v>
      </c>
      <c r="X79" s="127">
        <f t="shared" si="114"/>
        <v>0</v>
      </c>
      <c r="Y79" s="127">
        <f t="shared" si="114"/>
        <v>0</v>
      </c>
      <c r="Z79" s="127">
        <f t="shared" si="114"/>
        <v>0</v>
      </c>
      <c r="AA79" s="127">
        <f t="shared" si="114"/>
        <v>0</v>
      </c>
      <c r="AB79" s="127">
        <f t="shared" si="114"/>
        <v>0</v>
      </c>
      <c r="AC79" s="127">
        <f t="shared" si="114"/>
        <v>0</v>
      </c>
      <c r="AD79" s="127">
        <f t="shared" si="114"/>
        <v>0</v>
      </c>
      <c r="AE79" s="127">
        <f t="shared" si="114"/>
        <v>0</v>
      </c>
      <c r="AF79" s="127">
        <f t="shared" si="114"/>
        <v>0</v>
      </c>
      <c r="AG79" s="127">
        <f t="shared" si="114"/>
        <v>0</v>
      </c>
      <c r="AH79" s="127">
        <f t="shared" si="114"/>
        <v>0</v>
      </c>
      <c r="AI79" s="127">
        <f t="shared" si="114"/>
        <v>0</v>
      </c>
      <c r="AJ79" s="127">
        <f t="shared" si="114"/>
        <v>0</v>
      </c>
      <c r="AK79" s="127">
        <f t="shared" si="114"/>
        <v>0</v>
      </c>
      <c r="AL79" s="127">
        <f t="shared" si="114"/>
        <v>0</v>
      </c>
      <c r="AM79" s="127">
        <f t="shared" si="114"/>
        <v>0</v>
      </c>
      <c r="AN79" s="127">
        <f t="shared" si="114"/>
        <v>0</v>
      </c>
      <c r="AO79" s="127">
        <f t="shared" si="114"/>
        <v>0</v>
      </c>
      <c r="AP79" s="127">
        <f t="shared" si="114"/>
        <v>0</v>
      </c>
      <c r="AQ79" s="127">
        <f t="shared" si="114"/>
        <v>0</v>
      </c>
      <c r="AR79" s="127">
        <f t="shared" si="114"/>
        <v>0</v>
      </c>
      <c r="AS79" s="127">
        <f t="shared" si="114"/>
        <v>0</v>
      </c>
      <c r="AT79" s="127">
        <f t="shared" si="114"/>
        <v>0</v>
      </c>
      <c r="AU79" s="127">
        <f t="shared" si="114"/>
        <v>0</v>
      </c>
      <c r="AV79" s="127">
        <f t="shared" si="114"/>
        <v>0</v>
      </c>
      <c r="AW79" s="127">
        <f t="shared" si="114"/>
        <v>0</v>
      </c>
      <c r="AX79" s="127">
        <f t="shared" si="114"/>
        <v>0</v>
      </c>
      <c r="AY79" s="127">
        <f t="shared" si="114"/>
        <v>0</v>
      </c>
      <c r="AZ79" s="127">
        <f t="shared" si="114"/>
        <v>0</v>
      </c>
      <c r="BA79" s="127">
        <f t="shared" si="114"/>
        <v>0</v>
      </c>
      <c r="BB79" s="127">
        <f t="shared" si="114"/>
        <v>0</v>
      </c>
      <c r="BC79" s="127">
        <f t="shared" si="114"/>
        <v>0</v>
      </c>
      <c r="BD79" s="127">
        <f t="shared" si="114"/>
        <v>0</v>
      </c>
      <c r="BE79" s="127">
        <f t="shared" si="114"/>
        <v>0</v>
      </c>
      <c r="BF79" s="127">
        <f t="shared" si="114"/>
        <v>0</v>
      </c>
      <c r="BG79" s="127">
        <f t="shared" si="114"/>
        <v>0</v>
      </c>
      <c r="BH79" s="127">
        <f t="shared" si="114"/>
        <v>0</v>
      </c>
      <c r="BI79" s="127">
        <f t="shared" si="114"/>
        <v>0</v>
      </c>
      <c r="BJ79" s="127">
        <f t="shared" si="114"/>
        <v>0</v>
      </c>
      <c r="BK79" s="127">
        <f t="shared" si="114"/>
        <v>0</v>
      </c>
      <c r="BL79" s="127">
        <f t="shared" si="114"/>
        <v>0</v>
      </c>
      <c r="BM79" s="127">
        <f t="shared" si="114"/>
        <v>0</v>
      </c>
    </row>
    <row r="80" spans="2:65" x14ac:dyDescent="0.25">
      <c r="B80" t="str">
        <f t="shared" si="115"/>
        <v>ATTREZZATURE IND.LI E COMM.LI</v>
      </c>
      <c r="C80" s="51"/>
      <c r="F80" s="127"/>
      <c r="G80" s="127"/>
      <c r="H80" s="127">
        <f t="shared" si="114"/>
        <v>0</v>
      </c>
      <c r="I80" s="127">
        <f t="shared" si="114"/>
        <v>0</v>
      </c>
      <c r="J80" s="127">
        <f t="shared" si="114"/>
        <v>0</v>
      </c>
      <c r="K80" s="127">
        <f t="shared" si="114"/>
        <v>0</v>
      </c>
      <c r="L80" s="127">
        <f t="shared" si="114"/>
        <v>0</v>
      </c>
      <c r="M80" s="127">
        <f t="shared" si="114"/>
        <v>0</v>
      </c>
      <c r="N80" s="127">
        <f t="shared" si="114"/>
        <v>0</v>
      </c>
      <c r="O80" s="127">
        <f t="shared" si="114"/>
        <v>0</v>
      </c>
      <c r="P80" s="127">
        <f t="shared" si="114"/>
        <v>0</v>
      </c>
      <c r="Q80" s="127">
        <f t="shared" si="114"/>
        <v>0</v>
      </c>
      <c r="R80" s="127">
        <f t="shared" si="114"/>
        <v>0</v>
      </c>
      <c r="S80" s="127">
        <f t="shared" si="114"/>
        <v>0</v>
      </c>
      <c r="T80" s="127">
        <f t="shared" si="114"/>
        <v>0</v>
      </c>
      <c r="U80" s="127">
        <f t="shared" si="114"/>
        <v>0</v>
      </c>
      <c r="V80" s="127">
        <f t="shared" si="114"/>
        <v>0</v>
      </c>
      <c r="W80" s="127">
        <f t="shared" si="114"/>
        <v>0</v>
      </c>
      <c r="X80" s="127">
        <f t="shared" si="114"/>
        <v>0</v>
      </c>
      <c r="Y80" s="127">
        <f t="shared" si="114"/>
        <v>0</v>
      </c>
      <c r="Z80" s="127">
        <f t="shared" si="114"/>
        <v>0</v>
      </c>
      <c r="AA80" s="127">
        <f t="shared" si="114"/>
        <v>0</v>
      </c>
      <c r="AB80" s="127">
        <f t="shared" si="114"/>
        <v>0</v>
      </c>
      <c r="AC80" s="127">
        <f t="shared" si="114"/>
        <v>0</v>
      </c>
      <c r="AD80" s="127">
        <f t="shared" si="114"/>
        <v>0</v>
      </c>
      <c r="AE80" s="127">
        <f t="shared" si="114"/>
        <v>0</v>
      </c>
      <c r="AF80" s="127">
        <f t="shared" si="114"/>
        <v>0</v>
      </c>
      <c r="AG80" s="127">
        <f t="shared" si="114"/>
        <v>0</v>
      </c>
      <c r="AH80" s="127">
        <f t="shared" si="114"/>
        <v>0</v>
      </c>
      <c r="AI80" s="127">
        <f t="shared" si="114"/>
        <v>0</v>
      </c>
      <c r="AJ80" s="127">
        <f t="shared" si="114"/>
        <v>0</v>
      </c>
      <c r="AK80" s="127">
        <f t="shared" si="114"/>
        <v>0</v>
      </c>
      <c r="AL80" s="127">
        <f t="shared" si="114"/>
        <v>0</v>
      </c>
      <c r="AM80" s="127">
        <f t="shared" si="114"/>
        <v>0</v>
      </c>
      <c r="AN80" s="127">
        <f t="shared" si="114"/>
        <v>0</v>
      </c>
      <c r="AO80" s="127">
        <f t="shared" si="114"/>
        <v>0</v>
      </c>
      <c r="AP80" s="127">
        <f t="shared" si="114"/>
        <v>0</v>
      </c>
      <c r="AQ80" s="127">
        <f t="shared" si="114"/>
        <v>0</v>
      </c>
      <c r="AR80" s="127">
        <f t="shared" si="114"/>
        <v>0</v>
      </c>
      <c r="AS80" s="127">
        <f t="shared" si="114"/>
        <v>0</v>
      </c>
      <c r="AT80" s="127">
        <f t="shared" si="114"/>
        <v>0</v>
      </c>
      <c r="AU80" s="127">
        <f t="shared" si="114"/>
        <v>0</v>
      </c>
      <c r="AV80" s="127">
        <f t="shared" si="114"/>
        <v>0</v>
      </c>
      <c r="AW80" s="127">
        <f t="shared" si="114"/>
        <v>0</v>
      </c>
      <c r="AX80" s="127">
        <f t="shared" si="114"/>
        <v>0</v>
      </c>
      <c r="AY80" s="127">
        <f t="shared" si="114"/>
        <v>0</v>
      </c>
      <c r="AZ80" s="127">
        <f t="shared" si="114"/>
        <v>0</v>
      </c>
      <c r="BA80" s="127">
        <f t="shared" si="114"/>
        <v>0</v>
      </c>
      <c r="BB80" s="127">
        <f t="shared" si="114"/>
        <v>0</v>
      </c>
      <c r="BC80" s="127">
        <f t="shared" si="114"/>
        <v>0</v>
      </c>
      <c r="BD80" s="127">
        <f t="shared" si="114"/>
        <v>0</v>
      </c>
      <c r="BE80" s="127">
        <f t="shared" si="114"/>
        <v>0</v>
      </c>
      <c r="BF80" s="127">
        <f t="shared" si="114"/>
        <v>0</v>
      </c>
      <c r="BG80" s="127">
        <f t="shared" si="114"/>
        <v>0</v>
      </c>
      <c r="BH80" s="127">
        <f t="shared" si="114"/>
        <v>0</v>
      </c>
      <c r="BI80" s="127">
        <f t="shared" si="114"/>
        <v>0</v>
      </c>
      <c r="BJ80" s="127">
        <f t="shared" si="114"/>
        <v>0</v>
      </c>
      <c r="BK80" s="127">
        <f t="shared" si="114"/>
        <v>0</v>
      </c>
      <c r="BL80" s="127">
        <f t="shared" si="114"/>
        <v>0</v>
      </c>
      <c r="BM80" s="127">
        <f t="shared" si="114"/>
        <v>0</v>
      </c>
    </row>
    <row r="81" spans="2:65" x14ac:dyDescent="0.25">
      <c r="B81" t="str">
        <f t="shared" si="115"/>
        <v>COSTI D'IMPIANTO E AMPLIAMENTO</v>
      </c>
      <c r="C81" s="51"/>
      <c r="F81" s="127"/>
      <c r="G81" s="127"/>
      <c r="H81" s="127">
        <f t="shared" si="114"/>
        <v>0</v>
      </c>
      <c r="I81" s="127">
        <f t="shared" si="114"/>
        <v>0</v>
      </c>
      <c r="J81" s="127">
        <f t="shared" si="114"/>
        <v>0</v>
      </c>
      <c r="K81" s="127">
        <f t="shared" si="114"/>
        <v>0</v>
      </c>
      <c r="L81" s="127">
        <f t="shared" si="114"/>
        <v>0</v>
      </c>
      <c r="M81" s="127">
        <f t="shared" si="114"/>
        <v>0</v>
      </c>
      <c r="N81" s="127">
        <f t="shared" si="114"/>
        <v>0</v>
      </c>
      <c r="O81" s="127">
        <f t="shared" si="114"/>
        <v>0</v>
      </c>
      <c r="P81" s="127">
        <f t="shared" si="114"/>
        <v>0</v>
      </c>
      <c r="Q81" s="127">
        <f t="shared" si="114"/>
        <v>0</v>
      </c>
      <c r="R81" s="127">
        <f t="shared" si="114"/>
        <v>0</v>
      </c>
      <c r="S81" s="127">
        <f t="shared" si="114"/>
        <v>0</v>
      </c>
      <c r="T81" s="127">
        <f t="shared" si="114"/>
        <v>0</v>
      </c>
      <c r="U81" s="127">
        <f t="shared" si="114"/>
        <v>0</v>
      </c>
      <c r="V81" s="127">
        <f t="shared" si="114"/>
        <v>0</v>
      </c>
      <c r="W81" s="127">
        <f t="shared" si="114"/>
        <v>0</v>
      </c>
      <c r="X81" s="127">
        <f t="shared" si="114"/>
        <v>0</v>
      </c>
      <c r="Y81" s="127">
        <f t="shared" si="114"/>
        <v>0</v>
      </c>
      <c r="Z81" s="127">
        <f t="shared" si="114"/>
        <v>0</v>
      </c>
      <c r="AA81" s="127">
        <f t="shared" si="114"/>
        <v>0</v>
      </c>
      <c r="AB81" s="127">
        <f t="shared" si="114"/>
        <v>0</v>
      </c>
      <c r="AC81" s="127">
        <f t="shared" si="114"/>
        <v>0</v>
      </c>
      <c r="AD81" s="127">
        <f t="shared" si="114"/>
        <v>0</v>
      </c>
      <c r="AE81" s="127">
        <f t="shared" si="114"/>
        <v>0</v>
      </c>
      <c r="AF81" s="127">
        <f t="shared" si="114"/>
        <v>0</v>
      </c>
      <c r="AG81" s="127">
        <f t="shared" si="114"/>
        <v>0</v>
      </c>
      <c r="AH81" s="127">
        <f t="shared" si="114"/>
        <v>0</v>
      </c>
      <c r="AI81" s="127">
        <f t="shared" si="114"/>
        <v>0</v>
      </c>
      <c r="AJ81" s="127">
        <f t="shared" si="114"/>
        <v>0</v>
      </c>
      <c r="AK81" s="127">
        <f t="shared" si="114"/>
        <v>0</v>
      </c>
      <c r="AL81" s="127">
        <f t="shared" si="114"/>
        <v>0</v>
      </c>
      <c r="AM81" s="127">
        <f t="shared" si="114"/>
        <v>0</v>
      </c>
      <c r="AN81" s="127">
        <f t="shared" si="114"/>
        <v>0</v>
      </c>
      <c r="AO81" s="127">
        <f t="shared" si="114"/>
        <v>0</v>
      </c>
      <c r="AP81" s="127">
        <f t="shared" si="114"/>
        <v>0</v>
      </c>
      <c r="AQ81" s="127">
        <f t="shared" si="114"/>
        <v>0</v>
      </c>
      <c r="AR81" s="127">
        <f t="shared" si="114"/>
        <v>0</v>
      </c>
      <c r="AS81" s="127">
        <f t="shared" si="114"/>
        <v>0</v>
      </c>
      <c r="AT81" s="127">
        <f t="shared" si="114"/>
        <v>0</v>
      </c>
      <c r="AU81" s="127">
        <f t="shared" si="114"/>
        <v>0</v>
      </c>
      <c r="AV81" s="127">
        <f t="shared" si="114"/>
        <v>0</v>
      </c>
      <c r="AW81" s="127">
        <f t="shared" si="114"/>
        <v>0</v>
      </c>
      <c r="AX81" s="127">
        <f t="shared" si="114"/>
        <v>0</v>
      </c>
      <c r="AY81" s="127">
        <f t="shared" si="114"/>
        <v>0</v>
      </c>
      <c r="AZ81" s="127">
        <f t="shared" si="114"/>
        <v>0</v>
      </c>
      <c r="BA81" s="127">
        <f t="shared" si="114"/>
        <v>0</v>
      </c>
      <c r="BB81" s="127">
        <f t="shared" si="114"/>
        <v>0</v>
      </c>
      <c r="BC81" s="127">
        <f t="shared" si="114"/>
        <v>0</v>
      </c>
      <c r="BD81" s="127">
        <f t="shared" si="114"/>
        <v>0</v>
      </c>
      <c r="BE81" s="127">
        <f t="shared" si="114"/>
        <v>0</v>
      </c>
      <c r="BF81" s="127">
        <f t="shared" si="114"/>
        <v>0</v>
      </c>
      <c r="BG81" s="127">
        <f t="shared" si="114"/>
        <v>0</v>
      </c>
      <c r="BH81" s="127">
        <f t="shared" si="114"/>
        <v>0</v>
      </c>
      <c r="BI81" s="127">
        <f t="shared" si="114"/>
        <v>0</v>
      </c>
      <c r="BJ81" s="127">
        <f t="shared" si="114"/>
        <v>0</v>
      </c>
      <c r="BK81" s="127">
        <f t="shared" si="114"/>
        <v>0</v>
      </c>
      <c r="BL81" s="127">
        <f t="shared" si="114"/>
        <v>0</v>
      </c>
      <c r="BM81" s="127">
        <f t="shared" si="114"/>
        <v>0</v>
      </c>
    </row>
    <row r="82" spans="2:65" x14ac:dyDescent="0.25">
      <c r="B82" t="str">
        <f t="shared" si="115"/>
        <v>FEE D'INGRESSO</v>
      </c>
      <c r="C82" s="51"/>
      <c r="F82" s="127"/>
      <c r="G82" s="127"/>
      <c r="H82" s="127">
        <f t="shared" si="114"/>
        <v>0</v>
      </c>
      <c r="I82" s="127">
        <f t="shared" si="114"/>
        <v>0</v>
      </c>
      <c r="J82" s="127">
        <f t="shared" si="114"/>
        <v>0</v>
      </c>
      <c r="K82" s="127">
        <f t="shared" si="114"/>
        <v>0</v>
      </c>
      <c r="L82" s="127">
        <f t="shared" si="114"/>
        <v>0</v>
      </c>
      <c r="M82" s="127">
        <f t="shared" si="114"/>
        <v>0</v>
      </c>
      <c r="N82" s="127">
        <f t="shared" si="114"/>
        <v>0</v>
      </c>
      <c r="O82" s="127">
        <f t="shared" si="114"/>
        <v>0</v>
      </c>
      <c r="P82" s="127">
        <f t="shared" si="114"/>
        <v>0</v>
      </c>
      <c r="Q82" s="127">
        <f t="shared" si="114"/>
        <v>0</v>
      </c>
      <c r="R82" s="127">
        <f t="shared" si="114"/>
        <v>0</v>
      </c>
      <c r="S82" s="127">
        <f t="shared" si="114"/>
        <v>0</v>
      </c>
      <c r="T82" s="127">
        <f t="shared" si="114"/>
        <v>0</v>
      </c>
      <c r="U82" s="127">
        <f t="shared" si="114"/>
        <v>0</v>
      </c>
      <c r="V82" s="127">
        <f t="shared" si="114"/>
        <v>0</v>
      </c>
      <c r="W82" s="127">
        <f t="shared" si="114"/>
        <v>0</v>
      </c>
      <c r="X82" s="127">
        <f t="shared" si="114"/>
        <v>0</v>
      </c>
      <c r="Y82" s="127">
        <f t="shared" si="114"/>
        <v>0</v>
      </c>
      <c r="Z82" s="127">
        <f t="shared" si="114"/>
        <v>0</v>
      </c>
      <c r="AA82" s="127">
        <f t="shared" si="114"/>
        <v>0</v>
      </c>
      <c r="AB82" s="127">
        <f t="shared" si="114"/>
        <v>0</v>
      </c>
      <c r="AC82" s="127">
        <f t="shared" si="114"/>
        <v>0</v>
      </c>
      <c r="AD82" s="127">
        <f t="shared" si="114"/>
        <v>0</v>
      </c>
      <c r="AE82" s="127">
        <f t="shared" ref="AE82:BM83" si="116">+AD82+AE75</f>
        <v>0</v>
      </c>
      <c r="AF82" s="127">
        <f t="shared" si="116"/>
        <v>0</v>
      </c>
      <c r="AG82" s="127">
        <f t="shared" si="116"/>
        <v>0</v>
      </c>
      <c r="AH82" s="127">
        <f t="shared" si="116"/>
        <v>0</v>
      </c>
      <c r="AI82" s="127">
        <f t="shared" si="116"/>
        <v>0</v>
      </c>
      <c r="AJ82" s="127">
        <f t="shared" si="116"/>
        <v>0</v>
      </c>
      <c r="AK82" s="127">
        <f t="shared" si="116"/>
        <v>0</v>
      </c>
      <c r="AL82" s="127">
        <f t="shared" si="116"/>
        <v>0</v>
      </c>
      <c r="AM82" s="127">
        <f t="shared" si="116"/>
        <v>0</v>
      </c>
      <c r="AN82" s="127">
        <f t="shared" si="116"/>
        <v>0</v>
      </c>
      <c r="AO82" s="127">
        <f t="shared" si="116"/>
        <v>0</v>
      </c>
      <c r="AP82" s="127">
        <f t="shared" si="116"/>
        <v>0</v>
      </c>
      <c r="AQ82" s="127">
        <f t="shared" si="116"/>
        <v>0</v>
      </c>
      <c r="AR82" s="127">
        <f t="shared" si="116"/>
        <v>0</v>
      </c>
      <c r="AS82" s="127">
        <f t="shared" si="116"/>
        <v>0</v>
      </c>
      <c r="AT82" s="127">
        <f t="shared" si="116"/>
        <v>0</v>
      </c>
      <c r="AU82" s="127">
        <f t="shared" si="116"/>
        <v>0</v>
      </c>
      <c r="AV82" s="127">
        <f t="shared" si="116"/>
        <v>0</v>
      </c>
      <c r="AW82" s="127">
        <f t="shared" si="116"/>
        <v>0</v>
      </c>
      <c r="AX82" s="127">
        <f t="shared" si="116"/>
        <v>0</v>
      </c>
      <c r="AY82" s="127">
        <f t="shared" si="116"/>
        <v>0</v>
      </c>
      <c r="AZ82" s="127">
        <f t="shared" si="116"/>
        <v>0</v>
      </c>
      <c r="BA82" s="127">
        <f t="shared" si="116"/>
        <v>0</v>
      </c>
      <c r="BB82" s="127">
        <f t="shared" si="116"/>
        <v>0</v>
      </c>
      <c r="BC82" s="127">
        <f t="shared" si="116"/>
        <v>0</v>
      </c>
      <c r="BD82" s="127">
        <f t="shared" si="116"/>
        <v>0</v>
      </c>
      <c r="BE82" s="127">
        <f t="shared" si="116"/>
        <v>0</v>
      </c>
      <c r="BF82" s="127">
        <f t="shared" si="116"/>
        <v>0</v>
      </c>
      <c r="BG82" s="127">
        <f t="shared" si="116"/>
        <v>0</v>
      </c>
      <c r="BH82" s="127">
        <f t="shared" si="116"/>
        <v>0</v>
      </c>
      <c r="BI82" s="127">
        <f t="shared" si="116"/>
        <v>0</v>
      </c>
      <c r="BJ82" s="127">
        <f t="shared" si="116"/>
        <v>0</v>
      </c>
      <c r="BK82" s="127">
        <f t="shared" si="116"/>
        <v>0</v>
      </c>
      <c r="BL82" s="127">
        <f t="shared" si="116"/>
        <v>0</v>
      </c>
      <c r="BM82" s="127">
        <f t="shared" si="116"/>
        <v>0</v>
      </c>
    </row>
    <row r="83" spans="2:65" x14ac:dyDescent="0.25">
      <c r="B83" t="str">
        <f>+B76</f>
        <v>ALTRE IMM.NI IMMATERIALI</v>
      </c>
      <c r="C83" s="51"/>
      <c r="F83" s="127"/>
      <c r="G83" s="127"/>
      <c r="H83" s="127">
        <f t="shared" ref="H83:AM83" si="117">+G83+H76</f>
        <v>0</v>
      </c>
      <c r="I83" s="127">
        <f t="shared" si="117"/>
        <v>0</v>
      </c>
      <c r="J83" s="127">
        <f t="shared" si="117"/>
        <v>0</v>
      </c>
      <c r="K83" s="127">
        <f t="shared" si="117"/>
        <v>0</v>
      </c>
      <c r="L83" s="127">
        <f t="shared" si="117"/>
        <v>0</v>
      </c>
      <c r="M83" s="127">
        <f t="shared" si="117"/>
        <v>0</v>
      </c>
      <c r="N83" s="127">
        <f t="shared" si="117"/>
        <v>0</v>
      </c>
      <c r="O83" s="127">
        <f t="shared" si="117"/>
        <v>0</v>
      </c>
      <c r="P83" s="127">
        <f t="shared" si="117"/>
        <v>0</v>
      </c>
      <c r="Q83" s="127">
        <f t="shared" si="117"/>
        <v>0</v>
      </c>
      <c r="R83" s="127">
        <f t="shared" si="117"/>
        <v>0</v>
      </c>
      <c r="S83" s="127">
        <f t="shared" si="117"/>
        <v>0</v>
      </c>
      <c r="T83" s="127">
        <f t="shared" si="117"/>
        <v>0</v>
      </c>
      <c r="U83" s="127">
        <f t="shared" si="117"/>
        <v>0</v>
      </c>
      <c r="V83" s="127">
        <f t="shared" si="117"/>
        <v>0</v>
      </c>
      <c r="W83" s="127">
        <f t="shared" si="117"/>
        <v>0</v>
      </c>
      <c r="X83" s="127">
        <f t="shared" si="117"/>
        <v>0</v>
      </c>
      <c r="Y83" s="127">
        <f t="shared" si="117"/>
        <v>0</v>
      </c>
      <c r="Z83" s="127">
        <f t="shared" si="117"/>
        <v>0</v>
      </c>
      <c r="AA83" s="127">
        <f t="shared" si="117"/>
        <v>0</v>
      </c>
      <c r="AB83" s="127">
        <f t="shared" si="117"/>
        <v>0</v>
      </c>
      <c r="AC83" s="127">
        <f t="shared" si="117"/>
        <v>0</v>
      </c>
      <c r="AD83" s="127">
        <f t="shared" si="117"/>
        <v>0</v>
      </c>
      <c r="AE83" s="127">
        <f t="shared" si="117"/>
        <v>0</v>
      </c>
      <c r="AF83" s="127">
        <f t="shared" si="117"/>
        <v>0</v>
      </c>
      <c r="AG83" s="127">
        <f t="shared" si="117"/>
        <v>0</v>
      </c>
      <c r="AH83" s="127">
        <f t="shared" si="117"/>
        <v>0</v>
      </c>
      <c r="AI83" s="127">
        <f t="shared" si="117"/>
        <v>0</v>
      </c>
      <c r="AJ83" s="127">
        <f t="shared" si="117"/>
        <v>0</v>
      </c>
      <c r="AK83" s="127">
        <f t="shared" si="117"/>
        <v>0</v>
      </c>
      <c r="AL83" s="127">
        <f t="shared" si="117"/>
        <v>0</v>
      </c>
      <c r="AM83" s="127">
        <f t="shared" si="117"/>
        <v>0</v>
      </c>
      <c r="AN83" s="127">
        <f t="shared" si="116"/>
        <v>0</v>
      </c>
      <c r="AO83" s="127">
        <f t="shared" si="116"/>
        <v>0</v>
      </c>
      <c r="AP83" s="127">
        <f t="shared" si="116"/>
        <v>0</v>
      </c>
      <c r="AQ83" s="127">
        <f t="shared" si="116"/>
        <v>0</v>
      </c>
      <c r="AR83" s="127">
        <f t="shared" si="116"/>
        <v>0</v>
      </c>
      <c r="AS83" s="127">
        <f t="shared" si="116"/>
        <v>0</v>
      </c>
      <c r="AT83" s="127">
        <f t="shared" si="116"/>
        <v>0</v>
      </c>
      <c r="AU83" s="127">
        <f t="shared" si="116"/>
        <v>0</v>
      </c>
      <c r="AV83" s="127">
        <f t="shared" si="116"/>
        <v>0</v>
      </c>
      <c r="AW83" s="127">
        <f t="shared" si="116"/>
        <v>0</v>
      </c>
      <c r="AX83" s="127">
        <f t="shared" si="116"/>
        <v>0</v>
      </c>
      <c r="AY83" s="127">
        <f t="shared" si="116"/>
        <v>0</v>
      </c>
      <c r="AZ83" s="127">
        <f t="shared" si="116"/>
        <v>0</v>
      </c>
      <c r="BA83" s="127">
        <f t="shared" si="116"/>
        <v>0</v>
      </c>
      <c r="BB83" s="127">
        <f t="shared" si="116"/>
        <v>0</v>
      </c>
      <c r="BC83" s="127">
        <f t="shared" si="116"/>
        <v>0</v>
      </c>
      <c r="BD83" s="127">
        <f t="shared" si="116"/>
        <v>0</v>
      </c>
      <c r="BE83" s="127">
        <f t="shared" si="116"/>
        <v>0</v>
      </c>
      <c r="BF83" s="127">
        <f t="shared" si="116"/>
        <v>0</v>
      </c>
      <c r="BG83" s="127">
        <f t="shared" si="116"/>
        <v>0</v>
      </c>
      <c r="BH83" s="127">
        <f t="shared" si="116"/>
        <v>0</v>
      </c>
      <c r="BI83" s="127">
        <f t="shared" si="116"/>
        <v>0</v>
      </c>
      <c r="BJ83" s="127">
        <f t="shared" si="116"/>
        <v>0</v>
      </c>
      <c r="BK83" s="127">
        <f t="shared" si="116"/>
        <v>0</v>
      </c>
      <c r="BL83" s="127">
        <f t="shared" si="116"/>
        <v>0</v>
      </c>
      <c r="BM83" s="127">
        <f t="shared" si="116"/>
        <v>0</v>
      </c>
    </row>
    <row r="84" spans="2:65" x14ac:dyDescent="0.25"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</row>
    <row r="85" spans="2:65" ht="30" x14ac:dyDescent="0.25">
      <c r="C85" s="50" t="s">
        <v>165</v>
      </c>
      <c r="F85" s="165" t="s">
        <v>166</v>
      </c>
      <c r="G85" s="165" t="s">
        <v>166</v>
      </c>
      <c r="H85" s="165" t="s">
        <v>166</v>
      </c>
      <c r="I85" s="165" t="s">
        <v>166</v>
      </c>
      <c r="J85" s="165" t="s">
        <v>166</v>
      </c>
      <c r="K85" s="165" t="s">
        <v>166</v>
      </c>
      <c r="L85" s="165" t="s">
        <v>166</v>
      </c>
      <c r="M85" s="165" t="s">
        <v>166</v>
      </c>
      <c r="N85" s="165" t="s">
        <v>166</v>
      </c>
      <c r="O85" s="165" t="s">
        <v>166</v>
      </c>
      <c r="P85" s="165" t="s">
        <v>166</v>
      </c>
      <c r="Q85" s="165" t="s">
        <v>166</v>
      </c>
      <c r="R85" s="165" t="s">
        <v>166</v>
      </c>
      <c r="S85" s="165" t="s">
        <v>166</v>
      </c>
      <c r="T85" s="165" t="s">
        <v>166</v>
      </c>
      <c r="U85" s="165" t="s">
        <v>166</v>
      </c>
      <c r="V85" s="165" t="s">
        <v>166</v>
      </c>
      <c r="W85" s="165" t="s">
        <v>166</v>
      </c>
      <c r="X85" s="165" t="s">
        <v>166</v>
      </c>
      <c r="Y85" s="165" t="s">
        <v>166</v>
      </c>
      <c r="Z85" s="165" t="s">
        <v>166</v>
      </c>
      <c r="AA85" s="165" t="s">
        <v>166</v>
      </c>
      <c r="AB85" s="165" t="s">
        <v>166</v>
      </c>
      <c r="AC85" s="165" t="s">
        <v>166</v>
      </c>
      <c r="AD85" s="165" t="s">
        <v>166</v>
      </c>
      <c r="AE85" s="165" t="s">
        <v>166</v>
      </c>
      <c r="AF85" s="165" t="s">
        <v>166</v>
      </c>
      <c r="AG85" s="165" t="s">
        <v>166</v>
      </c>
      <c r="AH85" s="165" t="s">
        <v>166</v>
      </c>
      <c r="AI85" s="165" t="s">
        <v>166</v>
      </c>
      <c r="AJ85" s="165" t="s">
        <v>166</v>
      </c>
      <c r="AK85" s="165" t="s">
        <v>166</v>
      </c>
      <c r="AL85" s="165" t="s">
        <v>166</v>
      </c>
      <c r="AM85" s="165" t="s">
        <v>166</v>
      </c>
      <c r="AN85" s="165" t="s">
        <v>166</v>
      </c>
      <c r="AO85" s="165" t="s">
        <v>166</v>
      </c>
      <c r="AP85" s="165" t="s">
        <v>166</v>
      </c>
      <c r="AQ85" s="165" t="s">
        <v>166</v>
      </c>
      <c r="AR85" s="165" t="s">
        <v>166</v>
      </c>
      <c r="AS85" s="165" t="s">
        <v>166</v>
      </c>
      <c r="AT85" s="165" t="s">
        <v>166</v>
      </c>
      <c r="AU85" s="165" t="s">
        <v>166</v>
      </c>
      <c r="AV85" s="165" t="s">
        <v>166</v>
      </c>
      <c r="AW85" s="165" t="s">
        <v>166</v>
      </c>
      <c r="AX85" s="165" t="s">
        <v>166</v>
      </c>
      <c r="AY85" s="165" t="s">
        <v>166</v>
      </c>
      <c r="AZ85" s="165" t="s">
        <v>166</v>
      </c>
      <c r="BA85" s="165" t="s">
        <v>166</v>
      </c>
      <c r="BB85" s="165" t="s">
        <v>166</v>
      </c>
      <c r="BC85" s="165" t="s">
        <v>166</v>
      </c>
      <c r="BD85" s="165" t="s">
        <v>166</v>
      </c>
      <c r="BE85" s="165" t="s">
        <v>166</v>
      </c>
      <c r="BF85" s="165" t="s">
        <v>166</v>
      </c>
      <c r="BG85" s="165" t="s">
        <v>166</v>
      </c>
      <c r="BH85" s="165" t="s">
        <v>166</v>
      </c>
      <c r="BI85" s="165" t="s">
        <v>166</v>
      </c>
      <c r="BJ85" s="165" t="s">
        <v>166</v>
      </c>
      <c r="BK85" s="165" t="s">
        <v>166</v>
      </c>
      <c r="BL85" s="165" t="s">
        <v>166</v>
      </c>
      <c r="BM85" s="165" t="s">
        <v>166</v>
      </c>
    </row>
    <row r="86" spans="2:65" x14ac:dyDescent="0.25">
      <c r="B86" t="str">
        <f>+B71</f>
        <v>FABBRICATI</v>
      </c>
      <c r="C86" s="51">
        <f>+C71</f>
        <v>0</v>
      </c>
      <c r="F86" s="127"/>
      <c r="G86" s="127"/>
      <c r="H86" s="127"/>
      <c r="I86" s="127">
        <f t="shared" ref="I86:BM86" si="118">+IF(H93=$G$5,0,1)*(SUM($G$5)*$C86)/12</f>
        <v>0</v>
      </c>
      <c r="J86" s="127">
        <f t="shared" si="118"/>
        <v>0</v>
      </c>
      <c r="K86" s="127">
        <f t="shared" si="118"/>
        <v>0</v>
      </c>
      <c r="L86" s="127">
        <f t="shared" si="118"/>
        <v>0</v>
      </c>
      <c r="M86" s="127">
        <f t="shared" si="118"/>
        <v>0</v>
      </c>
      <c r="N86" s="127">
        <f t="shared" si="118"/>
        <v>0</v>
      </c>
      <c r="O86" s="127">
        <f t="shared" si="118"/>
        <v>0</v>
      </c>
      <c r="P86" s="127">
        <f t="shared" si="118"/>
        <v>0</v>
      </c>
      <c r="Q86" s="127">
        <f t="shared" si="118"/>
        <v>0</v>
      </c>
      <c r="R86" s="127">
        <f t="shared" si="118"/>
        <v>0</v>
      </c>
      <c r="S86" s="127">
        <f t="shared" si="118"/>
        <v>0</v>
      </c>
      <c r="T86" s="127">
        <f t="shared" si="118"/>
        <v>0</v>
      </c>
      <c r="U86" s="127">
        <f t="shared" si="118"/>
        <v>0</v>
      </c>
      <c r="V86" s="127">
        <f t="shared" si="118"/>
        <v>0</v>
      </c>
      <c r="W86" s="127">
        <f t="shared" si="118"/>
        <v>0</v>
      </c>
      <c r="X86" s="127">
        <f t="shared" si="118"/>
        <v>0</v>
      </c>
      <c r="Y86" s="127">
        <f t="shared" si="118"/>
        <v>0</v>
      </c>
      <c r="Z86" s="127">
        <f t="shared" si="118"/>
        <v>0</v>
      </c>
      <c r="AA86" s="127">
        <f t="shared" si="118"/>
        <v>0</v>
      </c>
      <c r="AB86" s="127">
        <f t="shared" si="118"/>
        <v>0</v>
      </c>
      <c r="AC86" s="127">
        <f t="shared" si="118"/>
        <v>0</v>
      </c>
      <c r="AD86" s="127">
        <f t="shared" si="118"/>
        <v>0</v>
      </c>
      <c r="AE86" s="127">
        <f t="shared" si="118"/>
        <v>0</v>
      </c>
      <c r="AF86" s="127">
        <f t="shared" si="118"/>
        <v>0</v>
      </c>
      <c r="AG86" s="127">
        <f t="shared" si="118"/>
        <v>0</v>
      </c>
      <c r="AH86" s="127">
        <f t="shared" si="118"/>
        <v>0</v>
      </c>
      <c r="AI86" s="127">
        <f t="shared" si="118"/>
        <v>0</v>
      </c>
      <c r="AJ86" s="127">
        <f t="shared" si="118"/>
        <v>0</v>
      </c>
      <c r="AK86" s="127">
        <f t="shared" si="118"/>
        <v>0</v>
      </c>
      <c r="AL86" s="127">
        <f t="shared" si="118"/>
        <v>0</v>
      </c>
      <c r="AM86" s="127">
        <f t="shared" si="118"/>
        <v>0</v>
      </c>
      <c r="AN86" s="127">
        <f t="shared" si="118"/>
        <v>0</v>
      </c>
      <c r="AO86" s="127">
        <f t="shared" si="118"/>
        <v>0</v>
      </c>
      <c r="AP86" s="127">
        <f t="shared" si="118"/>
        <v>0</v>
      </c>
      <c r="AQ86" s="127">
        <f t="shared" si="118"/>
        <v>0</v>
      </c>
      <c r="AR86" s="127">
        <f t="shared" si="118"/>
        <v>0</v>
      </c>
      <c r="AS86" s="127">
        <f t="shared" si="118"/>
        <v>0</v>
      </c>
      <c r="AT86" s="127">
        <f t="shared" si="118"/>
        <v>0</v>
      </c>
      <c r="AU86" s="127">
        <f t="shared" si="118"/>
        <v>0</v>
      </c>
      <c r="AV86" s="127">
        <f t="shared" si="118"/>
        <v>0</v>
      </c>
      <c r="AW86" s="127">
        <f t="shared" si="118"/>
        <v>0</v>
      </c>
      <c r="AX86" s="127">
        <f t="shared" si="118"/>
        <v>0</v>
      </c>
      <c r="AY86" s="127">
        <f t="shared" si="118"/>
        <v>0</v>
      </c>
      <c r="AZ86" s="127">
        <f t="shared" si="118"/>
        <v>0</v>
      </c>
      <c r="BA86" s="127">
        <f t="shared" si="118"/>
        <v>0</v>
      </c>
      <c r="BB86" s="127">
        <f t="shared" si="118"/>
        <v>0</v>
      </c>
      <c r="BC86" s="127">
        <f t="shared" si="118"/>
        <v>0</v>
      </c>
      <c r="BD86" s="127">
        <f t="shared" si="118"/>
        <v>0</v>
      </c>
      <c r="BE86" s="127">
        <f t="shared" si="118"/>
        <v>0</v>
      </c>
      <c r="BF86" s="127">
        <f t="shared" si="118"/>
        <v>0</v>
      </c>
      <c r="BG86" s="127">
        <f t="shared" si="118"/>
        <v>0</v>
      </c>
      <c r="BH86" s="127">
        <f t="shared" si="118"/>
        <v>0</v>
      </c>
      <c r="BI86" s="127">
        <f t="shared" si="118"/>
        <v>0</v>
      </c>
      <c r="BJ86" s="127">
        <f t="shared" si="118"/>
        <v>0</v>
      </c>
      <c r="BK86" s="127">
        <f t="shared" si="118"/>
        <v>0</v>
      </c>
      <c r="BL86" s="127">
        <f t="shared" si="118"/>
        <v>0</v>
      </c>
      <c r="BM86" s="127">
        <f t="shared" si="118"/>
        <v>0</v>
      </c>
    </row>
    <row r="87" spans="2:65" x14ac:dyDescent="0.25">
      <c r="B87" t="str">
        <f t="shared" ref="B87:C91" si="119">+B72</f>
        <v>IMPIANTI E MACCHINARI</v>
      </c>
      <c r="C87" s="51">
        <f t="shared" si="119"/>
        <v>0</v>
      </c>
      <c r="F87" s="127"/>
      <c r="G87" s="127"/>
      <c r="H87" s="127"/>
      <c r="I87" s="127">
        <f t="shared" ref="I87:BM87" si="120">+IF(H94=$G$5,0,1)*(SUM($G$6)*$C87)/12</f>
        <v>0</v>
      </c>
      <c r="J87" s="127">
        <f t="shared" si="120"/>
        <v>0</v>
      </c>
      <c r="K87" s="127">
        <f t="shared" si="120"/>
        <v>0</v>
      </c>
      <c r="L87" s="127">
        <f t="shared" si="120"/>
        <v>0</v>
      </c>
      <c r="M87" s="127">
        <f t="shared" si="120"/>
        <v>0</v>
      </c>
      <c r="N87" s="127">
        <f t="shared" si="120"/>
        <v>0</v>
      </c>
      <c r="O87" s="127">
        <f t="shared" si="120"/>
        <v>0</v>
      </c>
      <c r="P87" s="127">
        <f t="shared" si="120"/>
        <v>0</v>
      </c>
      <c r="Q87" s="127">
        <f t="shared" si="120"/>
        <v>0</v>
      </c>
      <c r="R87" s="127">
        <f t="shared" si="120"/>
        <v>0</v>
      </c>
      <c r="S87" s="127">
        <f t="shared" si="120"/>
        <v>0</v>
      </c>
      <c r="T87" s="127">
        <f t="shared" si="120"/>
        <v>0</v>
      </c>
      <c r="U87" s="127">
        <f t="shared" si="120"/>
        <v>0</v>
      </c>
      <c r="V87" s="127">
        <f t="shared" si="120"/>
        <v>0</v>
      </c>
      <c r="W87" s="127">
        <f t="shared" si="120"/>
        <v>0</v>
      </c>
      <c r="X87" s="127">
        <f t="shared" si="120"/>
        <v>0</v>
      </c>
      <c r="Y87" s="127">
        <f t="shared" si="120"/>
        <v>0</v>
      </c>
      <c r="Z87" s="127">
        <f t="shared" si="120"/>
        <v>0</v>
      </c>
      <c r="AA87" s="127">
        <f t="shared" si="120"/>
        <v>0</v>
      </c>
      <c r="AB87" s="127">
        <f t="shared" si="120"/>
        <v>0</v>
      </c>
      <c r="AC87" s="127">
        <f t="shared" si="120"/>
        <v>0</v>
      </c>
      <c r="AD87" s="127">
        <f t="shared" si="120"/>
        <v>0</v>
      </c>
      <c r="AE87" s="127">
        <f t="shared" si="120"/>
        <v>0</v>
      </c>
      <c r="AF87" s="127">
        <f t="shared" si="120"/>
        <v>0</v>
      </c>
      <c r="AG87" s="127">
        <f t="shared" si="120"/>
        <v>0</v>
      </c>
      <c r="AH87" s="127">
        <f t="shared" si="120"/>
        <v>0</v>
      </c>
      <c r="AI87" s="127">
        <f t="shared" si="120"/>
        <v>0</v>
      </c>
      <c r="AJ87" s="127">
        <f t="shared" si="120"/>
        <v>0</v>
      </c>
      <c r="AK87" s="127">
        <f t="shared" si="120"/>
        <v>0</v>
      </c>
      <c r="AL87" s="127">
        <f t="shared" si="120"/>
        <v>0</v>
      </c>
      <c r="AM87" s="127">
        <f t="shared" si="120"/>
        <v>0</v>
      </c>
      <c r="AN87" s="127">
        <f t="shared" si="120"/>
        <v>0</v>
      </c>
      <c r="AO87" s="127">
        <f t="shared" si="120"/>
        <v>0</v>
      </c>
      <c r="AP87" s="127">
        <f t="shared" si="120"/>
        <v>0</v>
      </c>
      <c r="AQ87" s="127">
        <f t="shared" si="120"/>
        <v>0</v>
      </c>
      <c r="AR87" s="127">
        <f t="shared" si="120"/>
        <v>0</v>
      </c>
      <c r="AS87" s="127">
        <f t="shared" si="120"/>
        <v>0</v>
      </c>
      <c r="AT87" s="127">
        <f t="shared" si="120"/>
        <v>0</v>
      </c>
      <c r="AU87" s="127">
        <f t="shared" si="120"/>
        <v>0</v>
      </c>
      <c r="AV87" s="127">
        <f t="shared" si="120"/>
        <v>0</v>
      </c>
      <c r="AW87" s="127">
        <f t="shared" si="120"/>
        <v>0</v>
      </c>
      <c r="AX87" s="127">
        <f t="shared" si="120"/>
        <v>0</v>
      </c>
      <c r="AY87" s="127">
        <f t="shared" si="120"/>
        <v>0</v>
      </c>
      <c r="AZ87" s="127">
        <f t="shared" si="120"/>
        <v>0</v>
      </c>
      <c r="BA87" s="127">
        <f t="shared" si="120"/>
        <v>0</v>
      </c>
      <c r="BB87" s="127">
        <f t="shared" si="120"/>
        <v>0</v>
      </c>
      <c r="BC87" s="127">
        <f t="shared" si="120"/>
        <v>0</v>
      </c>
      <c r="BD87" s="127">
        <f t="shared" si="120"/>
        <v>0</v>
      </c>
      <c r="BE87" s="127">
        <f t="shared" si="120"/>
        <v>0</v>
      </c>
      <c r="BF87" s="127">
        <f t="shared" si="120"/>
        <v>0</v>
      </c>
      <c r="BG87" s="127">
        <f t="shared" si="120"/>
        <v>0</v>
      </c>
      <c r="BH87" s="127">
        <f t="shared" si="120"/>
        <v>0</v>
      </c>
      <c r="BI87" s="127">
        <f t="shared" si="120"/>
        <v>0</v>
      </c>
      <c r="BJ87" s="127">
        <f t="shared" si="120"/>
        <v>0</v>
      </c>
      <c r="BK87" s="127">
        <f t="shared" si="120"/>
        <v>0</v>
      </c>
      <c r="BL87" s="127">
        <f t="shared" si="120"/>
        <v>0</v>
      </c>
      <c r="BM87" s="127">
        <f t="shared" si="120"/>
        <v>0</v>
      </c>
    </row>
    <row r="88" spans="2:65" x14ac:dyDescent="0.25">
      <c r="B88" t="str">
        <f t="shared" si="119"/>
        <v>ATTREZZATURE IND.LI E COMM.LI</v>
      </c>
      <c r="C88" s="51">
        <f t="shared" si="119"/>
        <v>0</v>
      </c>
      <c r="F88" s="127"/>
      <c r="G88" s="127"/>
      <c r="H88" s="127"/>
      <c r="I88" s="127">
        <f t="shared" ref="I88:BM88" si="121">+IF(H95=$G$5,0,1)*(SUM($G$7)*$C88)/12</f>
        <v>0</v>
      </c>
      <c r="J88" s="127">
        <f t="shared" si="121"/>
        <v>0</v>
      </c>
      <c r="K88" s="127">
        <f t="shared" si="121"/>
        <v>0</v>
      </c>
      <c r="L88" s="127">
        <f t="shared" si="121"/>
        <v>0</v>
      </c>
      <c r="M88" s="127">
        <f t="shared" si="121"/>
        <v>0</v>
      </c>
      <c r="N88" s="127">
        <f t="shared" si="121"/>
        <v>0</v>
      </c>
      <c r="O88" s="127">
        <f t="shared" si="121"/>
        <v>0</v>
      </c>
      <c r="P88" s="127">
        <f t="shared" si="121"/>
        <v>0</v>
      </c>
      <c r="Q88" s="127">
        <f t="shared" si="121"/>
        <v>0</v>
      </c>
      <c r="R88" s="127">
        <f t="shared" si="121"/>
        <v>0</v>
      </c>
      <c r="S88" s="127">
        <f t="shared" si="121"/>
        <v>0</v>
      </c>
      <c r="T88" s="127">
        <f t="shared" si="121"/>
        <v>0</v>
      </c>
      <c r="U88" s="127">
        <f t="shared" si="121"/>
        <v>0</v>
      </c>
      <c r="V88" s="127">
        <f t="shared" si="121"/>
        <v>0</v>
      </c>
      <c r="W88" s="127">
        <f t="shared" si="121"/>
        <v>0</v>
      </c>
      <c r="X88" s="127">
        <f t="shared" si="121"/>
        <v>0</v>
      </c>
      <c r="Y88" s="127">
        <f t="shared" si="121"/>
        <v>0</v>
      </c>
      <c r="Z88" s="127">
        <f t="shared" si="121"/>
        <v>0</v>
      </c>
      <c r="AA88" s="127">
        <f t="shared" si="121"/>
        <v>0</v>
      </c>
      <c r="AB88" s="127">
        <f t="shared" si="121"/>
        <v>0</v>
      </c>
      <c r="AC88" s="127">
        <f t="shared" si="121"/>
        <v>0</v>
      </c>
      <c r="AD88" s="127">
        <f t="shared" si="121"/>
        <v>0</v>
      </c>
      <c r="AE88" s="127">
        <f t="shared" si="121"/>
        <v>0</v>
      </c>
      <c r="AF88" s="127">
        <f t="shared" si="121"/>
        <v>0</v>
      </c>
      <c r="AG88" s="127">
        <f t="shared" si="121"/>
        <v>0</v>
      </c>
      <c r="AH88" s="127">
        <f t="shared" si="121"/>
        <v>0</v>
      </c>
      <c r="AI88" s="127">
        <f t="shared" si="121"/>
        <v>0</v>
      </c>
      <c r="AJ88" s="127">
        <f t="shared" si="121"/>
        <v>0</v>
      </c>
      <c r="AK88" s="127">
        <f t="shared" si="121"/>
        <v>0</v>
      </c>
      <c r="AL88" s="127">
        <f t="shared" si="121"/>
        <v>0</v>
      </c>
      <c r="AM88" s="127">
        <f t="shared" si="121"/>
        <v>0</v>
      </c>
      <c r="AN88" s="127">
        <f t="shared" si="121"/>
        <v>0</v>
      </c>
      <c r="AO88" s="127">
        <f t="shared" si="121"/>
        <v>0</v>
      </c>
      <c r="AP88" s="127">
        <f t="shared" si="121"/>
        <v>0</v>
      </c>
      <c r="AQ88" s="127">
        <f t="shared" si="121"/>
        <v>0</v>
      </c>
      <c r="AR88" s="127">
        <f t="shared" si="121"/>
        <v>0</v>
      </c>
      <c r="AS88" s="127">
        <f t="shared" si="121"/>
        <v>0</v>
      </c>
      <c r="AT88" s="127">
        <f t="shared" si="121"/>
        <v>0</v>
      </c>
      <c r="AU88" s="127">
        <f t="shared" si="121"/>
        <v>0</v>
      </c>
      <c r="AV88" s="127">
        <f t="shared" si="121"/>
        <v>0</v>
      </c>
      <c r="AW88" s="127">
        <f t="shared" si="121"/>
        <v>0</v>
      </c>
      <c r="AX88" s="127">
        <f t="shared" si="121"/>
        <v>0</v>
      </c>
      <c r="AY88" s="127">
        <f t="shared" si="121"/>
        <v>0</v>
      </c>
      <c r="AZ88" s="127">
        <f t="shared" si="121"/>
        <v>0</v>
      </c>
      <c r="BA88" s="127">
        <f t="shared" si="121"/>
        <v>0</v>
      </c>
      <c r="BB88" s="127">
        <f t="shared" si="121"/>
        <v>0</v>
      </c>
      <c r="BC88" s="127">
        <f t="shared" si="121"/>
        <v>0</v>
      </c>
      <c r="BD88" s="127">
        <f t="shared" si="121"/>
        <v>0</v>
      </c>
      <c r="BE88" s="127">
        <f t="shared" si="121"/>
        <v>0</v>
      </c>
      <c r="BF88" s="127">
        <f t="shared" si="121"/>
        <v>0</v>
      </c>
      <c r="BG88" s="127">
        <f t="shared" si="121"/>
        <v>0</v>
      </c>
      <c r="BH88" s="127">
        <f t="shared" si="121"/>
        <v>0</v>
      </c>
      <c r="BI88" s="127">
        <f t="shared" si="121"/>
        <v>0</v>
      </c>
      <c r="BJ88" s="127">
        <f t="shared" si="121"/>
        <v>0</v>
      </c>
      <c r="BK88" s="127">
        <f t="shared" si="121"/>
        <v>0</v>
      </c>
      <c r="BL88" s="127">
        <f t="shared" si="121"/>
        <v>0</v>
      </c>
      <c r="BM88" s="127">
        <f t="shared" si="121"/>
        <v>0</v>
      </c>
    </row>
    <row r="89" spans="2:65" x14ac:dyDescent="0.25">
      <c r="B89" t="str">
        <f t="shared" si="119"/>
        <v>COSTI D'IMPIANTO E AMPLIAMENTO</v>
      </c>
      <c r="C89" s="51">
        <f t="shared" si="119"/>
        <v>0</v>
      </c>
      <c r="F89" s="127"/>
      <c r="G89" s="127"/>
      <c r="H89" s="127"/>
      <c r="I89" s="127">
        <f t="shared" ref="I89:BM89" si="122">+IF(H96=$G$5,0,1)*(SUM($G$8)*$C89)/12</f>
        <v>0</v>
      </c>
      <c r="J89" s="127">
        <f t="shared" si="122"/>
        <v>0</v>
      </c>
      <c r="K89" s="127">
        <f t="shared" si="122"/>
        <v>0</v>
      </c>
      <c r="L89" s="127">
        <f t="shared" si="122"/>
        <v>0</v>
      </c>
      <c r="M89" s="127">
        <f t="shared" si="122"/>
        <v>0</v>
      </c>
      <c r="N89" s="127">
        <f t="shared" si="122"/>
        <v>0</v>
      </c>
      <c r="O89" s="127">
        <f t="shared" si="122"/>
        <v>0</v>
      </c>
      <c r="P89" s="127">
        <f t="shared" si="122"/>
        <v>0</v>
      </c>
      <c r="Q89" s="127">
        <f t="shared" si="122"/>
        <v>0</v>
      </c>
      <c r="R89" s="127">
        <f t="shared" si="122"/>
        <v>0</v>
      </c>
      <c r="S89" s="127">
        <f t="shared" si="122"/>
        <v>0</v>
      </c>
      <c r="T89" s="127">
        <f t="shared" si="122"/>
        <v>0</v>
      </c>
      <c r="U89" s="127">
        <f t="shared" si="122"/>
        <v>0</v>
      </c>
      <c r="V89" s="127">
        <f t="shared" si="122"/>
        <v>0</v>
      </c>
      <c r="W89" s="127">
        <f t="shared" si="122"/>
        <v>0</v>
      </c>
      <c r="X89" s="127">
        <f t="shared" si="122"/>
        <v>0</v>
      </c>
      <c r="Y89" s="127">
        <f t="shared" si="122"/>
        <v>0</v>
      </c>
      <c r="Z89" s="127">
        <f t="shared" si="122"/>
        <v>0</v>
      </c>
      <c r="AA89" s="127">
        <f t="shared" si="122"/>
        <v>0</v>
      </c>
      <c r="AB89" s="127">
        <f t="shared" si="122"/>
        <v>0</v>
      </c>
      <c r="AC89" s="127">
        <f t="shared" si="122"/>
        <v>0</v>
      </c>
      <c r="AD89" s="127">
        <f t="shared" si="122"/>
        <v>0</v>
      </c>
      <c r="AE89" s="127">
        <f t="shared" si="122"/>
        <v>0</v>
      </c>
      <c r="AF89" s="127">
        <f t="shared" si="122"/>
        <v>0</v>
      </c>
      <c r="AG89" s="127">
        <f t="shared" si="122"/>
        <v>0</v>
      </c>
      <c r="AH89" s="127">
        <f t="shared" si="122"/>
        <v>0</v>
      </c>
      <c r="AI89" s="127">
        <f t="shared" si="122"/>
        <v>0</v>
      </c>
      <c r="AJ89" s="127">
        <f t="shared" si="122"/>
        <v>0</v>
      </c>
      <c r="AK89" s="127">
        <f t="shared" si="122"/>
        <v>0</v>
      </c>
      <c r="AL89" s="127">
        <f t="shared" si="122"/>
        <v>0</v>
      </c>
      <c r="AM89" s="127">
        <f t="shared" si="122"/>
        <v>0</v>
      </c>
      <c r="AN89" s="127">
        <f t="shared" si="122"/>
        <v>0</v>
      </c>
      <c r="AO89" s="127">
        <f t="shared" si="122"/>
        <v>0</v>
      </c>
      <c r="AP89" s="127">
        <f t="shared" si="122"/>
        <v>0</v>
      </c>
      <c r="AQ89" s="127">
        <f t="shared" si="122"/>
        <v>0</v>
      </c>
      <c r="AR89" s="127">
        <f t="shared" si="122"/>
        <v>0</v>
      </c>
      <c r="AS89" s="127">
        <f t="shared" si="122"/>
        <v>0</v>
      </c>
      <c r="AT89" s="127">
        <f t="shared" si="122"/>
        <v>0</v>
      </c>
      <c r="AU89" s="127">
        <f t="shared" si="122"/>
        <v>0</v>
      </c>
      <c r="AV89" s="127">
        <f t="shared" si="122"/>
        <v>0</v>
      </c>
      <c r="AW89" s="127">
        <f t="shared" si="122"/>
        <v>0</v>
      </c>
      <c r="AX89" s="127">
        <f t="shared" si="122"/>
        <v>0</v>
      </c>
      <c r="AY89" s="127">
        <f t="shared" si="122"/>
        <v>0</v>
      </c>
      <c r="AZ89" s="127">
        <f t="shared" si="122"/>
        <v>0</v>
      </c>
      <c r="BA89" s="127">
        <f t="shared" si="122"/>
        <v>0</v>
      </c>
      <c r="BB89" s="127">
        <f t="shared" si="122"/>
        <v>0</v>
      </c>
      <c r="BC89" s="127">
        <f t="shared" si="122"/>
        <v>0</v>
      </c>
      <c r="BD89" s="127">
        <f t="shared" si="122"/>
        <v>0</v>
      </c>
      <c r="BE89" s="127">
        <f t="shared" si="122"/>
        <v>0</v>
      </c>
      <c r="BF89" s="127">
        <f t="shared" si="122"/>
        <v>0</v>
      </c>
      <c r="BG89" s="127">
        <f t="shared" si="122"/>
        <v>0</v>
      </c>
      <c r="BH89" s="127">
        <f t="shared" si="122"/>
        <v>0</v>
      </c>
      <c r="BI89" s="127">
        <f t="shared" si="122"/>
        <v>0</v>
      </c>
      <c r="BJ89" s="127">
        <f t="shared" si="122"/>
        <v>0</v>
      </c>
      <c r="BK89" s="127">
        <f t="shared" si="122"/>
        <v>0</v>
      </c>
      <c r="BL89" s="127">
        <f t="shared" si="122"/>
        <v>0</v>
      </c>
      <c r="BM89" s="127">
        <f t="shared" si="122"/>
        <v>0</v>
      </c>
    </row>
    <row r="90" spans="2:65" x14ac:dyDescent="0.25">
      <c r="B90" t="str">
        <f t="shared" si="119"/>
        <v>FEE D'INGRESSO</v>
      </c>
      <c r="C90" s="51">
        <f t="shared" si="119"/>
        <v>0</v>
      </c>
      <c r="F90" s="127"/>
      <c r="G90" s="127"/>
      <c r="H90" s="127"/>
      <c r="I90" s="127">
        <f t="shared" ref="I90:BM90" si="123">+IF(H97=$G$5,0,1)*(SUM($G$9)*$C90)/12</f>
        <v>0</v>
      </c>
      <c r="J90" s="127">
        <f t="shared" si="123"/>
        <v>0</v>
      </c>
      <c r="K90" s="127">
        <f t="shared" si="123"/>
        <v>0</v>
      </c>
      <c r="L90" s="127">
        <f t="shared" si="123"/>
        <v>0</v>
      </c>
      <c r="M90" s="127">
        <f t="shared" si="123"/>
        <v>0</v>
      </c>
      <c r="N90" s="127">
        <f t="shared" si="123"/>
        <v>0</v>
      </c>
      <c r="O90" s="127">
        <f t="shared" si="123"/>
        <v>0</v>
      </c>
      <c r="P90" s="127">
        <f t="shared" si="123"/>
        <v>0</v>
      </c>
      <c r="Q90" s="127">
        <f t="shared" si="123"/>
        <v>0</v>
      </c>
      <c r="R90" s="127">
        <f t="shared" si="123"/>
        <v>0</v>
      </c>
      <c r="S90" s="127">
        <f t="shared" si="123"/>
        <v>0</v>
      </c>
      <c r="T90" s="127">
        <f t="shared" si="123"/>
        <v>0</v>
      </c>
      <c r="U90" s="127">
        <f t="shared" si="123"/>
        <v>0</v>
      </c>
      <c r="V90" s="127">
        <f t="shared" si="123"/>
        <v>0</v>
      </c>
      <c r="W90" s="127">
        <f t="shared" si="123"/>
        <v>0</v>
      </c>
      <c r="X90" s="127">
        <f t="shared" si="123"/>
        <v>0</v>
      </c>
      <c r="Y90" s="127">
        <f t="shared" si="123"/>
        <v>0</v>
      </c>
      <c r="Z90" s="127">
        <f t="shared" si="123"/>
        <v>0</v>
      </c>
      <c r="AA90" s="127">
        <f t="shared" si="123"/>
        <v>0</v>
      </c>
      <c r="AB90" s="127">
        <f t="shared" si="123"/>
        <v>0</v>
      </c>
      <c r="AC90" s="127">
        <f t="shared" si="123"/>
        <v>0</v>
      </c>
      <c r="AD90" s="127">
        <f t="shared" si="123"/>
        <v>0</v>
      </c>
      <c r="AE90" s="127">
        <f t="shared" si="123"/>
        <v>0</v>
      </c>
      <c r="AF90" s="127">
        <f t="shared" si="123"/>
        <v>0</v>
      </c>
      <c r="AG90" s="127">
        <f t="shared" si="123"/>
        <v>0</v>
      </c>
      <c r="AH90" s="127">
        <f t="shared" si="123"/>
        <v>0</v>
      </c>
      <c r="AI90" s="127">
        <f t="shared" si="123"/>
        <v>0</v>
      </c>
      <c r="AJ90" s="127">
        <f t="shared" si="123"/>
        <v>0</v>
      </c>
      <c r="AK90" s="127">
        <f t="shared" si="123"/>
        <v>0</v>
      </c>
      <c r="AL90" s="127">
        <f t="shared" si="123"/>
        <v>0</v>
      </c>
      <c r="AM90" s="127">
        <f t="shared" si="123"/>
        <v>0</v>
      </c>
      <c r="AN90" s="127">
        <f t="shared" si="123"/>
        <v>0</v>
      </c>
      <c r="AO90" s="127">
        <f t="shared" si="123"/>
        <v>0</v>
      </c>
      <c r="AP90" s="127">
        <f t="shared" si="123"/>
        <v>0</v>
      </c>
      <c r="AQ90" s="127">
        <f t="shared" si="123"/>
        <v>0</v>
      </c>
      <c r="AR90" s="127">
        <f t="shared" si="123"/>
        <v>0</v>
      </c>
      <c r="AS90" s="127">
        <f t="shared" si="123"/>
        <v>0</v>
      </c>
      <c r="AT90" s="127">
        <f t="shared" si="123"/>
        <v>0</v>
      </c>
      <c r="AU90" s="127">
        <f t="shared" si="123"/>
        <v>0</v>
      </c>
      <c r="AV90" s="127">
        <f t="shared" si="123"/>
        <v>0</v>
      </c>
      <c r="AW90" s="127">
        <f t="shared" si="123"/>
        <v>0</v>
      </c>
      <c r="AX90" s="127">
        <f t="shared" si="123"/>
        <v>0</v>
      </c>
      <c r="AY90" s="127">
        <f t="shared" si="123"/>
        <v>0</v>
      </c>
      <c r="AZ90" s="127">
        <f t="shared" si="123"/>
        <v>0</v>
      </c>
      <c r="BA90" s="127">
        <f t="shared" si="123"/>
        <v>0</v>
      </c>
      <c r="BB90" s="127">
        <f t="shared" si="123"/>
        <v>0</v>
      </c>
      <c r="BC90" s="127">
        <f t="shared" si="123"/>
        <v>0</v>
      </c>
      <c r="BD90" s="127">
        <f t="shared" si="123"/>
        <v>0</v>
      </c>
      <c r="BE90" s="127">
        <f t="shared" si="123"/>
        <v>0</v>
      </c>
      <c r="BF90" s="127">
        <f t="shared" si="123"/>
        <v>0</v>
      </c>
      <c r="BG90" s="127">
        <f t="shared" si="123"/>
        <v>0</v>
      </c>
      <c r="BH90" s="127">
        <f t="shared" si="123"/>
        <v>0</v>
      </c>
      <c r="BI90" s="127">
        <f t="shared" si="123"/>
        <v>0</v>
      </c>
      <c r="BJ90" s="127">
        <f t="shared" si="123"/>
        <v>0</v>
      </c>
      <c r="BK90" s="127">
        <f t="shared" si="123"/>
        <v>0</v>
      </c>
      <c r="BL90" s="127">
        <f t="shared" si="123"/>
        <v>0</v>
      </c>
      <c r="BM90" s="127">
        <f t="shared" si="123"/>
        <v>0</v>
      </c>
    </row>
    <row r="91" spans="2:65" x14ac:dyDescent="0.25">
      <c r="B91" t="str">
        <f t="shared" si="119"/>
        <v>ALTRE IMM.NI IMMATERIALI</v>
      </c>
      <c r="C91" s="51">
        <f t="shared" si="119"/>
        <v>0</v>
      </c>
      <c r="F91" s="127"/>
      <c r="G91" s="127"/>
      <c r="H91" s="127"/>
      <c r="I91" s="127">
        <f t="shared" ref="I91:BM91" si="124">+IF(H98=$G$5,0,1)*(SUM($G$10)*$C91)/12</f>
        <v>0</v>
      </c>
      <c r="J91" s="127">
        <f t="shared" si="124"/>
        <v>0</v>
      </c>
      <c r="K91" s="127">
        <f t="shared" si="124"/>
        <v>0</v>
      </c>
      <c r="L91" s="127">
        <f t="shared" si="124"/>
        <v>0</v>
      </c>
      <c r="M91" s="127">
        <f t="shared" si="124"/>
        <v>0</v>
      </c>
      <c r="N91" s="127">
        <f t="shared" si="124"/>
        <v>0</v>
      </c>
      <c r="O91" s="127">
        <f t="shared" si="124"/>
        <v>0</v>
      </c>
      <c r="P91" s="127">
        <f t="shared" si="124"/>
        <v>0</v>
      </c>
      <c r="Q91" s="127">
        <f t="shared" si="124"/>
        <v>0</v>
      </c>
      <c r="R91" s="127">
        <f t="shared" si="124"/>
        <v>0</v>
      </c>
      <c r="S91" s="127">
        <f t="shared" si="124"/>
        <v>0</v>
      </c>
      <c r="T91" s="127">
        <f t="shared" si="124"/>
        <v>0</v>
      </c>
      <c r="U91" s="127">
        <f t="shared" si="124"/>
        <v>0</v>
      </c>
      <c r="V91" s="127">
        <f t="shared" si="124"/>
        <v>0</v>
      </c>
      <c r="W91" s="127">
        <f t="shared" si="124"/>
        <v>0</v>
      </c>
      <c r="X91" s="127">
        <f t="shared" si="124"/>
        <v>0</v>
      </c>
      <c r="Y91" s="127">
        <f t="shared" si="124"/>
        <v>0</v>
      </c>
      <c r="Z91" s="127">
        <f t="shared" si="124"/>
        <v>0</v>
      </c>
      <c r="AA91" s="127">
        <f t="shared" si="124"/>
        <v>0</v>
      </c>
      <c r="AB91" s="127">
        <f t="shared" si="124"/>
        <v>0</v>
      </c>
      <c r="AC91" s="127">
        <f t="shared" si="124"/>
        <v>0</v>
      </c>
      <c r="AD91" s="127">
        <f t="shared" si="124"/>
        <v>0</v>
      </c>
      <c r="AE91" s="127">
        <f t="shared" si="124"/>
        <v>0</v>
      </c>
      <c r="AF91" s="127">
        <f t="shared" si="124"/>
        <v>0</v>
      </c>
      <c r="AG91" s="127">
        <f t="shared" si="124"/>
        <v>0</v>
      </c>
      <c r="AH91" s="127">
        <f t="shared" si="124"/>
        <v>0</v>
      </c>
      <c r="AI91" s="127">
        <f t="shared" si="124"/>
        <v>0</v>
      </c>
      <c r="AJ91" s="127">
        <f t="shared" si="124"/>
        <v>0</v>
      </c>
      <c r="AK91" s="127">
        <f t="shared" si="124"/>
        <v>0</v>
      </c>
      <c r="AL91" s="127">
        <f t="shared" si="124"/>
        <v>0</v>
      </c>
      <c r="AM91" s="127">
        <f t="shared" si="124"/>
        <v>0</v>
      </c>
      <c r="AN91" s="127">
        <f t="shared" si="124"/>
        <v>0</v>
      </c>
      <c r="AO91" s="127">
        <f t="shared" si="124"/>
        <v>0</v>
      </c>
      <c r="AP91" s="127">
        <f t="shared" si="124"/>
        <v>0</v>
      </c>
      <c r="AQ91" s="127">
        <f t="shared" si="124"/>
        <v>0</v>
      </c>
      <c r="AR91" s="127">
        <f t="shared" si="124"/>
        <v>0</v>
      </c>
      <c r="AS91" s="127">
        <f t="shared" si="124"/>
        <v>0</v>
      </c>
      <c r="AT91" s="127">
        <f t="shared" si="124"/>
        <v>0</v>
      </c>
      <c r="AU91" s="127">
        <f t="shared" si="124"/>
        <v>0</v>
      </c>
      <c r="AV91" s="127">
        <f t="shared" si="124"/>
        <v>0</v>
      </c>
      <c r="AW91" s="127">
        <f t="shared" si="124"/>
        <v>0</v>
      </c>
      <c r="AX91" s="127">
        <f t="shared" si="124"/>
        <v>0</v>
      </c>
      <c r="AY91" s="127">
        <f t="shared" si="124"/>
        <v>0</v>
      </c>
      <c r="AZ91" s="127">
        <f t="shared" si="124"/>
        <v>0</v>
      </c>
      <c r="BA91" s="127">
        <f t="shared" si="124"/>
        <v>0</v>
      </c>
      <c r="BB91" s="127">
        <f t="shared" si="124"/>
        <v>0</v>
      </c>
      <c r="BC91" s="127">
        <f t="shared" si="124"/>
        <v>0</v>
      </c>
      <c r="BD91" s="127">
        <f t="shared" si="124"/>
        <v>0</v>
      </c>
      <c r="BE91" s="127">
        <f t="shared" si="124"/>
        <v>0</v>
      </c>
      <c r="BF91" s="127">
        <f t="shared" si="124"/>
        <v>0</v>
      </c>
      <c r="BG91" s="127">
        <f t="shared" si="124"/>
        <v>0</v>
      </c>
      <c r="BH91" s="127">
        <f t="shared" si="124"/>
        <v>0</v>
      </c>
      <c r="BI91" s="127">
        <f t="shared" si="124"/>
        <v>0</v>
      </c>
      <c r="BJ91" s="127">
        <f t="shared" si="124"/>
        <v>0</v>
      </c>
      <c r="BK91" s="127">
        <f t="shared" si="124"/>
        <v>0</v>
      </c>
      <c r="BL91" s="127">
        <f t="shared" si="124"/>
        <v>0</v>
      </c>
      <c r="BM91" s="127">
        <f t="shared" si="124"/>
        <v>0</v>
      </c>
    </row>
    <row r="92" spans="2:65" ht="30" x14ac:dyDescent="0.25">
      <c r="C92" s="50"/>
      <c r="F92" s="165" t="s">
        <v>167</v>
      </c>
      <c r="G92" s="165" t="s">
        <v>167</v>
      </c>
      <c r="H92" s="165" t="s">
        <v>167</v>
      </c>
      <c r="I92" s="165" t="s">
        <v>167</v>
      </c>
      <c r="J92" s="165" t="s">
        <v>167</v>
      </c>
      <c r="K92" s="165" t="s">
        <v>167</v>
      </c>
      <c r="L92" s="165" t="s">
        <v>167</v>
      </c>
      <c r="M92" s="165" t="s">
        <v>167</v>
      </c>
      <c r="N92" s="165" t="s">
        <v>167</v>
      </c>
      <c r="O92" s="165" t="s">
        <v>167</v>
      </c>
      <c r="P92" s="165" t="s">
        <v>167</v>
      </c>
      <c r="Q92" s="165" t="s">
        <v>167</v>
      </c>
      <c r="R92" s="165" t="s">
        <v>167</v>
      </c>
      <c r="S92" s="165" t="s">
        <v>167</v>
      </c>
      <c r="T92" s="165" t="s">
        <v>167</v>
      </c>
      <c r="U92" s="165" t="s">
        <v>167</v>
      </c>
      <c r="V92" s="165" t="s">
        <v>167</v>
      </c>
      <c r="W92" s="165" t="s">
        <v>167</v>
      </c>
      <c r="X92" s="165" t="s">
        <v>167</v>
      </c>
      <c r="Y92" s="165" t="s">
        <v>167</v>
      </c>
      <c r="Z92" s="165" t="s">
        <v>167</v>
      </c>
      <c r="AA92" s="165" t="s">
        <v>167</v>
      </c>
      <c r="AB92" s="165" t="s">
        <v>167</v>
      </c>
      <c r="AC92" s="165" t="s">
        <v>167</v>
      </c>
      <c r="AD92" s="165" t="s">
        <v>167</v>
      </c>
      <c r="AE92" s="165" t="s">
        <v>167</v>
      </c>
      <c r="AF92" s="165" t="s">
        <v>167</v>
      </c>
      <c r="AG92" s="165" t="s">
        <v>167</v>
      </c>
      <c r="AH92" s="165" t="s">
        <v>167</v>
      </c>
      <c r="AI92" s="165" t="s">
        <v>167</v>
      </c>
      <c r="AJ92" s="165" t="s">
        <v>167</v>
      </c>
      <c r="AK92" s="165" t="s">
        <v>167</v>
      </c>
      <c r="AL92" s="165" t="s">
        <v>167</v>
      </c>
      <c r="AM92" s="165" t="s">
        <v>167</v>
      </c>
      <c r="AN92" s="165" t="s">
        <v>167</v>
      </c>
      <c r="AO92" s="165" t="s">
        <v>167</v>
      </c>
      <c r="AP92" s="165" t="s">
        <v>167</v>
      </c>
      <c r="AQ92" s="165" t="s">
        <v>167</v>
      </c>
      <c r="AR92" s="165" t="s">
        <v>167</v>
      </c>
      <c r="AS92" s="165" t="s">
        <v>167</v>
      </c>
      <c r="AT92" s="165" t="s">
        <v>167</v>
      </c>
      <c r="AU92" s="165" t="s">
        <v>167</v>
      </c>
      <c r="AV92" s="165" t="s">
        <v>167</v>
      </c>
      <c r="AW92" s="165" t="s">
        <v>167</v>
      </c>
      <c r="AX92" s="165" t="s">
        <v>167</v>
      </c>
      <c r="AY92" s="165" t="s">
        <v>167</v>
      </c>
      <c r="AZ92" s="165" t="s">
        <v>167</v>
      </c>
      <c r="BA92" s="165" t="s">
        <v>167</v>
      </c>
      <c r="BB92" s="165" t="s">
        <v>167</v>
      </c>
      <c r="BC92" s="165" t="s">
        <v>167</v>
      </c>
      <c r="BD92" s="165" t="s">
        <v>167</v>
      </c>
      <c r="BE92" s="165" t="s">
        <v>167</v>
      </c>
      <c r="BF92" s="165" t="s">
        <v>167</v>
      </c>
      <c r="BG92" s="165" t="s">
        <v>167</v>
      </c>
      <c r="BH92" s="165" t="s">
        <v>167</v>
      </c>
      <c r="BI92" s="165" t="s">
        <v>167</v>
      </c>
      <c r="BJ92" s="165" t="s">
        <v>167</v>
      </c>
      <c r="BK92" s="165" t="s">
        <v>167</v>
      </c>
      <c r="BL92" s="165" t="s">
        <v>167</v>
      </c>
      <c r="BM92" s="165" t="s">
        <v>167</v>
      </c>
    </row>
    <row r="93" spans="2:65" x14ac:dyDescent="0.25">
      <c r="B93" t="str">
        <f>+B86</f>
        <v>FABBRICATI</v>
      </c>
      <c r="C93" s="51"/>
      <c r="F93" s="127"/>
      <c r="G93" s="127"/>
      <c r="H93" s="127"/>
      <c r="I93" s="127">
        <f t="shared" ref="I93:BM97" si="125">+H93+I86</f>
        <v>0</v>
      </c>
      <c r="J93" s="127">
        <f t="shared" si="125"/>
        <v>0</v>
      </c>
      <c r="K93" s="127">
        <f t="shared" si="125"/>
        <v>0</v>
      </c>
      <c r="L93" s="127">
        <f t="shared" si="125"/>
        <v>0</v>
      </c>
      <c r="M93" s="127">
        <f t="shared" si="125"/>
        <v>0</v>
      </c>
      <c r="N93" s="127">
        <f t="shared" si="125"/>
        <v>0</v>
      </c>
      <c r="O93" s="127">
        <f t="shared" si="125"/>
        <v>0</v>
      </c>
      <c r="P93" s="127">
        <f t="shared" si="125"/>
        <v>0</v>
      </c>
      <c r="Q93" s="127">
        <f t="shared" si="125"/>
        <v>0</v>
      </c>
      <c r="R93" s="127">
        <f t="shared" si="125"/>
        <v>0</v>
      </c>
      <c r="S93" s="127">
        <f t="shared" si="125"/>
        <v>0</v>
      </c>
      <c r="T93" s="127">
        <f t="shared" si="125"/>
        <v>0</v>
      </c>
      <c r="U93" s="127">
        <f t="shared" si="125"/>
        <v>0</v>
      </c>
      <c r="V93" s="127">
        <f t="shared" si="125"/>
        <v>0</v>
      </c>
      <c r="W93" s="127">
        <f t="shared" si="125"/>
        <v>0</v>
      </c>
      <c r="X93" s="127">
        <f t="shared" si="125"/>
        <v>0</v>
      </c>
      <c r="Y93" s="127">
        <f t="shared" si="125"/>
        <v>0</v>
      </c>
      <c r="Z93" s="127">
        <f t="shared" si="125"/>
        <v>0</v>
      </c>
      <c r="AA93" s="127">
        <f t="shared" si="125"/>
        <v>0</v>
      </c>
      <c r="AB93" s="127">
        <f t="shared" si="125"/>
        <v>0</v>
      </c>
      <c r="AC93" s="127">
        <f t="shared" si="125"/>
        <v>0</v>
      </c>
      <c r="AD93" s="127">
        <f t="shared" si="125"/>
        <v>0</v>
      </c>
      <c r="AE93" s="127">
        <f t="shared" si="125"/>
        <v>0</v>
      </c>
      <c r="AF93" s="127">
        <f t="shared" si="125"/>
        <v>0</v>
      </c>
      <c r="AG93" s="127">
        <f t="shared" si="125"/>
        <v>0</v>
      </c>
      <c r="AH93" s="127">
        <f t="shared" si="125"/>
        <v>0</v>
      </c>
      <c r="AI93" s="127">
        <f t="shared" si="125"/>
        <v>0</v>
      </c>
      <c r="AJ93" s="127">
        <f t="shared" si="125"/>
        <v>0</v>
      </c>
      <c r="AK93" s="127">
        <f t="shared" si="125"/>
        <v>0</v>
      </c>
      <c r="AL93" s="127">
        <f t="shared" si="125"/>
        <v>0</v>
      </c>
      <c r="AM93" s="127">
        <f t="shared" si="125"/>
        <v>0</v>
      </c>
      <c r="AN93" s="127">
        <f t="shared" si="125"/>
        <v>0</v>
      </c>
      <c r="AO93" s="127">
        <f t="shared" si="125"/>
        <v>0</v>
      </c>
      <c r="AP93" s="127">
        <f t="shared" si="125"/>
        <v>0</v>
      </c>
      <c r="AQ93" s="127">
        <f t="shared" si="125"/>
        <v>0</v>
      </c>
      <c r="AR93" s="127">
        <f t="shared" si="125"/>
        <v>0</v>
      </c>
      <c r="AS93" s="127">
        <f t="shared" si="125"/>
        <v>0</v>
      </c>
      <c r="AT93" s="127">
        <f t="shared" si="125"/>
        <v>0</v>
      </c>
      <c r="AU93" s="127">
        <f t="shared" si="125"/>
        <v>0</v>
      </c>
      <c r="AV93" s="127">
        <f t="shared" si="125"/>
        <v>0</v>
      </c>
      <c r="AW93" s="127">
        <f t="shared" si="125"/>
        <v>0</v>
      </c>
      <c r="AX93" s="127">
        <f t="shared" si="125"/>
        <v>0</v>
      </c>
      <c r="AY93" s="127">
        <f t="shared" si="125"/>
        <v>0</v>
      </c>
      <c r="AZ93" s="127">
        <f t="shared" si="125"/>
        <v>0</v>
      </c>
      <c r="BA93" s="127">
        <f t="shared" si="125"/>
        <v>0</v>
      </c>
      <c r="BB93" s="127">
        <f t="shared" si="125"/>
        <v>0</v>
      </c>
      <c r="BC93" s="127">
        <f t="shared" si="125"/>
        <v>0</v>
      </c>
      <c r="BD93" s="127">
        <f t="shared" si="125"/>
        <v>0</v>
      </c>
      <c r="BE93" s="127">
        <f t="shared" si="125"/>
        <v>0</v>
      </c>
      <c r="BF93" s="127">
        <f t="shared" si="125"/>
        <v>0</v>
      </c>
      <c r="BG93" s="127">
        <f t="shared" si="125"/>
        <v>0</v>
      </c>
      <c r="BH93" s="127">
        <f t="shared" si="125"/>
        <v>0</v>
      </c>
      <c r="BI93" s="127">
        <f t="shared" si="125"/>
        <v>0</v>
      </c>
      <c r="BJ93" s="127">
        <f t="shared" si="125"/>
        <v>0</v>
      </c>
      <c r="BK93" s="127">
        <f t="shared" si="125"/>
        <v>0</v>
      </c>
      <c r="BL93" s="127">
        <f t="shared" si="125"/>
        <v>0</v>
      </c>
      <c r="BM93" s="127">
        <f t="shared" si="125"/>
        <v>0</v>
      </c>
    </row>
    <row r="94" spans="2:65" x14ac:dyDescent="0.25">
      <c r="B94" t="str">
        <f t="shared" ref="B94:B97" si="126">+B87</f>
        <v>IMPIANTI E MACCHINARI</v>
      </c>
      <c r="C94" s="51"/>
      <c r="F94" s="127"/>
      <c r="G94" s="127"/>
      <c r="H94" s="127"/>
      <c r="I94" s="127">
        <f t="shared" si="125"/>
        <v>0</v>
      </c>
      <c r="J94" s="127">
        <f t="shared" si="125"/>
        <v>0</v>
      </c>
      <c r="K94" s="127">
        <f t="shared" si="125"/>
        <v>0</v>
      </c>
      <c r="L94" s="127">
        <f t="shared" si="125"/>
        <v>0</v>
      </c>
      <c r="M94" s="127">
        <f t="shared" si="125"/>
        <v>0</v>
      </c>
      <c r="N94" s="127">
        <f t="shared" si="125"/>
        <v>0</v>
      </c>
      <c r="O94" s="127">
        <f t="shared" si="125"/>
        <v>0</v>
      </c>
      <c r="P94" s="127">
        <f t="shared" si="125"/>
        <v>0</v>
      </c>
      <c r="Q94" s="127">
        <f t="shared" si="125"/>
        <v>0</v>
      </c>
      <c r="R94" s="127">
        <f t="shared" si="125"/>
        <v>0</v>
      </c>
      <c r="S94" s="127">
        <f t="shared" si="125"/>
        <v>0</v>
      </c>
      <c r="T94" s="127">
        <f t="shared" si="125"/>
        <v>0</v>
      </c>
      <c r="U94" s="127">
        <f t="shared" si="125"/>
        <v>0</v>
      </c>
      <c r="V94" s="127">
        <f t="shared" si="125"/>
        <v>0</v>
      </c>
      <c r="W94" s="127">
        <f t="shared" si="125"/>
        <v>0</v>
      </c>
      <c r="X94" s="127">
        <f t="shared" si="125"/>
        <v>0</v>
      </c>
      <c r="Y94" s="127">
        <f t="shared" si="125"/>
        <v>0</v>
      </c>
      <c r="Z94" s="127">
        <f t="shared" si="125"/>
        <v>0</v>
      </c>
      <c r="AA94" s="127">
        <f t="shared" si="125"/>
        <v>0</v>
      </c>
      <c r="AB94" s="127">
        <f t="shared" si="125"/>
        <v>0</v>
      </c>
      <c r="AC94" s="127">
        <f t="shared" si="125"/>
        <v>0</v>
      </c>
      <c r="AD94" s="127">
        <f t="shared" si="125"/>
        <v>0</v>
      </c>
      <c r="AE94" s="127">
        <f t="shared" si="125"/>
        <v>0</v>
      </c>
      <c r="AF94" s="127">
        <f t="shared" si="125"/>
        <v>0</v>
      </c>
      <c r="AG94" s="127">
        <f t="shared" si="125"/>
        <v>0</v>
      </c>
      <c r="AH94" s="127">
        <f t="shared" si="125"/>
        <v>0</v>
      </c>
      <c r="AI94" s="127">
        <f t="shared" si="125"/>
        <v>0</v>
      </c>
      <c r="AJ94" s="127">
        <f t="shared" si="125"/>
        <v>0</v>
      </c>
      <c r="AK94" s="127">
        <f t="shared" si="125"/>
        <v>0</v>
      </c>
      <c r="AL94" s="127">
        <f t="shared" si="125"/>
        <v>0</v>
      </c>
      <c r="AM94" s="127">
        <f t="shared" si="125"/>
        <v>0</v>
      </c>
      <c r="AN94" s="127">
        <f t="shared" si="125"/>
        <v>0</v>
      </c>
      <c r="AO94" s="127">
        <f t="shared" si="125"/>
        <v>0</v>
      </c>
      <c r="AP94" s="127">
        <f t="shared" si="125"/>
        <v>0</v>
      </c>
      <c r="AQ94" s="127">
        <f t="shared" si="125"/>
        <v>0</v>
      </c>
      <c r="AR94" s="127">
        <f t="shared" si="125"/>
        <v>0</v>
      </c>
      <c r="AS94" s="127">
        <f t="shared" si="125"/>
        <v>0</v>
      </c>
      <c r="AT94" s="127">
        <f t="shared" si="125"/>
        <v>0</v>
      </c>
      <c r="AU94" s="127">
        <f t="shared" si="125"/>
        <v>0</v>
      </c>
      <c r="AV94" s="127">
        <f t="shared" si="125"/>
        <v>0</v>
      </c>
      <c r="AW94" s="127">
        <f t="shared" si="125"/>
        <v>0</v>
      </c>
      <c r="AX94" s="127">
        <f t="shared" si="125"/>
        <v>0</v>
      </c>
      <c r="AY94" s="127">
        <f t="shared" si="125"/>
        <v>0</v>
      </c>
      <c r="AZ94" s="127">
        <f t="shared" si="125"/>
        <v>0</v>
      </c>
      <c r="BA94" s="127">
        <f t="shared" si="125"/>
        <v>0</v>
      </c>
      <c r="BB94" s="127">
        <f t="shared" si="125"/>
        <v>0</v>
      </c>
      <c r="BC94" s="127">
        <f t="shared" si="125"/>
        <v>0</v>
      </c>
      <c r="BD94" s="127">
        <f t="shared" si="125"/>
        <v>0</v>
      </c>
      <c r="BE94" s="127">
        <f t="shared" si="125"/>
        <v>0</v>
      </c>
      <c r="BF94" s="127">
        <f t="shared" si="125"/>
        <v>0</v>
      </c>
      <c r="BG94" s="127">
        <f t="shared" si="125"/>
        <v>0</v>
      </c>
      <c r="BH94" s="127">
        <f t="shared" si="125"/>
        <v>0</v>
      </c>
      <c r="BI94" s="127">
        <f t="shared" si="125"/>
        <v>0</v>
      </c>
      <c r="BJ94" s="127">
        <f t="shared" si="125"/>
        <v>0</v>
      </c>
      <c r="BK94" s="127">
        <f t="shared" si="125"/>
        <v>0</v>
      </c>
      <c r="BL94" s="127">
        <f t="shared" si="125"/>
        <v>0</v>
      </c>
      <c r="BM94" s="127">
        <f t="shared" si="125"/>
        <v>0</v>
      </c>
    </row>
    <row r="95" spans="2:65" x14ac:dyDescent="0.25">
      <c r="B95" t="str">
        <f t="shared" si="126"/>
        <v>ATTREZZATURE IND.LI E COMM.LI</v>
      </c>
      <c r="C95" s="51"/>
      <c r="F95" s="127"/>
      <c r="G95" s="127"/>
      <c r="H95" s="127"/>
      <c r="I95" s="127">
        <f t="shared" si="125"/>
        <v>0</v>
      </c>
      <c r="J95" s="127">
        <f t="shared" si="125"/>
        <v>0</v>
      </c>
      <c r="K95" s="127">
        <f t="shared" si="125"/>
        <v>0</v>
      </c>
      <c r="L95" s="127">
        <f t="shared" si="125"/>
        <v>0</v>
      </c>
      <c r="M95" s="127">
        <f t="shared" si="125"/>
        <v>0</v>
      </c>
      <c r="N95" s="127">
        <f t="shared" si="125"/>
        <v>0</v>
      </c>
      <c r="O95" s="127">
        <f t="shared" si="125"/>
        <v>0</v>
      </c>
      <c r="P95" s="127">
        <f t="shared" si="125"/>
        <v>0</v>
      </c>
      <c r="Q95" s="127">
        <f t="shared" si="125"/>
        <v>0</v>
      </c>
      <c r="R95" s="127">
        <f t="shared" si="125"/>
        <v>0</v>
      </c>
      <c r="S95" s="127">
        <f t="shared" si="125"/>
        <v>0</v>
      </c>
      <c r="T95" s="127">
        <f t="shared" si="125"/>
        <v>0</v>
      </c>
      <c r="U95" s="127">
        <f t="shared" si="125"/>
        <v>0</v>
      </c>
      <c r="V95" s="127">
        <f t="shared" si="125"/>
        <v>0</v>
      </c>
      <c r="W95" s="127">
        <f t="shared" si="125"/>
        <v>0</v>
      </c>
      <c r="X95" s="127">
        <f t="shared" si="125"/>
        <v>0</v>
      </c>
      <c r="Y95" s="127">
        <f t="shared" si="125"/>
        <v>0</v>
      </c>
      <c r="Z95" s="127">
        <f t="shared" si="125"/>
        <v>0</v>
      </c>
      <c r="AA95" s="127">
        <f t="shared" si="125"/>
        <v>0</v>
      </c>
      <c r="AB95" s="127">
        <f t="shared" si="125"/>
        <v>0</v>
      </c>
      <c r="AC95" s="127">
        <f t="shared" si="125"/>
        <v>0</v>
      </c>
      <c r="AD95" s="127">
        <f t="shared" si="125"/>
        <v>0</v>
      </c>
      <c r="AE95" s="127">
        <f t="shared" si="125"/>
        <v>0</v>
      </c>
      <c r="AF95" s="127">
        <f t="shared" si="125"/>
        <v>0</v>
      </c>
      <c r="AG95" s="127">
        <f t="shared" si="125"/>
        <v>0</v>
      </c>
      <c r="AH95" s="127">
        <f t="shared" si="125"/>
        <v>0</v>
      </c>
      <c r="AI95" s="127">
        <f t="shared" si="125"/>
        <v>0</v>
      </c>
      <c r="AJ95" s="127">
        <f t="shared" si="125"/>
        <v>0</v>
      </c>
      <c r="AK95" s="127">
        <f t="shared" si="125"/>
        <v>0</v>
      </c>
      <c r="AL95" s="127">
        <f t="shared" si="125"/>
        <v>0</v>
      </c>
      <c r="AM95" s="127">
        <f t="shared" si="125"/>
        <v>0</v>
      </c>
      <c r="AN95" s="127">
        <f t="shared" si="125"/>
        <v>0</v>
      </c>
      <c r="AO95" s="127">
        <f t="shared" si="125"/>
        <v>0</v>
      </c>
      <c r="AP95" s="127">
        <f t="shared" si="125"/>
        <v>0</v>
      </c>
      <c r="AQ95" s="127">
        <f t="shared" si="125"/>
        <v>0</v>
      </c>
      <c r="AR95" s="127">
        <f t="shared" si="125"/>
        <v>0</v>
      </c>
      <c r="AS95" s="127">
        <f t="shared" si="125"/>
        <v>0</v>
      </c>
      <c r="AT95" s="127">
        <f t="shared" si="125"/>
        <v>0</v>
      </c>
      <c r="AU95" s="127">
        <f t="shared" si="125"/>
        <v>0</v>
      </c>
      <c r="AV95" s="127">
        <f t="shared" si="125"/>
        <v>0</v>
      </c>
      <c r="AW95" s="127">
        <f t="shared" si="125"/>
        <v>0</v>
      </c>
      <c r="AX95" s="127">
        <f t="shared" si="125"/>
        <v>0</v>
      </c>
      <c r="AY95" s="127">
        <f t="shared" si="125"/>
        <v>0</v>
      </c>
      <c r="AZ95" s="127">
        <f t="shared" si="125"/>
        <v>0</v>
      </c>
      <c r="BA95" s="127">
        <f t="shared" si="125"/>
        <v>0</v>
      </c>
      <c r="BB95" s="127">
        <f t="shared" si="125"/>
        <v>0</v>
      </c>
      <c r="BC95" s="127">
        <f t="shared" si="125"/>
        <v>0</v>
      </c>
      <c r="BD95" s="127">
        <f t="shared" si="125"/>
        <v>0</v>
      </c>
      <c r="BE95" s="127">
        <f t="shared" si="125"/>
        <v>0</v>
      </c>
      <c r="BF95" s="127">
        <f t="shared" si="125"/>
        <v>0</v>
      </c>
      <c r="BG95" s="127">
        <f t="shared" si="125"/>
        <v>0</v>
      </c>
      <c r="BH95" s="127">
        <f t="shared" si="125"/>
        <v>0</v>
      </c>
      <c r="BI95" s="127">
        <f t="shared" si="125"/>
        <v>0</v>
      </c>
      <c r="BJ95" s="127">
        <f t="shared" si="125"/>
        <v>0</v>
      </c>
      <c r="BK95" s="127">
        <f t="shared" si="125"/>
        <v>0</v>
      </c>
      <c r="BL95" s="127">
        <f t="shared" si="125"/>
        <v>0</v>
      </c>
      <c r="BM95" s="127">
        <f t="shared" si="125"/>
        <v>0</v>
      </c>
    </row>
    <row r="96" spans="2:65" x14ac:dyDescent="0.25">
      <c r="B96" t="str">
        <f t="shared" si="126"/>
        <v>COSTI D'IMPIANTO E AMPLIAMENTO</v>
      </c>
      <c r="C96" s="51"/>
      <c r="F96" s="127"/>
      <c r="G96" s="127"/>
      <c r="H96" s="127"/>
      <c r="I96" s="127">
        <f t="shared" si="125"/>
        <v>0</v>
      </c>
      <c r="J96" s="127">
        <f t="shared" si="125"/>
        <v>0</v>
      </c>
      <c r="K96" s="127">
        <f t="shared" si="125"/>
        <v>0</v>
      </c>
      <c r="L96" s="127">
        <f t="shared" si="125"/>
        <v>0</v>
      </c>
      <c r="M96" s="127">
        <f t="shared" si="125"/>
        <v>0</v>
      </c>
      <c r="N96" s="127">
        <f t="shared" si="125"/>
        <v>0</v>
      </c>
      <c r="O96" s="127">
        <f t="shared" si="125"/>
        <v>0</v>
      </c>
      <c r="P96" s="127">
        <f t="shared" si="125"/>
        <v>0</v>
      </c>
      <c r="Q96" s="127">
        <f t="shared" si="125"/>
        <v>0</v>
      </c>
      <c r="R96" s="127">
        <f t="shared" si="125"/>
        <v>0</v>
      </c>
      <c r="S96" s="127">
        <f t="shared" si="125"/>
        <v>0</v>
      </c>
      <c r="T96" s="127">
        <f t="shared" si="125"/>
        <v>0</v>
      </c>
      <c r="U96" s="127">
        <f t="shared" si="125"/>
        <v>0</v>
      </c>
      <c r="V96" s="127">
        <f t="shared" si="125"/>
        <v>0</v>
      </c>
      <c r="W96" s="127">
        <f t="shared" si="125"/>
        <v>0</v>
      </c>
      <c r="X96" s="127">
        <f t="shared" si="125"/>
        <v>0</v>
      </c>
      <c r="Y96" s="127">
        <f t="shared" si="125"/>
        <v>0</v>
      </c>
      <c r="Z96" s="127">
        <f t="shared" si="125"/>
        <v>0</v>
      </c>
      <c r="AA96" s="127">
        <f t="shared" si="125"/>
        <v>0</v>
      </c>
      <c r="AB96" s="127">
        <f t="shared" si="125"/>
        <v>0</v>
      </c>
      <c r="AC96" s="127">
        <f t="shared" si="125"/>
        <v>0</v>
      </c>
      <c r="AD96" s="127">
        <f t="shared" si="125"/>
        <v>0</v>
      </c>
      <c r="AE96" s="127">
        <f t="shared" si="125"/>
        <v>0</v>
      </c>
      <c r="AF96" s="127">
        <f t="shared" si="125"/>
        <v>0</v>
      </c>
      <c r="AG96" s="127">
        <f t="shared" si="125"/>
        <v>0</v>
      </c>
      <c r="AH96" s="127">
        <f t="shared" si="125"/>
        <v>0</v>
      </c>
      <c r="AI96" s="127">
        <f t="shared" si="125"/>
        <v>0</v>
      </c>
      <c r="AJ96" s="127">
        <f t="shared" si="125"/>
        <v>0</v>
      </c>
      <c r="AK96" s="127">
        <f t="shared" si="125"/>
        <v>0</v>
      </c>
      <c r="AL96" s="127">
        <f t="shared" si="125"/>
        <v>0</v>
      </c>
      <c r="AM96" s="127">
        <f t="shared" si="125"/>
        <v>0</v>
      </c>
      <c r="AN96" s="127">
        <f t="shared" si="125"/>
        <v>0</v>
      </c>
      <c r="AO96" s="127">
        <f t="shared" si="125"/>
        <v>0</v>
      </c>
      <c r="AP96" s="127">
        <f t="shared" si="125"/>
        <v>0</v>
      </c>
      <c r="AQ96" s="127">
        <f t="shared" si="125"/>
        <v>0</v>
      </c>
      <c r="AR96" s="127">
        <f t="shared" si="125"/>
        <v>0</v>
      </c>
      <c r="AS96" s="127">
        <f t="shared" si="125"/>
        <v>0</v>
      </c>
      <c r="AT96" s="127">
        <f t="shared" si="125"/>
        <v>0</v>
      </c>
      <c r="AU96" s="127">
        <f t="shared" si="125"/>
        <v>0</v>
      </c>
      <c r="AV96" s="127">
        <f t="shared" si="125"/>
        <v>0</v>
      </c>
      <c r="AW96" s="127">
        <f t="shared" si="125"/>
        <v>0</v>
      </c>
      <c r="AX96" s="127">
        <f t="shared" si="125"/>
        <v>0</v>
      </c>
      <c r="AY96" s="127">
        <f t="shared" si="125"/>
        <v>0</v>
      </c>
      <c r="AZ96" s="127">
        <f t="shared" si="125"/>
        <v>0</v>
      </c>
      <c r="BA96" s="127">
        <f t="shared" si="125"/>
        <v>0</v>
      </c>
      <c r="BB96" s="127">
        <f t="shared" si="125"/>
        <v>0</v>
      </c>
      <c r="BC96" s="127">
        <f t="shared" si="125"/>
        <v>0</v>
      </c>
      <c r="BD96" s="127">
        <f t="shared" si="125"/>
        <v>0</v>
      </c>
      <c r="BE96" s="127">
        <f t="shared" si="125"/>
        <v>0</v>
      </c>
      <c r="BF96" s="127">
        <f t="shared" si="125"/>
        <v>0</v>
      </c>
      <c r="BG96" s="127">
        <f t="shared" si="125"/>
        <v>0</v>
      </c>
      <c r="BH96" s="127">
        <f t="shared" si="125"/>
        <v>0</v>
      </c>
      <c r="BI96" s="127">
        <f t="shared" si="125"/>
        <v>0</v>
      </c>
      <c r="BJ96" s="127">
        <f t="shared" si="125"/>
        <v>0</v>
      </c>
      <c r="BK96" s="127">
        <f t="shared" si="125"/>
        <v>0</v>
      </c>
      <c r="BL96" s="127">
        <f t="shared" si="125"/>
        <v>0</v>
      </c>
      <c r="BM96" s="127">
        <f t="shared" si="125"/>
        <v>0</v>
      </c>
    </row>
    <row r="97" spans="2:65" x14ac:dyDescent="0.25">
      <c r="B97" t="str">
        <f t="shared" si="126"/>
        <v>FEE D'INGRESSO</v>
      </c>
      <c r="C97" s="51"/>
      <c r="F97" s="127"/>
      <c r="G97" s="127"/>
      <c r="H97" s="127"/>
      <c r="I97" s="127">
        <f t="shared" si="125"/>
        <v>0</v>
      </c>
      <c r="J97" s="127">
        <f t="shared" si="125"/>
        <v>0</v>
      </c>
      <c r="K97" s="127">
        <f t="shared" si="125"/>
        <v>0</v>
      </c>
      <c r="L97" s="127">
        <f t="shared" si="125"/>
        <v>0</v>
      </c>
      <c r="M97" s="127">
        <f t="shared" si="125"/>
        <v>0</v>
      </c>
      <c r="N97" s="127">
        <f t="shared" si="125"/>
        <v>0</v>
      </c>
      <c r="O97" s="127">
        <f t="shared" si="125"/>
        <v>0</v>
      </c>
      <c r="P97" s="127">
        <f t="shared" si="125"/>
        <v>0</v>
      </c>
      <c r="Q97" s="127">
        <f t="shared" si="125"/>
        <v>0</v>
      </c>
      <c r="R97" s="127">
        <f t="shared" si="125"/>
        <v>0</v>
      </c>
      <c r="S97" s="127">
        <f t="shared" si="125"/>
        <v>0</v>
      </c>
      <c r="T97" s="127">
        <f t="shared" si="125"/>
        <v>0</v>
      </c>
      <c r="U97" s="127">
        <f t="shared" si="125"/>
        <v>0</v>
      </c>
      <c r="V97" s="127">
        <f t="shared" si="125"/>
        <v>0</v>
      </c>
      <c r="W97" s="127">
        <f t="shared" si="125"/>
        <v>0</v>
      </c>
      <c r="X97" s="127">
        <f t="shared" si="125"/>
        <v>0</v>
      </c>
      <c r="Y97" s="127">
        <f t="shared" si="125"/>
        <v>0</v>
      </c>
      <c r="Z97" s="127">
        <f t="shared" si="125"/>
        <v>0</v>
      </c>
      <c r="AA97" s="127">
        <f t="shared" si="125"/>
        <v>0</v>
      </c>
      <c r="AB97" s="127">
        <f t="shared" si="125"/>
        <v>0</v>
      </c>
      <c r="AC97" s="127">
        <f t="shared" si="125"/>
        <v>0</v>
      </c>
      <c r="AD97" s="127">
        <f t="shared" si="125"/>
        <v>0</v>
      </c>
      <c r="AE97" s="127">
        <f t="shared" si="125"/>
        <v>0</v>
      </c>
      <c r="AF97" s="127">
        <f t="shared" si="125"/>
        <v>0</v>
      </c>
      <c r="AG97" s="127">
        <f t="shared" si="125"/>
        <v>0</v>
      </c>
      <c r="AH97" s="127">
        <f t="shared" si="125"/>
        <v>0</v>
      </c>
      <c r="AI97" s="127">
        <f t="shared" si="125"/>
        <v>0</v>
      </c>
      <c r="AJ97" s="127">
        <f t="shared" ref="AJ97:BM98" si="127">+AI97+AJ90</f>
        <v>0</v>
      </c>
      <c r="AK97" s="127">
        <f t="shared" si="127"/>
        <v>0</v>
      </c>
      <c r="AL97" s="127">
        <f t="shared" si="127"/>
        <v>0</v>
      </c>
      <c r="AM97" s="127">
        <f t="shared" si="127"/>
        <v>0</v>
      </c>
      <c r="AN97" s="127">
        <f t="shared" si="127"/>
        <v>0</v>
      </c>
      <c r="AO97" s="127">
        <f t="shared" si="127"/>
        <v>0</v>
      </c>
      <c r="AP97" s="127">
        <f t="shared" si="127"/>
        <v>0</v>
      </c>
      <c r="AQ97" s="127">
        <f t="shared" si="127"/>
        <v>0</v>
      </c>
      <c r="AR97" s="127">
        <f t="shared" si="127"/>
        <v>0</v>
      </c>
      <c r="AS97" s="127">
        <f t="shared" si="127"/>
        <v>0</v>
      </c>
      <c r="AT97" s="127">
        <f t="shared" si="127"/>
        <v>0</v>
      </c>
      <c r="AU97" s="127">
        <f t="shared" si="127"/>
        <v>0</v>
      </c>
      <c r="AV97" s="127">
        <f t="shared" si="127"/>
        <v>0</v>
      </c>
      <c r="AW97" s="127">
        <f t="shared" si="127"/>
        <v>0</v>
      </c>
      <c r="AX97" s="127">
        <f t="shared" si="127"/>
        <v>0</v>
      </c>
      <c r="AY97" s="127">
        <f t="shared" si="127"/>
        <v>0</v>
      </c>
      <c r="AZ97" s="127">
        <f t="shared" si="127"/>
        <v>0</v>
      </c>
      <c r="BA97" s="127">
        <f t="shared" si="127"/>
        <v>0</v>
      </c>
      <c r="BB97" s="127">
        <f t="shared" si="127"/>
        <v>0</v>
      </c>
      <c r="BC97" s="127">
        <f t="shared" si="127"/>
        <v>0</v>
      </c>
      <c r="BD97" s="127">
        <f t="shared" si="127"/>
        <v>0</v>
      </c>
      <c r="BE97" s="127">
        <f t="shared" si="127"/>
        <v>0</v>
      </c>
      <c r="BF97" s="127">
        <f t="shared" si="127"/>
        <v>0</v>
      </c>
      <c r="BG97" s="127">
        <f t="shared" si="127"/>
        <v>0</v>
      </c>
      <c r="BH97" s="127">
        <f t="shared" si="127"/>
        <v>0</v>
      </c>
      <c r="BI97" s="127">
        <f t="shared" si="127"/>
        <v>0</v>
      </c>
      <c r="BJ97" s="127">
        <f t="shared" si="127"/>
        <v>0</v>
      </c>
      <c r="BK97" s="127">
        <f t="shared" si="127"/>
        <v>0</v>
      </c>
      <c r="BL97" s="127">
        <f t="shared" si="127"/>
        <v>0</v>
      </c>
      <c r="BM97" s="127">
        <f t="shared" si="127"/>
        <v>0</v>
      </c>
    </row>
    <row r="98" spans="2:65" x14ac:dyDescent="0.25">
      <c r="B98" t="str">
        <f>+B91</f>
        <v>ALTRE IMM.NI IMMATERIALI</v>
      </c>
      <c r="C98" s="51"/>
      <c r="F98" s="127"/>
      <c r="G98" s="127"/>
      <c r="H98" s="127"/>
      <c r="I98" s="127">
        <f t="shared" ref="I98:AN98" si="128">+H98+I91</f>
        <v>0</v>
      </c>
      <c r="J98" s="127">
        <f t="shared" si="128"/>
        <v>0</v>
      </c>
      <c r="K98" s="127">
        <f t="shared" si="128"/>
        <v>0</v>
      </c>
      <c r="L98" s="127">
        <f t="shared" si="128"/>
        <v>0</v>
      </c>
      <c r="M98" s="127">
        <f t="shared" si="128"/>
        <v>0</v>
      </c>
      <c r="N98" s="127">
        <f t="shared" si="128"/>
        <v>0</v>
      </c>
      <c r="O98" s="127">
        <f t="shared" si="128"/>
        <v>0</v>
      </c>
      <c r="P98" s="127">
        <f t="shared" si="128"/>
        <v>0</v>
      </c>
      <c r="Q98" s="127">
        <f t="shared" si="128"/>
        <v>0</v>
      </c>
      <c r="R98" s="127">
        <f t="shared" si="128"/>
        <v>0</v>
      </c>
      <c r="S98" s="127">
        <f t="shared" si="128"/>
        <v>0</v>
      </c>
      <c r="T98" s="127">
        <f t="shared" si="128"/>
        <v>0</v>
      </c>
      <c r="U98" s="127">
        <f t="shared" si="128"/>
        <v>0</v>
      </c>
      <c r="V98" s="127">
        <f t="shared" si="128"/>
        <v>0</v>
      </c>
      <c r="W98" s="127">
        <f t="shared" si="128"/>
        <v>0</v>
      </c>
      <c r="X98" s="127">
        <f t="shared" si="128"/>
        <v>0</v>
      </c>
      <c r="Y98" s="127">
        <f t="shared" si="128"/>
        <v>0</v>
      </c>
      <c r="Z98" s="127">
        <f t="shared" si="128"/>
        <v>0</v>
      </c>
      <c r="AA98" s="127">
        <f t="shared" si="128"/>
        <v>0</v>
      </c>
      <c r="AB98" s="127">
        <f t="shared" si="128"/>
        <v>0</v>
      </c>
      <c r="AC98" s="127">
        <f t="shared" si="128"/>
        <v>0</v>
      </c>
      <c r="AD98" s="127">
        <f t="shared" si="128"/>
        <v>0</v>
      </c>
      <c r="AE98" s="127">
        <f t="shared" si="128"/>
        <v>0</v>
      </c>
      <c r="AF98" s="127">
        <f t="shared" si="128"/>
        <v>0</v>
      </c>
      <c r="AG98" s="127">
        <f t="shared" si="128"/>
        <v>0</v>
      </c>
      <c r="AH98" s="127">
        <f t="shared" si="128"/>
        <v>0</v>
      </c>
      <c r="AI98" s="127">
        <f t="shared" si="128"/>
        <v>0</v>
      </c>
      <c r="AJ98" s="127">
        <f t="shared" si="128"/>
        <v>0</v>
      </c>
      <c r="AK98" s="127">
        <f t="shared" si="128"/>
        <v>0</v>
      </c>
      <c r="AL98" s="127">
        <f t="shared" si="128"/>
        <v>0</v>
      </c>
      <c r="AM98" s="127">
        <f t="shared" si="128"/>
        <v>0</v>
      </c>
      <c r="AN98" s="127">
        <f t="shared" si="128"/>
        <v>0</v>
      </c>
      <c r="AO98" s="127">
        <f t="shared" si="127"/>
        <v>0</v>
      </c>
      <c r="AP98" s="127">
        <f t="shared" si="127"/>
        <v>0</v>
      </c>
      <c r="AQ98" s="127">
        <f t="shared" si="127"/>
        <v>0</v>
      </c>
      <c r="AR98" s="127">
        <f t="shared" si="127"/>
        <v>0</v>
      </c>
      <c r="AS98" s="127">
        <f t="shared" si="127"/>
        <v>0</v>
      </c>
      <c r="AT98" s="127">
        <f t="shared" si="127"/>
        <v>0</v>
      </c>
      <c r="AU98" s="127">
        <f t="shared" si="127"/>
        <v>0</v>
      </c>
      <c r="AV98" s="127">
        <f t="shared" si="127"/>
        <v>0</v>
      </c>
      <c r="AW98" s="127">
        <f t="shared" si="127"/>
        <v>0</v>
      </c>
      <c r="AX98" s="127">
        <f t="shared" si="127"/>
        <v>0</v>
      </c>
      <c r="AY98" s="127">
        <f t="shared" si="127"/>
        <v>0</v>
      </c>
      <c r="AZ98" s="127">
        <f t="shared" si="127"/>
        <v>0</v>
      </c>
      <c r="BA98" s="127">
        <f t="shared" si="127"/>
        <v>0</v>
      </c>
      <c r="BB98" s="127">
        <f t="shared" si="127"/>
        <v>0</v>
      </c>
      <c r="BC98" s="127">
        <f t="shared" si="127"/>
        <v>0</v>
      </c>
      <c r="BD98" s="127">
        <f t="shared" si="127"/>
        <v>0</v>
      </c>
      <c r="BE98" s="127">
        <f t="shared" si="127"/>
        <v>0</v>
      </c>
      <c r="BF98" s="127">
        <f t="shared" si="127"/>
        <v>0</v>
      </c>
      <c r="BG98" s="127">
        <f t="shared" si="127"/>
        <v>0</v>
      </c>
      <c r="BH98" s="127">
        <f t="shared" si="127"/>
        <v>0</v>
      </c>
      <c r="BI98" s="127">
        <f t="shared" si="127"/>
        <v>0</v>
      </c>
      <c r="BJ98" s="127">
        <f t="shared" si="127"/>
        <v>0</v>
      </c>
      <c r="BK98" s="127">
        <f t="shared" si="127"/>
        <v>0</v>
      </c>
      <c r="BL98" s="127">
        <f t="shared" si="127"/>
        <v>0</v>
      </c>
      <c r="BM98" s="127">
        <f t="shared" si="127"/>
        <v>0</v>
      </c>
    </row>
    <row r="99" spans="2:65" x14ac:dyDescent="0.25"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</row>
    <row r="100" spans="2:65" ht="30" x14ac:dyDescent="0.25">
      <c r="C100" s="50" t="s">
        <v>165</v>
      </c>
      <c r="F100" s="165" t="s">
        <v>166</v>
      </c>
      <c r="G100" s="165" t="s">
        <v>166</v>
      </c>
      <c r="H100" s="165" t="s">
        <v>166</v>
      </c>
      <c r="I100" s="165" t="s">
        <v>166</v>
      </c>
      <c r="J100" s="165" t="s">
        <v>166</v>
      </c>
      <c r="K100" s="165" t="s">
        <v>166</v>
      </c>
      <c r="L100" s="165" t="s">
        <v>166</v>
      </c>
      <c r="M100" s="165" t="s">
        <v>166</v>
      </c>
      <c r="N100" s="165" t="s">
        <v>166</v>
      </c>
      <c r="O100" s="165" t="s">
        <v>166</v>
      </c>
      <c r="P100" s="165" t="s">
        <v>166</v>
      </c>
      <c r="Q100" s="165" t="s">
        <v>166</v>
      </c>
      <c r="R100" s="165" t="s">
        <v>166</v>
      </c>
      <c r="S100" s="165" t="s">
        <v>166</v>
      </c>
      <c r="T100" s="165" t="s">
        <v>166</v>
      </c>
      <c r="U100" s="165" t="s">
        <v>166</v>
      </c>
      <c r="V100" s="165" t="s">
        <v>166</v>
      </c>
      <c r="W100" s="165" t="s">
        <v>166</v>
      </c>
      <c r="X100" s="165" t="s">
        <v>166</v>
      </c>
      <c r="Y100" s="165" t="s">
        <v>166</v>
      </c>
      <c r="Z100" s="165" t="s">
        <v>166</v>
      </c>
      <c r="AA100" s="165" t="s">
        <v>166</v>
      </c>
      <c r="AB100" s="165" t="s">
        <v>166</v>
      </c>
      <c r="AC100" s="165" t="s">
        <v>166</v>
      </c>
      <c r="AD100" s="165" t="s">
        <v>166</v>
      </c>
      <c r="AE100" s="165" t="s">
        <v>166</v>
      </c>
      <c r="AF100" s="165" t="s">
        <v>166</v>
      </c>
      <c r="AG100" s="165" t="s">
        <v>166</v>
      </c>
      <c r="AH100" s="165" t="s">
        <v>166</v>
      </c>
      <c r="AI100" s="165" t="s">
        <v>166</v>
      </c>
      <c r="AJ100" s="165" t="s">
        <v>166</v>
      </c>
      <c r="AK100" s="165" t="s">
        <v>166</v>
      </c>
      <c r="AL100" s="165" t="s">
        <v>166</v>
      </c>
      <c r="AM100" s="165" t="s">
        <v>166</v>
      </c>
      <c r="AN100" s="165" t="s">
        <v>166</v>
      </c>
      <c r="AO100" s="165" t="s">
        <v>166</v>
      </c>
      <c r="AP100" s="165" t="s">
        <v>166</v>
      </c>
      <c r="AQ100" s="165" t="s">
        <v>166</v>
      </c>
      <c r="AR100" s="165" t="s">
        <v>166</v>
      </c>
      <c r="AS100" s="165" t="s">
        <v>166</v>
      </c>
      <c r="AT100" s="165" t="s">
        <v>166</v>
      </c>
      <c r="AU100" s="165" t="s">
        <v>166</v>
      </c>
      <c r="AV100" s="165" t="s">
        <v>166</v>
      </c>
      <c r="AW100" s="165" t="s">
        <v>166</v>
      </c>
      <c r="AX100" s="165" t="s">
        <v>166</v>
      </c>
      <c r="AY100" s="165" t="s">
        <v>166</v>
      </c>
      <c r="AZ100" s="165" t="s">
        <v>166</v>
      </c>
      <c r="BA100" s="165" t="s">
        <v>166</v>
      </c>
      <c r="BB100" s="165" t="s">
        <v>166</v>
      </c>
      <c r="BC100" s="165" t="s">
        <v>166</v>
      </c>
      <c r="BD100" s="165" t="s">
        <v>166</v>
      </c>
      <c r="BE100" s="165" t="s">
        <v>166</v>
      </c>
      <c r="BF100" s="165" t="s">
        <v>166</v>
      </c>
      <c r="BG100" s="165" t="s">
        <v>166</v>
      </c>
      <c r="BH100" s="165" t="s">
        <v>166</v>
      </c>
      <c r="BI100" s="165" t="s">
        <v>166</v>
      </c>
      <c r="BJ100" s="165" t="s">
        <v>166</v>
      </c>
      <c r="BK100" s="165" t="s">
        <v>166</v>
      </c>
      <c r="BL100" s="165" t="s">
        <v>166</v>
      </c>
      <c r="BM100" s="165" t="s">
        <v>166</v>
      </c>
    </row>
    <row r="101" spans="2:65" x14ac:dyDescent="0.25">
      <c r="B101" t="str">
        <f>+B86</f>
        <v>FABBRICATI</v>
      </c>
      <c r="C101" s="51">
        <f>+C86</f>
        <v>0</v>
      </c>
      <c r="F101" s="127"/>
      <c r="G101" s="127"/>
      <c r="H101" s="127"/>
      <c r="I101" s="127"/>
      <c r="J101" s="127">
        <f t="shared" ref="J101:BM101" si="129">+IF(I108=$G$5,0,1)*(SUM($G$5)*$C101)/12</f>
        <v>0</v>
      </c>
      <c r="K101" s="127">
        <f t="shared" si="129"/>
        <v>0</v>
      </c>
      <c r="L101" s="127">
        <f t="shared" si="129"/>
        <v>0</v>
      </c>
      <c r="M101" s="127">
        <f t="shared" si="129"/>
        <v>0</v>
      </c>
      <c r="N101" s="127">
        <f t="shared" si="129"/>
        <v>0</v>
      </c>
      <c r="O101" s="127">
        <f t="shared" si="129"/>
        <v>0</v>
      </c>
      <c r="P101" s="127">
        <f t="shared" si="129"/>
        <v>0</v>
      </c>
      <c r="Q101" s="127">
        <f t="shared" si="129"/>
        <v>0</v>
      </c>
      <c r="R101" s="127">
        <f t="shared" si="129"/>
        <v>0</v>
      </c>
      <c r="S101" s="127">
        <f t="shared" si="129"/>
        <v>0</v>
      </c>
      <c r="T101" s="127">
        <f t="shared" si="129"/>
        <v>0</v>
      </c>
      <c r="U101" s="127">
        <f t="shared" si="129"/>
        <v>0</v>
      </c>
      <c r="V101" s="127">
        <f t="shared" si="129"/>
        <v>0</v>
      </c>
      <c r="W101" s="127">
        <f t="shared" si="129"/>
        <v>0</v>
      </c>
      <c r="X101" s="127">
        <f t="shared" si="129"/>
        <v>0</v>
      </c>
      <c r="Y101" s="127">
        <f t="shared" si="129"/>
        <v>0</v>
      </c>
      <c r="Z101" s="127">
        <f t="shared" si="129"/>
        <v>0</v>
      </c>
      <c r="AA101" s="127">
        <f t="shared" si="129"/>
        <v>0</v>
      </c>
      <c r="AB101" s="127">
        <f t="shared" si="129"/>
        <v>0</v>
      </c>
      <c r="AC101" s="127">
        <f t="shared" si="129"/>
        <v>0</v>
      </c>
      <c r="AD101" s="127">
        <f t="shared" si="129"/>
        <v>0</v>
      </c>
      <c r="AE101" s="127">
        <f t="shared" si="129"/>
        <v>0</v>
      </c>
      <c r="AF101" s="127">
        <f t="shared" si="129"/>
        <v>0</v>
      </c>
      <c r="AG101" s="127">
        <f t="shared" si="129"/>
        <v>0</v>
      </c>
      <c r="AH101" s="127">
        <f t="shared" si="129"/>
        <v>0</v>
      </c>
      <c r="AI101" s="127">
        <f t="shared" si="129"/>
        <v>0</v>
      </c>
      <c r="AJ101" s="127">
        <f t="shared" si="129"/>
        <v>0</v>
      </c>
      <c r="AK101" s="127">
        <f t="shared" si="129"/>
        <v>0</v>
      </c>
      <c r="AL101" s="127">
        <f t="shared" si="129"/>
        <v>0</v>
      </c>
      <c r="AM101" s="127">
        <f t="shared" si="129"/>
        <v>0</v>
      </c>
      <c r="AN101" s="127">
        <f t="shared" si="129"/>
        <v>0</v>
      </c>
      <c r="AO101" s="127">
        <f t="shared" si="129"/>
        <v>0</v>
      </c>
      <c r="AP101" s="127">
        <f t="shared" si="129"/>
        <v>0</v>
      </c>
      <c r="AQ101" s="127">
        <f t="shared" si="129"/>
        <v>0</v>
      </c>
      <c r="AR101" s="127">
        <f t="shared" si="129"/>
        <v>0</v>
      </c>
      <c r="AS101" s="127">
        <f t="shared" si="129"/>
        <v>0</v>
      </c>
      <c r="AT101" s="127">
        <f t="shared" si="129"/>
        <v>0</v>
      </c>
      <c r="AU101" s="127">
        <f t="shared" si="129"/>
        <v>0</v>
      </c>
      <c r="AV101" s="127">
        <f t="shared" si="129"/>
        <v>0</v>
      </c>
      <c r="AW101" s="127">
        <f t="shared" si="129"/>
        <v>0</v>
      </c>
      <c r="AX101" s="127">
        <f t="shared" si="129"/>
        <v>0</v>
      </c>
      <c r="AY101" s="127">
        <f t="shared" si="129"/>
        <v>0</v>
      </c>
      <c r="AZ101" s="127">
        <f t="shared" si="129"/>
        <v>0</v>
      </c>
      <c r="BA101" s="127">
        <f t="shared" si="129"/>
        <v>0</v>
      </c>
      <c r="BB101" s="127">
        <f t="shared" si="129"/>
        <v>0</v>
      </c>
      <c r="BC101" s="127">
        <f t="shared" si="129"/>
        <v>0</v>
      </c>
      <c r="BD101" s="127">
        <f t="shared" si="129"/>
        <v>0</v>
      </c>
      <c r="BE101" s="127">
        <f t="shared" si="129"/>
        <v>0</v>
      </c>
      <c r="BF101" s="127">
        <f t="shared" si="129"/>
        <v>0</v>
      </c>
      <c r="BG101" s="127">
        <f t="shared" si="129"/>
        <v>0</v>
      </c>
      <c r="BH101" s="127">
        <f t="shared" si="129"/>
        <v>0</v>
      </c>
      <c r="BI101" s="127">
        <f t="shared" si="129"/>
        <v>0</v>
      </c>
      <c r="BJ101" s="127">
        <f t="shared" si="129"/>
        <v>0</v>
      </c>
      <c r="BK101" s="127">
        <f t="shared" si="129"/>
        <v>0</v>
      </c>
      <c r="BL101" s="127">
        <f t="shared" si="129"/>
        <v>0</v>
      </c>
      <c r="BM101" s="127">
        <f t="shared" si="129"/>
        <v>0</v>
      </c>
    </row>
    <row r="102" spans="2:65" x14ac:dyDescent="0.25">
      <c r="B102" t="str">
        <f t="shared" ref="B102:C106" si="130">+B87</f>
        <v>IMPIANTI E MACCHINARI</v>
      </c>
      <c r="C102" s="51">
        <f t="shared" si="130"/>
        <v>0</v>
      </c>
      <c r="F102" s="127"/>
      <c r="G102" s="127"/>
      <c r="H102" s="127"/>
      <c r="I102" s="127"/>
      <c r="J102" s="127">
        <f t="shared" ref="J102:BM102" si="131">+IF(I109=$G$5,0,1)*(SUM($G$6)*$C102)/12</f>
        <v>0</v>
      </c>
      <c r="K102" s="127">
        <f t="shared" si="131"/>
        <v>0</v>
      </c>
      <c r="L102" s="127">
        <f t="shared" si="131"/>
        <v>0</v>
      </c>
      <c r="M102" s="127">
        <f t="shared" si="131"/>
        <v>0</v>
      </c>
      <c r="N102" s="127">
        <f t="shared" si="131"/>
        <v>0</v>
      </c>
      <c r="O102" s="127">
        <f t="shared" si="131"/>
        <v>0</v>
      </c>
      <c r="P102" s="127">
        <f t="shared" si="131"/>
        <v>0</v>
      </c>
      <c r="Q102" s="127">
        <f t="shared" si="131"/>
        <v>0</v>
      </c>
      <c r="R102" s="127">
        <f t="shared" si="131"/>
        <v>0</v>
      </c>
      <c r="S102" s="127">
        <f t="shared" si="131"/>
        <v>0</v>
      </c>
      <c r="T102" s="127">
        <f t="shared" si="131"/>
        <v>0</v>
      </c>
      <c r="U102" s="127">
        <f t="shared" si="131"/>
        <v>0</v>
      </c>
      <c r="V102" s="127">
        <f t="shared" si="131"/>
        <v>0</v>
      </c>
      <c r="W102" s="127">
        <f t="shared" si="131"/>
        <v>0</v>
      </c>
      <c r="X102" s="127">
        <f t="shared" si="131"/>
        <v>0</v>
      </c>
      <c r="Y102" s="127">
        <f t="shared" si="131"/>
        <v>0</v>
      </c>
      <c r="Z102" s="127">
        <f t="shared" si="131"/>
        <v>0</v>
      </c>
      <c r="AA102" s="127">
        <f t="shared" si="131"/>
        <v>0</v>
      </c>
      <c r="AB102" s="127">
        <f t="shared" si="131"/>
        <v>0</v>
      </c>
      <c r="AC102" s="127">
        <f t="shared" si="131"/>
        <v>0</v>
      </c>
      <c r="AD102" s="127">
        <f t="shared" si="131"/>
        <v>0</v>
      </c>
      <c r="AE102" s="127">
        <f t="shared" si="131"/>
        <v>0</v>
      </c>
      <c r="AF102" s="127">
        <f t="shared" si="131"/>
        <v>0</v>
      </c>
      <c r="AG102" s="127">
        <f t="shared" si="131"/>
        <v>0</v>
      </c>
      <c r="AH102" s="127">
        <f t="shared" si="131"/>
        <v>0</v>
      </c>
      <c r="AI102" s="127">
        <f t="shared" si="131"/>
        <v>0</v>
      </c>
      <c r="AJ102" s="127">
        <f t="shared" si="131"/>
        <v>0</v>
      </c>
      <c r="AK102" s="127">
        <f t="shared" si="131"/>
        <v>0</v>
      </c>
      <c r="AL102" s="127">
        <f t="shared" si="131"/>
        <v>0</v>
      </c>
      <c r="AM102" s="127">
        <f t="shared" si="131"/>
        <v>0</v>
      </c>
      <c r="AN102" s="127">
        <f t="shared" si="131"/>
        <v>0</v>
      </c>
      <c r="AO102" s="127">
        <f t="shared" si="131"/>
        <v>0</v>
      </c>
      <c r="AP102" s="127">
        <f t="shared" si="131"/>
        <v>0</v>
      </c>
      <c r="AQ102" s="127">
        <f t="shared" si="131"/>
        <v>0</v>
      </c>
      <c r="AR102" s="127">
        <f t="shared" si="131"/>
        <v>0</v>
      </c>
      <c r="AS102" s="127">
        <f t="shared" si="131"/>
        <v>0</v>
      </c>
      <c r="AT102" s="127">
        <f t="shared" si="131"/>
        <v>0</v>
      </c>
      <c r="AU102" s="127">
        <f t="shared" si="131"/>
        <v>0</v>
      </c>
      <c r="AV102" s="127">
        <f t="shared" si="131"/>
        <v>0</v>
      </c>
      <c r="AW102" s="127">
        <f t="shared" si="131"/>
        <v>0</v>
      </c>
      <c r="AX102" s="127">
        <f t="shared" si="131"/>
        <v>0</v>
      </c>
      <c r="AY102" s="127">
        <f t="shared" si="131"/>
        <v>0</v>
      </c>
      <c r="AZ102" s="127">
        <f t="shared" si="131"/>
        <v>0</v>
      </c>
      <c r="BA102" s="127">
        <f t="shared" si="131"/>
        <v>0</v>
      </c>
      <c r="BB102" s="127">
        <f t="shared" si="131"/>
        <v>0</v>
      </c>
      <c r="BC102" s="127">
        <f t="shared" si="131"/>
        <v>0</v>
      </c>
      <c r="BD102" s="127">
        <f t="shared" si="131"/>
        <v>0</v>
      </c>
      <c r="BE102" s="127">
        <f t="shared" si="131"/>
        <v>0</v>
      </c>
      <c r="BF102" s="127">
        <f t="shared" si="131"/>
        <v>0</v>
      </c>
      <c r="BG102" s="127">
        <f t="shared" si="131"/>
        <v>0</v>
      </c>
      <c r="BH102" s="127">
        <f t="shared" si="131"/>
        <v>0</v>
      </c>
      <c r="BI102" s="127">
        <f t="shared" si="131"/>
        <v>0</v>
      </c>
      <c r="BJ102" s="127">
        <f t="shared" si="131"/>
        <v>0</v>
      </c>
      <c r="BK102" s="127">
        <f t="shared" si="131"/>
        <v>0</v>
      </c>
      <c r="BL102" s="127">
        <f t="shared" si="131"/>
        <v>0</v>
      </c>
      <c r="BM102" s="127">
        <f t="shared" si="131"/>
        <v>0</v>
      </c>
    </row>
    <row r="103" spans="2:65" x14ac:dyDescent="0.25">
      <c r="B103" t="str">
        <f t="shared" si="130"/>
        <v>ATTREZZATURE IND.LI E COMM.LI</v>
      </c>
      <c r="C103" s="51">
        <f t="shared" si="130"/>
        <v>0</v>
      </c>
      <c r="F103" s="127"/>
      <c r="G103" s="127"/>
      <c r="H103" s="127"/>
      <c r="I103" s="127"/>
      <c r="J103" s="127">
        <f t="shared" ref="J103:BM103" si="132">+IF(I110=$G$5,0,1)*(SUM($G$7)*$C103)/12</f>
        <v>0</v>
      </c>
      <c r="K103" s="127">
        <f t="shared" si="132"/>
        <v>0</v>
      </c>
      <c r="L103" s="127">
        <f t="shared" si="132"/>
        <v>0</v>
      </c>
      <c r="M103" s="127">
        <f t="shared" si="132"/>
        <v>0</v>
      </c>
      <c r="N103" s="127">
        <f t="shared" si="132"/>
        <v>0</v>
      </c>
      <c r="O103" s="127">
        <f t="shared" si="132"/>
        <v>0</v>
      </c>
      <c r="P103" s="127">
        <f t="shared" si="132"/>
        <v>0</v>
      </c>
      <c r="Q103" s="127">
        <f t="shared" si="132"/>
        <v>0</v>
      </c>
      <c r="R103" s="127">
        <f t="shared" si="132"/>
        <v>0</v>
      </c>
      <c r="S103" s="127">
        <f t="shared" si="132"/>
        <v>0</v>
      </c>
      <c r="T103" s="127">
        <f t="shared" si="132"/>
        <v>0</v>
      </c>
      <c r="U103" s="127">
        <f t="shared" si="132"/>
        <v>0</v>
      </c>
      <c r="V103" s="127">
        <f t="shared" si="132"/>
        <v>0</v>
      </c>
      <c r="W103" s="127">
        <f t="shared" si="132"/>
        <v>0</v>
      </c>
      <c r="X103" s="127">
        <f t="shared" si="132"/>
        <v>0</v>
      </c>
      <c r="Y103" s="127">
        <f t="shared" si="132"/>
        <v>0</v>
      </c>
      <c r="Z103" s="127">
        <f t="shared" si="132"/>
        <v>0</v>
      </c>
      <c r="AA103" s="127">
        <f t="shared" si="132"/>
        <v>0</v>
      </c>
      <c r="AB103" s="127">
        <f t="shared" si="132"/>
        <v>0</v>
      </c>
      <c r="AC103" s="127">
        <f t="shared" si="132"/>
        <v>0</v>
      </c>
      <c r="AD103" s="127">
        <f t="shared" si="132"/>
        <v>0</v>
      </c>
      <c r="AE103" s="127">
        <f t="shared" si="132"/>
        <v>0</v>
      </c>
      <c r="AF103" s="127">
        <f t="shared" si="132"/>
        <v>0</v>
      </c>
      <c r="AG103" s="127">
        <f t="shared" si="132"/>
        <v>0</v>
      </c>
      <c r="AH103" s="127">
        <f t="shared" si="132"/>
        <v>0</v>
      </c>
      <c r="AI103" s="127">
        <f t="shared" si="132"/>
        <v>0</v>
      </c>
      <c r="AJ103" s="127">
        <f t="shared" si="132"/>
        <v>0</v>
      </c>
      <c r="AK103" s="127">
        <f t="shared" si="132"/>
        <v>0</v>
      </c>
      <c r="AL103" s="127">
        <f t="shared" si="132"/>
        <v>0</v>
      </c>
      <c r="AM103" s="127">
        <f t="shared" si="132"/>
        <v>0</v>
      </c>
      <c r="AN103" s="127">
        <f t="shared" si="132"/>
        <v>0</v>
      </c>
      <c r="AO103" s="127">
        <f t="shared" si="132"/>
        <v>0</v>
      </c>
      <c r="AP103" s="127">
        <f t="shared" si="132"/>
        <v>0</v>
      </c>
      <c r="AQ103" s="127">
        <f t="shared" si="132"/>
        <v>0</v>
      </c>
      <c r="AR103" s="127">
        <f t="shared" si="132"/>
        <v>0</v>
      </c>
      <c r="AS103" s="127">
        <f t="shared" si="132"/>
        <v>0</v>
      </c>
      <c r="AT103" s="127">
        <f t="shared" si="132"/>
        <v>0</v>
      </c>
      <c r="AU103" s="127">
        <f t="shared" si="132"/>
        <v>0</v>
      </c>
      <c r="AV103" s="127">
        <f t="shared" si="132"/>
        <v>0</v>
      </c>
      <c r="AW103" s="127">
        <f t="shared" si="132"/>
        <v>0</v>
      </c>
      <c r="AX103" s="127">
        <f t="shared" si="132"/>
        <v>0</v>
      </c>
      <c r="AY103" s="127">
        <f t="shared" si="132"/>
        <v>0</v>
      </c>
      <c r="AZ103" s="127">
        <f t="shared" si="132"/>
        <v>0</v>
      </c>
      <c r="BA103" s="127">
        <f t="shared" si="132"/>
        <v>0</v>
      </c>
      <c r="BB103" s="127">
        <f t="shared" si="132"/>
        <v>0</v>
      </c>
      <c r="BC103" s="127">
        <f t="shared" si="132"/>
        <v>0</v>
      </c>
      <c r="BD103" s="127">
        <f t="shared" si="132"/>
        <v>0</v>
      </c>
      <c r="BE103" s="127">
        <f t="shared" si="132"/>
        <v>0</v>
      </c>
      <c r="BF103" s="127">
        <f t="shared" si="132"/>
        <v>0</v>
      </c>
      <c r="BG103" s="127">
        <f t="shared" si="132"/>
        <v>0</v>
      </c>
      <c r="BH103" s="127">
        <f t="shared" si="132"/>
        <v>0</v>
      </c>
      <c r="BI103" s="127">
        <f t="shared" si="132"/>
        <v>0</v>
      </c>
      <c r="BJ103" s="127">
        <f t="shared" si="132"/>
        <v>0</v>
      </c>
      <c r="BK103" s="127">
        <f t="shared" si="132"/>
        <v>0</v>
      </c>
      <c r="BL103" s="127">
        <f t="shared" si="132"/>
        <v>0</v>
      </c>
      <c r="BM103" s="127">
        <f t="shared" si="132"/>
        <v>0</v>
      </c>
    </row>
    <row r="104" spans="2:65" x14ac:dyDescent="0.25">
      <c r="B104" t="str">
        <f t="shared" si="130"/>
        <v>COSTI D'IMPIANTO E AMPLIAMENTO</v>
      </c>
      <c r="C104" s="51">
        <f t="shared" si="130"/>
        <v>0</v>
      </c>
      <c r="F104" s="127"/>
      <c r="G104" s="127"/>
      <c r="H104" s="127"/>
      <c r="I104" s="127"/>
      <c r="J104" s="127">
        <f t="shared" ref="J104:BM104" si="133">+IF(I111=$G$5,0,1)*(SUM($G$8)*$C104)/12</f>
        <v>0</v>
      </c>
      <c r="K104" s="127">
        <f t="shared" si="133"/>
        <v>0</v>
      </c>
      <c r="L104" s="127">
        <f t="shared" si="133"/>
        <v>0</v>
      </c>
      <c r="M104" s="127">
        <f t="shared" si="133"/>
        <v>0</v>
      </c>
      <c r="N104" s="127">
        <f t="shared" si="133"/>
        <v>0</v>
      </c>
      <c r="O104" s="127">
        <f t="shared" si="133"/>
        <v>0</v>
      </c>
      <c r="P104" s="127">
        <f t="shared" si="133"/>
        <v>0</v>
      </c>
      <c r="Q104" s="127">
        <f t="shared" si="133"/>
        <v>0</v>
      </c>
      <c r="R104" s="127">
        <f t="shared" si="133"/>
        <v>0</v>
      </c>
      <c r="S104" s="127">
        <f t="shared" si="133"/>
        <v>0</v>
      </c>
      <c r="T104" s="127">
        <f t="shared" si="133"/>
        <v>0</v>
      </c>
      <c r="U104" s="127">
        <f t="shared" si="133"/>
        <v>0</v>
      </c>
      <c r="V104" s="127">
        <f t="shared" si="133"/>
        <v>0</v>
      </c>
      <c r="W104" s="127">
        <f t="shared" si="133"/>
        <v>0</v>
      </c>
      <c r="X104" s="127">
        <f t="shared" si="133"/>
        <v>0</v>
      </c>
      <c r="Y104" s="127">
        <f t="shared" si="133"/>
        <v>0</v>
      </c>
      <c r="Z104" s="127">
        <f t="shared" si="133"/>
        <v>0</v>
      </c>
      <c r="AA104" s="127">
        <f t="shared" si="133"/>
        <v>0</v>
      </c>
      <c r="AB104" s="127">
        <f t="shared" si="133"/>
        <v>0</v>
      </c>
      <c r="AC104" s="127">
        <f t="shared" si="133"/>
        <v>0</v>
      </c>
      <c r="AD104" s="127">
        <f t="shared" si="133"/>
        <v>0</v>
      </c>
      <c r="AE104" s="127">
        <f t="shared" si="133"/>
        <v>0</v>
      </c>
      <c r="AF104" s="127">
        <f t="shared" si="133"/>
        <v>0</v>
      </c>
      <c r="AG104" s="127">
        <f t="shared" si="133"/>
        <v>0</v>
      </c>
      <c r="AH104" s="127">
        <f t="shared" si="133"/>
        <v>0</v>
      </c>
      <c r="AI104" s="127">
        <f t="shared" si="133"/>
        <v>0</v>
      </c>
      <c r="AJ104" s="127">
        <f t="shared" si="133"/>
        <v>0</v>
      </c>
      <c r="AK104" s="127">
        <f t="shared" si="133"/>
        <v>0</v>
      </c>
      <c r="AL104" s="127">
        <f t="shared" si="133"/>
        <v>0</v>
      </c>
      <c r="AM104" s="127">
        <f t="shared" si="133"/>
        <v>0</v>
      </c>
      <c r="AN104" s="127">
        <f t="shared" si="133"/>
        <v>0</v>
      </c>
      <c r="AO104" s="127">
        <f t="shared" si="133"/>
        <v>0</v>
      </c>
      <c r="AP104" s="127">
        <f t="shared" si="133"/>
        <v>0</v>
      </c>
      <c r="AQ104" s="127">
        <f t="shared" si="133"/>
        <v>0</v>
      </c>
      <c r="AR104" s="127">
        <f t="shared" si="133"/>
        <v>0</v>
      </c>
      <c r="AS104" s="127">
        <f t="shared" si="133"/>
        <v>0</v>
      </c>
      <c r="AT104" s="127">
        <f t="shared" si="133"/>
        <v>0</v>
      </c>
      <c r="AU104" s="127">
        <f t="shared" si="133"/>
        <v>0</v>
      </c>
      <c r="AV104" s="127">
        <f t="shared" si="133"/>
        <v>0</v>
      </c>
      <c r="AW104" s="127">
        <f t="shared" si="133"/>
        <v>0</v>
      </c>
      <c r="AX104" s="127">
        <f t="shared" si="133"/>
        <v>0</v>
      </c>
      <c r="AY104" s="127">
        <f t="shared" si="133"/>
        <v>0</v>
      </c>
      <c r="AZ104" s="127">
        <f t="shared" si="133"/>
        <v>0</v>
      </c>
      <c r="BA104" s="127">
        <f t="shared" si="133"/>
        <v>0</v>
      </c>
      <c r="BB104" s="127">
        <f t="shared" si="133"/>
        <v>0</v>
      </c>
      <c r="BC104" s="127">
        <f t="shared" si="133"/>
        <v>0</v>
      </c>
      <c r="BD104" s="127">
        <f t="shared" si="133"/>
        <v>0</v>
      </c>
      <c r="BE104" s="127">
        <f t="shared" si="133"/>
        <v>0</v>
      </c>
      <c r="BF104" s="127">
        <f t="shared" si="133"/>
        <v>0</v>
      </c>
      <c r="BG104" s="127">
        <f t="shared" si="133"/>
        <v>0</v>
      </c>
      <c r="BH104" s="127">
        <f t="shared" si="133"/>
        <v>0</v>
      </c>
      <c r="BI104" s="127">
        <f t="shared" si="133"/>
        <v>0</v>
      </c>
      <c r="BJ104" s="127">
        <f t="shared" si="133"/>
        <v>0</v>
      </c>
      <c r="BK104" s="127">
        <f t="shared" si="133"/>
        <v>0</v>
      </c>
      <c r="BL104" s="127">
        <f t="shared" si="133"/>
        <v>0</v>
      </c>
      <c r="BM104" s="127">
        <f t="shared" si="133"/>
        <v>0</v>
      </c>
    </row>
    <row r="105" spans="2:65" x14ac:dyDescent="0.25">
      <c r="B105" t="str">
        <f t="shared" si="130"/>
        <v>FEE D'INGRESSO</v>
      </c>
      <c r="C105" s="51">
        <f t="shared" si="130"/>
        <v>0</v>
      </c>
      <c r="F105" s="127"/>
      <c r="G105" s="127"/>
      <c r="H105" s="127"/>
      <c r="I105" s="127"/>
      <c r="J105" s="127">
        <f t="shared" ref="J105:BM105" si="134">+IF(I112=$G$5,0,1)*(SUM($G$9)*$C105)/12</f>
        <v>0</v>
      </c>
      <c r="K105" s="127">
        <f t="shared" si="134"/>
        <v>0</v>
      </c>
      <c r="L105" s="127">
        <f t="shared" si="134"/>
        <v>0</v>
      </c>
      <c r="M105" s="127">
        <f t="shared" si="134"/>
        <v>0</v>
      </c>
      <c r="N105" s="127">
        <f t="shared" si="134"/>
        <v>0</v>
      </c>
      <c r="O105" s="127">
        <f t="shared" si="134"/>
        <v>0</v>
      </c>
      <c r="P105" s="127">
        <f t="shared" si="134"/>
        <v>0</v>
      </c>
      <c r="Q105" s="127">
        <f t="shared" si="134"/>
        <v>0</v>
      </c>
      <c r="R105" s="127">
        <f t="shared" si="134"/>
        <v>0</v>
      </c>
      <c r="S105" s="127">
        <f t="shared" si="134"/>
        <v>0</v>
      </c>
      <c r="T105" s="127">
        <f t="shared" si="134"/>
        <v>0</v>
      </c>
      <c r="U105" s="127">
        <f t="shared" si="134"/>
        <v>0</v>
      </c>
      <c r="V105" s="127">
        <f t="shared" si="134"/>
        <v>0</v>
      </c>
      <c r="W105" s="127">
        <f t="shared" si="134"/>
        <v>0</v>
      </c>
      <c r="X105" s="127">
        <f t="shared" si="134"/>
        <v>0</v>
      </c>
      <c r="Y105" s="127">
        <f t="shared" si="134"/>
        <v>0</v>
      </c>
      <c r="Z105" s="127">
        <f t="shared" si="134"/>
        <v>0</v>
      </c>
      <c r="AA105" s="127">
        <f t="shared" si="134"/>
        <v>0</v>
      </c>
      <c r="AB105" s="127">
        <f t="shared" si="134"/>
        <v>0</v>
      </c>
      <c r="AC105" s="127">
        <f t="shared" si="134"/>
        <v>0</v>
      </c>
      <c r="AD105" s="127">
        <f t="shared" si="134"/>
        <v>0</v>
      </c>
      <c r="AE105" s="127">
        <f t="shared" si="134"/>
        <v>0</v>
      </c>
      <c r="AF105" s="127">
        <f t="shared" si="134"/>
        <v>0</v>
      </c>
      <c r="AG105" s="127">
        <f t="shared" si="134"/>
        <v>0</v>
      </c>
      <c r="AH105" s="127">
        <f t="shared" si="134"/>
        <v>0</v>
      </c>
      <c r="AI105" s="127">
        <f t="shared" si="134"/>
        <v>0</v>
      </c>
      <c r="AJ105" s="127">
        <f t="shared" si="134"/>
        <v>0</v>
      </c>
      <c r="AK105" s="127">
        <f t="shared" si="134"/>
        <v>0</v>
      </c>
      <c r="AL105" s="127">
        <f t="shared" si="134"/>
        <v>0</v>
      </c>
      <c r="AM105" s="127">
        <f t="shared" si="134"/>
        <v>0</v>
      </c>
      <c r="AN105" s="127">
        <f t="shared" si="134"/>
        <v>0</v>
      </c>
      <c r="AO105" s="127">
        <f t="shared" si="134"/>
        <v>0</v>
      </c>
      <c r="AP105" s="127">
        <f t="shared" si="134"/>
        <v>0</v>
      </c>
      <c r="AQ105" s="127">
        <f t="shared" si="134"/>
        <v>0</v>
      </c>
      <c r="AR105" s="127">
        <f t="shared" si="134"/>
        <v>0</v>
      </c>
      <c r="AS105" s="127">
        <f t="shared" si="134"/>
        <v>0</v>
      </c>
      <c r="AT105" s="127">
        <f t="shared" si="134"/>
        <v>0</v>
      </c>
      <c r="AU105" s="127">
        <f t="shared" si="134"/>
        <v>0</v>
      </c>
      <c r="AV105" s="127">
        <f t="shared" si="134"/>
        <v>0</v>
      </c>
      <c r="AW105" s="127">
        <f t="shared" si="134"/>
        <v>0</v>
      </c>
      <c r="AX105" s="127">
        <f t="shared" si="134"/>
        <v>0</v>
      </c>
      <c r="AY105" s="127">
        <f t="shared" si="134"/>
        <v>0</v>
      </c>
      <c r="AZ105" s="127">
        <f t="shared" si="134"/>
        <v>0</v>
      </c>
      <c r="BA105" s="127">
        <f t="shared" si="134"/>
        <v>0</v>
      </c>
      <c r="BB105" s="127">
        <f t="shared" si="134"/>
        <v>0</v>
      </c>
      <c r="BC105" s="127">
        <f t="shared" si="134"/>
        <v>0</v>
      </c>
      <c r="BD105" s="127">
        <f t="shared" si="134"/>
        <v>0</v>
      </c>
      <c r="BE105" s="127">
        <f t="shared" si="134"/>
        <v>0</v>
      </c>
      <c r="BF105" s="127">
        <f t="shared" si="134"/>
        <v>0</v>
      </c>
      <c r="BG105" s="127">
        <f t="shared" si="134"/>
        <v>0</v>
      </c>
      <c r="BH105" s="127">
        <f t="shared" si="134"/>
        <v>0</v>
      </c>
      <c r="BI105" s="127">
        <f t="shared" si="134"/>
        <v>0</v>
      </c>
      <c r="BJ105" s="127">
        <f t="shared" si="134"/>
        <v>0</v>
      </c>
      <c r="BK105" s="127">
        <f t="shared" si="134"/>
        <v>0</v>
      </c>
      <c r="BL105" s="127">
        <f t="shared" si="134"/>
        <v>0</v>
      </c>
      <c r="BM105" s="127">
        <f t="shared" si="134"/>
        <v>0</v>
      </c>
    </row>
    <row r="106" spans="2:65" x14ac:dyDescent="0.25">
      <c r="B106" t="str">
        <f t="shared" si="130"/>
        <v>ALTRE IMM.NI IMMATERIALI</v>
      </c>
      <c r="C106" s="51">
        <f t="shared" si="130"/>
        <v>0</v>
      </c>
      <c r="F106" s="127"/>
      <c r="G106" s="127"/>
      <c r="H106" s="127"/>
      <c r="I106" s="127"/>
      <c r="J106" s="127">
        <f t="shared" ref="J106:BM106" si="135">+IF(I113=$G$5,0,1)*(SUM($G$10)*$C106)/12</f>
        <v>0</v>
      </c>
      <c r="K106" s="127">
        <f t="shared" si="135"/>
        <v>0</v>
      </c>
      <c r="L106" s="127">
        <f t="shared" si="135"/>
        <v>0</v>
      </c>
      <c r="M106" s="127">
        <f t="shared" si="135"/>
        <v>0</v>
      </c>
      <c r="N106" s="127">
        <f t="shared" si="135"/>
        <v>0</v>
      </c>
      <c r="O106" s="127">
        <f t="shared" si="135"/>
        <v>0</v>
      </c>
      <c r="P106" s="127">
        <f t="shared" si="135"/>
        <v>0</v>
      </c>
      <c r="Q106" s="127">
        <f t="shared" si="135"/>
        <v>0</v>
      </c>
      <c r="R106" s="127">
        <f t="shared" si="135"/>
        <v>0</v>
      </c>
      <c r="S106" s="127">
        <f t="shared" si="135"/>
        <v>0</v>
      </c>
      <c r="T106" s="127">
        <f t="shared" si="135"/>
        <v>0</v>
      </c>
      <c r="U106" s="127">
        <f t="shared" si="135"/>
        <v>0</v>
      </c>
      <c r="V106" s="127">
        <f t="shared" si="135"/>
        <v>0</v>
      </c>
      <c r="W106" s="127">
        <f t="shared" si="135"/>
        <v>0</v>
      </c>
      <c r="X106" s="127">
        <f t="shared" si="135"/>
        <v>0</v>
      </c>
      <c r="Y106" s="127">
        <f t="shared" si="135"/>
        <v>0</v>
      </c>
      <c r="Z106" s="127">
        <f t="shared" si="135"/>
        <v>0</v>
      </c>
      <c r="AA106" s="127">
        <f t="shared" si="135"/>
        <v>0</v>
      </c>
      <c r="AB106" s="127">
        <f t="shared" si="135"/>
        <v>0</v>
      </c>
      <c r="AC106" s="127">
        <f t="shared" si="135"/>
        <v>0</v>
      </c>
      <c r="AD106" s="127">
        <f t="shared" si="135"/>
        <v>0</v>
      </c>
      <c r="AE106" s="127">
        <f t="shared" si="135"/>
        <v>0</v>
      </c>
      <c r="AF106" s="127">
        <f t="shared" si="135"/>
        <v>0</v>
      </c>
      <c r="AG106" s="127">
        <f t="shared" si="135"/>
        <v>0</v>
      </c>
      <c r="AH106" s="127">
        <f t="shared" si="135"/>
        <v>0</v>
      </c>
      <c r="AI106" s="127">
        <f t="shared" si="135"/>
        <v>0</v>
      </c>
      <c r="AJ106" s="127">
        <f t="shared" si="135"/>
        <v>0</v>
      </c>
      <c r="AK106" s="127">
        <f t="shared" si="135"/>
        <v>0</v>
      </c>
      <c r="AL106" s="127">
        <f t="shared" si="135"/>
        <v>0</v>
      </c>
      <c r="AM106" s="127">
        <f t="shared" si="135"/>
        <v>0</v>
      </c>
      <c r="AN106" s="127">
        <f t="shared" si="135"/>
        <v>0</v>
      </c>
      <c r="AO106" s="127">
        <f t="shared" si="135"/>
        <v>0</v>
      </c>
      <c r="AP106" s="127">
        <f t="shared" si="135"/>
        <v>0</v>
      </c>
      <c r="AQ106" s="127">
        <f t="shared" si="135"/>
        <v>0</v>
      </c>
      <c r="AR106" s="127">
        <f t="shared" si="135"/>
        <v>0</v>
      </c>
      <c r="AS106" s="127">
        <f t="shared" si="135"/>
        <v>0</v>
      </c>
      <c r="AT106" s="127">
        <f t="shared" si="135"/>
        <v>0</v>
      </c>
      <c r="AU106" s="127">
        <f t="shared" si="135"/>
        <v>0</v>
      </c>
      <c r="AV106" s="127">
        <f t="shared" si="135"/>
        <v>0</v>
      </c>
      <c r="AW106" s="127">
        <f t="shared" si="135"/>
        <v>0</v>
      </c>
      <c r="AX106" s="127">
        <f t="shared" si="135"/>
        <v>0</v>
      </c>
      <c r="AY106" s="127">
        <f t="shared" si="135"/>
        <v>0</v>
      </c>
      <c r="AZ106" s="127">
        <f t="shared" si="135"/>
        <v>0</v>
      </c>
      <c r="BA106" s="127">
        <f t="shared" si="135"/>
        <v>0</v>
      </c>
      <c r="BB106" s="127">
        <f t="shared" si="135"/>
        <v>0</v>
      </c>
      <c r="BC106" s="127">
        <f t="shared" si="135"/>
        <v>0</v>
      </c>
      <c r="BD106" s="127">
        <f t="shared" si="135"/>
        <v>0</v>
      </c>
      <c r="BE106" s="127">
        <f t="shared" si="135"/>
        <v>0</v>
      </c>
      <c r="BF106" s="127">
        <f t="shared" si="135"/>
        <v>0</v>
      </c>
      <c r="BG106" s="127">
        <f t="shared" si="135"/>
        <v>0</v>
      </c>
      <c r="BH106" s="127">
        <f t="shared" si="135"/>
        <v>0</v>
      </c>
      <c r="BI106" s="127">
        <f t="shared" si="135"/>
        <v>0</v>
      </c>
      <c r="BJ106" s="127">
        <f t="shared" si="135"/>
        <v>0</v>
      </c>
      <c r="BK106" s="127">
        <f t="shared" si="135"/>
        <v>0</v>
      </c>
      <c r="BL106" s="127">
        <f t="shared" si="135"/>
        <v>0</v>
      </c>
      <c r="BM106" s="127">
        <f t="shared" si="135"/>
        <v>0</v>
      </c>
    </row>
    <row r="107" spans="2:65" ht="30" x14ac:dyDescent="0.25">
      <c r="C107" s="50"/>
      <c r="F107" s="165" t="s">
        <v>167</v>
      </c>
      <c r="G107" s="165" t="s">
        <v>167</v>
      </c>
      <c r="H107" s="165" t="s">
        <v>167</v>
      </c>
      <c r="I107" s="165" t="s">
        <v>167</v>
      </c>
      <c r="J107" s="165" t="s">
        <v>167</v>
      </c>
      <c r="K107" s="165" t="s">
        <v>167</v>
      </c>
      <c r="L107" s="165" t="s">
        <v>167</v>
      </c>
      <c r="M107" s="165" t="s">
        <v>167</v>
      </c>
      <c r="N107" s="165" t="s">
        <v>167</v>
      </c>
      <c r="O107" s="165" t="s">
        <v>167</v>
      </c>
      <c r="P107" s="165" t="s">
        <v>167</v>
      </c>
      <c r="Q107" s="165" t="s">
        <v>167</v>
      </c>
      <c r="R107" s="165" t="s">
        <v>167</v>
      </c>
      <c r="S107" s="165" t="s">
        <v>167</v>
      </c>
      <c r="T107" s="165" t="s">
        <v>167</v>
      </c>
      <c r="U107" s="165" t="s">
        <v>167</v>
      </c>
      <c r="V107" s="165" t="s">
        <v>167</v>
      </c>
      <c r="W107" s="165" t="s">
        <v>167</v>
      </c>
      <c r="X107" s="165" t="s">
        <v>167</v>
      </c>
      <c r="Y107" s="165" t="s">
        <v>167</v>
      </c>
      <c r="Z107" s="165" t="s">
        <v>167</v>
      </c>
      <c r="AA107" s="165" t="s">
        <v>167</v>
      </c>
      <c r="AB107" s="165" t="s">
        <v>167</v>
      </c>
      <c r="AC107" s="165" t="s">
        <v>167</v>
      </c>
      <c r="AD107" s="165" t="s">
        <v>167</v>
      </c>
      <c r="AE107" s="165" t="s">
        <v>167</v>
      </c>
      <c r="AF107" s="165" t="s">
        <v>167</v>
      </c>
      <c r="AG107" s="165" t="s">
        <v>167</v>
      </c>
      <c r="AH107" s="165" t="s">
        <v>167</v>
      </c>
      <c r="AI107" s="165" t="s">
        <v>167</v>
      </c>
      <c r="AJ107" s="165" t="s">
        <v>167</v>
      </c>
      <c r="AK107" s="165" t="s">
        <v>167</v>
      </c>
      <c r="AL107" s="165" t="s">
        <v>167</v>
      </c>
      <c r="AM107" s="165" t="s">
        <v>167</v>
      </c>
      <c r="AN107" s="165" t="s">
        <v>167</v>
      </c>
      <c r="AO107" s="165" t="s">
        <v>167</v>
      </c>
      <c r="AP107" s="165" t="s">
        <v>167</v>
      </c>
      <c r="AQ107" s="165" t="s">
        <v>167</v>
      </c>
      <c r="AR107" s="165" t="s">
        <v>167</v>
      </c>
      <c r="AS107" s="165" t="s">
        <v>167</v>
      </c>
      <c r="AT107" s="165" t="s">
        <v>167</v>
      </c>
      <c r="AU107" s="165" t="s">
        <v>167</v>
      </c>
      <c r="AV107" s="165" t="s">
        <v>167</v>
      </c>
      <c r="AW107" s="165" t="s">
        <v>167</v>
      </c>
      <c r="AX107" s="165" t="s">
        <v>167</v>
      </c>
      <c r="AY107" s="165" t="s">
        <v>167</v>
      </c>
      <c r="AZ107" s="165" t="s">
        <v>167</v>
      </c>
      <c r="BA107" s="165" t="s">
        <v>167</v>
      </c>
      <c r="BB107" s="165" t="s">
        <v>167</v>
      </c>
      <c r="BC107" s="165" t="s">
        <v>167</v>
      </c>
      <c r="BD107" s="165" t="s">
        <v>167</v>
      </c>
      <c r="BE107" s="165" t="s">
        <v>167</v>
      </c>
      <c r="BF107" s="165" t="s">
        <v>167</v>
      </c>
      <c r="BG107" s="165" t="s">
        <v>167</v>
      </c>
      <c r="BH107" s="165" t="s">
        <v>167</v>
      </c>
      <c r="BI107" s="165" t="s">
        <v>167</v>
      </c>
      <c r="BJ107" s="165" t="s">
        <v>167</v>
      </c>
      <c r="BK107" s="165" t="s">
        <v>167</v>
      </c>
      <c r="BL107" s="165" t="s">
        <v>167</v>
      </c>
      <c r="BM107" s="165" t="s">
        <v>167</v>
      </c>
    </row>
    <row r="108" spans="2:65" x14ac:dyDescent="0.25">
      <c r="B108" t="str">
        <f>+B101</f>
        <v>FABBRICATI</v>
      </c>
      <c r="C108" s="51"/>
      <c r="F108" s="127"/>
      <c r="G108" s="127"/>
      <c r="H108" s="127"/>
      <c r="I108" s="127"/>
      <c r="J108" s="127">
        <f t="shared" ref="J108:BM112" si="136">+I108+J101</f>
        <v>0</v>
      </c>
      <c r="K108" s="127">
        <f t="shared" si="136"/>
        <v>0</v>
      </c>
      <c r="L108" s="127">
        <f t="shared" si="136"/>
        <v>0</v>
      </c>
      <c r="M108" s="127">
        <f t="shared" si="136"/>
        <v>0</v>
      </c>
      <c r="N108" s="127">
        <f t="shared" si="136"/>
        <v>0</v>
      </c>
      <c r="O108" s="127">
        <f t="shared" si="136"/>
        <v>0</v>
      </c>
      <c r="P108" s="127">
        <f t="shared" si="136"/>
        <v>0</v>
      </c>
      <c r="Q108" s="127">
        <f t="shared" si="136"/>
        <v>0</v>
      </c>
      <c r="R108" s="127">
        <f t="shared" si="136"/>
        <v>0</v>
      </c>
      <c r="S108" s="127">
        <f t="shared" si="136"/>
        <v>0</v>
      </c>
      <c r="T108" s="127">
        <f t="shared" si="136"/>
        <v>0</v>
      </c>
      <c r="U108" s="127">
        <f t="shared" si="136"/>
        <v>0</v>
      </c>
      <c r="V108" s="127">
        <f t="shared" si="136"/>
        <v>0</v>
      </c>
      <c r="W108" s="127">
        <f t="shared" si="136"/>
        <v>0</v>
      </c>
      <c r="X108" s="127">
        <f t="shared" si="136"/>
        <v>0</v>
      </c>
      <c r="Y108" s="127">
        <f t="shared" si="136"/>
        <v>0</v>
      </c>
      <c r="Z108" s="127">
        <f t="shared" si="136"/>
        <v>0</v>
      </c>
      <c r="AA108" s="127">
        <f t="shared" si="136"/>
        <v>0</v>
      </c>
      <c r="AB108" s="127">
        <f t="shared" si="136"/>
        <v>0</v>
      </c>
      <c r="AC108" s="127">
        <f t="shared" si="136"/>
        <v>0</v>
      </c>
      <c r="AD108" s="127">
        <f t="shared" si="136"/>
        <v>0</v>
      </c>
      <c r="AE108" s="127">
        <f t="shared" si="136"/>
        <v>0</v>
      </c>
      <c r="AF108" s="127">
        <f t="shared" si="136"/>
        <v>0</v>
      </c>
      <c r="AG108" s="127">
        <f t="shared" si="136"/>
        <v>0</v>
      </c>
      <c r="AH108" s="127">
        <f t="shared" si="136"/>
        <v>0</v>
      </c>
      <c r="AI108" s="127">
        <f t="shared" si="136"/>
        <v>0</v>
      </c>
      <c r="AJ108" s="127">
        <f t="shared" si="136"/>
        <v>0</v>
      </c>
      <c r="AK108" s="127">
        <f t="shared" si="136"/>
        <v>0</v>
      </c>
      <c r="AL108" s="127">
        <f t="shared" si="136"/>
        <v>0</v>
      </c>
      <c r="AM108" s="127">
        <f t="shared" si="136"/>
        <v>0</v>
      </c>
      <c r="AN108" s="127">
        <f t="shared" si="136"/>
        <v>0</v>
      </c>
      <c r="AO108" s="127">
        <f t="shared" si="136"/>
        <v>0</v>
      </c>
      <c r="AP108" s="127">
        <f t="shared" si="136"/>
        <v>0</v>
      </c>
      <c r="AQ108" s="127">
        <f t="shared" si="136"/>
        <v>0</v>
      </c>
      <c r="AR108" s="127">
        <f t="shared" si="136"/>
        <v>0</v>
      </c>
      <c r="AS108" s="127">
        <f t="shared" si="136"/>
        <v>0</v>
      </c>
      <c r="AT108" s="127">
        <f t="shared" si="136"/>
        <v>0</v>
      </c>
      <c r="AU108" s="127">
        <f t="shared" si="136"/>
        <v>0</v>
      </c>
      <c r="AV108" s="127">
        <f t="shared" si="136"/>
        <v>0</v>
      </c>
      <c r="AW108" s="127">
        <f t="shared" si="136"/>
        <v>0</v>
      </c>
      <c r="AX108" s="127">
        <f t="shared" si="136"/>
        <v>0</v>
      </c>
      <c r="AY108" s="127">
        <f t="shared" si="136"/>
        <v>0</v>
      </c>
      <c r="AZ108" s="127">
        <f t="shared" si="136"/>
        <v>0</v>
      </c>
      <c r="BA108" s="127">
        <f t="shared" si="136"/>
        <v>0</v>
      </c>
      <c r="BB108" s="127">
        <f t="shared" si="136"/>
        <v>0</v>
      </c>
      <c r="BC108" s="127">
        <f t="shared" si="136"/>
        <v>0</v>
      </c>
      <c r="BD108" s="127">
        <f t="shared" si="136"/>
        <v>0</v>
      </c>
      <c r="BE108" s="127">
        <f t="shared" si="136"/>
        <v>0</v>
      </c>
      <c r="BF108" s="127">
        <f t="shared" si="136"/>
        <v>0</v>
      </c>
      <c r="BG108" s="127">
        <f t="shared" si="136"/>
        <v>0</v>
      </c>
      <c r="BH108" s="127">
        <f t="shared" si="136"/>
        <v>0</v>
      </c>
      <c r="BI108" s="127">
        <f t="shared" si="136"/>
        <v>0</v>
      </c>
      <c r="BJ108" s="127">
        <f t="shared" si="136"/>
        <v>0</v>
      </c>
      <c r="BK108" s="127">
        <f t="shared" si="136"/>
        <v>0</v>
      </c>
      <c r="BL108" s="127">
        <f t="shared" si="136"/>
        <v>0</v>
      </c>
      <c r="BM108" s="127">
        <f t="shared" si="136"/>
        <v>0</v>
      </c>
    </row>
    <row r="109" spans="2:65" x14ac:dyDescent="0.25">
      <c r="B109" t="str">
        <f t="shared" ref="B109:B112" si="137">+B102</f>
        <v>IMPIANTI E MACCHINARI</v>
      </c>
      <c r="C109" s="51"/>
      <c r="F109" s="127"/>
      <c r="G109" s="127"/>
      <c r="H109" s="127"/>
      <c r="I109" s="127"/>
      <c r="J109" s="127">
        <f t="shared" si="136"/>
        <v>0</v>
      </c>
      <c r="K109" s="127">
        <f t="shared" si="136"/>
        <v>0</v>
      </c>
      <c r="L109" s="127">
        <f t="shared" si="136"/>
        <v>0</v>
      </c>
      <c r="M109" s="127">
        <f t="shared" si="136"/>
        <v>0</v>
      </c>
      <c r="N109" s="127">
        <f t="shared" si="136"/>
        <v>0</v>
      </c>
      <c r="O109" s="127">
        <f t="shared" si="136"/>
        <v>0</v>
      </c>
      <c r="P109" s="127">
        <f t="shared" si="136"/>
        <v>0</v>
      </c>
      <c r="Q109" s="127">
        <f t="shared" si="136"/>
        <v>0</v>
      </c>
      <c r="R109" s="127">
        <f t="shared" si="136"/>
        <v>0</v>
      </c>
      <c r="S109" s="127">
        <f t="shared" si="136"/>
        <v>0</v>
      </c>
      <c r="T109" s="127">
        <f t="shared" si="136"/>
        <v>0</v>
      </c>
      <c r="U109" s="127">
        <f t="shared" si="136"/>
        <v>0</v>
      </c>
      <c r="V109" s="127">
        <f t="shared" si="136"/>
        <v>0</v>
      </c>
      <c r="W109" s="127">
        <f t="shared" si="136"/>
        <v>0</v>
      </c>
      <c r="X109" s="127">
        <f t="shared" si="136"/>
        <v>0</v>
      </c>
      <c r="Y109" s="127">
        <f t="shared" si="136"/>
        <v>0</v>
      </c>
      <c r="Z109" s="127">
        <f t="shared" si="136"/>
        <v>0</v>
      </c>
      <c r="AA109" s="127">
        <f t="shared" si="136"/>
        <v>0</v>
      </c>
      <c r="AB109" s="127">
        <f t="shared" si="136"/>
        <v>0</v>
      </c>
      <c r="AC109" s="127">
        <f t="shared" si="136"/>
        <v>0</v>
      </c>
      <c r="AD109" s="127">
        <f t="shared" si="136"/>
        <v>0</v>
      </c>
      <c r="AE109" s="127">
        <f t="shared" si="136"/>
        <v>0</v>
      </c>
      <c r="AF109" s="127">
        <f t="shared" si="136"/>
        <v>0</v>
      </c>
      <c r="AG109" s="127">
        <f t="shared" si="136"/>
        <v>0</v>
      </c>
      <c r="AH109" s="127">
        <f t="shared" si="136"/>
        <v>0</v>
      </c>
      <c r="AI109" s="127">
        <f t="shared" si="136"/>
        <v>0</v>
      </c>
      <c r="AJ109" s="127">
        <f t="shared" si="136"/>
        <v>0</v>
      </c>
      <c r="AK109" s="127">
        <f t="shared" si="136"/>
        <v>0</v>
      </c>
      <c r="AL109" s="127">
        <f t="shared" si="136"/>
        <v>0</v>
      </c>
      <c r="AM109" s="127">
        <f t="shared" si="136"/>
        <v>0</v>
      </c>
      <c r="AN109" s="127">
        <f t="shared" si="136"/>
        <v>0</v>
      </c>
      <c r="AO109" s="127">
        <f t="shared" si="136"/>
        <v>0</v>
      </c>
      <c r="AP109" s="127">
        <f t="shared" si="136"/>
        <v>0</v>
      </c>
      <c r="AQ109" s="127">
        <f t="shared" si="136"/>
        <v>0</v>
      </c>
      <c r="AR109" s="127">
        <f t="shared" si="136"/>
        <v>0</v>
      </c>
      <c r="AS109" s="127">
        <f t="shared" si="136"/>
        <v>0</v>
      </c>
      <c r="AT109" s="127">
        <f t="shared" si="136"/>
        <v>0</v>
      </c>
      <c r="AU109" s="127">
        <f t="shared" si="136"/>
        <v>0</v>
      </c>
      <c r="AV109" s="127">
        <f t="shared" si="136"/>
        <v>0</v>
      </c>
      <c r="AW109" s="127">
        <f t="shared" si="136"/>
        <v>0</v>
      </c>
      <c r="AX109" s="127">
        <f t="shared" si="136"/>
        <v>0</v>
      </c>
      <c r="AY109" s="127">
        <f t="shared" si="136"/>
        <v>0</v>
      </c>
      <c r="AZ109" s="127">
        <f t="shared" si="136"/>
        <v>0</v>
      </c>
      <c r="BA109" s="127">
        <f t="shared" si="136"/>
        <v>0</v>
      </c>
      <c r="BB109" s="127">
        <f t="shared" si="136"/>
        <v>0</v>
      </c>
      <c r="BC109" s="127">
        <f t="shared" si="136"/>
        <v>0</v>
      </c>
      <c r="BD109" s="127">
        <f t="shared" si="136"/>
        <v>0</v>
      </c>
      <c r="BE109" s="127">
        <f t="shared" si="136"/>
        <v>0</v>
      </c>
      <c r="BF109" s="127">
        <f t="shared" si="136"/>
        <v>0</v>
      </c>
      <c r="BG109" s="127">
        <f t="shared" si="136"/>
        <v>0</v>
      </c>
      <c r="BH109" s="127">
        <f t="shared" si="136"/>
        <v>0</v>
      </c>
      <c r="BI109" s="127">
        <f t="shared" si="136"/>
        <v>0</v>
      </c>
      <c r="BJ109" s="127">
        <f t="shared" si="136"/>
        <v>0</v>
      </c>
      <c r="BK109" s="127">
        <f t="shared" si="136"/>
        <v>0</v>
      </c>
      <c r="BL109" s="127">
        <f t="shared" si="136"/>
        <v>0</v>
      </c>
      <c r="BM109" s="127">
        <f t="shared" si="136"/>
        <v>0</v>
      </c>
    </row>
    <row r="110" spans="2:65" x14ac:dyDescent="0.25">
      <c r="B110" t="str">
        <f t="shared" si="137"/>
        <v>ATTREZZATURE IND.LI E COMM.LI</v>
      </c>
      <c r="C110" s="51"/>
      <c r="F110" s="127"/>
      <c r="G110" s="127"/>
      <c r="H110" s="127"/>
      <c r="I110" s="127"/>
      <c r="J110" s="127">
        <f t="shared" si="136"/>
        <v>0</v>
      </c>
      <c r="K110" s="127">
        <f t="shared" si="136"/>
        <v>0</v>
      </c>
      <c r="L110" s="127">
        <f t="shared" si="136"/>
        <v>0</v>
      </c>
      <c r="M110" s="127">
        <f t="shared" si="136"/>
        <v>0</v>
      </c>
      <c r="N110" s="127">
        <f t="shared" si="136"/>
        <v>0</v>
      </c>
      <c r="O110" s="127">
        <f t="shared" si="136"/>
        <v>0</v>
      </c>
      <c r="P110" s="127">
        <f t="shared" si="136"/>
        <v>0</v>
      </c>
      <c r="Q110" s="127">
        <f t="shared" si="136"/>
        <v>0</v>
      </c>
      <c r="R110" s="127">
        <f t="shared" si="136"/>
        <v>0</v>
      </c>
      <c r="S110" s="127">
        <f t="shared" si="136"/>
        <v>0</v>
      </c>
      <c r="T110" s="127">
        <f t="shared" si="136"/>
        <v>0</v>
      </c>
      <c r="U110" s="127">
        <f t="shared" si="136"/>
        <v>0</v>
      </c>
      <c r="V110" s="127">
        <f t="shared" si="136"/>
        <v>0</v>
      </c>
      <c r="W110" s="127">
        <f t="shared" si="136"/>
        <v>0</v>
      </c>
      <c r="X110" s="127">
        <f t="shared" si="136"/>
        <v>0</v>
      </c>
      <c r="Y110" s="127">
        <f t="shared" si="136"/>
        <v>0</v>
      </c>
      <c r="Z110" s="127">
        <f t="shared" si="136"/>
        <v>0</v>
      </c>
      <c r="AA110" s="127">
        <f t="shared" si="136"/>
        <v>0</v>
      </c>
      <c r="AB110" s="127">
        <f t="shared" si="136"/>
        <v>0</v>
      </c>
      <c r="AC110" s="127">
        <f t="shared" si="136"/>
        <v>0</v>
      </c>
      <c r="AD110" s="127">
        <f t="shared" si="136"/>
        <v>0</v>
      </c>
      <c r="AE110" s="127">
        <f t="shared" si="136"/>
        <v>0</v>
      </c>
      <c r="AF110" s="127">
        <f t="shared" si="136"/>
        <v>0</v>
      </c>
      <c r="AG110" s="127">
        <f t="shared" si="136"/>
        <v>0</v>
      </c>
      <c r="AH110" s="127">
        <f t="shared" si="136"/>
        <v>0</v>
      </c>
      <c r="AI110" s="127">
        <f t="shared" si="136"/>
        <v>0</v>
      </c>
      <c r="AJ110" s="127">
        <f t="shared" si="136"/>
        <v>0</v>
      </c>
      <c r="AK110" s="127">
        <f t="shared" si="136"/>
        <v>0</v>
      </c>
      <c r="AL110" s="127">
        <f t="shared" si="136"/>
        <v>0</v>
      </c>
      <c r="AM110" s="127">
        <f t="shared" si="136"/>
        <v>0</v>
      </c>
      <c r="AN110" s="127">
        <f t="shared" si="136"/>
        <v>0</v>
      </c>
      <c r="AO110" s="127">
        <f t="shared" si="136"/>
        <v>0</v>
      </c>
      <c r="AP110" s="127">
        <f t="shared" si="136"/>
        <v>0</v>
      </c>
      <c r="AQ110" s="127">
        <f t="shared" si="136"/>
        <v>0</v>
      </c>
      <c r="AR110" s="127">
        <f t="shared" si="136"/>
        <v>0</v>
      </c>
      <c r="AS110" s="127">
        <f t="shared" si="136"/>
        <v>0</v>
      </c>
      <c r="AT110" s="127">
        <f t="shared" si="136"/>
        <v>0</v>
      </c>
      <c r="AU110" s="127">
        <f t="shared" si="136"/>
        <v>0</v>
      </c>
      <c r="AV110" s="127">
        <f t="shared" si="136"/>
        <v>0</v>
      </c>
      <c r="AW110" s="127">
        <f t="shared" si="136"/>
        <v>0</v>
      </c>
      <c r="AX110" s="127">
        <f t="shared" si="136"/>
        <v>0</v>
      </c>
      <c r="AY110" s="127">
        <f t="shared" si="136"/>
        <v>0</v>
      </c>
      <c r="AZ110" s="127">
        <f t="shared" si="136"/>
        <v>0</v>
      </c>
      <c r="BA110" s="127">
        <f t="shared" si="136"/>
        <v>0</v>
      </c>
      <c r="BB110" s="127">
        <f t="shared" si="136"/>
        <v>0</v>
      </c>
      <c r="BC110" s="127">
        <f t="shared" si="136"/>
        <v>0</v>
      </c>
      <c r="BD110" s="127">
        <f t="shared" si="136"/>
        <v>0</v>
      </c>
      <c r="BE110" s="127">
        <f t="shared" si="136"/>
        <v>0</v>
      </c>
      <c r="BF110" s="127">
        <f t="shared" si="136"/>
        <v>0</v>
      </c>
      <c r="BG110" s="127">
        <f t="shared" si="136"/>
        <v>0</v>
      </c>
      <c r="BH110" s="127">
        <f t="shared" si="136"/>
        <v>0</v>
      </c>
      <c r="BI110" s="127">
        <f t="shared" si="136"/>
        <v>0</v>
      </c>
      <c r="BJ110" s="127">
        <f t="shared" si="136"/>
        <v>0</v>
      </c>
      <c r="BK110" s="127">
        <f t="shared" si="136"/>
        <v>0</v>
      </c>
      <c r="BL110" s="127">
        <f t="shared" si="136"/>
        <v>0</v>
      </c>
      <c r="BM110" s="127">
        <f t="shared" si="136"/>
        <v>0</v>
      </c>
    </row>
    <row r="111" spans="2:65" x14ac:dyDescent="0.25">
      <c r="B111" t="str">
        <f t="shared" si="137"/>
        <v>COSTI D'IMPIANTO E AMPLIAMENTO</v>
      </c>
      <c r="C111" s="51"/>
      <c r="F111" s="127"/>
      <c r="G111" s="127"/>
      <c r="H111" s="127"/>
      <c r="I111" s="127"/>
      <c r="J111" s="127">
        <f t="shared" si="136"/>
        <v>0</v>
      </c>
      <c r="K111" s="127">
        <f t="shared" si="136"/>
        <v>0</v>
      </c>
      <c r="L111" s="127">
        <f t="shared" si="136"/>
        <v>0</v>
      </c>
      <c r="M111" s="127">
        <f t="shared" si="136"/>
        <v>0</v>
      </c>
      <c r="N111" s="127">
        <f t="shared" si="136"/>
        <v>0</v>
      </c>
      <c r="O111" s="127">
        <f t="shared" si="136"/>
        <v>0</v>
      </c>
      <c r="P111" s="127">
        <f t="shared" si="136"/>
        <v>0</v>
      </c>
      <c r="Q111" s="127">
        <f t="shared" si="136"/>
        <v>0</v>
      </c>
      <c r="R111" s="127">
        <f t="shared" si="136"/>
        <v>0</v>
      </c>
      <c r="S111" s="127">
        <f t="shared" si="136"/>
        <v>0</v>
      </c>
      <c r="T111" s="127">
        <f t="shared" si="136"/>
        <v>0</v>
      </c>
      <c r="U111" s="127">
        <f t="shared" si="136"/>
        <v>0</v>
      </c>
      <c r="V111" s="127">
        <f t="shared" si="136"/>
        <v>0</v>
      </c>
      <c r="W111" s="127">
        <f t="shared" si="136"/>
        <v>0</v>
      </c>
      <c r="X111" s="127">
        <f t="shared" si="136"/>
        <v>0</v>
      </c>
      <c r="Y111" s="127">
        <f t="shared" si="136"/>
        <v>0</v>
      </c>
      <c r="Z111" s="127">
        <f t="shared" si="136"/>
        <v>0</v>
      </c>
      <c r="AA111" s="127">
        <f t="shared" si="136"/>
        <v>0</v>
      </c>
      <c r="AB111" s="127">
        <f t="shared" si="136"/>
        <v>0</v>
      </c>
      <c r="AC111" s="127">
        <f t="shared" si="136"/>
        <v>0</v>
      </c>
      <c r="AD111" s="127">
        <f t="shared" si="136"/>
        <v>0</v>
      </c>
      <c r="AE111" s="127">
        <f t="shared" si="136"/>
        <v>0</v>
      </c>
      <c r="AF111" s="127">
        <f t="shared" si="136"/>
        <v>0</v>
      </c>
      <c r="AG111" s="127">
        <f t="shared" si="136"/>
        <v>0</v>
      </c>
      <c r="AH111" s="127">
        <f t="shared" si="136"/>
        <v>0</v>
      </c>
      <c r="AI111" s="127">
        <f t="shared" si="136"/>
        <v>0</v>
      </c>
      <c r="AJ111" s="127">
        <f t="shared" si="136"/>
        <v>0</v>
      </c>
      <c r="AK111" s="127">
        <f t="shared" si="136"/>
        <v>0</v>
      </c>
      <c r="AL111" s="127">
        <f t="shared" si="136"/>
        <v>0</v>
      </c>
      <c r="AM111" s="127">
        <f t="shared" si="136"/>
        <v>0</v>
      </c>
      <c r="AN111" s="127">
        <f t="shared" si="136"/>
        <v>0</v>
      </c>
      <c r="AO111" s="127">
        <f t="shared" si="136"/>
        <v>0</v>
      </c>
      <c r="AP111" s="127">
        <f t="shared" si="136"/>
        <v>0</v>
      </c>
      <c r="AQ111" s="127">
        <f t="shared" si="136"/>
        <v>0</v>
      </c>
      <c r="AR111" s="127">
        <f t="shared" si="136"/>
        <v>0</v>
      </c>
      <c r="AS111" s="127">
        <f t="shared" si="136"/>
        <v>0</v>
      </c>
      <c r="AT111" s="127">
        <f t="shared" si="136"/>
        <v>0</v>
      </c>
      <c r="AU111" s="127">
        <f t="shared" si="136"/>
        <v>0</v>
      </c>
      <c r="AV111" s="127">
        <f t="shared" si="136"/>
        <v>0</v>
      </c>
      <c r="AW111" s="127">
        <f t="shared" si="136"/>
        <v>0</v>
      </c>
      <c r="AX111" s="127">
        <f t="shared" si="136"/>
        <v>0</v>
      </c>
      <c r="AY111" s="127">
        <f t="shared" si="136"/>
        <v>0</v>
      </c>
      <c r="AZ111" s="127">
        <f t="shared" si="136"/>
        <v>0</v>
      </c>
      <c r="BA111" s="127">
        <f t="shared" si="136"/>
        <v>0</v>
      </c>
      <c r="BB111" s="127">
        <f t="shared" si="136"/>
        <v>0</v>
      </c>
      <c r="BC111" s="127">
        <f t="shared" si="136"/>
        <v>0</v>
      </c>
      <c r="BD111" s="127">
        <f t="shared" si="136"/>
        <v>0</v>
      </c>
      <c r="BE111" s="127">
        <f t="shared" si="136"/>
        <v>0</v>
      </c>
      <c r="BF111" s="127">
        <f t="shared" si="136"/>
        <v>0</v>
      </c>
      <c r="BG111" s="127">
        <f t="shared" si="136"/>
        <v>0</v>
      </c>
      <c r="BH111" s="127">
        <f t="shared" si="136"/>
        <v>0</v>
      </c>
      <c r="BI111" s="127">
        <f t="shared" si="136"/>
        <v>0</v>
      </c>
      <c r="BJ111" s="127">
        <f t="shared" si="136"/>
        <v>0</v>
      </c>
      <c r="BK111" s="127">
        <f t="shared" si="136"/>
        <v>0</v>
      </c>
      <c r="BL111" s="127">
        <f t="shared" si="136"/>
        <v>0</v>
      </c>
      <c r="BM111" s="127">
        <f t="shared" si="136"/>
        <v>0</v>
      </c>
    </row>
    <row r="112" spans="2:65" x14ac:dyDescent="0.25">
      <c r="B112" t="str">
        <f t="shared" si="137"/>
        <v>FEE D'INGRESSO</v>
      </c>
      <c r="C112" s="51"/>
      <c r="F112" s="127"/>
      <c r="G112" s="127"/>
      <c r="H112" s="127"/>
      <c r="I112" s="127"/>
      <c r="J112" s="127">
        <f t="shared" si="136"/>
        <v>0</v>
      </c>
      <c r="K112" s="127">
        <f t="shared" si="136"/>
        <v>0</v>
      </c>
      <c r="L112" s="127">
        <f t="shared" si="136"/>
        <v>0</v>
      </c>
      <c r="M112" s="127">
        <f t="shared" si="136"/>
        <v>0</v>
      </c>
      <c r="N112" s="127">
        <f t="shared" si="136"/>
        <v>0</v>
      </c>
      <c r="O112" s="127">
        <f t="shared" si="136"/>
        <v>0</v>
      </c>
      <c r="P112" s="127">
        <f t="shared" si="136"/>
        <v>0</v>
      </c>
      <c r="Q112" s="127">
        <f t="shared" si="136"/>
        <v>0</v>
      </c>
      <c r="R112" s="127">
        <f t="shared" si="136"/>
        <v>0</v>
      </c>
      <c r="S112" s="127">
        <f t="shared" si="136"/>
        <v>0</v>
      </c>
      <c r="T112" s="127">
        <f t="shared" si="136"/>
        <v>0</v>
      </c>
      <c r="U112" s="127">
        <f t="shared" si="136"/>
        <v>0</v>
      </c>
      <c r="V112" s="127">
        <f t="shared" si="136"/>
        <v>0</v>
      </c>
      <c r="W112" s="127">
        <f t="shared" si="136"/>
        <v>0</v>
      </c>
      <c r="X112" s="127">
        <f t="shared" si="136"/>
        <v>0</v>
      </c>
      <c r="Y112" s="127">
        <f t="shared" si="136"/>
        <v>0</v>
      </c>
      <c r="Z112" s="127">
        <f t="shared" si="136"/>
        <v>0</v>
      </c>
      <c r="AA112" s="127">
        <f t="shared" si="136"/>
        <v>0</v>
      </c>
      <c r="AB112" s="127">
        <f t="shared" si="136"/>
        <v>0</v>
      </c>
      <c r="AC112" s="127">
        <f t="shared" si="136"/>
        <v>0</v>
      </c>
      <c r="AD112" s="127">
        <f t="shared" si="136"/>
        <v>0</v>
      </c>
      <c r="AE112" s="127">
        <f t="shared" si="136"/>
        <v>0</v>
      </c>
      <c r="AF112" s="127">
        <f t="shared" si="136"/>
        <v>0</v>
      </c>
      <c r="AG112" s="127">
        <f t="shared" si="136"/>
        <v>0</v>
      </c>
      <c r="AH112" s="127">
        <f t="shared" si="136"/>
        <v>0</v>
      </c>
      <c r="AI112" s="127">
        <f t="shared" si="136"/>
        <v>0</v>
      </c>
      <c r="AJ112" s="127">
        <f t="shared" si="136"/>
        <v>0</v>
      </c>
      <c r="AK112" s="127">
        <f t="shared" si="136"/>
        <v>0</v>
      </c>
      <c r="AL112" s="127">
        <f t="shared" si="136"/>
        <v>0</v>
      </c>
      <c r="AM112" s="127">
        <f t="shared" si="136"/>
        <v>0</v>
      </c>
      <c r="AN112" s="127">
        <f t="shared" si="136"/>
        <v>0</v>
      </c>
      <c r="AO112" s="127">
        <f t="shared" ref="AO112:BM113" si="138">+AN112+AO105</f>
        <v>0</v>
      </c>
      <c r="AP112" s="127">
        <f t="shared" si="138"/>
        <v>0</v>
      </c>
      <c r="AQ112" s="127">
        <f t="shared" si="138"/>
        <v>0</v>
      </c>
      <c r="AR112" s="127">
        <f t="shared" si="138"/>
        <v>0</v>
      </c>
      <c r="AS112" s="127">
        <f t="shared" si="138"/>
        <v>0</v>
      </c>
      <c r="AT112" s="127">
        <f t="shared" si="138"/>
        <v>0</v>
      </c>
      <c r="AU112" s="127">
        <f t="shared" si="138"/>
        <v>0</v>
      </c>
      <c r="AV112" s="127">
        <f t="shared" si="138"/>
        <v>0</v>
      </c>
      <c r="AW112" s="127">
        <f t="shared" si="138"/>
        <v>0</v>
      </c>
      <c r="AX112" s="127">
        <f t="shared" si="138"/>
        <v>0</v>
      </c>
      <c r="AY112" s="127">
        <f t="shared" si="138"/>
        <v>0</v>
      </c>
      <c r="AZ112" s="127">
        <f t="shared" si="138"/>
        <v>0</v>
      </c>
      <c r="BA112" s="127">
        <f t="shared" si="138"/>
        <v>0</v>
      </c>
      <c r="BB112" s="127">
        <f t="shared" si="138"/>
        <v>0</v>
      </c>
      <c r="BC112" s="127">
        <f t="shared" si="138"/>
        <v>0</v>
      </c>
      <c r="BD112" s="127">
        <f t="shared" si="138"/>
        <v>0</v>
      </c>
      <c r="BE112" s="127">
        <f t="shared" si="138"/>
        <v>0</v>
      </c>
      <c r="BF112" s="127">
        <f t="shared" si="138"/>
        <v>0</v>
      </c>
      <c r="BG112" s="127">
        <f t="shared" si="138"/>
        <v>0</v>
      </c>
      <c r="BH112" s="127">
        <f t="shared" si="138"/>
        <v>0</v>
      </c>
      <c r="BI112" s="127">
        <f t="shared" si="138"/>
        <v>0</v>
      </c>
      <c r="BJ112" s="127">
        <f t="shared" si="138"/>
        <v>0</v>
      </c>
      <c r="BK112" s="127">
        <f t="shared" si="138"/>
        <v>0</v>
      </c>
      <c r="BL112" s="127">
        <f t="shared" si="138"/>
        <v>0</v>
      </c>
      <c r="BM112" s="127">
        <f t="shared" si="138"/>
        <v>0</v>
      </c>
    </row>
    <row r="113" spans="2:65" x14ac:dyDescent="0.25">
      <c r="B113" t="str">
        <f>+B106</f>
        <v>ALTRE IMM.NI IMMATERIALI</v>
      </c>
      <c r="C113" s="51"/>
      <c r="F113" s="127"/>
      <c r="G113" s="127"/>
      <c r="H113" s="127"/>
      <c r="I113" s="127"/>
      <c r="J113" s="127">
        <f t="shared" ref="J113:AO113" si="139">+I113+J106</f>
        <v>0</v>
      </c>
      <c r="K113" s="127">
        <f t="shared" si="139"/>
        <v>0</v>
      </c>
      <c r="L113" s="127">
        <f t="shared" si="139"/>
        <v>0</v>
      </c>
      <c r="M113" s="127">
        <f t="shared" si="139"/>
        <v>0</v>
      </c>
      <c r="N113" s="127">
        <f t="shared" si="139"/>
        <v>0</v>
      </c>
      <c r="O113" s="127">
        <f t="shared" si="139"/>
        <v>0</v>
      </c>
      <c r="P113" s="127">
        <f t="shared" si="139"/>
        <v>0</v>
      </c>
      <c r="Q113" s="127">
        <f t="shared" si="139"/>
        <v>0</v>
      </c>
      <c r="R113" s="127">
        <f t="shared" si="139"/>
        <v>0</v>
      </c>
      <c r="S113" s="127">
        <f t="shared" si="139"/>
        <v>0</v>
      </c>
      <c r="T113" s="127">
        <f t="shared" si="139"/>
        <v>0</v>
      </c>
      <c r="U113" s="127">
        <f t="shared" si="139"/>
        <v>0</v>
      </c>
      <c r="V113" s="127">
        <f t="shared" si="139"/>
        <v>0</v>
      </c>
      <c r="W113" s="127">
        <f t="shared" si="139"/>
        <v>0</v>
      </c>
      <c r="X113" s="127">
        <f t="shared" si="139"/>
        <v>0</v>
      </c>
      <c r="Y113" s="127">
        <f t="shared" si="139"/>
        <v>0</v>
      </c>
      <c r="Z113" s="127">
        <f t="shared" si="139"/>
        <v>0</v>
      </c>
      <c r="AA113" s="127">
        <f t="shared" si="139"/>
        <v>0</v>
      </c>
      <c r="AB113" s="127">
        <f t="shared" si="139"/>
        <v>0</v>
      </c>
      <c r="AC113" s="127">
        <f t="shared" si="139"/>
        <v>0</v>
      </c>
      <c r="AD113" s="127">
        <f t="shared" si="139"/>
        <v>0</v>
      </c>
      <c r="AE113" s="127">
        <f t="shared" si="139"/>
        <v>0</v>
      </c>
      <c r="AF113" s="127">
        <f t="shared" si="139"/>
        <v>0</v>
      </c>
      <c r="AG113" s="127">
        <f t="shared" si="139"/>
        <v>0</v>
      </c>
      <c r="AH113" s="127">
        <f t="shared" si="139"/>
        <v>0</v>
      </c>
      <c r="AI113" s="127">
        <f t="shared" si="139"/>
        <v>0</v>
      </c>
      <c r="AJ113" s="127">
        <f t="shared" si="139"/>
        <v>0</v>
      </c>
      <c r="AK113" s="127">
        <f t="shared" si="139"/>
        <v>0</v>
      </c>
      <c r="AL113" s="127">
        <f t="shared" si="139"/>
        <v>0</v>
      </c>
      <c r="AM113" s="127">
        <f t="shared" si="139"/>
        <v>0</v>
      </c>
      <c r="AN113" s="127">
        <f t="shared" si="139"/>
        <v>0</v>
      </c>
      <c r="AO113" s="127">
        <f t="shared" si="139"/>
        <v>0</v>
      </c>
      <c r="AP113" s="127">
        <f t="shared" si="138"/>
        <v>0</v>
      </c>
      <c r="AQ113" s="127">
        <f t="shared" si="138"/>
        <v>0</v>
      </c>
      <c r="AR113" s="127">
        <f t="shared" si="138"/>
        <v>0</v>
      </c>
      <c r="AS113" s="127">
        <f t="shared" si="138"/>
        <v>0</v>
      </c>
      <c r="AT113" s="127">
        <f t="shared" si="138"/>
        <v>0</v>
      </c>
      <c r="AU113" s="127">
        <f t="shared" si="138"/>
        <v>0</v>
      </c>
      <c r="AV113" s="127">
        <f t="shared" si="138"/>
        <v>0</v>
      </c>
      <c r="AW113" s="127">
        <f t="shared" si="138"/>
        <v>0</v>
      </c>
      <c r="AX113" s="127">
        <f t="shared" si="138"/>
        <v>0</v>
      </c>
      <c r="AY113" s="127">
        <f t="shared" si="138"/>
        <v>0</v>
      </c>
      <c r="AZ113" s="127">
        <f t="shared" si="138"/>
        <v>0</v>
      </c>
      <c r="BA113" s="127">
        <f t="shared" si="138"/>
        <v>0</v>
      </c>
      <c r="BB113" s="127">
        <f t="shared" si="138"/>
        <v>0</v>
      </c>
      <c r="BC113" s="127">
        <f t="shared" si="138"/>
        <v>0</v>
      </c>
      <c r="BD113" s="127">
        <f t="shared" si="138"/>
        <v>0</v>
      </c>
      <c r="BE113" s="127">
        <f t="shared" si="138"/>
        <v>0</v>
      </c>
      <c r="BF113" s="127">
        <f t="shared" si="138"/>
        <v>0</v>
      </c>
      <c r="BG113" s="127">
        <f t="shared" si="138"/>
        <v>0</v>
      </c>
      <c r="BH113" s="127">
        <f t="shared" si="138"/>
        <v>0</v>
      </c>
      <c r="BI113" s="127">
        <f t="shared" si="138"/>
        <v>0</v>
      </c>
      <c r="BJ113" s="127">
        <f t="shared" si="138"/>
        <v>0</v>
      </c>
      <c r="BK113" s="127">
        <f t="shared" si="138"/>
        <v>0</v>
      </c>
      <c r="BL113" s="127">
        <f t="shared" si="138"/>
        <v>0</v>
      </c>
      <c r="BM113" s="127">
        <f t="shared" si="138"/>
        <v>0</v>
      </c>
    </row>
    <row r="114" spans="2:65" x14ac:dyDescent="0.25"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  <c r="AM114" s="142"/>
      <c r="AN114" s="142"/>
      <c r="AO114" s="142"/>
      <c r="AP114" s="142"/>
      <c r="AQ114" s="142"/>
      <c r="AR114" s="142"/>
      <c r="AS114" s="142"/>
      <c r="AT114" s="142"/>
      <c r="AU114" s="142"/>
      <c r="AV114" s="142"/>
      <c r="AW114" s="142"/>
      <c r="AX114" s="142"/>
      <c r="AY114" s="142"/>
      <c r="AZ114" s="142"/>
      <c r="BA114" s="142"/>
      <c r="BB114" s="142"/>
      <c r="BC114" s="142"/>
      <c r="BD114" s="142"/>
      <c r="BE114" s="142"/>
      <c r="BF114" s="142"/>
      <c r="BG114" s="142"/>
      <c r="BH114" s="142"/>
      <c r="BI114" s="142"/>
      <c r="BJ114" s="142"/>
      <c r="BK114" s="142"/>
      <c r="BL114" s="142"/>
      <c r="BM114" s="142"/>
    </row>
    <row r="115" spans="2:65" ht="30" x14ac:dyDescent="0.25">
      <c r="C115" s="50" t="s">
        <v>165</v>
      </c>
      <c r="F115" s="165" t="s">
        <v>166</v>
      </c>
      <c r="G115" s="165" t="s">
        <v>166</v>
      </c>
      <c r="H115" s="165" t="s">
        <v>166</v>
      </c>
      <c r="I115" s="165" t="s">
        <v>166</v>
      </c>
      <c r="J115" s="165" t="s">
        <v>166</v>
      </c>
      <c r="K115" s="165" t="s">
        <v>166</v>
      </c>
      <c r="L115" s="165" t="s">
        <v>166</v>
      </c>
      <c r="M115" s="165" t="s">
        <v>166</v>
      </c>
      <c r="N115" s="165" t="s">
        <v>166</v>
      </c>
      <c r="O115" s="165" t="s">
        <v>166</v>
      </c>
      <c r="P115" s="165" t="s">
        <v>166</v>
      </c>
      <c r="Q115" s="165" t="s">
        <v>166</v>
      </c>
      <c r="R115" s="165" t="s">
        <v>166</v>
      </c>
      <c r="S115" s="165" t="s">
        <v>166</v>
      </c>
      <c r="T115" s="165" t="s">
        <v>166</v>
      </c>
      <c r="U115" s="165" t="s">
        <v>166</v>
      </c>
      <c r="V115" s="165" t="s">
        <v>166</v>
      </c>
      <c r="W115" s="165" t="s">
        <v>166</v>
      </c>
      <c r="X115" s="165" t="s">
        <v>166</v>
      </c>
      <c r="Y115" s="165" t="s">
        <v>166</v>
      </c>
      <c r="Z115" s="165" t="s">
        <v>166</v>
      </c>
      <c r="AA115" s="165" t="s">
        <v>166</v>
      </c>
      <c r="AB115" s="165" t="s">
        <v>166</v>
      </c>
      <c r="AC115" s="165" t="s">
        <v>166</v>
      </c>
      <c r="AD115" s="165" t="s">
        <v>166</v>
      </c>
      <c r="AE115" s="165" t="s">
        <v>166</v>
      </c>
      <c r="AF115" s="165" t="s">
        <v>166</v>
      </c>
      <c r="AG115" s="165" t="s">
        <v>166</v>
      </c>
      <c r="AH115" s="165" t="s">
        <v>166</v>
      </c>
      <c r="AI115" s="165" t="s">
        <v>166</v>
      </c>
      <c r="AJ115" s="165" t="s">
        <v>166</v>
      </c>
      <c r="AK115" s="165" t="s">
        <v>166</v>
      </c>
      <c r="AL115" s="165" t="s">
        <v>166</v>
      </c>
      <c r="AM115" s="165" t="s">
        <v>166</v>
      </c>
      <c r="AN115" s="165" t="s">
        <v>166</v>
      </c>
      <c r="AO115" s="165" t="s">
        <v>166</v>
      </c>
      <c r="AP115" s="165" t="s">
        <v>166</v>
      </c>
      <c r="AQ115" s="165" t="s">
        <v>166</v>
      </c>
      <c r="AR115" s="165" t="s">
        <v>166</v>
      </c>
      <c r="AS115" s="165" t="s">
        <v>166</v>
      </c>
      <c r="AT115" s="165" t="s">
        <v>166</v>
      </c>
      <c r="AU115" s="165" t="s">
        <v>166</v>
      </c>
      <c r="AV115" s="165" t="s">
        <v>166</v>
      </c>
      <c r="AW115" s="165" t="s">
        <v>166</v>
      </c>
      <c r="AX115" s="165" t="s">
        <v>166</v>
      </c>
      <c r="AY115" s="165" t="s">
        <v>166</v>
      </c>
      <c r="AZ115" s="165" t="s">
        <v>166</v>
      </c>
      <c r="BA115" s="165" t="s">
        <v>166</v>
      </c>
      <c r="BB115" s="165" t="s">
        <v>166</v>
      </c>
      <c r="BC115" s="165" t="s">
        <v>166</v>
      </c>
      <c r="BD115" s="165" t="s">
        <v>166</v>
      </c>
      <c r="BE115" s="165" t="s">
        <v>166</v>
      </c>
      <c r="BF115" s="165" t="s">
        <v>166</v>
      </c>
      <c r="BG115" s="165" t="s">
        <v>166</v>
      </c>
      <c r="BH115" s="165" t="s">
        <v>166</v>
      </c>
      <c r="BI115" s="165" t="s">
        <v>166</v>
      </c>
      <c r="BJ115" s="165" t="s">
        <v>166</v>
      </c>
      <c r="BK115" s="165" t="s">
        <v>166</v>
      </c>
      <c r="BL115" s="165" t="s">
        <v>166</v>
      </c>
      <c r="BM115" s="165" t="s">
        <v>166</v>
      </c>
    </row>
    <row r="116" spans="2:65" x14ac:dyDescent="0.25">
      <c r="B116" t="str">
        <f>+B101</f>
        <v>FABBRICATI</v>
      </c>
      <c r="C116" s="51">
        <f>+C101</f>
        <v>0</v>
      </c>
      <c r="F116" s="127"/>
      <c r="G116" s="127"/>
      <c r="H116" s="127"/>
      <c r="I116" s="127"/>
      <c r="J116" s="127"/>
      <c r="K116" s="127">
        <f t="shared" ref="K116:BM116" si="140">+IF(J123=$G$5,0,1)*(SUM($G$5)*$C116)/12</f>
        <v>0</v>
      </c>
      <c r="L116" s="127">
        <f t="shared" si="140"/>
        <v>0</v>
      </c>
      <c r="M116" s="127">
        <f t="shared" si="140"/>
        <v>0</v>
      </c>
      <c r="N116" s="127">
        <f t="shared" si="140"/>
        <v>0</v>
      </c>
      <c r="O116" s="127">
        <f t="shared" si="140"/>
        <v>0</v>
      </c>
      <c r="P116" s="127">
        <f t="shared" si="140"/>
        <v>0</v>
      </c>
      <c r="Q116" s="127">
        <f t="shared" si="140"/>
        <v>0</v>
      </c>
      <c r="R116" s="127">
        <f t="shared" si="140"/>
        <v>0</v>
      </c>
      <c r="S116" s="127">
        <f t="shared" si="140"/>
        <v>0</v>
      </c>
      <c r="T116" s="127">
        <f t="shared" si="140"/>
        <v>0</v>
      </c>
      <c r="U116" s="127">
        <f t="shared" si="140"/>
        <v>0</v>
      </c>
      <c r="V116" s="127">
        <f t="shared" si="140"/>
        <v>0</v>
      </c>
      <c r="W116" s="127">
        <f t="shared" si="140"/>
        <v>0</v>
      </c>
      <c r="X116" s="127">
        <f t="shared" si="140"/>
        <v>0</v>
      </c>
      <c r="Y116" s="127">
        <f t="shared" si="140"/>
        <v>0</v>
      </c>
      <c r="Z116" s="127">
        <f t="shared" si="140"/>
        <v>0</v>
      </c>
      <c r="AA116" s="127">
        <f t="shared" si="140"/>
        <v>0</v>
      </c>
      <c r="AB116" s="127">
        <f t="shared" si="140"/>
        <v>0</v>
      </c>
      <c r="AC116" s="127">
        <f t="shared" si="140"/>
        <v>0</v>
      </c>
      <c r="AD116" s="127">
        <f t="shared" si="140"/>
        <v>0</v>
      </c>
      <c r="AE116" s="127">
        <f t="shared" si="140"/>
        <v>0</v>
      </c>
      <c r="AF116" s="127">
        <f t="shared" si="140"/>
        <v>0</v>
      </c>
      <c r="AG116" s="127">
        <f t="shared" si="140"/>
        <v>0</v>
      </c>
      <c r="AH116" s="127">
        <f t="shared" si="140"/>
        <v>0</v>
      </c>
      <c r="AI116" s="127">
        <f t="shared" si="140"/>
        <v>0</v>
      </c>
      <c r="AJ116" s="127">
        <f t="shared" si="140"/>
        <v>0</v>
      </c>
      <c r="AK116" s="127">
        <f t="shared" si="140"/>
        <v>0</v>
      </c>
      <c r="AL116" s="127">
        <f t="shared" si="140"/>
        <v>0</v>
      </c>
      <c r="AM116" s="127">
        <f t="shared" si="140"/>
        <v>0</v>
      </c>
      <c r="AN116" s="127">
        <f t="shared" si="140"/>
        <v>0</v>
      </c>
      <c r="AO116" s="127">
        <f t="shared" si="140"/>
        <v>0</v>
      </c>
      <c r="AP116" s="127">
        <f t="shared" si="140"/>
        <v>0</v>
      </c>
      <c r="AQ116" s="127">
        <f t="shared" si="140"/>
        <v>0</v>
      </c>
      <c r="AR116" s="127">
        <f t="shared" si="140"/>
        <v>0</v>
      </c>
      <c r="AS116" s="127">
        <f t="shared" si="140"/>
        <v>0</v>
      </c>
      <c r="AT116" s="127">
        <f t="shared" si="140"/>
        <v>0</v>
      </c>
      <c r="AU116" s="127">
        <f t="shared" si="140"/>
        <v>0</v>
      </c>
      <c r="AV116" s="127">
        <f t="shared" si="140"/>
        <v>0</v>
      </c>
      <c r="AW116" s="127">
        <f t="shared" si="140"/>
        <v>0</v>
      </c>
      <c r="AX116" s="127">
        <f t="shared" si="140"/>
        <v>0</v>
      </c>
      <c r="AY116" s="127">
        <f t="shared" si="140"/>
        <v>0</v>
      </c>
      <c r="AZ116" s="127">
        <f t="shared" si="140"/>
        <v>0</v>
      </c>
      <c r="BA116" s="127">
        <f t="shared" si="140"/>
        <v>0</v>
      </c>
      <c r="BB116" s="127">
        <f t="shared" si="140"/>
        <v>0</v>
      </c>
      <c r="BC116" s="127">
        <f t="shared" si="140"/>
        <v>0</v>
      </c>
      <c r="BD116" s="127">
        <f t="shared" si="140"/>
        <v>0</v>
      </c>
      <c r="BE116" s="127">
        <f t="shared" si="140"/>
        <v>0</v>
      </c>
      <c r="BF116" s="127">
        <f t="shared" si="140"/>
        <v>0</v>
      </c>
      <c r="BG116" s="127">
        <f t="shared" si="140"/>
        <v>0</v>
      </c>
      <c r="BH116" s="127">
        <f t="shared" si="140"/>
        <v>0</v>
      </c>
      <c r="BI116" s="127">
        <f t="shared" si="140"/>
        <v>0</v>
      </c>
      <c r="BJ116" s="127">
        <f t="shared" si="140"/>
        <v>0</v>
      </c>
      <c r="BK116" s="127">
        <f t="shared" si="140"/>
        <v>0</v>
      </c>
      <c r="BL116" s="127">
        <f t="shared" si="140"/>
        <v>0</v>
      </c>
      <c r="BM116" s="127">
        <f t="shared" si="140"/>
        <v>0</v>
      </c>
    </row>
    <row r="117" spans="2:65" x14ac:dyDescent="0.25">
      <c r="B117" t="str">
        <f t="shared" ref="B117:C121" si="141">+B102</f>
        <v>IMPIANTI E MACCHINARI</v>
      </c>
      <c r="C117" s="51">
        <f t="shared" si="141"/>
        <v>0</v>
      </c>
      <c r="F117" s="127"/>
      <c r="G117" s="127"/>
      <c r="H117" s="127"/>
      <c r="I117" s="127"/>
      <c r="J117" s="127"/>
      <c r="K117" s="127">
        <f t="shared" ref="K117:BM117" si="142">+IF(J124=$G$5,0,1)*(SUM($G$6)*$C117)/12</f>
        <v>0</v>
      </c>
      <c r="L117" s="127">
        <f t="shared" si="142"/>
        <v>0</v>
      </c>
      <c r="M117" s="127">
        <f t="shared" si="142"/>
        <v>0</v>
      </c>
      <c r="N117" s="127">
        <f t="shared" si="142"/>
        <v>0</v>
      </c>
      <c r="O117" s="127">
        <f t="shared" si="142"/>
        <v>0</v>
      </c>
      <c r="P117" s="127">
        <f t="shared" si="142"/>
        <v>0</v>
      </c>
      <c r="Q117" s="127">
        <f t="shared" si="142"/>
        <v>0</v>
      </c>
      <c r="R117" s="127">
        <f t="shared" si="142"/>
        <v>0</v>
      </c>
      <c r="S117" s="127">
        <f t="shared" si="142"/>
        <v>0</v>
      </c>
      <c r="T117" s="127">
        <f t="shared" si="142"/>
        <v>0</v>
      </c>
      <c r="U117" s="127">
        <f t="shared" si="142"/>
        <v>0</v>
      </c>
      <c r="V117" s="127">
        <f t="shared" si="142"/>
        <v>0</v>
      </c>
      <c r="W117" s="127">
        <f t="shared" si="142"/>
        <v>0</v>
      </c>
      <c r="X117" s="127">
        <f t="shared" si="142"/>
        <v>0</v>
      </c>
      <c r="Y117" s="127">
        <f t="shared" si="142"/>
        <v>0</v>
      </c>
      <c r="Z117" s="127">
        <f t="shared" si="142"/>
        <v>0</v>
      </c>
      <c r="AA117" s="127">
        <f t="shared" si="142"/>
        <v>0</v>
      </c>
      <c r="AB117" s="127">
        <f t="shared" si="142"/>
        <v>0</v>
      </c>
      <c r="AC117" s="127">
        <f t="shared" si="142"/>
        <v>0</v>
      </c>
      <c r="AD117" s="127">
        <f t="shared" si="142"/>
        <v>0</v>
      </c>
      <c r="AE117" s="127">
        <f t="shared" si="142"/>
        <v>0</v>
      </c>
      <c r="AF117" s="127">
        <f t="shared" si="142"/>
        <v>0</v>
      </c>
      <c r="AG117" s="127">
        <f t="shared" si="142"/>
        <v>0</v>
      </c>
      <c r="AH117" s="127">
        <f t="shared" si="142"/>
        <v>0</v>
      </c>
      <c r="AI117" s="127">
        <f t="shared" si="142"/>
        <v>0</v>
      </c>
      <c r="AJ117" s="127">
        <f t="shared" si="142"/>
        <v>0</v>
      </c>
      <c r="AK117" s="127">
        <f t="shared" si="142"/>
        <v>0</v>
      </c>
      <c r="AL117" s="127">
        <f t="shared" si="142"/>
        <v>0</v>
      </c>
      <c r="AM117" s="127">
        <f t="shared" si="142"/>
        <v>0</v>
      </c>
      <c r="AN117" s="127">
        <f t="shared" si="142"/>
        <v>0</v>
      </c>
      <c r="AO117" s="127">
        <f t="shared" si="142"/>
        <v>0</v>
      </c>
      <c r="AP117" s="127">
        <f t="shared" si="142"/>
        <v>0</v>
      </c>
      <c r="AQ117" s="127">
        <f t="shared" si="142"/>
        <v>0</v>
      </c>
      <c r="AR117" s="127">
        <f t="shared" si="142"/>
        <v>0</v>
      </c>
      <c r="AS117" s="127">
        <f t="shared" si="142"/>
        <v>0</v>
      </c>
      <c r="AT117" s="127">
        <f t="shared" si="142"/>
        <v>0</v>
      </c>
      <c r="AU117" s="127">
        <f t="shared" si="142"/>
        <v>0</v>
      </c>
      <c r="AV117" s="127">
        <f t="shared" si="142"/>
        <v>0</v>
      </c>
      <c r="AW117" s="127">
        <f t="shared" si="142"/>
        <v>0</v>
      </c>
      <c r="AX117" s="127">
        <f t="shared" si="142"/>
        <v>0</v>
      </c>
      <c r="AY117" s="127">
        <f t="shared" si="142"/>
        <v>0</v>
      </c>
      <c r="AZ117" s="127">
        <f t="shared" si="142"/>
        <v>0</v>
      </c>
      <c r="BA117" s="127">
        <f t="shared" si="142"/>
        <v>0</v>
      </c>
      <c r="BB117" s="127">
        <f t="shared" si="142"/>
        <v>0</v>
      </c>
      <c r="BC117" s="127">
        <f t="shared" si="142"/>
        <v>0</v>
      </c>
      <c r="BD117" s="127">
        <f t="shared" si="142"/>
        <v>0</v>
      </c>
      <c r="BE117" s="127">
        <f t="shared" si="142"/>
        <v>0</v>
      </c>
      <c r="BF117" s="127">
        <f t="shared" si="142"/>
        <v>0</v>
      </c>
      <c r="BG117" s="127">
        <f t="shared" si="142"/>
        <v>0</v>
      </c>
      <c r="BH117" s="127">
        <f t="shared" si="142"/>
        <v>0</v>
      </c>
      <c r="BI117" s="127">
        <f t="shared" si="142"/>
        <v>0</v>
      </c>
      <c r="BJ117" s="127">
        <f t="shared" si="142"/>
        <v>0</v>
      </c>
      <c r="BK117" s="127">
        <f t="shared" si="142"/>
        <v>0</v>
      </c>
      <c r="BL117" s="127">
        <f t="shared" si="142"/>
        <v>0</v>
      </c>
      <c r="BM117" s="127">
        <f t="shared" si="142"/>
        <v>0</v>
      </c>
    </row>
    <row r="118" spans="2:65" x14ac:dyDescent="0.25">
      <c r="B118" t="str">
        <f t="shared" si="141"/>
        <v>ATTREZZATURE IND.LI E COMM.LI</v>
      </c>
      <c r="C118" s="51">
        <f t="shared" si="141"/>
        <v>0</v>
      </c>
      <c r="F118" s="127"/>
      <c r="G118" s="127"/>
      <c r="H118" s="127"/>
      <c r="I118" s="127"/>
      <c r="J118" s="127"/>
      <c r="K118" s="127">
        <f t="shared" ref="K118:BM118" si="143">+IF(J125=$G$5,0,1)*(SUM($G$7)*$C118)/12</f>
        <v>0</v>
      </c>
      <c r="L118" s="127">
        <f t="shared" si="143"/>
        <v>0</v>
      </c>
      <c r="M118" s="127">
        <f t="shared" si="143"/>
        <v>0</v>
      </c>
      <c r="N118" s="127">
        <f t="shared" si="143"/>
        <v>0</v>
      </c>
      <c r="O118" s="127">
        <f t="shared" si="143"/>
        <v>0</v>
      </c>
      <c r="P118" s="127">
        <f t="shared" si="143"/>
        <v>0</v>
      </c>
      <c r="Q118" s="127">
        <f t="shared" si="143"/>
        <v>0</v>
      </c>
      <c r="R118" s="127">
        <f t="shared" si="143"/>
        <v>0</v>
      </c>
      <c r="S118" s="127">
        <f t="shared" si="143"/>
        <v>0</v>
      </c>
      <c r="T118" s="127">
        <f t="shared" si="143"/>
        <v>0</v>
      </c>
      <c r="U118" s="127">
        <f t="shared" si="143"/>
        <v>0</v>
      </c>
      <c r="V118" s="127">
        <f t="shared" si="143"/>
        <v>0</v>
      </c>
      <c r="W118" s="127">
        <f t="shared" si="143"/>
        <v>0</v>
      </c>
      <c r="X118" s="127">
        <f t="shared" si="143"/>
        <v>0</v>
      </c>
      <c r="Y118" s="127">
        <f t="shared" si="143"/>
        <v>0</v>
      </c>
      <c r="Z118" s="127">
        <f t="shared" si="143"/>
        <v>0</v>
      </c>
      <c r="AA118" s="127">
        <f t="shared" si="143"/>
        <v>0</v>
      </c>
      <c r="AB118" s="127">
        <f t="shared" si="143"/>
        <v>0</v>
      </c>
      <c r="AC118" s="127">
        <f t="shared" si="143"/>
        <v>0</v>
      </c>
      <c r="AD118" s="127">
        <f t="shared" si="143"/>
        <v>0</v>
      </c>
      <c r="AE118" s="127">
        <f t="shared" si="143"/>
        <v>0</v>
      </c>
      <c r="AF118" s="127">
        <f t="shared" si="143"/>
        <v>0</v>
      </c>
      <c r="AG118" s="127">
        <f t="shared" si="143"/>
        <v>0</v>
      </c>
      <c r="AH118" s="127">
        <f t="shared" si="143"/>
        <v>0</v>
      </c>
      <c r="AI118" s="127">
        <f t="shared" si="143"/>
        <v>0</v>
      </c>
      <c r="AJ118" s="127">
        <f t="shared" si="143"/>
        <v>0</v>
      </c>
      <c r="AK118" s="127">
        <f t="shared" si="143"/>
        <v>0</v>
      </c>
      <c r="AL118" s="127">
        <f t="shared" si="143"/>
        <v>0</v>
      </c>
      <c r="AM118" s="127">
        <f t="shared" si="143"/>
        <v>0</v>
      </c>
      <c r="AN118" s="127">
        <f t="shared" si="143"/>
        <v>0</v>
      </c>
      <c r="AO118" s="127">
        <f t="shared" si="143"/>
        <v>0</v>
      </c>
      <c r="AP118" s="127">
        <f t="shared" si="143"/>
        <v>0</v>
      </c>
      <c r="AQ118" s="127">
        <f t="shared" si="143"/>
        <v>0</v>
      </c>
      <c r="AR118" s="127">
        <f t="shared" si="143"/>
        <v>0</v>
      </c>
      <c r="AS118" s="127">
        <f t="shared" si="143"/>
        <v>0</v>
      </c>
      <c r="AT118" s="127">
        <f t="shared" si="143"/>
        <v>0</v>
      </c>
      <c r="AU118" s="127">
        <f t="shared" si="143"/>
        <v>0</v>
      </c>
      <c r="AV118" s="127">
        <f t="shared" si="143"/>
        <v>0</v>
      </c>
      <c r="AW118" s="127">
        <f t="shared" si="143"/>
        <v>0</v>
      </c>
      <c r="AX118" s="127">
        <f t="shared" si="143"/>
        <v>0</v>
      </c>
      <c r="AY118" s="127">
        <f t="shared" si="143"/>
        <v>0</v>
      </c>
      <c r="AZ118" s="127">
        <f t="shared" si="143"/>
        <v>0</v>
      </c>
      <c r="BA118" s="127">
        <f t="shared" si="143"/>
        <v>0</v>
      </c>
      <c r="BB118" s="127">
        <f t="shared" si="143"/>
        <v>0</v>
      </c>
      <c r="BC118" s="127">
        <f t="shared" si="143"/>
        <v>0</v>
      </c>
      <c r="BD118" s="127">
        <f t="shared" si="143"/>
        <v>0</v>
      </c>
      <c r="BE118" s="127">
        <f t="shared" si="143"/>
        <v>0</v>
      </c>
      <c r="BF118" s="127">
        <f t="shared" si="143"/>
        <v>0</v>
      </c>
      <c r="BG118" s="127">
        <f t="shared" si="143"/>
        <v>0</v>
      </c>
      <c r="BH118" s="127">
        <f t="shared" si="143"/>
        <v>0</v>
      </c>
      <c r="BI118" s="127">
        <f t="shared" si="143"/>
        <v>0</v>
      </c>
      <c r="BJ118" s="127">
        <f t="shared" si="143"/>
        <v>0</v>
      </c>
      <c r="BK118" s="127">
        <f t="shared" si="143"/>
        <v>0</v>
      </c>
      <c r="BL118" s="127">
        <f t="shared" si="143"/>
        <v>0</v>
      </c>
      <c r="BM118" s="127">
        <f t="shared" si="143"/>
        <v>0</v>
      </c>
    </row>
    <row r="119" spans="2:65" x14ac:dyDescent="0.25">
      <c r="B119" t="str">
        <f t="shared" si="141"/>
        <v>COSTI D'IMPIANTO E AMPLIAMENTO</v>
      </c>
      <c r="C119" s="51">
        <f t="shared" si="141"/>
        <v>0</v>
      </c>
      <c r="F119" s="127"/>
      <c r="G119" s="127"/>
      <c r="H119" s="127"/>
      <c r="I119" s="127"/>
      <c r="J119" s="127"/>
      <c r="K119" s="127">
        <f t="shared" ref="K119:BM119" si="144">+IF(J126=$G$5,0,1)*(SUM($G$8)*$C119)/12</f>
        <v>0</v>
      </c>
      <c r="L119" s="127">
        <f t="shared" si="144"/>
        <v>0</v>
      </c>
      <c r="M119" s="127">
        <f t="shared" si="144"/>
        <v>0</v>
      </c>
      <c r="N119" s="127">
        <f t="shared" si="144"/>
        <v>0</v>
      </c>
      <c r="O119" s="127">
        <f t="shared" si="144"/>
        <v>0</v>
      </c>
      <c r="P119" s="127">
        <f t="shared" si="144"/>
        <v>0</v>
      </c>
      <c r="Q119" s="127">
        <f t="shared" si="144"/>
        <v>0</v>
      </c>
      <c r="R119" s="127">
        <f t="shared" si="144"/>
        <v>0</v>
      </c>
      <c r="S119" s="127">
        <f t="shared" si="144"/>
        <v>0</v>
      </c>
      <c r="T119" s="127">
        <f t="shared" si="144"/>
        <v>0</v>
      </c>
      <c r="U119" s="127">
        <f t="shared" si="144"/>
        <v>0</v>
      </c>
      <c r="V119" s="127">
        <f t="shared" si="144"/>
        <v>0</v>
      </c>
      <c r="W119" s="127">
        <f t="shared" si="144"/>
        <v>0</v>
      </c>
      <c r="X119" s="127">
        <f t="shared" si="144"/>
        <v>0</v>
      </c>
      <c r="Y119" s="127">
        <f t="shared" si="144"/>
        <v>0</v>
      </c>
      <c r="Z119" s="127">
        <f t="shared" si="144"/>
        <v>0</v>
      </c>
      <c r="AA119" s="127">
        <f t="shared" si="144"/>
        <v>0</v>
      </c>
      <c r="AB119" s="127">
        <f t="shared" si="144"/>
        <v>0</v>
      </c>
      <c r="AC119" s="127">
        <f t="shared" si="144"/>
        <v>0</v>
      </c>
      <c r="AD119" s="127">
        <f t="shared" si="144"/>
        <v>0</v>
      </c>
      <c r="AE119" s="127">
        <f t="shared" si="144"/>
        <v>0</v>
      </c>
      <c r="AF119" s="127">
        <f t="shared" si="144"/>
        <v>0</v>
      </c>
      <c r="AG119" s="127">
        <f t="shared" si="144"/>
        <v>0</v>
      </c>
      <c r="AH119" s="127">
        <f t="shared" si="144"/>
        <v>0</v>
      </c>
      <c r="AI119" s="127">
        <f t="shared" si="144"/>
        <v>0</v>
      </c>
      <c r="AJ119" s="127">
        <f t="shared" si="144"/>
        <v>0</v>
      </c>
      <c r="AK119" s="127">
        <f t="shared" si="144"/>
        <v>0</v>
      </c>
      <c r="AL119" s="127">
        <f t="shared" si="144"/>
        <v>0</v>
      </c>
      <c r="AM119" s="127">
        <f t="shared" si="144"/>
        <v>0</v>
      </c>
      <c r="AN119" s="127">
        <f t="shared" si="144"/>
        <v>0</v>
      </c>
      <c r="AO119" s="127">
        <f t="shared" si="144"/>
        <v>0</v>
      </c>
      <c r="AP119" s="127">
        <f t="shared" si="144"/>
        <v>0</v>
      </c>
      <c r="AQ119" s="127">
        <f t="shared" si="144"/>
        <v>0</v>
      </c>
      <c r="AR119" s="127">
        <f t="shared" si="144"/>
        <v>0</v>
      </c>
      <c r="AS119" s="127">
        <f t="shared" si="144"/>
        <v>0</v>
      </c>
      <c r="AT119" s="127">
        <f t="shared" si="144"/>
        <v>0</v>
      </c>
      <c r="AU119" s="127">
        <f t="shared" si="144"/>
        <v>0</v>
      </c>
      <c r="AV119" s="127">
        <f t="shared" si="144"/>
        <v>0</v>
      </c>
      <c r="AW119" s="127">
        <f t="shared" si="144"/>
        <v>0</v>
      </c>
      <c r="AX119" s="127">
        <f t="shared" si="144"/>
        <v>0</v>
      </c>
      <c r="AY119" s="127">
        <f t="shared" si="144"/>
        <v>0</v>
      </c>
      <c r="AZ119" s="127">
        <f t="shared" si="144"/>
        <v>0</v>
      </c>
      <c r="BA119" s="127">
        <f t="shared" si="144"/>
        <v>0</v>
      </c>
      <c r="BB119" s="127">
        <f t="shared" si="144"/>
        <v>0</v>
      </c>
      <c r="BC119" s="127">
        <f t="shared" si="144"/>
        <v>0</v>
      </c>
      <c r="BD119" s="127">
        <f t="shared" si="144"/>
        <v>0</v>
      </c>
      <c r="BE119" s="127">
        <f t="shared" si="144"/>
        <v>0</v>
      </c>
      <c r="BF119" s="127">
        <f t="shared" si="144"/>
        <v>0</v>
      </c>
      <c r="BG119" s="127">
        <f t="shared" si="144"/>
        <v>0</v>
      </c>
      <c r="BH119" s="127">
        <f t="shared" si="144"/>
        <v>0</v>
      </c>
      <c r="BI119" s="127">
        <f t="shared" si="144"/>
        <v>0</v>
      </c>
      <c r="BJ119" s="127">
        <f t="shared" si="144"/>
        <v>0</v>
      </c>
      <c r="BK119" s="127">
        <f t="shared" si="144"/>
        <v>0</v>
      </c>
      <c r="BL119" s="127">
        <f t="shared" si="144"/>
        <v>0</v>
      </c>
      <c r="BM119" s="127">
        <f t="shared" si="144"/>
        <v>0</v>
      </c>
    </row>
    <row r="120" spans="2:65" x14ac:dyDescent="0.25">
      <c r="B120" t="str">
        <f t="shared" si="141"/>
        <v>FEE D'INGRESSO</v>
      </c>
      <c r="C120" s="51">
        <f t="shared" si="141"/>
        <v>0</v>
      </c>
      <c r="F120" s="127"/>
      <c r="G120" s="127"/>
      <c r="H120" s="127"/>
      <c r="I120" s="127"/>
      <c r="J120" s="127"/>
      <c r="K120" s="127">
        <f t="shared" ref="K120:BM120" si="145">+IF(J127=$G$5,0,1)*(SUM($G$9)*$C120)/12</f>
        <v>0</v>
      </c>
      <c r="L120" s="127">
        <f t="shared" si="145"/>
        <v>0</v>
      </c>
      <c r="M120" s="127">
        <f t="shared" si="145"/>
        <v>0</v>
      </c>
      <c r="N120" s="127">
        <f t="shared" si="145"/>
        <v>0</v>
      </c>
      <c r="O120" s="127">
        <f t="shared" si="145"/>
        <v>0</v>
      </c>
      <c r="P120" s="127">
        <f t="shared" si="145"/>
        <v>0</v>
      </c>
      <c r="Q120" s="127">
        <f t="shared" si="145"/>
        <v>0</v>
      </c>
      <c r="R120" s="127">
        <f t="shared" si="145"/>
        <v>0</v>
      </c>
      <c r="S120" s="127">
        <f t="shared" si="145"/>
        <v>0</v>
      </c>
      <c r="T120" s="127">
        <f t="shared" si="145"/>
        <v>0</v>
      </c>
      <c r="U120" s="127">
        <f t="shared" si="145"/>
        <v>0</v>
      </c>
      <c r="V120" s="127">
        <f t="shared" si="145"/>
        <v>0</v>
      </c>
      <c r="W120" s="127">
        <f t="shared" si="145"/>
        <v>0</v>
      </c>
      <c r="X120" s="127">
        <f t="shared" si="145"/>
        <v>0</v>
      </c>
      <c r="Y120" s="127">
        <f t="shared" si="145"/>
        <v>0</v>
      </c>
      <c r="Z120" s="127">
        <f t="shared" si="145"/>
        <v>0</v>
      </c>
      <c r="AA120" s="127">
        <f t="shared" si="145"/>
        <v>0</v>
      </c>
      <c r="AB120" s="127">
        <f t="shared" si="145"/>
        <v>0</v>
      </c>
      <c r="AC120" s="127">
        <f t="shared" si="145"/>
        <v>0</v>
      </c>
      <c r="AD120" s="127">
        <f t="shared" si="145"/>
        <v>0</v>
      </c>
      <c r="AE120" s="127">
        <f t="shared" si="145"/>
        <v>0</v>
      </c>
      <c r="AF120" s="127">
        <f t="shared" si="145"/>
        <v>0</v>
      </c>
      <c r="AG120" s="127">
        <f t="shared" si="145"/>
        <v>0</v>
      </c>
      <c r="AH120" s="127">
        <f t="shared" si="145"/>
        <v>0</v>
      </c>
      <c r="AI120" s="127">
        <f t="shared" si="145"/>
        <v>0</v>
      </c>
      <c r="AJ120" s="127">
        <f t="shared" si="145"/>
        <v>0</v>
      </c>
      <c r="AK120" s="127">
        <f t="shared" si="145"/>
        <v>0</v>
      </c>
      <c r="AL120" s="127">
        <f t="shared" si="145"/>
        <v>0</v>
      </c>
      <c r="AM120" s="127">
        <f t="shared" si="145"/>
        <v>0</v>
      </c>
      <c r="AN120" s="127">
        <f t="shared" si="145"/>
        <v>0</v>
      </c>
      <c r="AO120" s="127">
        <f t="shared" si="145"/>
        <v>0</v>
      </c>
      <c r="AP120" s="127">
        <f t="shared" si="145"/>
        <v>0</v>
      </c>
      <c r="AQ120" s="127">
        <f t="shared" si="145"/>
        <v>0</v>
      </c>
      <c r="AR120" s="127">
        <f t="shared" si="145"/>
        <v>0</v>
      </c>
      <c r="AS120" s="127">
        <f t="shared" si="145"/>
        <v>0</v>
      </c>
      <c r="AT120" s="127">
        <f t="shared" si="145"/>
        <v>0</v>
      </c>
      <c r="AU120" s="127">
        <f t="shared" si="145"/>
        <v>0</v>
      </c>
      <c r="AV120" s="127">
        <f t="shared" si="145"/>
        <v>0</v>
      </c>
      <c r="AW120" s="127">
        <f t="shared" si="145"/>
        <v>0</v>
      </c>
      <c r="AX120" s="127">
        <f t="shared" si="145"/>
        <v>0</v>
      </c>
      <c r="AY120" s="127">
        <f t="shared" si="145"/>
        <v>0</v>
      </c>
      <c r="AZ120" s="127">
        <f t="shared" si="145"/>
        <v>0</v>
      </c>
      <c r="BA120" s="127">
        <f t="shared" si="145"/>
        <v>0</v>
      </c>
      <c r="BB120" s="127">
        <f t="shared" si="145"/>
        <v>0</v>
      </c>
      <c r="BC120" s="127">
        <f t="shared" si="145"/>
        <v>0</v>
      </c>
      <c r="BD120" s="127">
        <f t="shared" si="145"/>
        <v>0</v>
      </c>
      <c r="BE120" s="127">
        <f t="shared" si="145"/>
        <v>0</v>
      </c>
      <c r="BF120" s="127">
        <f t="shared" si="145"/>
        <v>0</v>
      </c>
      <c r="BG120" s="127">
        <f t="shared" si="145"/>
        <v>0</v>
      </c>
      <c r="BH120" s="127">
        <f t="shared" si="145"/>
        <v>0</v>
      </c>
      <c r="BI120" s="127">
        <f t="shared" si="145"/>
        <v>0</v>
      </c>
      <c r="BJ120" s="127">
        <f t="shared" si="145"/>
        <v>0</v>
      </c>
      <c r="BK120" s="127">
        <f t="shared" si="145"/>
        <v>0</v>
      </c>
      <c r="BL120" s="127">
        <f t="shared" si="145"/>
        <v>0</v>
      </c>
      <c r="BM120" s="127">
        <f t="shared" si="145"/>
        <v>0</v>
      </c>
    </row>
    <row r="121" spans="2:65" x14ac:dyDescent="0.25">
      <c r="B121" t="str">
        <f t="shared" si="141"/>
        <v>ALTRE IMM.NI IMMATERIALI</v>
      </c>
      <c r="C121" s="51">
        <f t="shared" si="141"/>
        <v>0</v>
      </c>
      <c r="F121" s="127"/>
      <c r="G121" s="127"/>
      <c r="H121" s="127"/>
      <c r="I121" s="127"/>
      <c r="J121" s="127"/>
      <c r="K121" s="127">
        <f t="shared" ref="K121:BM121" si="146">+IF(J128=$G$5,0,1)*(SUM($G$10)*$C121)/12</f>
        <v>0</v>
      </c>
      <c r="L121" s="127">
        <f t="shared" si="146"/>
        <v>0</v>
      </c>
      <c r="M121" s="127">
        <f t="shared" si="146"/>
        <v>0</v>
      </c>
      <c r="N121" s="127">
        <f t="shared" si="146"/>
        <v>0</v>
      </c>
      <c r="O121" s="127">
        <f t="shared" si="146"/>
        <v>0</v>
      </c>
      <c r="P121" s="127">
        <f t="shared" si="146"/>
        <v>0</v>
      </c>
      <c r="Q121" s="127">
        <f t="shared" si="146"/>
        <v>0</v>
      </c>
      <c r="R121" s="127">
        <f t="shared" si="146"/>
        <v>0</v>
      </c>
      <c r="S121" s="127">
        <f t="shared" si="146"/>
        <v>0</v>
      </c>
      <c r="T121" s="127">
        <f t="shared" si="146"/>
        <v>0</v>
      </c>
      <c r="U121" s="127">
        <f t="shared" si="146"/>
        <v>0</v>
      </c>
      <c r="V121" s="127">
        <f t="shared" si="146"/>
        <v>0</v>
      </c>
      <c r="W121" s="127">
        <f t="shared" si="146"/>
        <v>0</v>
      </c>
      <c r="X121" s="127">
        <f t="shared" si="146"/>
        <v>0</v>
      </c>
      <c r="Y121" s="127">
        <f t="shared" si="146"/>
        <v>0</v>
      </c>
      <c r="Z121" s="127">
        <f t="shared" si="146"/>
        <v>0</v>
      </c>
      <c r="AA121" s="127">
        <f t="shared" si="146"/>
        <v>0</v>
      </c>
      <c r="AB121" s="127">
        <f t="shared" si="146"/>
        <v>0</v>
      </c>
      <c r="AC121" s="127">
        <f t="shared" si="146"/>
        <v>0</v>
      </c>
      <c r="AD121" s="127">
        <f t="shared" si="146"/>
        <v>0</v>
      </c>
      <c r="AE121" s="127">
        <f t="shared" si="146"/>
        <v>0</v>
      </c>
      <c r="AF121" s="127">
        <f t="shared" si="146"/>
        <v>0</v>
      </c>
      <c r="AG121" s="127">
        <f t="shared" si="146"/>
        <v>0</v>
      </c>
      <c r="AH121" s="127">
        <f t="shared" si="146"/>
        <v>0</v>
      </c>
      <c r="AI121" s="127">
        <f t="shared" si="146"/>
        <v>0</v>
      </c>
      <c r="AJ121" s="127">
        <f t="shared" si="146"/>
        <v>0</v>
      </c>
      <c r="AK121" s="127">
        <f t="shared" si="146"/>
        <v>0</v>
      </c>
      <c r="AL121" s="127">
        <f t="shared" si="146"/>
        <v>0</v>
      </c>
      <c r="AM121" s="127">
        <f t="shared" si="146"/>
        <v>0</v>
      </c>
      <c r="AN121" s="127">
        <f t="shared" si="146"/>
        <v>0</v>
      </c>
      <c r="AO121" s="127">
        <f t="shared" si="146"/>
        <v>0</v>
      </c>
      <c r="AP121" s="127">
        <f t="shared" si="146"/>
        <v>0</v>
      </c>
      <c r="AQ121" s="127">
        <f t="shared" si="146"/>
        <v>0</v>
      </c>
      <c r="AR121" s="127">
        <f t="shared" si="146"/>
        <v>0</v>
      </c>
      <c r="AS121" s="127">
        <f t="shared" si="146"/>
        <v>0</v>
      </c>
      <c r="AT121" s="127">
        <f t="shared" si="146"/>
        <v>0</v>
      </c>
      <c r="AU121" s="127">
        <f t="shared" si="146"/>
        <v>0</v>
      </c>
      <c r="AV121" s="127">
        <f t="shared" si="146"/>
        <v>0</v>
      </c>
      <c r="AW121" s="127">
        <f t="shared" si="146"/>
        <v>0</v>
      </c>
      <c r="AX121" s="127">
        <f t="shared" si="146"/>
        <v>0</v>
      </c>
      <c r="AY121" s="127">
        <f t="shared" si="146"/>
        <v>0</v>
      </c>
      <c r="AZ121" s="127">
        <f t="shared" si="146"/>
        <v>0</v>
      </c>
      <c r="BA121" s="127">
        <f t="shared" si="146"/>
        <v>0</v>
      </c>
      <c r="BB121" s="127">
        <f t="shared" si="146"/>
        <v>0</v>
      </c>
      <c r="BC121" s="127">
        <f t="shared" si="146"/>
        <v>0</v>
      </c>
      <c r="BD121" s="127">
        <f t="shared" si="146"/>
        <v>0</v>
      </c>
      <c r="BE121" s="127">
        <f t="shared" si="146"/>
        <v>0</v>
      </c>
      <c r="BF121" s="127">
        <f t="shared" si="146"/>
        <v>0</v>
      </c>
      <c r="BG121" s="127">
        <f t="shared" si="146"/>
        <v>0</v>
      </c>
      <c r="BH121" s="127">
        <f t="shared" si="146"/>
        <v>0</v>
      </c>
      <c r="BI121" s="127">
        <f t="shared" si="146"/>
        <v>0</v>
      </c>
      <c r="BJ121" s="127">
        <f t="shared" si="146"/>
        <v>0</v>
      </c>
      <c r="BK121" s="127">
        <f t="shared" si="146"/>
        <v>0</v>
      </c>
      <c r="BL121" s="127">
        <f t="shared" si="146"/>
        <v>0</v>
      </c>
      <c r="BM121" s="127">
        <f t="shared" si="146"/>
        <v>0</v>
      </c>
    </row>
    <row r="122" spans="2:65" ht="30" x14ac:dyDescent="0.25">
      <c r="C122" s="50"/>
      <c r="F122" s="165" t="s">
        <v>167</v>
      </c>
      <c r="G122" s="165" t="s">
        <v>167</v>
      </c>
      <c r="H122" s="165" t="s">
        <v>167</v>
      </c>
      <c r="I122" s="165" t="s">
        <v>167</v>
      </c>
      <c r="J122" s="165" t="s">
        <v>167</v>
      </c>
      <c r="K122" s="165" t="s">
        <v>167</v>
      </c>
      <c r="L122" s="165" t="s">
        <v>167</v>
      </c>
      <c r="M122" s="165" t="s">
        <v>167</v>
      </c>
      <c r="N122" s="165" t="s">
        <v>167</v>
      </c>
      <c r="O122" s="165" t="s">
        <v>167</v>
      </c>
      <c r="P122" s="165" t="s">
        <v>167</v>
      </c>
      <c r="Q122" s="165" t="s">
        <v>167</v>
      </c>
      <c r="R122" s="165" t="s">
        <v>167</v>
      </c>
      <c r="S122" s="165" t="s">
        <v>167</v>
      </c>
      <c r="T122" s="165" t="s">
        <v>167</v>
      </c>
      <c r="U122" s="165" t="s">
        <v>167</v>
      </c>
      <c r="V122" s="165" t="s">
        <v>167</v>
      </c>
      <c r="W122" s="165" t="s">
        <v>167</v>
      </c>
      <c r="X122" s="165" t="s">
        <v>167</v>
      </c>
      <c r="Y122" s="165" t="s">
        <v>167</v>
      </c>
      <c r="Z122" s="165" t="s">
        <v>167</v>
      </c>
      <c r="AA122" s="165" t="s">
        <v>167</v>
      </c>
      <c r="AB122" s="165" t="s">
        <v>167</v>
      </c>
      <c r="AC122" s="165" t="s">
        <v>167</v>
      </c>
      <c r="AD122" s="165" t="s">
        <v>167</v>
      </c>
      <c r="AE122" s="165" t="s">
        <v>167</v>
      </c>
      <c r="AF122" s="165" t="s">
        <v>167</v>
      </c>
      <c r="AG122" s="165" t="s">
        <v>167</v>
      </c>
      <c r="AH122" s="165" t="s">
        <v>167</v>
      </c>
      <c r="AI122" s="165" t="s">
        <v>167</v>
      </c>
      <c r="AJ122" s="165" t="s">
        <v>167</v>
      </c>
      <c r="AK122" s="165" t="s">
        <v>167</v>
      </c>
      <c r="AL122" s="165" t="s">
        <v>167</v>
      </c>
      <c r="AM122" s="165" t="s">
        <v>167</v>
      </c>
      <c r="AN122" s="165" t="s">
        <v>167</v>
      </c>
      <c r="AO122" s="165" t="s">
        <v>167</v>
      </c>
      <c r="AP122" s="165" t="s">
        <v>167</v>
      </c>
      <c r="AQ122" s="165" t="s">
        <v>167</v>
      </c>
      <c r="AR122" s="165" t="s">
        <v>167</v>
      </c>
      <c r="AS122" s="165" t="s">
        <v>167</v>
      </c>
      <c r="AT122" s="165" t="s">
        <v>167</v>
      </c>
      <c r="AU122" s="165" t="s">
        <v>167</v>
      </c>
      <c r="AV122" s="165" t="s">
        <v>167</v>
      </c>
      <c r="AW122" s="165" t="s">
        <v>167</v>
      </c>
      <c r="AX122" s="165" t="s">
        <v>167</v>
      </c>
      <c r="AY122" s="165" t="s">
        <v>167</v>
      </c>
      <c r="AZ122" s="165" t="s">
        <v>167</v>
      </c>
      <c r="BA122" s="165" t="s">
        <v>167</v>
      </c>
      <c r="BB122" s="165" t="s">
        <v>167</v>
      </c>
      <c r="BC122" s="165" t="s">
        <v>167</v>
      </c>
      <c r="BD122" s="165" t="s">
        <v>167</v>
      </c>
      <c r="BE122" s="165" t="s">
        <v>167</v>
      </c>
      <c r="BF122" s="165" t="s">
        <v>167</v>
      </c>
      <c r="BG122" s="165" t="s">
        <v>167</v>
      </c>
      <c r="BH122" s="165" t="s">
        <v>167</v>
      </c>
      <c r="BI122" s="165" t="s">
        <v>167</v>
      </c>
      <c r="BJ122" s="165" t="s">
        <v>167</v>
      </c>
      <c r="BK122" s="165" t="s">
        <v>167</v>
      </c>
      <c r="BL122" s="165" t="s">
        <v>167</v>
      </c>
      <c r="BM122" s="165" t="s">
        <v>167</v>
      </c>
    </row>
    <row r="123" spans="2:65" x14ac:dyDescent="0.25">
      <c r="B123" t="str">
        <f>+B116</f>
        <v>FABBRICATI</v>
      </c>
      <c r="C123" s="51"/>
      <c r="F123" s="127"/>
      <c r="G123" s="127"/>
      <c r="H123" s="127"/>
      <c r="I123" s="127"/>
      <c r="J123" s="127"/>
      <c r="K123" s="127">
        <f t="shared" ref="K123:BM127" si="147">+J123+K116</f>
        <v>0</v>
      </c>
      <c r="L123" s="127">
        <f t="shared" si="147"/>
        <v>0</v>
      </c>
      <c r="M123" s="127">
        <f t="shared" si="147"/>
        <v>0</v>
      </c>
      <c r="N123" s="127">
        <f t="shared" si="147"/>
        <v>0</v>
      </c>
      <c r="O123" s="127">
        <f t="shared" si="147"/>
        <v>0</v>
      </c>
      <c r="P123" s="127">
        <f t="shared" si="147"/>
        <v>0</v>
      </c>
      <c r="Q123" s="127">
        <f t="shared" si="147"/>
        <v>0</v>
      </c>
      <c r="R123" s="127">
        <f t="shared" si="147"/>
        <v>0</v>
      </c>
      <c r="S123" s="127">
        <f t="shared" si="147"/>
        <v>0</v>
      </c>
      <c r="T123" s="127">
        <f t="shared" si="147"/>
        <v>0</v>
      </c>
      <c r="U123" s="127">
        <f t="shared" si="147"/>
        <v>0</v>
      </c>
      <c r="V123" s="127">
        <f t="shared" si="147"/>
        <v>0</v>
      </c>
      <c r="W123" s="127">
        <f t="shared" si="147"/>
        <v>0</v>
      </c>
      <c r="X123" s="127">
        <f t="shared" si="147"/>
        <v>0</v>
      </c>
      <c r="Y123" s="127">
        <f t="shared" si="147"/>
        <v>0</v>
      </c>
      <c r="Z123" s="127">
        <f t="shared" si="147"/>
        <v>0</v>
      </c>
      <c r="AA123" s="127">
        <f t="shared" si="147"/>
        <v>0</v>
      </c>
      <c r="AB123" s="127">
        <f t="shared" si="147"/>
        <v>0</v>
      </c>
      <c r="AC123" s="127">
        <f t="shared" si="147"/>
        <v>0</v>
      </c>
      <c r="AD123" s="127">
        <f t="shared" si="147"/>
        <v>0</v>
      </c>
      <c r="AE123" s="127">
        <f t="shared" si="147"/>
        <v>0</v>
      </c>
      <c r="AF123" s="127">
        <f t="shared" si="147"/>
        <v>0</v>
      </c>
      <c r="AG123" s="127">
        <f t="shared" si="147"/>
        <v>0</v>
      </c>
      <c r="AH123" s="127">
        <f t="shared" si="147"/>
        <v>0</v>
      </c>
      <c r="AI123" s="127">
        <f t="shared" si="147"/>
        <v>0</v>
      </c>
      <c r="AJ123" s="127">
        <f t="shared" si="147"/>
        <v>0</v>
      </c>
      <c r="AK123" s="127">
        <f t="shared" si="147"/>
        <v>0</v>
      </c>
      <c r="AL123" s="127">
        <f t="shared" si="147"/>
        <v>0</v>
      </c>
      <c r="AM123" s="127">
        <f t="shared" si="147"/>
        <v>0</v>
      </c>
      <c r="AN123" s="127">
        <f t="shared" si="147"/>
        <v>0</v>
      </c>
      <c r="AO123" s="127">
        <f t="shared" si="147"/>
        <v>0</v>
      </c>
      <c r="AP123" s="127">
        <f t="shared" si="147"/>
        <v>0</v>
      </c>
      <c r="AQ123" s="127">
        <f t="shared" si="147"/>
        <v>0</v>
      </c>
      <c r="AR123" s="127">
        <f t="shared" si="147"/>
        <v>0</v>
      </c>
      <c r="AS123" s="127">
        <f t="shared" si="147"/>
        <v>0</v>
      </c>
      <c r="AT123" s="127">
        <f t="shared" si="147"/>
        <v>0</v>
      </c>
      <c r="AU123" s="127">
        <f t="shared" si="147"/>
        <v>0</v>
      </c>
      <c r="AV123" s="127">
        <f t="shared" si="147"/>
        <v>0</v>
      </c>
      <c r="AW123" s="127">
        <f t="shared" si="147"/>
        <v>0</v>
      </c>
      <c r="AX123" s="127">
        <f t="shared" si="147"/>
        <v>0</v>
      </c>
      <c r="AY123" s="127">
        <f t="shared" si="147"/>
        <v>0</v>
      </c>
      <c r="AZ123" s="127">
        <f t="shared" si="147"/>
        <v>0</v>
      </c>
      <c r="BA123" s="127">
        <f t="shared" si="147"/>
        <v>0</v>
      </c>
      <c r="BB123" s="127">
        <f t="shared" si="147"/>
        <v>0</v>
      </c>
      <c r="BC123" s="127">
        <f t="shared" si="147"/>
        <v>0</v>
      </c>
      <c r="BD123" s="127">
        <f t="shared" si="147"/>
        <v>0</v>
      </c>
      <c r="BE123" s="127">
        <f t="shared" si="147"/>
        <v>0</v>
      </c>
      <c r="BF123" s="127">
        <f t="shared" si="147"/>
        <v>0</v>
      </c>
      <c r="BG123" s="127">
        <f t="shared" si="147"/>
        <v>0</v>
      </c>
      <c r="BH123" s="127">
        <f t="shared" si="147"/>
        <v>0</v>
      </c>
      <c r="BI123" s="127">
        <f t="shared" si="147"/>
        <v>0</v>
      </c>
      <c r="BJ123" s="127">
        <f t="shared" si="147"/>
        <v>0</v>
      </c>
      <c r="BK123" s="127">
        <f t="shared" si="147"/>
        <v>0</v>
      </c>
      <c r="BL123" s="127">
        <f t="shared" si="147"/>
        <v>0</v>
      </c>
      <c r="BM123" s="127">
        <f t="shared" si="147"/>
        <v>0</v>
      </c>
    </row>
    <row r="124" spans="2:65" x14ac:dyDescent="0.25">
      <c r="B124" t="str">
        <f t="shared" ref="B124:B127" si="148">+B117</f>
        <v>IMPIANTI E MACCHINARI</v>
      </c>
      <c r="C124" s="51"/>
      <c r="F124" s="127"/>
      <c r="G124" s="127"/>
      <c r="H124" s="127"/>
      <c r="I124" s="127"/>
      <c r="J124" s="127"/>
      <c r="K124" s="127">
        <f t="shared" si="147"/>
        <v>0</v>
      </c>
      <c r="L124" s="127">
        <f t="shared" si="147"/>
        <v>0</v>
      </c>
      <c r="M124" s="127">
        <f t="shared" si="147"/>
        <v>0</v>
      </c>
      <c r="N124" s="127">
        <f t="shared" si="147"/>
        <v>0</v>
      </c>
      <c r="O124" s="127">
        <f t="shared" si="147"/>
        <v>0</v>
      </c>
      <c r="P124" s="127">
        <f t="shared" si="147"/>
        <v>0</v>
      </c>
      <c r="Q124" s="127">
        <f t="shared" si="147"/>
        <v>0</v>
      </c>
      <c r="R124" s="127">
        <f t="shared" si="147"/>
        <v>0</v>
      </c>
      <c r="S124" s="127">
        <f t="shared" si="147"/>
        <v>0</v>
      </c>
      <c r="T124" s="127">
        <f t="shared" si="147"/>
        <v>0</v>
      </c>
      <c r="U124" s="127">
        <f t="shared" si="147"/>
        <v>0</v>
      </c>
      <c r="V124" s="127">
        <f t="shared" si="147"/>
        <v>0</v>
      </c>
      <c r="W124" s="127">
        <f t="shared" si="147"/>
        <v>0</v>
      </c>
      <c r="X124" s="127">
        <f t="shared" si="147"/>
        <v>0</v>
      </c>
      <c r="Y124" s="127">
        <f t="shared" si="147"/>
        <v>0</v>
      </c>
      <c r="Z124" s="127">
        <f t="shared" si="147"/>
        <v>0</v>
      </c>
      <c r="AA124" s="127">
        <f t="shared" si="147"/>
        <v>0</v>
      </c>
      <c r="AB124" s="127">
        <f t="shared" si="147"/>
        <v>0</v>
      </c>
      <c r="AC124" s="127">
        <f t="shared" si="147"/>
        <v>0</v>
      </c>
      <c r="AD124" s="127">
        <f t="shared" si="147"/>
        <v>0</v>
      </c>
      <c r="AE124" s="127">
        <f t="shared" si="147"/>
        <v>0</v>
      </c>
      <c r="AF124" s="127">
        <f t="shared" si="147"/>
        <v>0</v>
      </c>
      <c r="AG124" s="127">
        <f t="shared" si="147"/>
        <v>0</v>
      </c>
      <c r="AH124" s="127">
        <f t="shared" si="147"/>
        <v>0</v>
      </c>
      <c r="AI124" s="127">
        <f t="shared" si="147"/>
        <v>0</v>
      </c>
      <c r="AJ124" s="127">
        <f t="shared" si="147"/>
        <v>0</v>
      </c>
      <c r="AK124" s="127">
        <f t="shared" si="147"/>
        <v>0</v>
      </c>
      <c r="AL124" s="127">
        <f t="shared" si="147"/>
        <v>0</v>
      </c>
      <c r="AM124" s="127">
        <f t="shared" si="147"/>
        <v>0</v>
      </c>
      <c r="AN124" s="127">
        <f t="shared" si="147"/>
        <v>0</v>
      </c>
      <c r="AO124" s="127">
        <f t="shared" si="147"/>
        <v>0</v>
      </c>
      <c r="AP124" s="127">
        <f t="shared" si="147"/>
        <v>0</v>
      </c>
      <c r="AQ124" s="127">
        <f t="shared" si="147"/>
        <v>0</v>
      </c>
      <c r="AR124" s="127">
        <f t="shared" si="147"/>
        <v>0</v>
      </c>
      <c r="AS124" s="127">
        <f t="shared" si="147"/>
        <v>0</v>
      </c>
      <c r="AT124" s="127">
        <f t="shared" si="147"/>
        <v>0</v>
      </c>
      <c r="AU124" s="127">
        <f t="shared" si="147"/>
        <v>0</v>
      </c>
      <c r="AV124" s="127">
        <f t="shared" si="147"/>
        <v>0</v>
      </c>
      <c r="AW124" s="127">
        <f t="shared" si="147"/>
        <v>0</v>
      </c>
      <c r="AX124" s="127">
        <f t="shared" si="147"/>
        <v>0</v>
      </c>
      <c r="AY124" s="127">
        <f t="shared" si="147"/>
        <v>0</v>
      </c>
      <c r="AZ124" s="127">
        <f t="shared" si="147"/>
        <v>0</v>
      </c>
      <c r="BA124" s="127">
        <f t="shared" si="147"/>
        <v>0</v>
      </c>
      <c r="BB124" s="127">
        <f t="shared" si="147"/>
        <v>0</v>
      </c>
      <c r="BC124" s="127">
        <f t="shared" si="147"/>
        <v>0</v>
      </c>
      <c r="BD124" s="127">
        <f t="shared" si="147"/>
        <v>0</v>
      </c>
      <c r="BE124" s="127">
        <f t="shared" si="147"/>
        <v>0</v>
      </c>
      <c r="BF124" s="127">
        <f t="shared" si="147"/>
        <v>0</v>
      </c>
      <c r="BG124" s="127">
        <f t="shared" si="147"/>
        <v>0</v>
      </c>
      <c r="BH124" s="127">
        <f t="shared" si="147"/>
        <v>0</v>
      </c>
      <c r="BI124" s="127">
        <f t="shared" si="147"/>
        <v>0</v>
      </c>
      <c r="BJ124" s="127">
        <f t="shared" si="147"/>
        <v>0</v>
      </c>
      <c r="BK124" s="127">
        <f t="shared" si="147"/>
        <v>0</v>
      </c>
      <c r="BL124" s="127">
        <f t="shared" si="147"/>
        <v>0</v>
      </c>
      <c r="BM124" s="127">
        <f t="shared" si="147"/>
        <v>0</v>
      </c>
    </row>
    <row r="125" spans="2:65" x14ac:dyDescent="0.25">
      <c r="B125" t="str">
        <f t="shared" si="148"/>
        <v>ATTREZZATURE IND.LI E COMM.LI</v>
      </c>
      <c r="C125" s="51"/>
      <c r="F125" s="127"/>
      <c r="G125" s="127"/>
      <c r="H125" s="127"/>
      <c r="I125" s="127"/>
      <c r="J125" s="127"/>
      <c r="K125" s="127">
        <f t="shared" si="147"/>
        <v>0</v>
      </c>
      <c r="L125" s="127">
        <f t="shared" si="147"/>
        <v>0</v>
      </c>
      <c r="M125" s="127">
        <f t="shared" si="147"/>
        <v>0</v>
      </c>
      <c r="N125" s="127">
        <f t="shared" si="147"/>
        <v>0</v>
      </c>
      <c r="O125" s="127">
        <f t="shared" si="147"/>
        <v>0</v>
      </c>
      <c r="P125" s="127">
        <f t="shared" si="147"/>
        <v>0</v>
      </c>
      <c r="Q125" s="127">
        <f t="shared" si="147"/>
        <v>0</v>
      </c>
      <c r="R125" s="127">
        <f t="shared" si="147"/>
        <v>0</v>
      </c>
      <c r="S125" s="127">
        <f t="shared" si="147"/>
        <v>0</v>
      </c>
      <c r="T125" s="127">
        <f t="shared" si="147"/>
        <v>0</v>
      </c>
      <c r="U125" s="127">
        <f t="shared" si="147"/>
        <v>0</v>
      </c>
      <c r="V125" s="127">
        <f t="shared" si="147"/>
        <v>0</v>
      </c>
      <c r="W125" s="127">
        <f t="shared" si="147"/>
        <v>0</v>
      </c>
      <c r="X125" s="127">
        <f t="shared" si="147"/>
        <v>0</v>
      </c>
      <c r="Y125" s="127">
        <f t="shared" si="147"/>
        <v>0</v>
      </c>
      <c r="Z125" s="127">
        <f t="shared" si="147"/>
        <v>0</v>
      </c>
      <c r="AA125" s="127">
        <f t="shared" si="147"/>
        <v>0</v>
      </c>
      <c r="AB125" s="127">
        <f t="shared" si="147"/>
        <v>0</v>
      </c>
      <c r="AC125" s="127">
        <f t="shared" si="147"/>
        <v>0</v>
      </c>
      <c r="AD125" s="127">
        <f t="shared" si="147"/>
        <v>0</v>
      </c>
      <c r="AE125" s="127">
        <f t="shared" si="147"/>
        <v>0</v>
      </c>
      <c r="AF125" s="127">
        <f t="shared" si="147"/>
        <v>0</v>
      </c>
      <c r="AG125" s="127">
        <f t="shared" si="147"/>
        <v>0</v>
      </c>
      <c r="AH125" s="127">
        <f t="shared" si="147"/>
        <v>0</v>
      </c>
      <c r="AI125" s="127">
        <f t="shared" si="147"/>
        <v>0</v>
      </c>
      <c r="AJ125" s="127">
        <f t="shared" si="147"/>
        <v>0</v>
      </c>
      <c r="AK125" s="127">
        <f t="shared" si="147"/>
        <v>0</v>
      </c>
      <c r="AL125" s="127">
        <f t="shared" si="147"/>
        <v>0</v>
      </c>
      <c r="AM125" s="127">
        <f t="shared" si="147"/>
        <v>0</v>
      </c>
      <c r="AN125" s="127">
        <f t="shared" si="147"/>
        <v>0</v>
      </c>
      <c r="AO125" s="127">
        <f t="shared" si="147"/>
        <v>0</v>
      </c>
      <c r="AP125" s="127">
        <f t="shared" si="147"/>
        <v>0</v>
      </c>
      <c r="AQ125" s="127">
        <f t="shared" si="147"/>
        <v>0</v>
      </c>
      <c r="AR125" s="127">
        <f t="shared" si="147"/>
        <v>0</v>
      </c>
      <c r="AS125" s="127">
        <f t="shared" si="147"/>
        <v>0</v>
      </c>
      <c r="AT125" s="127">
        <f t="shared" si="147"/>
        <v>0</v>
      </c>
      <c r="AU125" s="127">
        <f t="shared" si="147"/>
        <v>0</v>
      </c>
      <c r="AV125" s="127">
        <f t="shared" si="147"/>
        <v>0</v>
      </c>
      <c r="AW125" s="127">
        <f t="shared" si="147"/>
        <v>0</v>
      </c>
      <c r="AX125" s="127">
        <f t="shared" si="147"/>
        <v>0</v>
      </c>
      <c r="AY125" s="127">
        <f t="shared" si="147"/>
        <v>0</v>
      </c>
      <c r="AZ125" s="127">
        <f t="shared" si="147"/>
        <v>0</v>
      </c>
      <c r="BA125" s="127">
        <f t="shared" si="147"/>
        <v>0</v>
      </c>
      <c r="BB125" s="127">
        <f t="shared" si="147"/>
        <v>0</v>
      </c>
      <c r="BC125" s="127">
        <f t="shared" si="147"/>
        <v>0</v>
      </c>
      <c r="BD125" s="127">
        <f t="shared" si="147"/>
        <v>0</v>
      </c>
      <c r="BE125" s="127">
        <f t="shared" si="147"/>
        <v>0</v>
      </c>
      <c r="BF125" s="127">
        <f t="shared" si="147"/>
        <v>0</v>
      </c>
      <c r="BG125" s="127">
        <f t="shared" si="147"/>
        <v>0</v>
      </c>
      <c r="BH125" s="127">
        <f t="shared" si="147"/>
        <v>0</v>
      </c>
      <c r="BI125" s="127">
        <f t="shared" si="147"/>
        <v>0</v>
      </c>
      <c r="BJ125" s="127">
        <f t="shared" si="147"/>
        <v>0</v>
      </c>
      <c r="BK125" s="127">
        <f t="shared" si="147"/>
        <v>0</v>
      </c>
      <c r="BL125" s="127">
        <f t="shared" si="147"/>
        <v>0</v>
      </c>
      <c r="BM125" s="127">
        <f t="shared" si="147"/>
        <v>0</v>
      </c>
    </row>
    <row r="126" spans="2:65" x14ac:dyDescent="0.25">
      <c r="B126" t="str">
        <f t="shared" si="148"/>
        <v>COSTI D'IMPIANTO E AMPLIAMENTO</v>
      </c>
      <c r="C126" s="51"/>
      <c r="F126" s="127"/>
      <c r="G126" s="127"/>
      <c r="H126" s="127"/>
      <c r="I126" s="127"/>
      <c r="J126" s="127"/>
      <c r="K126" s="127">
        <f t="shared" si="147"/>
        <v>0</v>
      </c>
      <c r="L126" s="127">
        <f t="shared" si="147"/>
        <v>0</v>
      </c>
      <c r="M126" s="127">
        <f t="shared" si="147"/>
        <v>0</v>
      </c>
      <c r="N126" s="127">
        <f t="shared" si="147"/>
        <v>0</v>
      </c>
      <c r="O126" s="127">
        <f t="shared" si="147"/>
        <v>0</v>
      </c>
      <c r="P126" s="127">
        <f t="shared" si="147"/>
        <v>0</v>
      </c>
      <c r="Q126" s="127">
        <f t="shared" si="147"/>
        <v>0</v>
      </c>
      <c r="R126" s="127">
        <f t="shared" si="147"/>
        <v>0</v>
      </c>
      <c r="S126" s="127">
        <f t="shared" si="147"/>
        <v>0</v>
      </c>
      <c r="T126" s="127">
        <f t="shared" si="147"/>
        <v>0</v>
      </c>
      <c r="U126" s="127">
        <f t="shared" si="147"/>
        <v>0</v>
      </c>
      <c r="V126" s="127">
        <f t="shared" si="147"/>
        <v>0</v>
      </c>
      <c r="W126" s="127">
        <f t="shared" si="147"/>
        <v>0</v>
      </c>
      <c r="X126" s="127">
        <f t="shared" si="147"/>
        <v>0</v>
      </c>
      <c r="Y126" s="127">
        <f t="shared" si="147"/>
        <v>0</v>
      </c>
      <c r="Z126" s="127">
        <f t="shared" si="147"/>
        <v>0</v>
      </c>
      <c r="AA126" s="127">
        <f t="shared" si="147"/>
        <v>0</v>
      </c>
      <c r="AB126" s="127">
        <f t="shared" si="147"/>
        <v>0</v>
      </c>
      <c r="AC126" s="127">
        <f t="shared" si="147"/>
        <v>0</v>
      </c>
      <c r="AD126" s="127">
        <f t="shared" si="147"/>
        <v>0</v>
      </c>
      <c r="AE126" s="127">
        <f t="shared" si="147"/>
        <v>0</v>
      </c>
      <c r="AF126" s="127">
        <f t="shared" si="147"/>
        <v>0</v>
      </c>
      <c r="AG126" s="127">
        <f t="shared" si="147"/>
        <v>0</v>
      </c>
      <c r="AH126" s="127">
        <f t="shared" si="147"/>
        <v>0</v>
      </c>
      <c r="AI126" s="127">
        <f t="shared" si="147"/>
        <v>0</v>
      </c>
      <c r="AJ126" s="127">
        <f t="shared" si="147"/>
        <v>0</v>
      </c>
      <c r="AK126" s="127">
        <f t="shared" si="147"/>
        <v>0</v>
      </c>
      <c r="AL126" s="127">
        <f t="shared" si="147"/>
        <v>0</v>
      </c>
      <c r="AM126" s="127">
        <f t="shared" si="147"/>
        <v>0</v>
      </c>
      <c r="AN126" s="127">
        <f t="shared" si="147"/>
        <v>0</v>
      </c>
      <c r="AO126" s="127">
        <f t="shared" si="147"/>
        <v>0</v>
      </c>
      <c r="AP126" s="127">
        <f t="shared" si="147"/>
        <v>0</v>
      </c>
      <c r="AQ126" s="127">
        <f t="shared" si="147"/>
        <v>0</v>
      </c>
      <c r="AR126" s="127">
        <f t="shared" si="147"/>
        <v>0</v>
      </c>
      <c r="AS126" s="127">
        <f t="shared" si="147"/>
        <v>0</v>
      </c>
      <c r="AT126" s="127">
        <f t="shared" si="147"/>
        <v>0</v>
      </c>
      <c r="AU126" s="127">
        <f t="shared" si="147"/>
        <v>0</v>
      </c>
      <c r="AV126" s="127">
        <f t="shared" si="147"/>
        <v>0</v>
      </c>
      <c r="AW126" s="127">
        <f t="shared" si="147"/>
        <v>0</v>
      </c>
      <c r="AX126" s="127">
        <f t="shared" si="147"/>
        <v>0</v>
      </c>
      <c r="AY126" s="127">
        <f t="shared" si="147"/>
        <v>0</v>
      </c>
      <c r="AZ126" s="127">
        <f t="shared" si="147"/>
        <v>0</v>
      </c>
      <c r="BA126" s="127">
        <f t="shared" si="147"/>
        <v>0</v>
      </c>
      <c r="BB126" s="127">
        <f t="shared" si="147"/>
        <v>0</v>
      </c>
      <c r="BC126" s="127">
        <f t="shared" si="147"/>
        <v>0</v>
      </c>
      <c r="BD126" s="127">
        <f t="shared" si="147"/>
        <v>0</v>
      </c>
      <c r="BE126" s="127">
        <f t="shared" si="147"/>
        <v>0</v>
      </c>
      <c r="BF126" s="127">
        <f t="shared" si="147"/>
        <v>0</v>
      </c>
      <c r="BG126" s="127">
        <f t="shared" si="147"/>
        <v>0</v>
      </c>
      <c r="BH126" s="127">
        <f t="shared" si="147"/>
        <v>0</v>
      </c>
      <c r="BI126" s="127">
        <f t="shared" si="147"/>
        <v>0</v>
      </c>
      <c r="BJ126" s="127">
        <f t="shared" si="147"/>
        <v>0</v>
      </c>
      <c r="BK126" s="127">
        <f t="shared" si="147"/>
        <v>0</v>
      </c>
      <c r="BL126" s="127">
        <f t="shared" si="147"/>
        <v>0</v>
      </c>
      <c r="BM126" s="127">
        <f t="shared" si="147"/>
        <v>0</v>
      </c>
    </row>
    <row r="127" spans="2:65" x14ac:dyDescent="0.25">
      <c r="B127" t="str">
        <f t="shared" si="148"/>
        <v>FEE D'INGRESSO</v>
      </c>
      <c r="C127" s="51"/>
      <c r="F127" s="127"/>
      <c r="G127" s="127"/>
      <c r="H127" s="127"/>
      <c r="I127" s="127"/>
      <c r="J127" s="127"/>
      <c r="K127" s="127">
        <f t="shared" si="147"/>
        <v>0</v>
      </c>
      <c r="L127" s="127">
        <f t="shared" si="147"/>
        <v>0</v>
      </c>
      <c r="M127" s="127">
        <f t="shared" si="147"/>
        <v>0</v>
      </c>
      <c r="N127" s="127">
        <f t="shared" si="147"/>
        <v>0</v>
      </c>
      <c r="O127" s="127">
        <f t="shared" si="147"/>
        <v>0</v>
      </c>
      <c r="P127" s="127">
        <f t="shared" si="147"/>
        <v>0</v>
      </c>
      <c r="Q127" s="127">
        <f t="shared" si="147"/>
        <v>0</v>
      </c>
      <c r="R127" s="127">
        <f t="shared" si="147"/>
        <v>0</v>
      </c>
      <c r="S127" s="127">
        <f t="shared" si="147"/>
        <v>0</v>
      </c>
      <c r="T127" s="127">
        <f t="shared" si="147"/>
        <v>0</v>
      </c>
      <c r="U127" s="127">
        <f t="shared" si="147"/>
        <v>0</v>
      </c>
      <c r="V127" s="127">
        <f t="shared" si="147"/>
        <v>0</v>
      </c>
      <c r="W127" s="127">
        <f t="shared" si="147"/>
        <v>0</v>
      </c>
      <c r="X127" s="127">
        <f t="shared" si="147"/>
        <v>0</v>
      </c>
      <c r="Y127" s="127">
        <f t="shared" si="147"/>
        <v>0</v>
      </c>
      <c r="Z127" s="127">
        <f t="shared" si="147"/>
        <v>0</v>
      </c>
      <c r="AA127" s="127">
        <f t="shared" si="147"/>
        <v>0</v>
      </c>
      <c r="AB127" s="127">
        <f t="shared" si="147"/>
        <v>0</v>
      </c>
      <c r="AC127" s="127">
        <f t="shared" si="147"/>
        <v>0</v>
      </c>
      <c r="AD127" s="127">
        <f t="shared" si="147"/>
        <v>0</v>
      </c>
      <c r="AE127" s="127">
        <f t="shared" si="147"/>
        <v>0</v>
      </c>
      <c r="AF127" s="127">
        <f t="shared" si="147"/>
        <v>0</v>
      </c>
      <c r="AG127" s="127">
        <f t="shared" si="147"/>
        <v>0</v>
      </c>
      <c r="AH127" s="127">
        <f t="shared" si="147"/>
        <v>0</v>
      </c>
      <c r="AI127" s="127">
        <f t="shared" si="147"/>
        <v>0</v>
      </c>
      <c r="AJ127" s="127">
        <f t="shared" si="147"/>
        <v>0</v>
      </c>
      <c r="AK127" s="127">
        <f t="shared" si="147"/>
        <v>0</v>
      </c>
      <c r="AL127" s="127">
        <f t="shared" si="147"/>
        <v>0</v>
      </c>
      <c r="AM127" s="127">
        <f t="shared" si="147"/>
        <v>0</v>
      </c>
      <c r="AN127" s="127">
        <f t="shared" si="147"/>
        <v>0</v>
      </c>
      <c r="AO127" s="127">
        <f t="shared" si="147"/>
        <v>0</v>
      </c>
      <c r="AP127" s="127">
        <f t="shared" si="147"/>
        <v>0</v>
      </c>
      <c r="AQ127" s="127">
        <f t="shared" si="147"/>
        <v>0</v>
      </c>
      <c r="AR127" s="127">
        <f t="shared" si="147"/>
        <v>0</v>
      </c>
      <c r="AS127" s="127">
        <f t="shared" si="147"/>
        <v>0</v>
      </c>
      <c r="AT127" s="127">
        <f t="shared" ref="AT127:BM127" si="149">+AS127+AT120</f>
        <v>0</v>
      </c>
      <c r="AU127" s="127">
        <f t="shared" si="149"/>
        <v>0</v>
      </c>
      <c r="AV127" s="127">
        <f t="shared" si="149"/>
        <v>0</v>
      </c>
      <c r="AW127" s="127">
        <f t="shared" si="149"/>
        <v>0</v>
      </c>
      <c r="AX127" s="127">
        <f t="shared" si="149"/>
        <v>0</v>
      </c>
      <c r="AY127" s="127">
        <f t="shared" si="149"/>
        <v>0</v>
      </c>
      <c r="AZ127" s="127">
        <f t="shared" si="149"/>
        <v>0</v>
      </c>
      <c r="BA127" s="127">
        <f t="shared" si="149"/>
        <v>0</v>
      </c>
      <c r="BB127" s="127">
        <f t="shared" si="149"/>
        <v>0</v>
      </c>
      <c r="BC127" s="127">
        <f t="shared" si="149"/>
        <v>0</v>
      </c>
      <c r="BD127" s="127">
        <f t="shared" si="149"/>
        <v>0</v>
      </c>
      <c r="BE127" s="127">
        <f t="shared" si="149"/>
        <v>0</v>
      </c>
      <c r="BF127" s="127">
        <f t="shared" si="149"/>
        <v>0</v>
      </c>
      <c r="BG127" s="127">
        <f t="shared" si="149"/>
        <v>0</v>
      </c>
      <c r="BH127" s="127">
        <f t="shared" si="149"/>
        <v>0</v>
      </c>
      <c r="BI127" s="127">
        <f t="shared" si="149"/>
        <v>0</v>
      </c>
      <c r="BJ127" s="127">
        <f t="shared" si="149"/>
        <v>0</v>
      </c>
      <c r="BK127" s="127">
        <f t="shared" si="149"/>
        <v>0</v>
      </c>
      <c r="BL127" s="127">
        <f t="shared" si="149"/>
        <v>0</v>
      </c>
      <c r="BM127" s="127">
        <f t="shared" si="149"/>
        <v>0</v>
      </c>
    </row>
    <row r="128" spans="2:65" x14ac:dyDescent="0.25">
      <c r="B128" t="str">
        <f>+B121</f>
        <v>ALTRE IMM.NI IMMATERIALI</v>
      </c>
      <c r="C128" s="51"/>
      <c r="F128" s="127"/>
      <c r="G128" s="127"/>
      <c r="H128" s="127"/>
      <c r="I128" s="127"/>
      <c r="J128" s="127"/>
      <c r="K128" s="127">
        <f t="shared" ref="K128:BM128" si="150">+J128+K121</f>
        <v>0</v>
      </c>
      <c r="L128" s="127">
        <f t="shared" si="150"/>
        <v>0</v>
      </c>
      <c r="M128" s="127">
        <f t="shared" si="150"/>
        <v>0</v>
      </c>
      <c r="N128" s="127">
        <f t="shared" si="150"/>
        <v>0</v>
      </c>
      <c r="O128" s="127">
        <f t="shared" si="150"/>
        <v>0</v>
      </c>
      <c r="P128" s="127">
        <f t="shared" si="150"/>
        <v>0</v>
      </c>
      <c r="Q128" s="127">
        <f t="shared" si="150"/>
        <v>0</v>
      </c>
      <c r="R128" s="127">
        <f t="shared" si="150"/>
        <v>0</v>
      </c>
      <c r="S128" s="127">
        <f t="shared" si="150"/>
        <v>0</v>
      </c>
      <c r="T128" s="127">
        <f t="shared" si="150"/>
        <v>0</v>
      </c>
      <c r="U128" s="127">
        <f t="shared" si="150"/>
        <v>0</v>
      </c>
      <c r="V128" s="127">
        <f t="shared" si="150"/>
        <v>0</v>
      </c>
      <c r="W128" s="127">
        <f t="shared" si="150"/>
        <v>0</v>
      </c>
      <c r="X128" s="127">
        <f t="shared" si="150"/>
        <v>0</v>
      </c>
      <c r="Y128" s="127">
        <f t="shared" si="150"/>
        <v>0</v>
      </c>
      <c r="Z128" s="127">
        <f t="shared" si="150"/>
        <v>0</v>
      </c>
      <c r="AA128" s="127">
        <f t="shared" si="150"/>
        <v>0</v>
      </c>
      <c r="AB128" s="127">
        <f t="shared" si="150"/>
        <v>0</v>
      </c>
      <c r="AC128" s="127">
        <f t="shared" si="150"/>
        <v>0</v>
      </c>
      <c r="AD128" s="127">
        <f t="shared" si="150"/>
        <v>0</v>
      </c>
      <c r="AE128" s="127">
        <f t="shared" si="150"/>
        <v>0</v>
      </c>
      <c r="AF128" s="127">
        <f t="shared" si="150"/>
        <v>0</v>
      </c>
      <c r="AG128" s="127">
        <f t="shared" si="150"/>
        <v>0</v>
      </c>
      <c r="AH128" s="127">
        <f t="shared" si="150"/>
        <v>0</v>
      </c>
      <c r="AI128" s="127">
        <f t="shared" si="150"/>
        <v>0</v>
      </c>
      <c r="AJ128" s="127">
        <f t="shared" si="150"/>
        <v>0</v>
      </c>
      <c r="AK128" s="127">
        <f t="shared" si="150"/>
        <v>0</v>
      </c>
      <c r="AL128" s="127">
        <f t="shared" si="150"/>
        <v>0</v>
      </c>
      <c r="AM128" s="127">
        <f t="shared" si="150"/>
        <v>0</v>
      </c>
      <c r="AN128" s="127">
        <f t="shared" si="150"/>
        <v>0</v>
      </c>
      <c r="AO128" s="127">
        <f t="shared" si="150"/>
        <v>0</v>
      </c>
      <c r="AP128" s="127">
        <f t="shared" si="150"/>
        <v>0</v>
      </c>
      <c r="AQ128" s="127">
        <f t="shared" si="150"/>
        <v>0</v>
      </c>
      <c r="AR128" s="127">
        <f t="shared" si="150"/>
        <v>0</v>
      </c>
      <c r="AS128" s="127">
        <f t="shared" si="150"/>
        <v>0</v>
      </c>
      <c r="AT128" s="127">
        <f t="shared" si="150"/>
        <v>0</v>
      </c>
      <c r="AU128" s="127">
        <f t="shared" si="150"/>
        <v>0</v>
      </c>
      <c r="AV128" s="127">
        <f t="shared" si="150"/>
        <v>0</v>
      </c>
      <c r="AW128" s="127">
        <f t="shared" si="150"/>
        <v>0</v>
      </c>
      <c r="AX128" s="127">
        <f t="shared" si="150"/>
        <v>0</v>
      </c>
      <c r="AY128" s="127">
        <f t="shared" si="150"/>
        <v>0</v>
      </c>
      <c r="AZ128" s="127">
        <f t="shared" si="150"/>
        <v>0</v>
      </c>
      <c r="BA128" s="127">
        <f t="shared" si="150"/>
        <v>0</v>
      </c>
      <c r="BB128" s="127">
        <f t="shared" si="150"/>
        <v>0</v>
      </c>
      <c r="BC128" s="127">
        <f t="shared" si="150"/>
        <v>0</v>
      </c>
      <c r="BD128" s="127">
        <f t="shared" si="150"/>
        <v>0</v>
      </c>
      <c r="BE128" s="127">
        <f t="shared" si="150"/>
        <v>0</v>
      </c>
      <c r="BF128" s="127">
        <f t="shared" si="150"/>
        <v>0</v>
      </c>
      <c r="BG128" s="127">
        <f t="shared" si="150"/>
        <v>0</v>
      </c>
      <c r="BH128" s="127">
        <f t="shared" si="150"/>
        <v>0</v>
      </c>
      <c r="BI128" s="127">
        <f t="shared" si="150"/>
        <v>0</v>
      </c>
      <c r="BJ128" s="127">
        <f t="shared" si="150"/>
        <v>0</v>
      </c>
      <c r="BK128" s="127">
        <f t="shared" si="150"/>
        <v>0</v>
      </c>
      <c r="BL128" s="127">
        <f t="shared" si="150"/>
        <v>0</v>
      </c>
      <c r="BM128" s="127">
        <f t="shared" si="150"/>
        <v>0</v>
      </c>
    </row>
    <row r="129" spans="2:65" x14ac:dyDescent="0.25"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142"/>
      <c r="BH129" s="142"/>
      <c r="BI129" s="142"/>
      <c r="BJ129" s="142"/>
      <c r="BK129" s="142"/>
      <c r="BL129" s="142"/>
      <c r="BM129" s="142"/>
    </row>
    <row r="130" spans="2:65" ht="30" x14ac:dyDescent="0.25">
      <c r="C130" s="50" t="s">
        <v>165</v>
      </c>
      <c r="F130" s="165" t="s">
        <v>166</v>
      </c>
      <c r="G130" s="165" t="s">
        <v>166</v>
      </c>
      <c r="H130" s="165" t="s">
        <v>166</v>
      </c>
      <c r="I130" s="165" t="s">
        <v>166</v>
      </c>
      <c r="J130" s="165" t="s">
        <v>166</v>
      </c>
      <c r="K130" s="165" t="s">
        <v>166</v>
      </c>
      <c r="L130" s="165" t="s">
        <v>166</v>
      </c>
      <c r="M130" s="165" t="s">
        <v>166</v>
      </c>
      <c r="N130" s="165" t="s">
        <v>166</v>
      </c>
      <c r="O130" s="165" t="s">
        <v>166</v>
      </c>
      <c r="P130" s="165" t="s">
        <v>166</v>
      </c>
      <c r="Q130" s="165" t="s">
        <v>166</v>
      </c>
      <c r="R130" s="165" t="s">
        <v>166</v>
      </c>
      <c r="S130" s="165" t="s">
        <v>166</v>
      </c>
      <c r="T130" s="165" t="s">
        <v>166</v>
      </c>
      <c r="U130" s="165" t="s">
        <v>166</v>
      </c>
      <c r="V130" s="165" t="s">
        <v>166</v>
      </c>
      <c r="W130" s="165" t="s">
        <v>166</v>
      </c>
      <c r="X130" s="165" t="s">
        <v>166</v>
      </c>
      <c r="Y130" s="165" t="s">
        <v>166</v>
      </c>
      <c r="Z130" s="165" t="s">
        <v>166</v>
      </c>
      <c r="AA130" s="165" t="s">
        <v>166</v>
      </c>
      <c r="AB130" s="165" t="s">
        <v>166</v>
      </c>
      <c r="AC130" s="165" t="s">
        <v>166</v>
      </c>
      <c r="AD130" s="165" t="s">
        <v>166</v>
      </c>
      <c r="AE130" s="165" t="s">
        <v>166</v>
      </c>
      <c r="AF130" s="165" t="s">
        <v>166</v>
      </c>
      <c r="AG130" s="165" t="s">
        <v>166</v>
      </c>
      <c r="AH130" s="165" t="s">
        <v>166</v>
      </c>
      <c r="AI130" s="165" t="s">
        <v>166</v>
      </c>
      <c r="AJ130" s="165" t="s">
        <v>166</v>
      </c>
      <c r="AK130" s="165" t="s">
        <v>166</v>
      </c>
      <c r="AL130" s="165" t="s">
        <v>166</v>
      </c>
      <c r="AM130" s="165" t="s">
        <v>166</v>
      </c>
      <c r="AN130" s="165" t="s">
        <v>166</v>
      </c>
      <c r="AO130" s="165" t="s">
        <v>166</v>
      </c>
      <c r="AP130" s="165" t="s">
        <v>166</v>
      </c>
      <c r="AQ130" s="165" t="s">
        <v>166</v>
      </c>
      <c r="AR130" s="165" t="s">
        <v>166</v>
      </c>
      <c r="AS130" s="165" t="s">
        <v>166</v>
      </c>
      <c r="AT130" s="165" t="s">
        <v>166</v>
      </c>
      <c r="AU130" s="165" t="s">
        <v>166</v>
      </c>
      <c r="AV130" s="165" t="s">
        <v>166</v>
      </c>
      <c r="AW130" s="165" t="s">
        <v>166</v>
      </c>
      <c r="AX130" s="165" t="s">
        <v>166</v>
      </c>
      <c r="AY130" s="165" t="s">
        <v>166</v>
      </c>
      <c r="AZ130" s="165" t="s">
        <v>166</v>
      </c>
      <c r="BA130" s="165" t="s">
        <v>166</v>
      </c>
      <c r="BB130" s="165" t="s">
        <v>166</v>
      </c>
      <c r="BC130" s="165" t="s">
        <v>166</v>
      </c>
      <c r="BD130" s="165" t="s">
        <v>166</v>
      </c>
      <c r="BE130" s="165" t="s">
        <v>166</v>
      </c>
      <c r="BF130" s="165" t="s">
        <v>166</v>
      </c>
      <c r="BG130" s="165" t="s">
        <v>166</v>
      </c>
      <c r="BH130" s="165" t="s">
        <v>166</v>
      </c>
      <c r="BI130" s="165" t="s">
        <v>166</v>
      </c>
      <c r="BJ130" s="165" t="s">
        <v>166</v>
      </c>
      <c r="BK130" s="165" t="s">
        <v>166</v>
      </c>
      <c r="BL130" s="165" t="s">
        <v>166</v>
      </c>
      <c r="BM130" s="165" t="s">
        <v>166</v>
      </c>
    </row>
    <row r="131" spans="2:65" x14ac:dyDescent="0.25">
      <c r="B131" t="str">
        <f>+B116</f>
        <v>FABBRICATI</v>
      </c>
      <c r="C131" s="51">
        <f>+C116</f>
        <v>0</v>
      </c>
      <c r="F131" s="127"/>
      <c r="G131" s="127"/>
      <c r="H131" s="127"/>
      <c r="I131" s="127"/>
      <c r="J131" s="127"/>
      <c r="K131" s="127"/>
      <c r="L131" s="127">
        <f t="shared" ref="L131:BM131" si="151">+IF(K138=$G$5,0,1)*(SUM($G$5)*$C131)/12</f>
        <v>0</v>
      </c>
      <c r="M131" s="127">
        <f t="shared" si="151"/>
        <v>0</v>
      </c>
      <c r="N131" s="127">
        <f t="shared" si="151"/>
        <v>0</v>
      </c>
      <c r="O131" s="127">
        <f t="shared" si="151"/>
        <v>0</v>
      </c>
      <c r="P131" s="127">
        <f t="shared" si="151"/>
        <v>0</v>
      </c>
      <c r="Q131" s="127">
        <f t="shared" si="151"/>
        <v>0</v>
      </c>
      <c r="R131" s="127">
        <f t="shared" si="151"/>
        <v>0</v>
      </c>
      <c r="S131" s="127">
        <f t="shared" si="151"/>
        <v>0</v>
      </c>
      <c r="T131" s="127">
        <f t="shared" si="151"/>
        <v>0</v>
      </c>
      <c r="U131" s="127">
        <f t="shared" si="151"/>
        <v>0</v>
      </c>
      <c r="V131" s="127">
        <f t="shared" si="151"/>
        <v>0</v>
      </c>
      <c r="W131" s="127">
        <f t="shared" si="151"/>
        <v>0</v>
      </c>
      <c r="X131" s="127">
        <f t="shared" si="151"/>
        <v>0</v>
      </c>
      <c r="Y131" s="127">
        <f t="shared" si="151"/>
        <v>0</v>
      </c>
      <c r="Z131" s="127">
        <f t="shared" si="151"/>
        <v>0</v>
      </c>
      <c r="AA131" s="127">
        <f t="shared" si="151"/>
        <v>0</v>
      </c>
      <c r="AB131" s="127">
        <f t="shared" si="151"/>
        <v>0</v>
      </c>
      <c r="AC131" s="127">
        <f t="shared" si="151"/>
        <v>0</v>
      </c>
      <c r="AD131" s="127">
        <f t="shared" si="151"/>
        <v>0</v>
      </c>
      <c r="AE131" s="127">
        <f t="shared" si="151"/>
        <v>0</v>
      </c>
      <c r="AF131" s="127">
        <f t="shared" si="151"/>
        <v>0</v>
      </c>
      <c r="AG131" s="127">
        <f t="shared" si="151"/>
        <v>0</v>
      </c>
      <c r="AH131" s="127">
        <f t="shared" si="151"/>
        <v>0</v>
      </c>
      <c r="AI131" s="127">
        <f t="shared" si="151"/>
        <v>0</v>
      </c>
      <c r="AJ131" s="127">
        <f t="shared" si="151"/>
        <v>0</v>
      </c>
      <c r="AK131" s="127">
        <f t="shared" si="151"/>
        <v>0</v>
      </c>
      <c r="AL131" s="127">
        <f t="shared" si="151"/>
        <v>0</v>
      </c>
      <c r="AM131" s="127">
        <f t="shared" si="151"/>
        <v>0</v>
      </c>
      <c r="AN131" s="127">
        <f t="shared" si="151"/>
        <v>0</v>
      </c>
      <c r="AO131" s="127">
        <f t="shared" si="151"/>
        <v>0</v>
      </c>
      <c r="AP131" s="127">
        <f t="shared" si="151"/>
        <v>0</v>
      </c>
      <c r="AQ131" s="127">
        <f t="shared" si="151"/>
        <v>0</v>
      </c>
      <c r="AR131" s="127">
        <f t="shared" si="151"/>
        <v>0</v>
      </c>
      <c r="AS131" s="127">
        <f t="shared" si="151"/>
        <v>0</v>
      </c>
      <c r="AT131" s="127">
        <f t="shared" si="151"/>
        <v>0</v>
      </c>
      <c r="AU131" s="127">
        <f t="shared" si="151"/>
        <v>0</v>
      </c>
      <c r="AV131" s="127">
        <f t="shared" si="151"/>
        <v>0</v>
      </c>
      <c r="AW131" s="127">
        <f t="shared" si="151"/>
        <v>0</v>
      </c>
      <c r="AX131" s="127">
        <f t="shared" si="151"/>
        <v>0</v>
      </c>
      <c r="AY131" s="127">
        <f t="shared" si="151"/>
        <v>0</v>
      </c>
      <c r="AZ131" s="127">
        <f t="shared" si="151"/>
        <v>0</v>
      </c>
      <c r="BA131" s="127">
        <f t="shared" si="151"/>
        <v>0</v>
      </c>
      <c r="BB131" s="127">
        <f t="shared" si="151"/>
        <v>0</v>
      </c>
      <c r="BC131" s="127">
        <f t="shared" si="151"/>
        <v>0</v>
      </c>
      <c r="BD131" s="127">
        <f t="shared" si="151"/>
        <v>0</v>
      </c>
      <c r="BE131" s="127">
        <f t="shared" si="151"/>
        <v>0</v>
      </c>
      <c r="BF131" s="127">
        <f t="shared" si="151"/>
        <v>0</v>
      </c>
      <c r="BG131" s="127">
        <f t="shared" si="151"/>
        <v>0</v>
      </c>
      <c r="BH131" s="127">
        <f t="shared" si="151"/>
        <v>0</v>
      </c>
      <c r="BI131" s="127">
        <f t="shared" si="151"/>
        <v>0</v>
      </c>
      <c r="BJ131" s="127">
        <f t="shared" si="151"/>
        <v>0</v>
      </c>
      <c r="BK131" s="127">
        <f t="shared" si="151"/>
        <v>0</v>
      </c>
      <c r="BL131" s="127">
        <f t="shared" si="151"/>
        <v>0</v>
      </c>
      <c r="BM131" s="127">
        <f t="shared" si="151"/>
        <v>0</v>
      </c>
    </row>
    <row r="132" spans="2:65" x14ac:dyDescent="0.25">
      <c r="B132" t="str">
        <f t="shared" ref="B132:C136" si="152">+B117</f>
        <v>IMPIANTI E MACCHINARI</v>
      </c>
      <c r="C132" s="51">
        <f t="shared" si="152"/>
        <v>0</v>
      </c>
      <c r="F132" s="127"/>
      <c r="G132" s="127"/>
      <c r="H132" s="127"/>
      <c r="I132" s="127"/>
      <c r="J132" s="127"/>
      <c r="K132" s="127"/>
      <c r="L132" s="127">
        <f t="shared" ref="L132:BM132" si="153">+IF(K139=$G$5,0,1)*(SUM($G$6)*$C132)/12</f>
        <v>0</v>
      </c>
      <c r="M132" s="127">
        <f t="shared" si="153"/>
        <v>0</v>
      </c>
      <c r="N132" s="127">
        <f t="shared" si="153"/>
        <v>0</v>
      </c>
      <c r="O132" s="127">
        <f t="shared" si="153"/>
        <v>0</v>
      </c>
      <c r="P132" s="127">
        <f t="shared" si="153"/>
        <v>0</v>
      </c>
      <c r="Q132" s="127">
        <f t="shared" si="153"/>
        <v>0</v>
      </c>
      <c r="R132" s="127">
        <f t="shared" si="153"/>
        <v>0</v>
      </c>
      <c r="S132" s="127">
        <f t="shared" si="153"/>
        <v>0</v>
      </c>
      <c r="T132" s="127">
        <f t="shared" si="153"/>
        <v>0</v>
      </c>
      <c r="U132" s="127">
        <f t="shared" si="153"/>
        <v>0</v>
      </c>
      <c r="V132" s="127">
        <f t="shared" si="153"/>
        <v>0</v>
      </c>
      <c r="W132" s="127">
        <f t="shared" si="153"/>
        <v>0</v>
      </c>
      <c r="X132" s="127">
        <f t="shared" si="153"/>
        <v>0</v>
      </c>
      <c r="Y132" s="127">
        <f t="shared" si="153"/>
        <v>0</v>
      </c>
      <c r="Z132" s="127">
        <f t="shared" si="153"/>
        <v>0</v>
      </c>
      <c r="AA132" s="127">
        <f t="shared" si="153"/>
        <v>0</v>
      </c>
      <c r="AB132" s="127">
        <f t="shared" si="153"/>
        <v>0</v>
      </c>
      <c r="AC132" s="127">
        <f t="shared" si="153"/>
        <v>0</v>
      </c>
      <c r="AD132" s="127">
        <f t="shared" si="153"/>
        <v>0</v>
      </c>
      <c r="AE132" s="127">
        <f t="shared" si="153"/>
        <v>0</v>
      </c>
      <c r="AF132" s="127">
        <f t="shared" si="153"/>
        <v>0</v>
      </c>
      <c r="AG132" s="127">
        <f t="shared" si="153"/>
        <v>0</v>
      </c>
      <c r="AH132" s="127">
        <f t="shared" si="153"/>
        <v>0</v>
      </c>
      <c r="AI132" s="127">
        <f t="shared" si="153"/>
        <v>0</v>
      </c>
      <c r="AJ132" s="127">
        <f t="shared" si="153"/>
        <v>0</v>
      </c>
      <c r="AK132" s="127">
        <f t="shared" si="153"/>
        <v>0</v>
      </c>
      <c r="AL132" s="127">
        <f t="shared" si="153"/>
        <v>0</v>
      </c>
      <c r="AM132" s="127">
        <f t="shared" si="153"/>
        <v>0</v>
      </c>
      <c r="AN132" s="127">
        <f t="shared" si="153"/>
        <v>0</v>
      </c>
      <c r="AO132" s="127">
        <f t="shared" si="153"/>
        <v>0</v>
      </c>
      <c r="AP132" s="127">
        <f t="shared" si="153"/>
        <v>0</v>
      </c>
      <c r="AQ132" s="127">
        <f t="shared" si="153"/>
        <v>0</v>
      </c>
      <c r="AR132" s="127">
        <f t="shared" si="153"/>
        <v>0</v>
      </c>
      <c r="AS132" s="127">
        <f t="shared" si="153"/>
        <v>0</v>
      </c>
      <c r="AT132" s="127">
        <f t="shared" si="153"/>
        <v>0</v>
      </c>
      <c r="AU132" s="127">
        <f t="shared" si="153"/>
        <v>0</v>
      </c>
      <c r="AV132" s="127">
        <f t="shared" si="153"/>
        <v>0</v>
      </c>
      <c r="AW132" s="127">
        <f t="shared" si="153"/>
        <v>0</v>
      </c>
      <c r="AX132" s="127">
        <f t="shared" si="153"/>
        <v>0</v>
      </c>
      <c r="AY132" s="127">
        <f t="shared" si="153"/>
        <v>0</v>
      </c>
      <c r="AZ132" s="127">
        <f t="shared" si="153"/>
        <v>0</v>
      </c>
      <c r="BA132" s="127">
        <f t="shared" si="153"/>
        <v>0</v>
      </c>
      <c r="BB132" s="127">
        <f t="shared" si="153"/>
        <v>0</v>
      </c>
      <c r="BC132" s="127">
        <f t="shared" si="153"/>
        <v>0</v>
      </c>
      <c r="BD132" s="127">
        <f t="shared" si="153"/>
        <v>0</v>
      </c>
      <c r="BE132" s="127">
        <f t="shared" si="153"/>
        <v>0</v>
      </c>
      <c r="BF132" s="127">
        <f t="shared" si="153"/>
        <v>0</v>
      </c>
      <c r="BG132" s="127">
        <f t="shared" si="153"/>
        <v>0</v>
      </c>
      <c r="BH132" s="127">
        <f t="shared" si="153"/>
        <v>0</v>
      </c>
      <c r="BI132" s="127">
        <f t="shared" si="153"/>
        <v>0</v>
      </c>
      <c r="BJ132" s="127">
        <f t="shared" si="153"/>
        <v>0</v>
      </c>
      <c r="BK132" s="127">
        <f t="shared" si="153"/>
        <v>0</v>
      </c>
      <c r="BL132" s="127">
        <f t="shared" si="153"/>
        <v>0</v>
      </c>
      <c r="BM132" s="127">
        <f t="shared" si="153"/>
        <v>0</v>
      </c>
    </row>
    <row r="133" spans="2:65" x14ac:dyDescent="0.25">
      <c r="B133" t="str">
        <f t="shared" si="152"/>
        <v>ATTREZZATURE IND.LI E COMM.LI</v>
      </c>
      <c r="C133" s="51">
        <f t="shared" si="152"/>
        <v>0</v>
      </c>
      <c r="F133" s="127"/>
      <c r="G133" s="127"/>
      <c r="H133" s="127"/>
      <c r="I133" s="127"/>
      <c r="J133" s="127"/>
      <c r="K133" s="127"/>
      <c r="L133" s="127">
        <f t="shared" ref="L133:BM133" si="154">+IF(K140=$G$5,0,1)*(SUM($G$7)*$C133)/12</f>
        <v>0</v>
      </c>
      <c r="M133" s="127">
        <f t="shared" si="154"/>
        <v>0</v>
      </c>
      <c r="N133" s="127">
        <f t="shared" si="154"/>
        <v>0</v>
      </c>
      <c r="O133" s="127">
        <f t="shared" si="154"/>
        <v>0</v>
      </c>
      <c r="P133" s="127">
        <f t="shared" si="154"/>
        <v>0</v>
      </c>
      <c r="Q133" s="127">
        <f t="shared" si="154"/>
        <v>0</v>
      </c>
      <c r="R133" s="127">
        <f t="shared" si="154"/>
        <v>0</v>
      </c>
      <c r="S133" s="127">
        <f t="shared" si="154"/>
        <v>0</v>
      </c>
      <c r="T133" s="127">
        <f t="shared" si="154"/>
        <v>0</v>
      </c>
      <c r="U133" s="127">
        <f t="shared" si="154"/>
        <v>0</v>
      </c>
      <c r="V133" s="127">
        <f t="shared" si="154"/>
        <v>0</v>
      </c>
      <c r="W133" s="127">
        <f t="shared" si="154"/>
        <v>0</v>
      </c>
      <c r="X133" s="127">
        <f t="shared" si="154"/>
        <v>0</v>
      </c>
      <c r="Y133" s="127">
        <f t="shared" si="154"/>
        <v>0</v>
      </c>
      <c r="Z133" s="127">
        <f t="shared" si="154"/>
        <v>0</v>
      </c>
      <c r="AA133" s="127">
        <f t="shared" si="154"/>
        <v>0</v>
      </c>
      <c r="AB133" s="127">
        <f t="shared" si="154"/>
        <v>0</v>
      </c>
      <c r="AC133" s="127">
        <f t="shared" si="154"/>
        <v>0</v>
      </c>
      <c r="AD133" s="127">
        <f t="shared" si="154"/>
        <v>0</v>
      </c>
      <c r="AE133" s="127">
        <f t="shared" si="154"/>
        <v>0</v>
      </c>
      <c r="AF133" s="127">
        <f t="shared" si="154"/>
        <v>0</v>
      </c>
      <c r="AG133" s="127">
        <f t="shared" si="154"/>
        <v>0</v>
      </c>
      <c r="AH133" s="127">
        <f t="shared" si="154"/>
        <v>0</v>
      </c>
      <c r="AI133" s="127">
        <f t="shared" si="154"/>
        <v>0</v>
      </c>
      <c r="AJ133" s="127">
        <f t="shared" si="154"/>
        <v>0</v>
      </c>
      <c r="AK133" s="127">
        <f t="shared" si="154"/>
        <v>0</v>
      </c>
      <c r="AL133" s="127">
        <f t="shared" si="154"/>
        <v>0</v>
      </c>
      <c r="AM133" s="127">
        <f t="shared" si="154"/>
        <v>0</v>
      </c>
      <c r="AN133" s="127">
        <f t="shared" si="154"/>
        <v>0</v>
      </c>
      <c r="AO133" s="127">
        <f t="shared" si="154"/>
        <v>0</v>
      </c>
      <c r="AP133" s="127">
        <f t="shared" si="154"/>
        <v>0</v>
      </c>
      <c r="AQ133" s="127">
        <f t="shared" si="154"/>
        <v>0</v>
      </c>
      <c r="AR133" s="127">
        <f t="shared" si="154"/>
        <v>0</v>
      </c>
      <c r="AS133" s="127">
        <f t="shared" si="154"/>
        <v>0</v>
      </c>
      <c r="AT133" s="127">
        <f t="shared" si="154"/>
        <v>0</v>
      </c>
      <c r="AU133" s="127">
        <f t="shared" si="154"/>
        <v>0</v>
      </c>
      <c r="AV133" s="127">
        <f t="shared" si="154"/>
        <v>0</v>
      </c>
      <c r="AW133" s="127">
        <f t="shared" si="154"/>
        <v>0</v>
      </c>
      <c r="AX133" s="127">
        <f t="shared" si="154"/>
        <v>0</v>
      </c>
      <c r="AY133" s="127">
        <f t="shared" si="154"/>
        <v>0</v>
      </c>
      <c r="AZ133" s="127">
        <f t="shared" si="154"/>
        <v>0</v>
      </c>
      <c r="BA133" s="127">
        <f t="shared" si="154"/>
        <v>0</v>
      </c>
      <c r="BB133" s="127">
        <f t="shared" si="154"/>
        <v>0</v>
      </c>
      <c r="BC133" s="127">
        <f t="shared" si="154"/>
        <v>0</v>
      </c>
      <c r="BD133" s="127">
        <f t="shared" si="154"/>
        <v>0</v>
      </c>
      <c r="BE133" s="127">
        <f t="shared" si="154"/>
        <v>0</v>
      </c>
      <c r="BF133" s="127">
        <f t="shared" si="154"/>
        <v>0</v>
      </c>
      <c r="BG133" s="127">
        <f t="shared" si="154"/>
        <v>0</v>
      </c>
      <c r="BH133" s="127">
        <f t="shared" si="154"/>
        <v>0</v>
      </c>
      <c r="BI133" s="127">
        <f t="shared" si="154"/>
        <v>0</v>
      </c>
      <c r="BJ133" s="127">
        <f t="shared" si="154"/>
        <v>0</v>
      </c>
      <c r="BK133" s="127">
        <f t="shared" si="154"/>
        <v>0</v>
      </c>
      <c r="BL133" s="127">
        <f t="shared" si="154"/>
        <v>0</v>
      </c>
      <c r="BM133" s="127">
        <f t="shared" si="154"/>
        <v>0</v>
      </c>
    </row>
    <row r="134" spans="2:65" x14ac:dyDescent="0.25">
      <c r="B134" t="str">
        <f t="shared" si="152"/>
        <v>COSTI D'IMPIANTO E AMPLIAMENTO</v>
      </c>
      <c r="C134" s="51">
        <f t="shared" si="152"/>
        <v>0</v>
      </c>
      <c r="F134" s="127"/>
      <c r="G134" s="127"/>
      <c r="H134" s="127"/>
      <c r="I134" s="127"/>
      <c r="J134" s="127"/>
      <c r="K134" s="127"/>
      <c r="L134" s="127">
        <f t="shared" ref="L134:BM134" si="155">+IF(K141=$G$5,0,1)*(SUM($G$8)*$C134)/12</f>
        <v>0</v>
      </c>
      <c r="M134" s="127">
        <f t="shared" si="155"/>
        <v>0</v>
      </c>
      <c r="N134" s="127">
        <f t="shared" si="155"/>
        <v>0</v>
      </c>
      <c r="O134" s="127">
        <f t="shared" si="155"/>
        <v>0</v>
      </c>
      <c r="P134" s="127">
        <f t="shared" si="155"/>
        <v>0</v>
      </c>
      <c r="Q134" s="127">
        <f t="shared" si="155"/>
        <v>0</v>
      </c>
      <c r="R134" s="127">
        <f t="shared" si="155"/>
        <v>0</v>
      </c>
      <c r="S134" s="127">
        <f t="shared" si="155"/>
        <v>0</v>
      </c>
      <c r="T134" s="127">
        <f t="shared" si="155"/>
        <v>0</v>
      </c>
      <c r="U134" s="127">
        <f t="shared" si="155"/>
        <v>0</v>
      </c>
      <c r="V134" s="127">
        <f t="shared" si="155"/>
        <v>0</v>
      </c>
      <c r="W134" s="127">
        <f t="shared" si="155"/>
        <v>0</v>
      </c>
      <c r="X134" s="127">
        <f t="shared" si="155"/>
        <v>0</v>
      </c>
      <c r="Y134" s="127">
        <f t="shared" si="155"/>
        <v>0</v>
      </c>
      <c r="Z134" s="127">
        <f t="shared" si="155"/>
        <v>0</v>
      </c>
      <c r="AA134" s="127">
        <f t="shared" si="155"/>
        <v>0</v>
      </c>
      <c r="AB134" s="127">
        <f t="shared" si="155"/>
        <v>0</v>
      </c>
      <c r="AC134" s="127">
        <f t="shared" si="155"/>
        <v>0</v>
      </c>
      <c r="AD134" s="127">
        <f t="shared" si="155"/>
        <v>0</v>
      </c>
      <c r="AE134" s="127">
        <f t="shared" si="155"/>
        <v>0</v>
      </c>
      <c r="AF134" s="127">
        <f t="shared" si="155"/>
        <v>0</v>
      </c>
      <c r="AG134" s="127">
        <f t="shared" si="155"/>
        <v>0</v>
      </c>
      <c r="AH134" s="127">
        <f t="shared" si="155"/>
        <v>0</v>
      </c>
      <c r="AI134" s="127">
        <f t="shared" si="155"/>
        <v>0</v>
      </c>
      <c r="AJ134" s="127">
        <f t="shared" si="155"/>
        <v>0</v>
      </c>
      <c r="AK134" s="127">
        <f t="shared" si="155"/>
        <v>0</v>
      </c>
      <c r="AL134" s="127">
        <f t="shared" si="155"/>
        <v>0</v>
      </c>
      <c r="AM134" s="127">
        <f t="shared" si="155"/>
        <v>0</v>
      </c>
      <c r="AN134" s="127">
        <f t="shared" si="155"/>
        <v>0</v>
      </c>
      <c r="AO134" s="127">
        <f t="shared" si="155"/>
        <v>0</v>
      </c>
      <c r="AP134" s="127">
        <f t="shared" si="155"/>
        <v>0</v>
      </c>
      <c r="AQ134" s="127">
        <f t="shared" si="155"/>
        <v>0</v>
      </c>
      <c r="AR134" s="127">
        <f t="shared" si="155"/>
        <v>0</v>
      </c>
      <c r="AS134" s="127">
        <f t="shared" si="155"/>
        <v>0</v>
      </c>
      <c r="AT134" s="127">
        <f t="shared" si="155"/>
        <v>0</v>
      </c>
      <c r="AU134" s="127">
        <f t="shared" si="155"/>
        <v>0</v>
      </c>
      <c r="AV134" s="127">
        <f t="shared" si="155"/>
        <v>0</v>
      </c>
      <c r="AW134" s="127">
        <f t="shared" si="155"/>
        <v>0</v>
      </c>
      <c r="AX134" s="127">
        <f t="shared" si="155"/>
        <v>0</v>
      </c>
      <c r="AY134" s="127">
        <f t="shared" si="155"/>
        <v>0</v>
      </c>
      <c r="AZ134" s="127">
        <f t="shared" si="155"/>
        <v>0</v>
      </c>
      <c r="BA134" s="127">
        <f t="shared" si="155"/>
        <v>0</v>
      </c>
      <c r="BB134" s="127">
        <f t="shared" si="155"/>
        <v>0</v>
      </c>
      <c r="BC134" s="127">
        <f t="shared" si="155"/>
        <v>0</v>
      </c>
      <c r="BD134" s="127">
        <f t="shared" si="155"/>
        <v>0</v>
      </c>
      <c r="BE134" s="127">
        <f t="shared" si="155"/>
        <v>0</v>
      </c>
      <c r="BF134" s="127">
        <f t="shared" si="155"/>
        <v>0</v>
      </c>
      <c r="BG134" s="127">
        <f t="shared" si="155"/>
        <v>0</v>
      </c>
      <c r="BH134" s="127">
        <f t="shared" si="155"/>
        <v>0</v>
      </c>
      <c r="BI134" s="127">
        <f t="shared" si="155"/>
        <v>0</v>
      </c>
      <c r="BJ134" s="127">
        <f t="shared" si="155"/>
        <v>0</v>
      </c>
      <c r="BK134" s="127">
        <f t="shared" si="155"/>
        <v>0</v>
      </c>
      <c r="BL134" s="127">
        <f t="shared" si="155"/>
        <v>0</v>
      </c>
      <c r="BM134" s="127">
        <f t="shared" si="155"/>
        <v>0</v>
      </c>
    </row>
    <row r="135" spans="2:65" x14ac:dyDescent="0.25">
      <c r="B135" t="str">
        <f t="shared" si="152"/>
        <v>FEE D'INGRESSO</v>
      </c>
      <c r="C135" s="51">
        <f t="shared" si="152"/>
        <v>0</v>
      </c>
      <c r="F135" s="127"/>
      <c r="G135" s="127"/>
      <c r="H135" s="127"/>
      <c r="I135" s="127"/>
      <c r="J135" s="127"/>
      <c r="K135" s="127"/>
      <c r="L135" s="127">
        <f t="shared" ref="L135:BM135" si="156">+IF(K142=$G$5,0,1)*(SUM($G$9)*$C135)/12</f>
        <v>0</v>
      </c>
      <c r="M135" s="127">
        <f t="shared" si="156"/>
        <v>0</v>
      </c>
      <c r="N135" s="127">
        <f t="shared" si="156"/>
        <v>0</v>
      </c>
      <c r="O135" s="127">
        <f t="shared" si="156"/>
        <v>0</v>
      </c>
      <c r="P135" s="127">
        <f t="shared" si="156"/>
        <v>0</v>
      </c>
      <c r="Q135" s="127">
        <f t="shared" si="156"/>
        <v>0</v>
      </c>
      <c r="R135" s="127">
        <f t="shared" si="156"/>
        <v>0</v>
      </c>
      <c r="S135" s="127">
        <f t="shared" si="156"/>
        <v>0</v>
      </c>
      <c r="T135" s="127">
        <f t="shared" si="156"/>
        <v>0</v>
      </c>
      <c r="U135" s="127">
        <f t="shared" si="156"/>
        <v>0</v>
      </c>
      <c r="V135" s="127">
        <f t="shared" si="156"/>
        <v>0</v>
      </c>
      <c r="W135" s="127">
        <f t="shared" si="156"/>
        <v>0</v>
      </c>
      <c r="X135" s="127">
        <f t="shared" si="156"/>
        <v>0</v>
      </c>
      <c r="Y135" s="127">
        <f t="shared" si="156"/>
        <v>0</v>
      </c>
      <c r="Z135" s="127">
        <f t="shared" si="156"/>
        <v>0</v>
      </c>
      <c r="AA135" s="127">
        <f t="shared" si="156"/>
        <v>0</v>
      </c>
      <c r="AB135" s="127">
        <f t="shared" si="156"/>
        <v>0</v>
      </c>
      <c r="AC135" s="127">
        <f t="shared" si="156"/>
        <v>0</v>
      </c>
      <c r="AD135" s="127">
        <f t="shared" si="156"/>
        <v>0</v>
      </c>
      <c r="AE135" s="127">
        <f t="shared" si="156"/>
        <v>0</v>
      </c>
      <c r="AF135" s="127">
        <f t="shared" si="156"/>
        <v>0</v>
      </c>
      <c r="AG135" s="127">
        <f t="shared" si="156"/>
        <v>0</v>
      </c>
      <c r="AH135" s="127">
        <f t="shared" si="156"/>
        <v>0</v>
      </c>
      <c r="AI135" s="127">
        <f t="shared" si="156"/>
        <v>0</v>
      </c>
      <c r="AJ135" s="127">
        <f t="shared" si="156"/>
        <v>0</v>
      </c>
      <c r="AK135" s="127">
        <f t="shared" si="156"/>
        <v>0</v>
      </c>
      <c r="AL135" s="127">
        <f t="shared" si="156"/>
        <v>0</v>
      </c>
      <c r="AM135" s="127">
        <f t="shared" si="156"/>
        <v>0</v>
      </c>
      <c r="AN135" s="127">
        <f t="shared" si="156"/>
        <v>0</v>
      </c>
      <c r="AO135" s="127">
        <f t="shared" si="156"/>
        <v>0</v>
      </c>
      <c r="AP135" s="127">
        <f t="shared" si="156"/>
        <v>0</v>
      </c>
      <c r="AQ135" s="127">
        <f t="shared" si="156"/>
        <v>0</v>
      </c>
      <c r="AR135" s="127">
        <f t="shared" si="156"/>
        <v>0</v>
      </c>
      <c r="AS135" s="127">
        <f t="shared" si="156"/>
        <v>0</v>
      </c>
      <c r="AT135" s="127">
        <f t="shared" si="156"/>
        <v>0</v>
      </c>
      <c r="AU135" s="127">
        <f t="shared" si="156"/>
        <v>0</v>
      </c>
      <c r="AV135" s="127">
        <f t="shared" si="156"/>
        <v>0</v>
      </c>
      <c r="AW135" s="127">
        <f t="shared" si="156"/>
        <v>0</v>
      </c>
      <c r="AX135" s="127">
        <f t="shared" si="156"/>
        <v>0</v>
      </c>
      <c r="AY135" s="127">
        <f t="shared" si="156"/>
        <v>0</v>
      </c>
      <c r="AZ135" s="127">
        <f t="shared" si="156"/>
        <v>0</v>
      </c>
      <c r="BA135" s="127">
        <f t="shared" si="156"/>
        <v>0</v>
      </c>
      <c r="BB135" s="127">
        <f t="shared" si="156"/>
        <v>0</v>
      </c>
      <c r="BC135" s="127">
        <f t="shared" si="156"/>
        <v>0</v>
      </c>
      <c r="BD135" s="127">
        <f t="shared" si="156"/>
        <v>0</v>
      </c>
      <c r="BE135" s="127">
        <f t="shared" si="156"/>
        <v>0</v>
      </c>
      <c r="BF135" s="127">
        <f t="shared" si="156"/>
        <v>0</v>
      </c>
      <c r="BG135" s="127">
        <f t="shared" si="156"/>
        <v>0</v>
      </c>
      <c r="BH135" s="127">
        <f t="shared" si="156"/>
        <v>0</v>
      </c>
      <c r="BI135" s="127">
        <f t="shared" si="156"/>
        <v>0</v>
      </c>
      <c r="BJ135" s="127">
        <f t="shared" si="156"/>
        <v>0</v>
      </c>
      <c r="BK135" s="127">
        <f t="shared" si="156"/>
        <v>0</v>
      </c>
      <c r="BL135" s="127">
        <f t="shared" si="156"/>
        <v>0</v>
      </c>
      <c r="BM135" s="127">
        <f t="shared" si="156"/>
        <v>0</v>
      </c>
    </row>
    <row r="136" spans="2:65" x14ac:dyDescent="0.25">
      <c r="B136" t="str">
        <f t="shared" si="152"/>
        <v>ALTRE IMM.NI IMMATERIALI</v>
      </c>
      <c r="C136" s="51">
        <f t="shared" si="152"/>
        <v>0</v>
      </c>
      <c r="F136" s="127"/>
      <c r="G136" s="127"/>
      <c r="H136" s="127"/>
      <c r="I136" s="127"/>
      <c r="J136" s="127"/>
      <c r="K136" s="127"/>
      <c r="L136" s="127">
        <f t="shared" ref="L136:BM136" si="157">+IF(K143=$G$5,0,1)*(SUM($G$10)*$C136)/12</f>
        <v>0</v>
      </c>
      <c r="M136" s="127">
        <f t="shared" si="157"/>
        <v>0</v>
      </c>
      <c r="N136" s="127">
        <f t="shared" si="157"/>
        <v>0</v>
      </c>
      <c r="O136" s="127">
        <f t="shared" si="157"/>
        <v>0</v>
      </c>
      <c r="P136" s="127">
        <f t="shared" si="157"/>
        <v>0</v>
      </c>
      <c r="Q136" s="127">
        <f t="shared" si="157"/>
        <v>0</v>
      </c>
      <c r="R136" s="127">
        <f t="shared" si="157"/>
        <v>0</v>
      </c>
      <c r="S136" s="127">
        <f t="shared" si="157"/>
        <v>0</v>
      </c>
      <c r="T136" s="127">
        <f t="shared" si="157"/>
        <v>0</v>
      </c>
      <c r="U136" s="127">
        <f t="shared" si="157"/>
        <v>0</v>
      </c>
      <c r="V136" s="127">
        <f t="shared" si="157"/>
        <v>0</v>
      </c>
      <c r="W136" s="127">
        <f t="shared" si="157"/>
        <v>0</v>
      </c>
      <c r="X136" s="127">
        <f t="shared" si="157"/>
        <v>0</v>
      </c>
      <c r="Y136" s="127">
        <f t="shared" si="157"/>
        <v>0</v>
      </c>
      <c r="Z136" s="127">
        <f t="shared" si="157"/>
        <v>0</v>
      </c>
      <c r="AA136" s="127">
        <f t="shared" si="157"/>
        <v>0</v>
      </c>
      <c r="AB136" s="127">
        <f t="shared" si="157"/>
        <v>0</v>
      </c>
      <c r="AC136" s="127">
        <f t="shared" si="157"/>
        <v>0</v>
      </c>
      <c r="AD136" s="127">
        <f t="shared" si="157"/>
        <v>0</v>
      </c>
      <c r="AE136" s="127">
        <f t="shared" si="157"/>
        <v>0</v>
      </c>
      <c r="AF136" s="127">
        <f t="shared" si="157"/>
        <v>0</v>
      </c>
      <c r="AG136" s="127">
        <f t="shared" si="157"/>
        <v>0</v>
      </c>
      <c r="AH136" s="127">
        <f t="shared" si="157"/>
        <v>0</v>
      </c>
      <c r="AI136" s="127">
        <f t="shared" si="157"/>
        <v>0</v>
      </c>
      <c r="AJ136" s="127">
        <f t="shared" si="157"/>
        <v>0</v>
      </c>
      <c r="AK136" s="127">
        <f t="shared" si="157"/>
        <v>0</v>
      </c>
      <c r="AL136" s="127">
        <f t="shared" si="157"/>
        <v>0</v>
      </c>
      <c r="AM136" s="127">
        <f t="shared" si="157"/>
        <v>0</v>
      </c>
      <c r="AN136" s="127">
        <f t="shared" si="157"/>
        <v>0</v>
      </c>
      <c r="AO136" s="127">
        <f t="shared" si="157"/>
        <v>0</v>
      </c>
      <c r="AP136" s="127">
        <f t="shared" si="157"/>
        <v>0</v>
      </c>
      <c r="AQ136" s="127">
        <f t="shared" si="157"/>
        <v>0</v>
      </c>
      <c r="AR136" s="127">
        <f t="shared" si="157"/>
        <v>0</v>
      </c>
      <c r="AS136" s="127">
        <f t="shared" si="157"/>
        <v>0</v>
      </c>
      <c r="AT136" s="127">
        <f t="shared" si="157"/>
        <v>0</v>
      </c>
      <c r="AU136" s="127">
        <f t="shared" si="157"/>
        <v>0</v>
      </c>
      <c r="AV136" s="127">
        <f t="shared" si="157"/>
        <v>0</v>
      </c>
      <c r="AW136" s="127">
        <f t="shared" si="157"/>
        <v>0</v>
      </c>
      <c r="AX136" s="127">
        <f t="shared" si="157"/>
        <v>0</v>
      </c>
      <c r="AY136" s="127">
        <f t="shared" si="157"/>
        <v>0</v>
      </c>
      <c r="AZ136" s="127">
        <f t="shared" si="157"/>
        <v>0</v>
      </c>
      <c r="BA136" s="127">
        <f t="shared" si="157"/>
        <v>0</v>
      </c>
      <c r="BB136" s="127">
        <f t="shared" si="157"/>
        <v>0</v>
      </c>
      <c r="BC136" s="127">
        <f t="shared" si="157"/>
        <v>0</v>
      </c>
      <c r="BD136" s="127">
        <f t="shared" si="157"/>
        <v>0</v>
      </c>
      <c r="BE136" s="127">
        <f t="shared" si="157"/>
        <v>0</v>
      </c>
      <c r="BF136" s="127">
        <f t="shared" si="157"/>
        <v>0</v>
      </c>
      <c r="BG136" s="127">
        <f t="shared" si="157"/>
        <v>0</v>
      </c>
      <c r="BH136" s="127">
        <f t="shared" si="157"/>
        <v>0</v>
      </c>
      <c r="BI136" s="127">
        <f t="shared" si="157"/>
        <v>0</v>
      </c>
      <c r="BJ136" s="127">
        <f t="shared" si="157"/>
        <v>0</v>
      </c>
      <c r="BK136" s="127">
        <f t="shared" si="157"/>
        <v>0</v>
      </c>
      <c r="BL136" s="127">
        <f t="shared" si="157"/>
        <v>0</v>
      </c>
      <c r="BM136" s="127">
        <f t="shared" si="157"/>
        <v>0</v>
      </c>
    </row>
    <row r="137" spans="2:65" ht="30" x14ac:dyDescent="0.25">
      <c r="C137" s="50"/>
      <c r="F137" s="165" t="s">
        <v>167</v>
      </c>
      <c r="G137" s="165" t="s">
        <v>167</v>
      </c>
      <c r="H137" s="165" t="s">
        <v>167</v>
      </c>
      <c r="I137" s="165" t="s">
        <v>167</v>
      </c>
      <c r="J137" s="165" t="s">
        <v>167</v>
      </c>
      <c r="K137" s="165" t="s">
        <v>167</v>
      </c>
      <c r="L137" s="165" t="s">
        <v>167</v>
      </c>
      <c r="M137" s="165" t="s">
        <v>167</v>
      </c>
      <c r="N137" s="165" t="s">
        <v>167</v>
      </c>
      <c r="O137" s="165" t="s">
        <v>167</v>
      </c>
      <c r="P137" s="165" t="s">
        <v>167</v>
      </c>
      <c r="Q137" s="165" t="s">
        <v>167</v>
      </c>
      <c r="R137" s="165" t="s">
        <v>167</v>
      </c>
      <c r="S137" s="165" t="s">
        <v>167</v>
      </c>
      <c r="T137" s="165" t="s">
        <v>167</v>
      </c>
      <c r="U137" s="165" t="s">
        <v>167</v>
      </c>
      <c r="V137" s="165" t="s">
        <v>167</v>
      </c>
      <c r="W137" s="165" t="s">
        <v>167</v>
      </c>
      <c r="X137" s="165" t="s">
        <v>167</v>
      </c>
      <c r="Y137" s="165" t="s">
        <v>167</v>
      </c>
      <c r="Z137" s="165" t="s">
        <v>167</v>
      </c>
      <c r="AA137" s="165" t="s">
        <v>167</v>
      </c>
      <c r="AB137" s="165" t="s">
        <v>167</v>
      </c>
      <c r="AC137" s="165" t="s">
        <v>167</v>
      </c>
      <c r="AD137" s="165" t="s">
        <v>167</v>
      </c>
      <c r="AE137" s="165" t="s">
        <v>167</v>
      </c>
      <c r="AF137" s="165" t="s">
        <v>167</v>
      </c>
      <c r="AG137" s="165" t="s">
        <v>167</v>
      </c>
      <c r="AH137" s="165" t="s">
        <v>167</v>
      </c>
      <c r="AI137" s="165" t="s">
        <v>167</v>
      </c>
      <c r="AJ137" s="165" t="s">
        <v>167</v>
      </c>
      <c r="AK137" s="165" t="s">
        <v>167</v>
      </c>
      <c r="AL137" s="165" t="s">
        <v>167</v>
      </c>
      <c r="AM137" s="165" t="s">
        <v>167</v>
      </c>
      <c r="AN137" s="165" t="s">
        <v>167</v>
      </c>
      <c r="AO137" s="165" t="s">
        <v>167</v>
      </c>
      <c r="AP137" s="165" t="s">
        <v>167</v>
      </c>
      <c r="AQ137" s="165" t="s">
        <v>167</v>
      </c>
      <c r="AR137" s="165" t="s">
        <v>167</v>
      </c>
      <c r="AS137" s="165" t="s">
        <v>167</v>
      </c>
      <c r="AT137" s="165" t="s">
        <v>167</v>
      </c>
      <c r="AU137" s="165" t="s">
        <v>167</v>
      </c>
      <c r="AV137" s="165" t="s">
        <v>167</v>
      </c>
      <c r="AW137" s="165" t="s">
        <v>167</v>
      </c>
      <c r="AX137" s="165" t="s">
        <v>167</v>
      </c>
      <c r="AY137" s="165" t="s">
        <v>167</v>
      </c>
      <c r="AZ137" s="165" t="s">
        <v>167</v>
      </c>
      <c r="BA137" s="165" t="s">
        <v>167</v>
      </c>
      <c r="BB137" s="165" t="s">
        <v>167</v>
      </c>
      <c r="BC137" s="165" t="s">
        <v>167</v>
      </c>
      <c r="BD137" s="165" t="s">
        <v>167</v>
      </c>
      <c r="BE137" s="165" t="s">
        <v>167</v>
      </c>
      <c r="BF137" s="165" t="s">
        <v>167</v>
      </c>
      <c r="BG137" s="165" t="s">
        <v>167</v>
      </c>
      <c r="BH137" s="165" t="s">
        <v>167</v>
      </c>
      <c r="BI137" s="165" t="s">
        <v>167</v>
      </c>
      <c r="BJ137" s="165" t="s">
        <v>167</v>
      </c>
      <c r="BK137" s="165" t="s">
        <v>167</v>
      </c>
      <c r="BL137" s="165" t="s">
        <v>167</v>
      </c>
      <c r="BM137" s="165" t="s">
        <v>167</v>
      </c>
    </row>
    <row r="138" spans="2:65" x14ac:dyDescent="0.25">
      <c r="B138" t="str">
        <f>+B131</f>
        <v>FABBRICATI</v>
      </c>
      <c r="C138" s="51"/>
      <c r="F138" s="127"/>
      <c r="G138" s="127"/>
      <c r="H138" s="127"/>
      <c r="I138" s="127"/>
      <c r="J138" s="127"/>
      <c r="K138" s="127"/>
      <c r="L138" s="127">
        <f t="shared" ref="L138:BM142" si="158">+K138+L131</f>
        <v>0</v>
      </c>
      <c r="M138" s="127">
        <f t="shared" si="158"/>
        <v>0</v>
      </c>
      <c r="N138" s="127">
        <f t="shared" si="158"/>
        <v>0</v>
      </c>
      <c r="O138" s="127">
        <f t="shared" si="158"/>
        <v>0</v>
      </c>
      <c r="P138" s="127">
        <f t="shared" si="158"/>
        <v>0</v>
      </c>
      <c r="Q138" s="127">
        <f t="shared" si="158"/>
        <v>0</v>
      </c>
      <c r="R138" s="127">
        <f t="shared" si="158"/>
        <v>0</v>
      </c>
      <c r="S138" s="127">
        <f t="shared" si="158"/>
        <v>0</v>
      </c>
      <c r="T138" s="127">
        <f t="shared" si="158"/>
        <v>0</v>
      </c>
      <c r="U138" s="127">
        <f t="shared" si="158"/>
        <v>0</v>
      </c>
      <c r="V138" s="127">
        <f t="shared" si="158"/>
        <v>0</v>
      </c>
      <c r="W138" s="127">
        <f t="shared" si="158"/>
        <v>0</v>
      </c>
      <c r="X138" s="127">
        <f t="shared" si="158"/>
        <v>0</v>
      </c>
      <c r="Y138" s="127">
        <f t="shared" si="158"/>
        <v>0</v>
      </c>
      <c r="Z138" s="127">
        <f t="shared" si="158"/>
        <v>0</v>
      </c>
      <c r="AA138" s="127">
        <f t="shared" si="158"/>
        <v>0</v>
      </c>
      <c r="AB138" s="127">
        <f t="shared" si="158"/>
        <v>0</v>
      </c>
      <c r="AC138" s="127">
        <f t="shared" si="158"/>
        <v>0</v>
      </c>
      <c r="AD138" s="127">
        <f t="shared" si="158"/>
        <v>0</v>
      </c>
      <c r="AE138" s="127">
        <f t="shared" si="158"/>
        <v>0</v>
      </c>
      <c r="AF138" s="127">
        <f t="shared" si="158"/>
        <v>0</v>
      </c>
      <c r="AG138" s="127">
        <f t="shared" si="158"/>
        <v>0</v>
      </c>
      <c r="AH138" s="127">
        <f t="shared" si="158"/>
        <v>0</v>
      </c>
      <c r="AI138" s="127">
        <f t="shared" si="158"/>
        <v>0</v>
      </c>
      <c r="AJ138" s="127">
        <f t="shared" si="158"/>
        <v>0</v>
      </c>
      <c r="AK138" s="127">
        <f t="shared" si="158"/>
        <v>0</v>
      </c>
      <c r="AL138" s="127">
        <f t="shared" si="158"/>
        <v>0</v>
      </c>
      <c r="AM138" s="127">
        <f t="shared" si="158"/>
        <v>0</v>
      </c>
      <c r="AN138" s="127">
        <f t="shared" si="158"/>
        <v>0</v>
      </c>
      <c r="AO138" s="127">
        <f t="shared" si="158"/>
        <v>0</v>
      </c>
      <c r="AP138" s="127">
        <f t="shared" si="158"/>
        <v>0</v>
      </c>
      <c r="AQ138" s="127">
        <f t="shared" si="158"/>
        <v>0</v>
      </c>
      <c r="AR138" s="127">
        <f t="shared" si="158"/>
        <v>0</v>
      </c>
      <c r="AS138" s="127">
        <f t="shared" si="158"/>
        <v>0</v>
      </c>
      <c r="AT138" s="127">
        <f t="shared" si="158"/>
        <v>0</v>
      </c>
      <c r="AU138" s="127">
        <f t="shared" si="158"/>
        <v>0</v>
      </c>
      <c r="AV138" s="127">
        <f t="shared" si="158"/>
        <v>0</v>
      </c>
      <c r="AW138" s="127">
        <f t="shared" si="158"/>
        <v>0</v>
      </c>
      <c r="AX138" s="127">
        <f t="shared" si="158"/>
        <v>0</v>
      </c>
      <c r="AY138" s="127">
        <f t="shared" si="158"/>
        <v>0</v>
      </c>
      <c r="AZ138" s="127">
        <f t="shared" si="158"/>
        <v>0</v>
      </c>
      <c r="BA138" s="127">
        <f t="shared" si="158"/>
        <v>0</v>
      </c>
      <c r="BB138" s="127">
        <f t="shared" si="158"/>
        <v>0</v>
      </c>
      <c r="BC138" s="127">
        <f t="shared" si="158"/>
        <v>0</v>
      </c>
      <c r="BD138" s="127">
        <f t="shared" si="158"/>
        <v>0</v>
      </c>
      <c r="BE138" s="127">
        <f t="shared" si="158"/>
        <v>0</v>
      </c>
      <c r="BF138" s="127">
        <f t="shared" si="158"/>
        <v>0</v>
      </c>
      <c r="BG138" s="127">
        <f t="shared" si="158"/>
        <v>0</v>
      </c>
      <c r="BH138" s="127">
        <f t="shared" si="158"/>
        <v>0</v>
      </c>
      <c r="BI138" s="127">
        <f t="shared" si="158"/>
        <v>0</v>
      </c>
      <c r="BJ138" s="127">
        <f t="shared" si="158"/>
        <v>0</v>
      </c>
      <c r="BK138" s="127">
        <f t="shared" si="158"/>
        <v>0</v>
      </c>
      <c r="BL138" s="127">
        <f t="shared" si="158"/>
        <v>0</v>
      </c>
      <c r="BM138" s="127">
        <f t="shared" si="158"/>
        <v>0</v>
      </c>
    </row>
    <row r="139" spans="2:65" x14ac:dyDescent="0.25">
      <c r="B139" t="str">
        <f t="shared" ref="B139:B142" si="159">+B132</f>
        <v>IMPIANTI E MACCHINARI</v>
      </c>
      <c r="C139" s="51"/>
      <c r="F139" s="127"/>
      <c r="G139" s="127"/>
      <c r="H139" s="127"/>
      <c r="I139" s="127"/>
      <c r="J139" s="127"/>
      <c r="K139" s="127"/>
      <c r="L139" s="127">
        <f t="shared" si="158"/>
        <v>0</v>
      </c>
      <c r="M139" s="127">
        <f t="shared" si="158"/>
        <v>0</v>
      </c>
      <c r="N139" s="127">
        <f t="shared" si="158"/>
        <v>0</v>
      </c>
      <c r="O139" s="127">
        <f t="shared" si="158"/>
        <v>0</v>
      </c>
      <c r="P139" s="127">
        <f t="shared" si="158"/>
        <v>0</v>
      </c>
      <c r="Q139" s="127">
        <f t="shared" si="158"/>
        <v>0</v>
      </c>
      <c r="R139" s="127">
        <f t="shared" si="158"/>
        <v>0</v>
      </c>
      <c r="S139" s="127">
        <f t="shared" si="158"/>
        <v>0</v>
      </c>
      <c r="T139" s="127">
        <f t="shared" si="158"/>
        <v>0</v>
      </c>
      <c r="U139" s="127">
        <f t="shared" si="158"/>
        <v>0</v>
      </c>
      <c r="V139" s="127">
        <f t="shared" si="158"/>
        <v>0</v>
      </c>
      <c r="W139" s="127">
        <f t="shared" si="158"/>
        <v>0</v>
      </c>
      <c r="X139" s="127">
        <f t="shared" si="158"/>
        <v>0</v>
      </c>
      <c r="Y139" s="127">
        <f t="shared" si="158"/>
        <v>0</v>
      </c>
      <c r="Z139" s="127">
        <f t="shared" si="158"/>
        <v>0</v>
      </c>
      <c r="AA139" s="127">
        <f t="shared" si="158"/>
        <v>0</v>
      </c>
      <c r="AB139" s="127">
        <f t="shared" si="158"/>
        <v>0</v>
      </c>
      <c r="AC139" s="127">
        <f t="shared" si="158"/>
        <v>0</v>
      </c>
      <c r="AD139" s="127">
        <f t="shared" si="158"/>
        <v>0</v>
      </c>
      <c r="AE139" s="127">
        <f t="shared" si="158"/>
        <v>0</v>
      </c>
      <c r="AF139" s="127">
        <f t="shared" si="158"/>
        <v>0</v>
      </c>
      <c r="AG139" s="127">
        <f t="shared" si="158"/>
        <v>0</v>
      </c>
      <c r="AH139" s="127">
        <f t="shared" si="158"/>
        <v>0</v>
      </c>
      <c r="AI139" s="127">
        <f t="shared" si="158"/>
        <v>0</v>
      </c>
      <c r="AJ139" s="127">
        <f t="shared" si="158"/>
        <v>0</v>
      </c>
      <c r="AK139" s="127">
        <f t="shared" si="158"/>
        <v>0</v>
      </c>
      <c r="AL139" s="127">
        <f t="shared" si="158"/>
        <v>0</v>
      </c>
      <c r="AM139" s="127">
        <f t="shared" si="158"/>
        <v>0</v>
      </c>
      <c r="AN139" s="127">
        <f t="shared" si="158"/>
        <v>0</v>
      </c>
      <c r="AO139" s="127">
        <f t="shared" si="158"/>
        <v>0</v>
      </c>
      <c r="AP139" s="127">
        <f t="shared" si="158"/>
        <v>0</v>
      </c>
      <c r="AQ139" s="127">
        <f t="shared" si="158"/>
        <v>0</v>
      </c>
      <c r="AR139" s="127">
        <f t="shared" si="158"/>
        <v>0</v>
      </c>
      <c r="AS139" s="127">
        <f t="shared" si="158"/>
        <v>0</v>
      </c>
      <c r="AT139" s="127">
        <f t="shared" si="158"/>
        <v>0</v>
      </c>
      <c r="AU139" s="127">
        <f t="shared" si="158"/>
        <v>0</v>
      </c>
      <c r="AV139" s="127">
        <f t="shared" si="158"/>
        <v>0</v>
      </c>
      <c r="AW139" s="127">
        <f t="shared" si="158"/>
        <v>0</v>
      </c>
      <c r="AX139" s="127">
        <f t="shared" si="158"/>
        <v>0</v>
      </c>
      <c r="AY139" s="127">
        <f t="shared" si="158"/>
        <v>0</v>
      </c>
      <c r="AZ139" s="127">
        <f t="shared" si="158"/>
        <v>0</v>
      </c>
      <c r="BA139" s="127">
        <f t="shared" si="158"/>
        <v>0</v>
      </c>
      <c r="BB139" s="127">
        <f t="shared" si="158"/>
        <v>0</v>
      </c>
      <c r="BC139" s="127">
        <f t="shared" si="158"/>
        <v>0</v>
      </c>
      <c r="BD139" s="127">
        <f t="shared" si="158"/>
        <v>0</v>
      </c>
      <c r="BE139" s="127">
        <f t="shared" si="158"/>
        <v>0</v>
      </c>
      <c r="BF139" s="127">
        <f t="shared" si="158"/>
        <v>0</v>
      </c>
      <c r="BG139" s="127">
        <f t="shared" si="158"/>
        <v>0</v>
      </c>
      <c r="BH139" s="127">
        <f t="shared" si="158"/>
        <v>0</v>
      </c>
      <c r="BI139" s="127">
        <f t="shared" si="158"/>
        <v>0</v>
      </c>
      <c r="BJ139" s="127">
        <f t="shared" si="158"/>
        <v>0</v>
      </c>
      <c r="BK139" s="127">
        <f t="shared" si="158"/>
        <v>0</v>
      </c>
      <c r="BL139" s="127">
        <f t="shared" si="158"/>
        <v>0</v>
      </c>
      <c r="BM139" s="127">
        <f t="shared" si="158"/>
        <v>0</v>
      </c>
    </row>
    <row r="140" spans="2:65" x14ac:dyDescent="0.25">
      <c r="B140" t="str">
        <f t="shared" si="159"/>
        <v>ATTREZZATURE IND.LI E COMM.LI</v>
      </c>
      <c r="C140" s="51"/>
      <c r="F140" s="127"/>
      <c r="G140" s="127"/>
      <c r="H140" s="127"/>
      <c r="I140" s="127"/>
      <c r="J140" s="127"/>
      <c r="K140" s="127"/>
      <c r="L140" s="127">
        <f t="shared" si="158"/>
        <v>0</v>
      </c>
      <c r="M140" s="127">
        <f t="shared" si="158"/>
        <v>0</v>
      </c>
      <c r="N140" s="127">
        <f t="shared" si="158"/>
        <v>0</v>
      </c>
      <c r="O140" s="127">
        <f t="shared" si="158"/>
        <v>0</v>
      </c>
      <c r="P140" s="127">
        <f t="shared" si="158"/>
        <v>0</v>
      </c>
      <c r="Q140" s="127">
        <f t="shared" si="158"/>
        <v>0</v>
      </c>
      <c r="R140" s="127">
        <f t="shared" si="158"/>
        <v>0</v>
      </c>
      <c r="S140" s="127">
        <f t="shared" si="158"/>
        <v>0</v>
      </c>
      <c r="T140" s="127">
        <f t="shared" si="158"/>
        <v>0</v>
      </c>
      <c r="U140" s="127">
        <f t="shared" si="158"/>
        <v>0</v>
      </c>
      <c r="V140" s="127">
        <f t="shared" si="158"/>
        <v>0</v>
      </c>
      <c r="W140" s="127">
        <f t="shared" si="158"/>
        <v>0</v>
      </c>
      <c r="X140" s="127">
        <f t="shared" si="158"/>
        <v>0</v>
      </c>
      <c r="Y140" s="127">
        <f t="shared" si="158"/>
        <v>0</v>
      </c>
      <c r="Z140" s="127">
        <f t="shared" si="158"/>
        <v>0</v>
      </c>
      <c r="AA140" s="127">
        <f t="shared" si="158"/>
        <v>0</v>
      </c>
      <c r="AB140" s="127">
        <f t="shared" si="158"/>
        <v>0</v>
      </c>
      <c r="AC140" s="127">
        <f t="shared" si="158"/>
        <v>0</v>
      </c>
      <c r="AD140" s="127">
        <f t="shared" si="158"/>
        <v>0</v>
      </c>
      <c r="AE140" s="127">
        <f t="shared" si="158"/>
        <v>0</v>
      </c>
      <c r="AF140" s="127">
        <f t="shared" si="158"/>
        <v>0</v>
      </c>
      <c r="AG140" s="127">
        <f t="shared" si="158"/>
        <v>0</v>
      </c>
      <c r="AH140" s="127">
        <f t="shared" si="158"/>
        <v>0</v>
      </c>
      <c r="AI140" s="127">
        <f t="shared" si="158"/>
        <v>0</v>
      </c>
      <c r="AJ140" s="127">
        <f t="shared" si="158"/>
        <v>0</v>
      </c>
      <c r="AK140" s="127">
        <f t="shared" si="158"/>
        <v>0</v>
      </c>
      <c r="AL140" s="127">
        <f t="shared" si="158"/>
        <v>0</v>
      </c>
      <c r="AM140" s="127">
        <f t="shared" si="158"/>
        <v>0</v>
      </c>
      <c r="AN140" s="127">
        <f t="shared" si="158"/>
        <v>0</v>
      </c>
      <c r="AO140" s="127">
        <f t="shared" si="158"/>
        <v>0</v>
      </c>
      <c r="AP140" s="127">
        <f t="shared" si="158"/>
        <v>0</v>
      </c>
      <c r="AQ140" s="127">
        <f t="shared" si="158"/>
        <v>0</v>
      </c>
      <c r="AR140" s="127">
        <f t="shared" si="158"/>
        <v>0</v>
      </c>
      <c r="AS140" s="127">
        <f t="shared" si="158"/>
        <v>0</v>
      </c>
      <c r="AT140" s="127">
        <f t="shared" si="158"/>
        <v>0</v>
      </c>
      <c r="AU140" s="127">
        <f t="shared" si="158"/>
        <v>0</v>
      </c>
      <c r="AV140" s="127">
        <f t="shared" si="158"/>
        <v>0</v>
      </c>
      <c r="AW140" s="127">
        <f t="shared" si="158"/>
        <v>0</v>
      </c>
      <c r="AX140" s="127">
        <f t="shared" si="158"/>
        <v>0</v>
      </c>
      <c r="AY140" s="127">
        <f t="shared" si="158"/>
        <v>0</v>
      </c>
      <c r="AZ140" s="127">
        <f t="shared" si="158"/>
        <v>0</v>
      </c>
      <c r="BA140" s="127">
        <f t="shared" si="158"/>
        <v>0</v>
      </c>
      <c r="BB140" s="127">
        <f t="shared" si="158"/>
        <v>0</v>
      </c>
      <c r="BC140" s="127">
        <f t="shared" si="158"/>
        <v>0</v>
      </c>
      <c r="BD140" s="127">
        <f t="shared" si="158"/>
        <v>0</v>
      </c>
      <c r="BE140" s="127">
        <f t="shared" si="158"/>
        <v>0</v>
      </c>
      <c r="BF140" s="127">
        <f t="shared" si="158"/>
        <v>0</v>
      </c>
      <c r="BG140" s="127">
        <f t="shared" si="158"/>
        <v>0</v>
      </c>
      <c r="BH140" s="127">
        <f t="shared" si="158"/>
        <v>0</v>
      </c>
      <c r="BI140" s="127">
        <f t="shared" si="158"/>
        <v>0</v>
      </c>
      <c r="BJ140" s="127">
        <f t="shared" si="158"/>
        <v>0</v>
      </c>
      <c r="BK140" s="127">
        <f t="shared" si="158"/>
        <v>0</v>
      </c>
      <c r="BL140" s="127">
        <f t="shared" si="158"/>
        <v>0</v>
      </c>
      <c r="BM140" s="127">
        <f t="shared" si="158"/>
        <v>0</v>
      </c>
    </row>
    <row r="141" spans="2:65" x14ac:dyDescent="0.25">
      <c r="B141" t="str">
        <f t="shared" si="159"/>
        <v>COSTI D'IMPIANTO E AMPLIAMENTO</v>
      </c>
      <c r="C141" s="51"/>
      <c r="F141" s="127"/>
      <c r="G141" s="127"/>
      <c r="H141" s="127"/>
      <c r="I141" s="127"/>
      <c r="J141" s="127"/>
      <c r="K141" s="127"/>
      <c r="L141" s="127">
        <f t="shared" si="158"/>
        <v>0</v>
      </c>
      <c r="M141" s="127">
        <f t="shared" si="158"/>
        <v>0</v>
      </c>
      <c r="N141" s="127">
        <f t="shared" si="158"/>
        <v>0</v>
      </c>
      <c r="O141" s="127">
        <f t="shared" si="158"/>
        <v>0</v>
      </c>
      <c r="P141" s="127">
        <f t="shared" si="158"/>
        <v>0</v>
      </c>
      <c r="Q141" s="127">
        <f t="shared" si="158"/>
        <v>0</v>
      </c>
      <c r="R141" s="127">
        <f t="shared" si="158"/>
        <v>0</v>
      </c>
      <c r="S141" s="127">
        <f t="shared" si="158"/>
        <v>0</v>
      </c>
      <c r="T141" s="127">
        <f t="shared" si="158"/>
        <v>0</v>
      </c>
      <c r="U141" s="127">
        <f t="shared" si="158"/>
        <v>0</v>
      </c>
      <c r="V141" s="127">
        <f t="shared" si="158"/>
        <v>0</v>
      </c>
      <c r="W141" s="127">
        <f t="shared" si="158"/>
        <v>0</v>
      </c>
      <c r="X141" s="127">
        <f t="shared" si="158"/>
        <v>0</v>
      </c>
      <c r="Y141" s="127">
        <f t="shared" si="158"/>
        <v>0</v>
      </c>
      <c r="Z141" s="127">
        <f t="shared" si="158"/>
        <v>0</v>
      </c>
      <c r="AA141" s="127">
        <f t="shared" si="158"/>
        <v>0</v>
      </c>
      <c r="AB141" s="127">
        <f t="shared" si="158"/>
        <v>0</v>
      </c>
      <c r="AC141" s="127">
        <f t="shared" si="158"/>
        <v>0</v>
      </c>
      <c r="AD141" s="127">
        <f t="shared" si="158"/>
        <v>0</v>
      </c>
      <c r="AE141" s="127">
        <f t="shared" si="158"/>
        <v>0</v>
      </c>
      <c r="AF141" s="127">
        <f t="shared" si="158"/>
        <v>0</v>
      </c>
      <c r="AG141" s="127">
        <f t="shared" si="158"/>
        <v>0</v>
      </c>
      <c r="AH141" s="127">
        <f t="shared" si="158"/>
        <v>0</v>
      </c>
      <c r="AI141" s="127">
        <f t="shared" si="158"/>
        <v>0</v>
      </c>
      <c r="AJ141" s="127">
        <f t="shared" si="158"/>
        <v>0</v>
      </c>
      <c r="AK141" s="127">
        <f t="shared" si="158"/>
        <v>0</v>
      </c>
      <c r="AL141" s="127">
        <f t="shared" si="158"/>
        <v>0</v>
      </c>
      <c r="AM141" s="127">
        <f t="shared" si="158"/>
        <v>0</v>
      </c>
      <c r="AN141" s="127">
        <f t="shared" si="158"/>
        <v>0</v>
      </c>
      <c r="AO141" s="127">
        <f t="shared" si="158"/>
        <v>0</v>
      </c>
      <c r="AP141" s="127">
        <f t="shared" si="158"/>
        <v>0</v>
      </c>
      <c r="AQ141" s="127">
        <f t="shared" si="158"/>
        <v>0</v>
      </c>
      <c r="AR141" s="127">
        <f t="shared" si="158"/>
        <v>0</v>
      </c>
      <c r="AS141" s="127">
        <f t="shared" si="158"/>
        <v>0</v>
      </c>
      <c r="AT141" s="127">
        <f t="shared" si="158"/>
        <v>0</v>
      </c>
      <c r="AU141" s="127">
        <f t="shared" si="158"/>
        <v>0</v>
      </c>
      <c r="AV141" s="127">
        <f t="shared" si="158"/>
        <v>0</v>
      </c>
      <c r="AW141" s="127">
        <f t="shared" si="158"/>
        <v>0</v>
      </c>
      <c r="AX141" s="127">
        <f t="shared" si="158"/>
        <v>0</v>
      </c>
      <c r="AY141" s="127">
        <f t="shared" si="158"/>
        <v>0</v>
      </c>
      <c r="AZ141" s="127">
        <f t="shared" si="158"/>
        <v>0</v>
      </c>
      <c r="BA141" s="127">
        <f t="shared" si="158"/>
        <v>0</v>
      </c>
      <c r="BB141" s="127">
        <f t="shared" si="158"/>
        <v>0</v>
      </c>
      <c r="BC141" s="127">
        <f t="shared" si="158"/>
        <v>0</v>
      </c>
      <c r="BD141" s="127">
        <f t="shared" si="158"/>
        <v>0</v>
      </c>
      <c r="BE141" s="127">
        <f t="shared" si="158"/>
        <v>0</v>
      </c>
      <c r="BF141" s="127">
        <f t="shared" si="158"/>
        <v>0</v>
      </c>
      <c r="BG141" s="127">
        <f t="shared" si="158"/>
        <v>0</v>
      </c>
      <c r="BH141" s="127">
        <f t="shared" si="158"/>
        <v>0</v>
      </c>
      <c r="BI141" s="127">
        <f t="shared" si="158"/>
        <v>0</v>
      </c>
      <c r="BJ141" s="127">
        <f t="shared" si="158"/>
        <v>0</v>
      </c>
      <c r="BK141" s="127">
        <f t="shared" si="158"/>
        <v>0</v>
      </c>
      <c r="BL141" s="127">
        <f t="shared" si="158"/>
        <v>0</v>
      </c>
      <c r="BM141" s="127">
        <f t="shared" si="158"/>
        <v>0</v>
      </c>
    </row>
    <row r="142" spans="2:65" x14ac:dyDescent="0.25">
      <c r="B142" t="str">
        <f t="shared" si="159"/>
        <v>FEE D'INGRESSO</v>
      </c>
      <c r="C142" s="51"/>
      <c r="F142" s="127"/>
      <c r="G142" s="127"/>
      <c r="H142" s="127"/>
      <c r="I142" s="127"/>
      <c r="J142" s="127"/>
      <c r="K142" s="127"/>
      <c r="L142" s="127">
        <f t="shared" si="158"/>
        <v>0</v>
      </c>
      <c r="M142" s="127">
        <f t="shared" si="158"/>
        <v>0</v>
      </c>
      <c r="N142" s="127">
        <f t="shared" si="158"/>
        <v>0</v>
      </c>
      <c r="O142" s="127">
        <f t="shared" si="158"/>
        <v>0</v>
      </c>
      <c r="P142" s="127">
        <f t="shared" si="158"/>
        <v>0</v>
      </c>
      <c r="Q142" s="127">
        <f t="shared" si="158"/>
        <v>0</v>
      </c>
      <c r="R142" s="127">
        <f t="shared" si="158"/>
        <v>0</v>
      </c>
      <c r="S142" s="127">
        <f t="shared" si="158"/>
        <v>0</v>
      </c>
      <c r="T142" s="127">
        <f t="shared" si="158"/>
        <v>0</v>
      </c>
      <c r="U142" s="127">
        <f t="shared" si="158"/>
        <v>0</v>
      </c>
      <c r="V142" s="127">
        <f t="shared" si="158"/>
        <v>0</v>
      </c>
      <c r="W142" s="127">
        <f t="shared" si="158"/>
        <v>0</v>
      </c>
      <c r="X142" s="127">
        <f t="shared" si="158"/>
        <v>0</v>
      </c>
      <c r="Y142" s="127">
        <f t="shared" si="158"/>
        <v>0</v>
      </c>
      <c r="Z142" s="127">
        <f t="shared" si="158"/>
        <v>0</v>
      </c>
      <c r="AA142" s="127">
        <f t="shared" si="158"/>
        <v>0</v>
      </c>
      <c r="AB142" s="127">
        <f t="shared" si="158"/>
        <v>0</v>
      </c>
      <c r="AC142" s="127">
        <f t="shared" si="158"/>
        <v>0</v>
      </c>
      <c r="AD142" s="127">
        <f t="shared" si="158"/>
        <v>0</v>
      </c>
      <c r="AE142" s="127">
        <f t="shared" si="158"/>
        <v>0</v>
      </c>
      <c r="AF142" s="127">
        <f t="shared" si="158"/>
        <v>0</v>
      </c>
      <c r="AG142" s="127">
        <f t="shared" si="158"/>
        <v>0</v>
      </c>
      <c r="AH142" s="127">
        <f t="shared" si="158"/>
        <v>0</v>
      </c>
      <c r="AI142" s="127">
        <f t="shared" si="158"/>
        <v>0</v>
      </c>
      <c r="AJ142" s="127">
        <f t="shared" si="158"/>
        <v>0</v>
      </c>
      <c r="AK142" s="127">
        <f t="shared" si="158"/>
        <v>0</v>
      </c>
      <c r="AL142" s="127">
        <f t="shared" si="158"/>
        <v>0</v>
      </c>
      <c r="AM142" s="127">
        <f t="shared" si="158"/>
        <v>0</v>
      </c>
      <c r="AN142" s="127">
        <f t="shared" si="158"/>
        <v>0</v>
      </c>
      <c r="AO142" s="127">
        <f t="shared" si="158"/>
        <v>0</v>
      </c>
      <c r="AP142" s="127">
        <f t="shared" si="158"/>
        <v>0</v>
      </c>
      <c r="AQ142" s="127">
        <f t="shared" si="158"/>
        <v>0</v>
      </c>
      <c r="AR142" s="127">
        <f t="shared" si="158"/>
        <v>0</v>
      </c>
      <c r="AS142" s="127">
        <f t="shared" si="158"/>
        <v>0</v>
      </c>
      <c r="AT142" s="127">
        <f t="shared" si="158"/>
        <v>0</v>
      </c>
      <c r="AU142" s="127">
        <f t="shared" si="158"/>
        <v>0</v>
      </c>
      <c r="AV142" s="127">
        <f t="shared" si="158"/>
        <v>0</v>
      </c>
      <c r="AW142" s="127">
        <f t="shared" si="158"/>
        <v>0</v>
      </c>
      <c r="AX142" s="127">
        <f t="shared" si="158"/>
        <v>0</v>
      </c>
      <c r="AY142" s="127">
        <f t="shared" ref="AY142:BM142" si="160">+AX142+AY135</f>
        <v>0</v>
      </c>
      <c r="AZ142" s="127">
        <f t="shared" si="160"/>
        <v>0</v>
      </c>
      <c r="BA142" s="127">
        <f t="shared" si="160"/>
        <v>0</v>
      </c>
      <c r="BB142" s="127">
        <f t="shared" si="160"/>
        <v>0</v>
      </c>
      <c r="BC142" s="127">
        <f t="shared" si="160"/>
        <v>0</v>
      </c>
      <c r="BD142" s="127">
        <f t="shared" si="160"/>
        <v>0</v>
      </c>
      <c r="BE142" s="127">
        <f t="shared" si="160"/>
        <v>0</v>
      </c>
      <c r="BF142" s="127">
        <f t="shared" si="160"/>
        <v>0</v>
      </c>
      <c r="BG142" s="127">
        <f t="shared" si="160"/>
        <v>0</v>
      </c>
      <c r="BH142" s="127">
        <f t="shared" si="160"/>
        <v>0</v>
      </c>
      <c r="BI142" s="127">
        <f t="shared" si="160"/>
        <v>0</v>
      </c>
      <c r="BJ142" s="127">
        <f t="shared" si="160"/>
        <v>0</v>
      </c>
      <c r="BK142" s="127">
        <f t="shared" si="160"/>
        <v>0</v>
      </c>
      <c r="BL142" s="127">
        <f t="shared" si="160"/>
        <v>0</v>
      </c>
      <c r="BM142" s="127">
        <f t="shared" si="160"/>
        <v>0</v>
      </c>
    </row>
    <row r="143" spans="2:65" x14ac:dyDescent="0.25">
      <c r="B143" t="str">
        <f>+B136</f>
        <v>ALTRE IMM.NI IMMATERIALI</v>
      </c>
      <c r="C143" s="51"/>
      <c r="F143" s="127"/>
      <c r="G143" s="127"/>
      <c r="H143" s="127"/>
      <c r="I143" s="127"/>
      <c r="J143" s="127"/>
      <c r="K143" s="127"/>
      <c r="L143" s="127">
        <f t="shared" ref="L143:BM143" si="161">+K143+L136</f>
        <v>0</v>
      </c>
      <c r="M143" s="127">
        <f t="shared" si="161"/>
        <v>0</v>
      </c>
      <c r="N143" s="127">
        <f t="shared" si="161"/>
        <v>0</v>
      </c>
      <c r="O143" s="127">
        <f t="shared" si="161"/>
        <v>0</v>
      </c>
      <c r="P143" s="127">
        <f t="shared" si="161"/>
        <v>0</v>
      </c>
      <c r="Q143" s="127">
        <f t="shared" si="161"/>
        <v>0</v>
      </c>
      <c r="R143" s="127">
        <f t="shared" si="161"/>
        <v>0</v>
      </c>
      <c r="S143" s="127">
        <f t="shared" si="161"/>
        <v>0</v>
      </c>
      <c r="T143" s="127">
        <f t="shared" si="161"/>
        <v>0</v>
      </c>
      <c r="U143" s="127">
        <f t="shared" si="161"/>
        <v>0</v>
      </c>
      <c r="V143" s="127">
        <f t="shared" si="161"/>
        <v>0</v>
      </c>
      <c r="W143" s="127">
        <f t="shared" si="161"/>
        <v>0</v>
      </c>
      <c r="X143" s="127">
        <f t="shared" si="161"/>
        <v>0</v>
      </c>
      <c r="Y143" s="127">
        <f t="shared" si="161"/>
        <v>0</v>
      </c>
      <c r="Z143" s="127">
        <f t="shared" si="161"/>
        <v>0</v>
      </c>
      <c r="AA143" s="127">
        <f t="shared" si="161"/>
        <v>0</v>
      </c>
      <c r="AB143" s="127">
        <f t="shared" si="161"/>
        <v>0</v>
      </c>
      <c r="AC143" s="127">
        <f t="shared" si="161"/>
        <v>0</v>
      </c>
      <c r="AD143" s="127">
        <f t="shared" si="161"/>
        <v>0</v>
      </c>
      <c r="AE143" s="127">
        <f t="shared" si="161"/>
        <v>0</v>
      </c>
      <c r="AF143" s="127">
        <f t="shared" si="161"/>
        <v>0</v>
      </c>
      <c r="AG143" s="127">
        <f t="shared" si="161"/>
        <v>0</v>
      </c>
      <c r="AH143" s="127">
        <f t="shared" si="161"/>
        <v>0</v>
      </c>
      <c r="AI143" s="127">
        <f t="shared" si="161"/>
        <v>0</v>
      </c>
      <c r="AJ143" s="127">
        <f t="shared" si="161"/>
        <v>0</v>
      </c>
      <c r="AK143" s="127">
        <f t="shared" si="161"/>
        <v>0</v>
      </c>
      <c r="AL143" s="127">
        <f t="shared" si="161"/>
        <v>0</v>
      </c>
      <c r="AM143" s="127">
        <f t="shared" si="161"/>
        <v>0</v>
      </c>
      <c r="AN143" s="127">
        <f t="shared" si="161"/>
        <v>0</v>
      </c>
      <c r="AO143" s="127">
        <f t="shared" si="161"/>
        <v>0</v>
      </c>
      <c r="AP143" s="127">
        <f t="shared" si="161"/>
        <v>0</v>
      </c>
      <c r="AQ143" s="127">
        <f t="shared" si="161"/>
        <v>0</v>
      </c>
      <c r="AR143" s="127">
        <f t="shared" si="161"/>
        <v>0</v>
      </c>
      <c r="AS143" s="127">
        <f t="shared" si="161"/>
        <v>0</v>
      </c>
      <c r="AT143" s="127">
        <f t="shared" si="161"/>
        <v>0</v>
      </c>
      <c r="AU143" s="127">
        <f t="shared" si="161"/>
        <v>0</v>
      </c>
      <c r="AV143" s="127">
        <f t="shared" si="161"/>
        <v>0</v>
      </c>
      <c r="AW143" s="127">
        <f t="shared" si="161"/>
        <v>0</v>
      </c>
      <c r="AX143" s="127">
        <f t="shared" si="161"/>
        <v>0</v>
      </c>
      <c r="AY143" s="127">
        <f t="shared" si="161"/>
        <v>0</v>
      </c>
      <c r="AZ143" s="127">
        <f t="shared" si="161"/>
        <v>0</v>
      </c>
      <c r="BA143" s="127">
        <f t="shared" si="161"/>
        <v>0</v>
      </c>
      <c r="BB143" s="127">
        <f t="shared" si="161"/>
        <v>0</v>
      </c>
      <c r="BC143" s="127">
        <f t="shared" si="161"/>
        <v>0</v>
      </c>
      <c r="BD143" s="127">
        <f t="shared" si="161"/>
        <v>0</v>
      </c>
      <c r="BE143" s="127">
        <f t="shared" si="161"/>
        <v>0</v>
      </c>
      <c r="BF143" s="127">
        <f t="shared" si="161"/>
        <v>0</v>
      </c>
      <c r="BG143" s="127">
        <f t="shared" si="161"/>
        <v>0</v>
      </c>
      <c r="BH143" s="127">
        <f t="shared" si="161"/>
        <v>0</v>
      </c>
      <c r="BI143" s="127">
        <f t="shared" si="161"/>
        <v>0</v>
      </c>
      <c r="BJ143" s="127">
        <f t="shared" si="161"/>
        <v>0</v>
      </c>
      <c r="BK143" s="127">
        <f t="shared" si="161"/>
        <v>0</v>
      </c>
      <c r="BL143" s="127">
        <f t="shared" si="161"/>
        <v>0</v>
      </c>
      <c r="BM143" s="127">
        <f t="shared" si="161"/>
        <v>0</v>
      </c>
    </row>
    <row r="144" spans="2:65" x14ac:dyDescent="0.25"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  <c r="AM144" s="142"/>
      <c r="AN144" s="142"/>
      <c r="AO144" s="142"/>
      <c r="AP144" s="142"/>
      <c r="AQ144" s="142"/>
      <c r="AR144" s="142"/>
      <c r="AS144" s="142"/>
      <c r="AT144" s="142"/>
      <c r="AU144" s="142"/>
      <c r="AV144" s="142"/>
      <c r="AW144" s="142"/>
      <c r="AX144" s="142"/>
      <c r="AY144" s="142"/>
      <c r="AZ144" s="142"/>
      <c r="BA144" s="142"/>
      <c r="BB144" s="142"/>
      <c r="BC144" s="142"/>
      <c r="BD144" s="142"/>
      <c r="BE144" s="142"/>
      <c r="BF144" s="142"/>
      <c r="BG144" s="142"/>
      <c r="BH144" s="142"/>
      <c r="BI144" s="142"/>
      <c r="BJ144" s="142"/>
      <c r="BK144" s="142"/>
      <c r="BL144" s="142"/>
      <c r="BM144" s="142"/>
    </row>
    <row r="145" spans="2:65" ht="30" x14ac:dyDescent="0.25">
      <c r="C145" s="50" t="s">
        <v>165</v>
      </c>
      <c r="F145" s="165" t="s">
        <v>166</v>
      </c>
      <c r="G145" s="165" t="s">
        <v>166</v>
      </c>
      <c r="H145" s="165" t="s">
        <v>166</v>
      </c>
      <c r="I145" s="165" t="s">
        <v>166</v>
      </c>
      <c r="J145" s="165" t="s">
        <v>166</v>
      </c>
      <c r="K145" s="165" t="s">
        <v>166</v>
      </c>
      <c r="L145" s="165" t="s">
        <v>166</v>
      </c>
      <c r="M145" s="165" t="s">
        <v>166</v>
      </c>
      <c r="N145" s="165" t="s">
        <v>166</v>
      </c>
      <c r="O145" s="165" t="s">
        <v>166</v>
      </c>
      <c r="P145" s="165" t="s">
        <v>166</v>
      </c>
      <c r="Q145" s="165" t="s">
        <v>166</v>
      </c>
      <c r="R145" s="165" t="s">
        <v>166</v>
      </c>
      <c r="S145" s="165" t="s">
        <v>166</v>
      </c>
      <c r="T145" s="165" t="s">
        <v>166</v>
      </c>
      <c r="U145" s="165" t="s">
        <v>166</v>
      </c>
      <c r="V145" s="165" t="s">
        <v>166</v>
      </c>
      <c r="W145" s="165" t="s">
        <v>166</v>
      </c>
      <c r="X145" s="165" t="s">
        <v>166</v>
      </c>
      <c r="Y145" s="165" t="s">
        <v>166</v>
      </c>
      <c r="Z145" s="165" t="s">
        <v>166</v>
      </c>
      <c r="AA145" s="165" t="s">
        <v>166</v>
      </c>
      <c r="AB145" s="165" t="s">
        <v>166</v>
      </c>
      <c r="AC145" s="165" t="s">
        <v>166</v>
      </c>
      <c r="AD145" s="165" t="s">
        <v>166</v>
      </c>
      <c r="AE145" s="165" t="s">
        <v>166</v>
      </c>
      <c r="AF145" s="165" t="s">
        <v>166</v>
      </c>
      <c r="AG145" s="165" t="s">
        <v>166</v>
      </c>
      <c r="AH145" s="165" t="s">
        <v>166</v>
      </c>
      <c r="AI145" s="165" t="s">
        <v>166</v>
      </c>
      <c r="AJ145" s="165" t="s">
        <v>166</v>
      </c>
      <c r="AK145" s="165" t="s">
        <v>166</v>
      </c>
      <c r="AL145" s="165" t="s">
        <v>166</v>
      </c>
      <c r="AM145" s="165" t="s">
        <v>166</v>
      </c>
      <c r="AN145" s="165" t="s">
        <v>166</v>
      </c>
      <c r="AO145" s="165" t="s">
        <v>166</v>
      </c>
      <c r="AP145" s="165" t="s">
        <v>166</v>
      </c>
      <c r="AQ145" s="165" t="s">
        <v>166</v>
      </c>
      <c r="AR145" s="165" t="s">
        <v>166</v>
      </c>
      <c r="AS145" s="165" t="s">
        <v>166</v>
      </c>
      <c r="AT145" s="165" t="s">
        <v>166</v>
      </c>
      <c r="AU145" s="165" t="s">
        <v>166</v>
      </c>
      <c r="AV145" s="165" t="s">
        <v>166</v>
      </c>
      <c r="AW145" s="165" t="s">
        <v>166</v>
      </c>
      <c r="AX145" s="165" t="s">
        <v>166</v>
      </c>
      <c r="AY145" s="165" t="s">
        <v>166</v>
      </c>
      <c r="AZ145" s="165" t="s">
        <v>166</v>
      </c>
      <c r="BA145" s="165" t="s">
        <v>166</v>
      </c>
      <c r="BB145" s="165" t="s">
        <v>166</v>
      </c>
      <c r="BC145" s="165" t="s">
        <v>166</v>
      </c>
      <c r="BD145" s="165" t="s">
        <v>166</v>
      </c>
      <c r="BE145" s="165" t="s">
        <v>166</v>
      </c>
      <c r="BF145" s="165" t="s">
        <v>166</v>
      </c>
      <c r="BG145" s="165" t="s">
        <v>166</v>
      </c>
      <c r="BH145" s="165" t="s">
        <v>166</v>
      </c>
      <c r="BI145" s="165" t="s">
        <v>166</v>
      </c>
      <c r="BJ145" s="165" t="s">
        <v>166</v>
      </c>
      <c r="BK145" s="165" t="s">
        <v>166</v>
      </c>
      <c r="BL145" s="165" t="s">
        <v>166</v>
      </c>
      <c r="BM145" s="165" t="s">
        <v>166</v>
      </c>
    </row>
    <row r="146" spans="2:65" x14ac:dyDescent="0.25">
      <c r="B146" t="str">
        <f>+B131</f>
        <v>FABBRICATI</v>
      </c>
      <c r="C146" s="51">
        <f>+C131</f>
        <v>0</v>
      </c>
      <c r="F146" s="127"/>
      <c r="G146" s="127"/>
      <c r="H146" s="127"/>
      <c r="I146" s="127"/>
      <c r="J146" s="127"/>
      <c r="K146" s="127"/>
      <c r="L146" s="127"/>
      <c r="M146" s="127">
        <f t="shared" ref="M146:BM146" si="162">+IF(L153=$G$5,0,1)*(SUM($G$5)*$C146)/12</f>
        <v>0</v>
      </c>
      <c r="N146" s="127">
        <f t="shared" si="162"/>
        <v>0</v>
      </c>
      <c r="O146" s="127">
        <f t="shared" si="162"/>
        <v>0</v>
      </c>
      <c r="P146" s="127">
        <f t="shared" si="162"/>
        <v>0</v>
      </c>
      <c r="Q146" s="127">
        <f t="shared" si="162"/>
        <v>0</v>
      </c>
      <c r="R146" s="127">
        <f t="shared" si="162"/>
        <v>0</v>
      </c>
      <c r="S146" s="127">
        <f t="shared" si="162"/>
        <v>0</v>
      </c>
      <c r="T146" s="127">
        <f t="shared" si="162"/>
        <v>0</v>
      </c>
      <c r="U146" s="127">
        <f t="shared" si="162"/>
        <v>0</v>
      </c>
      <c r="V146" s="127">
        <f t="shared" si="162"/>
        <v>0</v>
      </c>
      <c r="W146" s="127">
        <f t="shared" si="162"/>
        <v>0</v>
      </c>
      <c r="X146" s="127">
        <f t="shared" si="162"/>
        <v>0</v>
      </c>
      <c r="Y146" s="127">
        <f t="shared" si="162"/>
        <v>0</v>
      </c>
      <c r="Z146" s="127">
        <f t="shared" si="162"/>
        <v>0</v>
      </c>
      <c r="AA146" s="127">
        <f t="shared" si="162"/>
        <v>0</v>
      </c>
      <c r="AB146" s="127">
        <f t="shared" si="162"/>
        <v>0</v>
      </c>
      <c r="AC146" s="127">
        <f t="shared" si="162"/>
        <v>0</v>
      </c>
      <c r="AD146" s="127">
        <f t="shared" si="162"/>
        <v>0</v>
      </c>
      <c r="AE146" s="127">
        <f t="shared" si="162"/>
        <v>0</v>
      </c>
      <c r="AF146" s="127">
        <f t="shared" si="162"/>
        <v>0</v>
      </c>
      <c r="AG146" s="127">
        <f t="shared" si="162"/>
        <v>0</v>
      </c>
      <c r="AH146" s="127">
        <f t="shared" si="162"/>
        <v>0</v>
      </c>
      <c r="AI146" s="127">
        <f t="shared" si="162"/>
        <v>0</v>
      </c>
      <c r="AJ146" s="127">
        <f t="shared" si="162"/>
        <v>0</v>
      </c>
      <c r="AK146" s="127">
        <f t="shared" si="162"/>
        <v>0</v>
      </c>
      <c r="AL146" s="127">
        <f t="shared" si="162"/>
        <v>0</v>
      </c>
      <c r="AM146" s="127">
        <f t="shared" si="162"/>
        <v>0</v>
      </c>
      <c r="AN146" s="127">
        <f t="shared" si="162"/>
        <v>0</v>
      </c>
      <c r="AO146" s="127">
        <f t="shared" si="162"/>
        <v>0</v>
      </c>
      <c r="AP146" s="127">
        <f t="shared" si="162"/>
        <v>0</v>
      </c>
      <c r="AQ146" s="127">
        <f t="shared" si="162"/>
        <v>0</v>
      </c>
      <c r="AR146" s="127">
        <f t="shared" si="162"/>
        <v>0</v>
      </c>
      <c r="AS146" s="127">
        <f t="shared" si="162"/>
        <v>0</v>
      </c>
      <c r="AT146" s="127">
        <f t="shared" si="162"/>
        <v>0</v>
      </c>
      <c r="AU146" s="127">
        <f t="shared" si="162"/>
        <v>0</v>
      </c>
      <c r="AV146" s="127">
        <f t="shared" si="162"/>
        <v>0</v>
      </c>
      <c r="AW146" s="127">
        <f t="shared" si="162"/>
        <v>0</v>
      </c>
      <c r="AX146" s="127">
        <f t="shared" si="162"/>
        <v>0</v>
      </c>
      <c r="AY146" s="127">
        <f t="shared" si="162"/>
        <v>0</v>
      </c>
      <c r="AZ146" s="127">
        <f t="shared" si="162"/>
        <v>0</v>
      </c>
      <c r="BA146" s="127">
        <f t="shared" si="162"/>
        <v>0</v>
      </c>
      <c r="BB146" s="127">
        <f t="shared" si="162"/>
        <v>0</v>
      </c>
      <c r="BC146" s="127">
        <f t="shared" si="162"/>
        <v>0</v>
      </c>
      <c r="BD146" s="127">
        <f t="shared" si="162"/>
        <v>0</v>
      </c>
      <c r="BE146" s="127">
        <f t="shared" si="162"/>
        <v>0</v>
      </c>
      <c r="BF146" s="127">
        <f t="shared" si="162"/>
        <v>0</v>
      </c>
      <c r="BG146" s="127">
        <f t="shared" si="162"/>
        <v>0</v>
      </c>
      <c r="BH146" s="127">
        <f t="shared" si="162"/>
        <v>0</v>
      </c>
      <c r="BI146" s="127">
        <f t="shared" si="162"/>
        <v>0</v>
      </c>
      <c r="BJ146" s="127">
        <f t="shared" si="162"/>
        <v>0</v>
      </c>
      <c r="BK146" s="127">
        <f t="shared" si="162"/>
        <v>0</v>
      </c>
      <c r="BL146" s="127">
        <f t="shared" si="162"/>
        <v>0</v>
      </c>
      <c r="BM146" s="127">
        <f t="shared" si="162"/>
        <v>0</v>
      </c>
    </row>
    <row r="147" spans="2:65" x14ac:dyDescent="0.25">
      <c r="B147" t="str">
        <f t="shared" ref="B147:C151" si="163">+B132</f>
        <v>IMPIANTI E MACCHINARI</v>
      </c>
      <c r="C147" s="51">
        <f t="shared" si="163"/>
        <v>0</v>
      </c>
      <c r="F147" s="127"/>
      <c r="G147" s="127"/>
      <c r="H147" s="127"/>
      <c r="I147" s="127"/>
      <c r="J147" s="127"/>
      <c r="K147" s="127"/>
      <c r="L147" s="127"/>
      <c r="M147" s="127">
        <f t="shared" ref="M147:BM147" si="164">+IF(L154=$G$5,0,1)*(SUM($G$6)*$C147)/12</f>
        <v>0</v>
      </c>
      <c r="N147" s="127">
        <f t="shared" si="164"/>
        <v>0</v>
      </c>
      <c r="O147" s="127">
        <f t="shared" si="164"/>
        <v>0</v>
      </c>
      <c r="P147" s="127">
        <f t="shared" si="164"/>
        <v>0</v>
      </c>
      <c r="Q147" s="127">
        <f t="shared" si="164"/>
        <v>0</v>
      </c>
      <c r="R147" s="127">
        <f t="shared" si="164"/>
        <v>0</v>
      </c>
      <c r="S147" s="127">
        <f t="shared" si="164"/>
        <v>0</v>
      </c>
      <c r="T147" s="127">
        <f t="shared" si="164"/>
        <v>0</v>
      </c>
      <c r="U147" s="127">
        <f t="shared" si="164"/>
        <v>0</v>
      </c>
      <c r="V147" s="127">
        <f t="shared" si="164"/>
        <v>0</v>
      </c>
      <c r="W147" s="127">
        <f t="shared" si="164"/>
        <v>0</v>
      </c>
      <c r="X147" s="127">
        <f t="shared" si="164"/>
        <v>0</v>
      </c>
      <c r="Y147" s="127">
        <f t="shared" si="164"/>
        <v>0</v>
      </c>
      <c r="Z147" s="127">
        <f t="shared" si="164"/>
        <v>0</v>
      </c>
      <c r="AA147" s="127">
        <f t="shared" si="164"/>
        <v>0</v>
      </c>
      <c r="AB147" s="127">
        <f t="shared" si="164"/>
        <v>0</v>
      </c>
      <c r="AC147" s="127">
        <f t="shared" si="164"/>
        <v>0</v>
      </c>
      <c r="AD147" s="127">
        <f t="shared" si="164"/>
        <v>0</v>
      </c>
      <c r="AE147" s="127">
        <f t="shared" si="164"/>
        <v>0</v>
      </c>
      <c r="AF147" s="127">
        <f t="shared" si="164"/>
        <v>0</v>
      </c>
      <c r="AG147" s="127">
        <f t="shared" si="164"/>
        <v>0</v>
      </c>
      <c r="AH147" s="127">
        <f t="shared" si="164"/>
        <v>0</v>
      </c>
      <c r="AI147" s="127">
        <f t="shared" si="164"/>
        <v>0</v>
      </c>
      <c r="AJ147" s="127">
        <f t="shared" si="164"/>
        <v>0</v>
      </c>
      <c r="AK147" s="127">
        <f t="shared" si="164"/>
        <v>0</v>
      </c>
      <c r="AL147" s="127">
        <f t="shared" si="164"/>
        <v>0</v>
      </c>
      <c r="AM147" s="127">
        <f t="shared" si="164"/>
        <v>0</v>
      </c>
      <c r="AN147" s="127">
        <f t="shared" si="164"/>
        <v>0</v>
      </c>
      <c r="AO147" s="127">
        <f t="shared" si="164"/>
        <v>0</v>
      </c>
      <c r="AP147" s="127">
        <f t="shared" si="164"/>
        <v>0</v>
      </c>
      <c r="AQ147" s="127">
        <f t="shared" si="164"/>
        <v>0</v>
      </c>
      <c r="AR147" s="127">
        <f t="shared" si="164"/>
        <v>0</v>
      </c>
      <c r="AS147" s="127">
        <f t="shared" si="164"/>
        <v>0</v>
      </c>
      <c r="AT147" s="127">
        <f t="shared" si="164"/>
        <v>0</v>
      </c>
      <c r="AU147" s="127">
        <f t="shared" si="164"/>
        <v>0</v>
      </c>
      <c r="AV147" s="127">
        <f t="shared" si="164"/>
        <v>0</v>
      </c>
      <c r="AW147" s="127">
        <f t="shared" si="164"/>
        <v>0</v>
      </c>
      <c r="AX147" s="127">
        <f t="shared" si="164"/>
        <v>0</v>
      </c>
      <c r="AY147" s="127">
        <f t="shared" si="164"/>
        <v>0</v>
      </c>
      <c r="AZ147" s="127">
        <f t="shared" si="164"/>
        <v>0</v>
      </c>
      <c r="BA147" s="127">
        <f t="shared" si="164"/>
        <v>0</v>
      </c>
      <c r="BB147" s="127">
        <f t="shared" si="164"/>
        <v>0</v>
      </c>
      <c r="BC147" s="127">
        <f t="shared" si="164"/>
        <v>0</v>
      </c>
      <c r="BD147" s="127">
        <f t="shared" si="164"/>
        <v>0</v>
      </c>
      <c r="BE147" s="127">
        <f t="shared" si="164"/>
        <v>0</v>
      </c>
      <c r="BF147" s="127">
        <f t="shared" si="164"/>
        <v>0</v>
      </c>
      <c r="BG147" s="127">
        <f t="shared" si="164"/>
        <v>0</v>
      </c>
      <c r="BH147" s="127">
        <f t="shared" si="164"/>
        <v>0</v>
      </c>
      <c r="BI147" s="127">
        <f t="shared" si="164"/>
        <v>0</v>
      </c>
      <c r="BJ147" s="127">
        <f t="shared" si="164"/>
        <v>0</v>
      </c>
      <c r="BK147" s="127">
        <f t="shared" si="164"/>
        <v>0</v>
      </c>
      <c r="BL147" s="127">
        <f t="shared" si="164"/>
        <v>0</v>
      </c>
      <c r="BM147" s="127">
        <f t="shared" si="164"/>
        <v>0</v>
      </c>
    </row>
    <row r="148" spans="2:65" x14ac:dyDescent="0.25">
      <c r="B148" t="str">
        <f t="shared" si="163"/>
        <v>ATTREZZATURE IND.LI E COMM.LI</v>
      </c>
      <c r="C148" s="51">
        <f t="shared" si="163"/>
        <v>0</v>
      </c>
      <c r="F148" s="127"/>
      <c r="G148" s="127"/>
      <c r="H148" s="127"/>
      <c r="I148" s="127"/>
      <c r="J148" s="127"/>
      <c r="K148" s="127"/>
      <c r="L148" s="127"/>
      <c r="M148" s="127">
        <f t="shared" ref="M148:BM148" si="165">+IF(L155=$G$5,0,1)*(SUM($G$7)*$C148)/12</f>
        <v>0</v>
      </c>
      <c r="N148" s="127">
        <f t="shared" si="165"/>
        <v>0</v>
      </c>
      <c r="O148" s="127">
        <f t="shared" si="165"/>
        <v>0</v>
      </c>
      <c r="P148" s="127">
        <f t="shared" si="165"/>
        <v>0</v>
      </c>
      <c r="Q148" s="127">
        <f t="shared" si="165"/>
        <v>0</v>
      </c>
      <c r="R148" s="127">
        <f t="shared" si="165"/>
        <v>0</v>
      </c>
      <c r="S148" s="127">
        <f t="shared" si="165"/>
        <v>0</v>
      </c>
      <c r="T148" s="127">
        <f t="shared" si="165"/>
        <v>0</v>
      </c>
      <c r="U148" s="127">
        <f t="shared" si="165"/>
        <v>0</v>
      </c>
      <c r="V148" s="127">
        <f t="shared" si="165"/>
        <v>0</v>
      </c>
      <c r="W148" s="127">
        <f t="shared" si="165"/>
        <v>0</v>
      </c>
      <c r="X148" s="127">
        <f t="shared" si="165"/>
        <v>0</v>
      </c>
      <c r="Y148" s="127">
        <f t="shared" si="165"/>
        <v>0</v>
      </c>
      <c r="Z148" s="127">
        <f t="shared" si="165"/>
        <v>0</v>
      </c>
      <c r="AA148" s="127">
        <f t="shared" si="165"/>
        <v>0</v>
      </c>
      <c r="AB148" s="127">
        <f t="shared" si="165"/>
        <v>0</v>
      </c>
      <c r="AC148" s="127">
        <f t="shared" si="165"/>
        <v>0</v>
      </c>
      <c r="AD148" s="127">
        <f t="shared" si="165"/>
        <v>0</v>
      </c>
      <c r="AE148" s="127">
        <f t="shared" si="165"/>
        <v>0</v>
      </c>
      <c r="AF148" s="127">
        <f t="shared" si="165"/>
        <v>0</v>
      </c>
      <c r="AG148" s="127">
        <f t="shared" si="165"/>
        <v>0</v>
      </c>
      <c r="AH148" s="127">
        <f t="shared" si="165"/>
        <v>0</v>
      </c>
      <c r="AI148" s="127">
        <f t="shared" si="165"/>
        <v>0</v>
      </c>
      <c r="AJ148" s="127">
        <f t="shared" si="165"/>
        <v>0</v>
      </c>
      <c r="AK148" s="127">
        <f t="shared" si="165"/>
        <v>0</v>
      </c>
      <c r="AL148" s="127">
        <f t="shared" si="165"/>
        <v>0</v>
      </c>
      <c r="AM148" s="127">
        <f t="shared" si="165"/>
        <v>0</v>
      </c>
      <c r="AN148" s="127">
        <f t="shared" si="165"/>
        <v>0</v>
      </c>
      <c r="AO148" s="127">
        <f t="shared" si="165"/>
        <v>0</v>
      </c>
      <c r="AP148" s="127">
        <f t="shared" si="165"/>
        <v>0</v>
      </c>
      <c r="AQ148" s="127">
        <f t="shared" si="165"/>
        <v>0</v>
      </c>
      <c r="AR148" s="127">
        <f t="shared" si="165"/>
        <v>0</v>
      </c>
      <c r="AS148" s="127">
        <f t="shared" si="165"/>
        <v>0</v>
      </c>
      <c r="AT148" s="127">
        <f t="shared" si="165"/>
        <v>0</v>
      </c>
      <c r="AU148" s="127">
        <f t="shared" si="165"/>
        <v>0</v>
      </c>
      <c r="AV148" s="127">
        <f t="shared" si="165"/>
        <v>0</v>
      </c>
      <c r="AW148" s="127">
        <f t="shared" si="165"/>
        <v>0</v>
      </c>
      <c r="AX148" s="127">
        <f t="shared" si="165"/>
        <v>0</v>
      </c>
      <c r="AY148" s="127">
        <f t="shared" si="165"/>
        <v>0</v>
      </c>
      <c r="AZ148" s="127">
        <f t="shared" si="165"/>
        <v>0</v>
      </c>
      <c r="BA148" s="127">
        <f t="shared" si="165"/>
        <v>0</v>
      </c>
      <c r="BB148" s="127">
        <f t="shared" si="165"/>
        <v>0</v>
      </c>
      <c r="BC148" s="127">
        <f t="shared" si="165"/>
        <v>0</v>
      </c>
      <c r="BD148" s="127">
        <f t="shared" si="165"/>
        <v>0</v>
      </c>
      <c r="BE148" s="127">
        <f t="shared" si="165"/>
        <v>0</v>
      </c>
      <c r="BF148" s="127">
        <f t="shared" si="165"/>
        <v>0</v>
      </c>
      <c r="BG148" s="127">
        <f t="shared" si="165"/>
        <v>0</v>
      </c>
      <c r="BH148" s="127">
        <f t="shared" si="165"/>
        <v>0</v>
      </c>
      <c r="BI148" s="127">
        <f t="shared" si="165"/>
        <v>0</v>
      </c>
      <c r="BJ148" s="127">
        <f t="shared" si="165"/>
        <v>0</v>
      </c>
      <c r="BK148" s="127">
        <f t="shared" si="165"/>
        <v>0</v>
      </c>
      <c r="BL148" s="127">
        <f t="shared" si="165"/>
        <v>0</v>
      </c>
      <c r="BM148" s="127">
        <f t="shared" si="165"/>
        <v>0</v>
      </c>
    </row>
    <row r="149" spans="2:65" x14ac:dyDescent="0.25">
      <c r="B149" t="str">
        <f t="shared" si="163"/>
        <v>COSTI D'IMPIANTO E AMPLIAMENTO</v>
      </c>
      <c r="C149" s="51">
        <f t="shared" si="163"/>
        <v>0</v>
      </c>
      <c r="F149" s="127"/>
      <c r="G149" s="127"/>
      <c r="H149" s="127"/>
      <c r="I149" s="127"/>
      <c r="J149" s="127"/>
      <c r="K149" s="127"/>
      <c r="L149" s="127"/>
      <c r="M149" s="127">
        <f t="shared" ref="M149:BM149" si="166">+IF(L156=$G$5,0,1)*(SUM($G$8)*$C149)/12</f>
        <v>0</v>
      </c>
      <c r="N149" s="127">
        <f t="shared" si="166"/>
        <v>0</v>
      </c>
      <c r="O149" s="127">
        <f t="shared" si="166"/>
        <v>0</v>
      </c>
      <c r="P149" s="127">
        <f t="shared" si="166"/>
        <v>0</v>
      </c>
      <c r="Q149" s="127">
        <f t="shared" si="166"/>
        <v>0</v>
      </c>
      <c r="R149" s="127">
        <f t="shared" si="166"/>
        <v>0</v>
      </c>
      <c r="S149" s="127">
        <f t="shared" si="166"/>
        <v>0</v>
      </c>
      <c r="T149" s="127">
        <f t="shared" si="166"/>
        <v>0</v>
      </c>
      <c r="U149" s="127">
        <f t="shared" si="166"/>
        <v>0</v>
      </c>
      <c r="V149" s="127">
        <f t="shared" si="166"/>
        <v>0</v>
      </c>
      <c r="W149" s="127">
        <f t="shared" si="166"/>
        <v>0</v>
      </c>
      <c r="X149" s="127">
        <f t="shared" si="166"/>
        <v>0</v>
      </c>
      <c r="Y149" s="127">
        <f t="shared" si="166"/>
        <v>0</v>
      </c>
      <c r="Z149" s="127">
        <f t="shared" si="166"/>
        <v>0</v>
      </c>
      <c r="AA149" s="127">
        <f t="shared" si="166"/>
        <v>0</v>
      </c>
      <c r="AB149" s="127">
        <f t="shared" si="166"/>
        <v>0</v>
      </c>
      <c r="AC149" s="127">
        <f t="shared" si="166"/>
        <v>0</v>
      </c>
      <c r="AD149" s="127">
        <f t="shared" si="166"/>
        <v>0</v>
      </c>
      <c r="AE149" s="127">
        <f t="shared" si="166"/>
        <v>0</v>
      </c>
      <c r="AF149" s="127">
        <f t="shared" si="166"/>
        <v>0</v>
      </c>
      <c r="AG149" s="127">
        <f t="shared" si="166"/>
        <v>0</v>
      </c>
      <c r="AH149" s="127">
        <f t="shared" si="166"/>
        <v>0</v>
      </c>
      <c r="AI149" s="127">
        <f t="shared" si="166"/>
        <v>0</v>
      </c>
      <c r="AJ149" s="127">
        <f t="shared" si="166"/>
        <v>0</v>
      </c>
      <c r="AK149" s="127">
        <f t="shared" si="166"/>
        <v>0</v>
      </c>
      <c r="AL149" s="127">
        <f t="shared" si="166"/>
        <v>0</v>
      </c>
      <c r="AM149" s="127">
        <f t="shared" si="166"/>
        <v>0</v>
      </c>
      <c r="AN149" s="127">
        <f t="shared" si="166"/>
        <v>0</v>
      </c>
      <c r="AO149" s="127">
        <f t="shared" si="166"/>
        <v>0</v>
      </c>
      <c r="AP149" s="127">
        <f t="shared" si="166"/>
        <v>0</v>
      </c>
      <c r="AQ149" s="127">
        <f t="shared" si="166"/>
        <v>0</v>
      </c>
      <c r="AR149" s="127">
        <f t="shared" si="166"/>
        <v>0</v>
      </c>
      <c r="AS149" s="127">
        <f t="shared" si="166"/>
        <v>0</v>
      </c>
      <c r="AT149" s="127">
        <f t="shared" si="166"/>
        <v>0</v>
      </c>
      <c r="AU149" s="127">
        <f t="shared" si="166"/>
        <v>0</v>
      </c>
      <c r="AV149" s="127">
        <f t="shared" si="166"/>
        <v>0</v>
      </c>
      <c r="AW149" s="127">
        <f t="shared" si="166"/>
        <v>0</v>
      </c>
      <c r="AX149" s="127">
        <f t="shared" si="166"/>
        <v>0</v>
      </c>
      <c r="AY149" s="127">
        <f t="shared" si="166"/>
        <v>0</v>
      </c>
      <c r="AZ149" s="127">
        <f t="shared" si="166"/>
        <v>0</v>
      </c>
      <c r="BA149" s="127">
        <f t="shared" si="166"/>
        <v>0</v>
      </c>
      <c r="BB149" s="127">
        <f t="shared" si="166"/>
        <v>0</v>
      </c>
      <c r="BC149" s="127">
        <f t="shared" si="166"/>
        <v>0</v>
      </c>
      <c r="BD149" s="127">
        <f t="shared" si="166"/>
        <v>0</v>
      </c>
      <c r="BE149" s="127">
        <f t="shared" si="166"/>
        <v>0</v>
      </c>
      <c r="BF149" s="127">
        <f t="shared" si="166"/>
        <v>0</v>
      </c>
      <c r="BG149" s="127">
        <f t="shared" si="166"/>
        <v>0</v>
      </c>
      <c r="BH149" s="127">
        <f t="shared" si="166"/>
        <v>0</v>
      </c>
      <c r="BI149" s="127">
        <f t="shared" si="166"/>
        <v>0</v>
      </c>
      <c r="BJ149" s="127">
        <f t="shared" si="166"/>
        <v>0</v>
      </c>
      <c r="BK149" s="127">
        <f t="shared" si="166"/>
        <v>0</v>
      </c>
      <c r="BL149" s="127">
        <f t="shared" si="166"/>
        <v>0</v>
      </c>
      <c r="BM149" s="127">
        <f t="shared" si="166"/>
        <v>0</v>
      </c>
    </row>
    <row r="150" spans="2:65" x14ac:dyDescent="0.25">
      <c r="B150" t="str">
        <f t="shared" si="163"/>
        <v>FEE D'INGRESSO</v>
      </c>
      <c r="C150" s="51">
        <f t="shared" si="163"/>
        <v>0</v>
      </c>
      <c r="F150" s="127"/>
      <c r="G150" s="127"/>
      <c r="H150" s="127"/>
      <c r="I150" s="127"/>
      <c r="J150" s="127"/>
      <c r="K150" s="127"/>
      <c r="L150" s="127"/>
      <c r="M150" s="127">
        <f t="shared" ref="M150:BM150" si="167">+IF(L157=$G$5,0,1)*(SUM($G$9)*$C150)/12</f>
        <v>0</v>
      </c>
      <c r="N150" s="127">
        <f t="shared" si="167"/>
        <v>0</v>
      </c>
      <c r="O150" s="127">
        <f t="shared" si="167"/>
        <v>0</v>
      </c>
      <c r="P150" s="127">
        <f t="shared" si="167"/>
        <v>0</v>
      </c>
      <c r="Q150" s="127">
        <f t="shared" si="167"/>
        <v>0</v>
      </c>
      <c r="R150" s="127">
        <f t="shared" si="167"/>
        <v>0</v>
      </c>
      <c r="S150" s="127">
        <f t="shared" si="167"/>
        <v>0</v>
      </c>
      <c r="T150" s="127">
        <f t="shared" si="167"/>
        <v>0</v>
      </c>
      <c r="U150" s="127">
        <f t="shared" si="167"/>
        <v>0</v>
      </c>
      <c r="V150" s="127">
        <f t="shared" si="167"/>
        <v>0</v>
      </c>
      <c r="W150" s="127">
        <f t="shared" si="167"/>
        <v>0</v>
      </c>
      <c r="X150" s="127">
        <f t="shared" si="167"/>
        <v>0</v>
      </c>
      <c r="Y150" s="127">
        <f t="shared" si="167"/>
        <v>0</v>
      </c>
      <c r="Z150" s="127">
        <f t="shared" si="167"/>
        <v>0</v>
      </c>
      <c r="AA150" s="127">
        <f t="shared" si="167"/>
        <v>0</v>
      </c>
      <c r="AB150" s="127">
        <f t="shared" si="167"/>
        <v>0</v>
      </c>
      <c r="AC150" s="127">
        <f t="shared" si="167"/>
        <v>0</v>
      </c>
      <c r="AD150" s="127">
        <f t="shared" si="167"/>
        <v>0</v>
      </c>
      <c r="AE150" s="127">
        <f t="shared" si="167"/>
        <v>0</v>
      </c>
      <c r="AF150" s="127">
        <f t="shared" si="167"/>
        <v>0</v>
      </c>
      <c r="AG150" s="127">
        <f t="shared" si="167"/>
        <v>0</v>
      </c>
      <c r="AH150" s="127">
        <f t="shared" si="167"/>
        <v>0</v>
      </c>
      <c r="AI150" s="127">
        <f t="shared" si="167"/>
        <v>0</v>
      </c>
      <c r="AJ150" s="127">
        <f t="shared" si="167"/>
        <v>0</v>
      </c>
      <c r="AK150" s="127">
        <f t="shared" si="167"/>
        <v>0</v>
      </c>
      <c r="AL150" s="127">
        <f t="shared" si="167"/>
        <v>0</v>
      </c>
      <c r="AM150" s="127">
        <f t="shared" si="167"/>
        <v>0</v>
      </c>
      <c r="AN150" s="127">
        <f t="shared" si="167"/>
        <v>0</v>
      </c>
      <c r="AO150" s="127">
        <f t="shared" si="167"/>
        <v>0</v>
      </c>
      <c r="AP150" s="127">
        <f t="shared" si="167"/>
        <v>0</v>
      </c>
      <c r="AQ150" s="127">
        <f t="shared" si="167"/>
        <v>0</v>
      </c>
      <c r="AR150" s="127">
        <f t="shared" si="167"/>
        <v>0</v>
      </c>
      <c r="AS150" s="127">
        <f t="shared" si="167"/>
        <v>0</v>
      </c>
      <c r="AT150" s="127">
        <f t="shared" si="167"/>
        <v>0</v>
      </c>
      <c r="AU150" s="127">
        <f t="shared" si="167"/>
        <v>0</v>
      </c>
      <c r="AV150" s="127">
        <f t="shared" si="167"/>
        <v>0</v>
      </c>
      <c r="AW150" s="127">
        <f t="shared" si="167"/>
        <v>0</v>
      </c>
      <c r="AX150" s="127">
        <f t="shared" si="167"/>
        <v>0</v>
      </c>
      <c r="AY150" s="127">
        <f t="shared" si="167"/>
        <v>0</v>
      </c>
      <c r="AZ150" s="127">
        <f t="shared" si="167"/>
        <v>0</v>
      </c>
      <c r="BA150" s="127">
        <f t="shared" si="167"/>
        <v>0</v>
      </c>
      <c r="BB150" s="127">
        <f t="shared" si="167"/>
        <v>0</v>
      </c>
      <c r="BC150" s="127">
        <f t="shared" si="167"/>
        <v>0</v>
      </c>
      <c r="BD150" s="127">
        <f t="shared" si="167"/>
        <v>0</v>
      </c>
      <c r="BE150" s="127">
        <f t="shared" si="167"/>
        <v>0</v>
      </c>
      <c r="BF150" s="127">
        <f t="shared" si="167"/>
        <v>0</v>
      </c>
      <c r="BG150" s="127">
        <f t="shared" si="167"/>
        <v>0</v>
      </c>
      <c r="BH150" s="127">
        <f t="shared" si="167"/>
        <v>0</v>
      </c>
      <c r="BI150" s="127">
        <f t="shared" si="167"/>
        <v>0</v>
      </c>
      <c r="BJ150" s="127">
        <f t="shared" si="167"/>
        <v>0</v>
      </c>
      <c r="BK150" s="127">
        <f t="shared" si="167"/>
        <v>0</v>
      </c>
      <c r="BL150" s="127">
        <f t="shared" si="167"/>
        <v>0</v>
      </c>
      <c r="BM150" s="127">
        <f t="shared" si="167"/>
        <v>0</v>
      </c>
    </row>
    <row r="151" spans="2:65" x14ac:dyDescent="0.25">
      <c r="B151" t="str">
        <f t="shared" si="163"/>
        <v>ALTRE IMM.NI IMMATERIALI</v>
      </c>
      <c r="C151" s="51">
        <f t="shared" si="163"/>
        <v>0</v>
      </c>
      <c r="F151" s="127"/>
      <c r="G151" s="127"/>
      <c r="H151" s="127"/>
      <c r="I151" s="127"/>
      <c r="J151" s="127"/>
      <c r="K151" s="127"/>
      <c r="L151" s="127"/>
      <c r="M151" s="127">
        <f t="shared" ref="M151:BM151" si="168">+IF(L158=$G$5,0,1)*(SUM($G$10)*$C151)/12</f>
        <v>0</v>
      </c>
      <c r="N151" s="127">
        <f t="shared" si="168"/>
        <v>0</v>
      </c>
      <c r="O151" s="127">
        <f t="shared" si="168"/>
        <v>0</v>
      </c>
      <c r="P151" s="127">
        <f t="shared" si="168"/>
        <v>0</v>
      </c>
      <c r="Q151" s="127">
        <f t="shared" si="168"/>
        <v>0</v>
      </c>
      <c r="R151" s="127">
        <f t="shared" si="168"/>
        <v>0</v>
      </c>
      <c r="S151" s="127">
        <f t="shared" si="168"/>
        <v>0</v>
      </c>
      <c r="T151" s="127">
        <f t="shared" si="168"/>
        <v>0</v>
      </c>
      <c r="U151" s="127">
        <f t="shared" si="168"/>
        <v>0</v>
      </c>
      <c r="V151" s="127">
        <f t="shared" si="168"/>
        <v>0</v>
      </c>
      <c r="W151" s="127">
        <f t="shared" si="168"/>
        <v>0</v>
      </c>
      <c r="X151" s="127">
        <f t="shared" si="168"/>
        <v>0</v>
      </c>
      <c r="Y151" s="127">
        <f t="shared" si="168"/>
        <v>0</v>
      </c>
      <c r="Z151" s="127">
        <f t="shared" si="168"/>
        <v>0</v>
      </c>
      <c r="AA151" s="127">
        <f t="shared" si="168"/>
        <v>0</v>
      </c>
      <c r="AB151" s="127">
        <f t="shared" si="168"/>
        <v>0</v>
      </c>
      <c r="AC151" s="127">
        <f t="shared" si="168"/>
        <v>0</v>
      </c>
      <c r="AD151" s="127">
        <f t="shared" si="168"/>
        <v>0</v>
      </c>
      <c r="AE151" s="127">
        <f t="shared" si="168"/>
        <v>0</v>
      </c>
      <c r="AF151" s="127">
        <f t="shared" si="168"/>
        <v>0</v>
      </c>
      <c r="AG151" s="127">
        <f t="shared" si="168"/>
        <v>0</v>
      </c>
      <c r="AH151" s="127">
        <f t="shared" si="168"/>
        <v>0</v>
      </c>
      <c r="AI151" s="127">
        <f t="shared" si="168"/>
        <v>0</v>
      </c>
      <c r="AJ151" s="127">
        <f t="shared" si="168"/>
        <v>0</v>
      </c>
      <c r="AK151" s="127">
        <f t="shared" si="168"/>
        <v>0</v>
      </c>
      <c r="AL151" s="127">
        <f t="shared" si="168"/>
        <v>0</v>
      </c>
      <c r="AM151" s="127">
        <f t="shared" si="168"/>
        <v>0</v>
      </c>
      <c r="AN151" s="127">
        <f t="shared" si="168"/>
        <v>0</v>
      </c>
      <c r="AO151" s="127">
        <f t="shared" si="168"/>
        <v>0</v>
      </c>
      <c r="AP151" s="127">
        <f t="shared" si="168"/>
        <v>0</v>
      </c>
      <c r="AQ151" s="127">
        <f t="shared" si="168"/>
        <v>0</v>
      </c>
      <c r="AR151" s="127">
        <f t="shared" si="168"/>
        <v>0</v>
      </c>
      <c r="AS151" s="127">
        <f t="shared" si="168"/>
        <v>0</v>
      </c>
      <c r="AT151" s="127">
        <f t="shared" si="168"/>
        <v>0</v>
      </c>
      <c r="AU151" s="127">
        <f t="shared" si="168"/>
        <v>0</v>
      </c>
      <c r="AV151" s="127">
        <f t="shared" si="168"/>
        <v>0</v>
      </c>
      <c r="AW151" s="127">
        <f t="shared" si="168"/>
        <v>0</v>
      </c>
      <c r="AX151" s="127">
        <f t="shared" si="168"/>
        <v>0</v>
      </c>
      <c r="AY151" s="127">
        <f t="shared" si="168"/>
        <v>0</v>
      </c>
      <c r="AZ151" s="127">
        <f t="shared" si="168"/>
        <v>0</v>
      </c>
      <c r="BA151" s="127">
        <f t="shared" si="168"/>
        <v>0</v>
      </c>
      <c r="BB151" s="127">
        <f t="shared" si="168"/>
        <v>0</v>
      </c>
      <c r="BC151" s="127">
        <f t="shared" si="168"/>
        <v>0</v>
      </c>
      <c r="BD151" s="127">
        <f t="shared" si="168"/>
        <v>0</v>
      </c>
      <c r="BE151" s="127">
        <f t="shared" si="168"/>
        <v>0</v>
      </c>
      <c r="BF151" s="127">
        <f t="shared" si="168"/>
        <v>0</v>
      </c>
      <c r="BG151" s="127">
        <f t="shared" si="168"/>
        <v>0</v>
      </c>
      <c r="BH151" s="127">
        <f t="shared" si="168"/>
        <v>0</v>
      </c>
      <c r="BI151" s="127">
        <f t="shared" si="168"/>
        <v>0</v>
      </c>
      <c r="BJ151" s="127">
        <f t="shared" si="168"/>
        <v>0</v>
      </c>
      <c r="BK151" s="127">
        <f t="shared" si="168"/>
        <v>0</v>
      </c>
      <c r="BL151" s="127">
        <f t="shared" si="168"/>
        <v>0</v>
      </c>
      <c r="BM151" s="127">
        <f t="shared" si="168"/>
        <v>0</v>
      </c>
    </row>
    <row r="152" spans="2:65" ht="30" x14ac:dyDescent="0.25">
      <c r="C152" s="50"/>
      <c r="F152" s="165" t="s">
        <v>167</v>
      </c>
      <c r="G152" s="165" t="s">
        <v>167</v>
      </c>
      <c r="H152" s="165" t="s">
        <v>167</v>
      </c>
      <c r="I152" s="165" t="s">
        <v>167</v>
      </c>
      <c r="J152" s="165" t="s">
        <v>167</v>
      </c>
      <c r="K152" s="165" t="s">
        <v>167</v>
      </c>
      <c r="L152" s="165" t="s">
        <v>167</v>
      </c>
      <c r="M152" s="165" t="s">
        <v>167</v>
      </c>
      <c r="N152" s="165" t="s">
        <v>167</v>
      </c>
      <c r="O152" s="165" t="s">
        <v>167</v>
      </c>
      <c r="P152" s="165" t="s">
        <v>167</v>
      </c>
      <c r="Q152" s="165" t="s">
        <v>167</v>
      </c>
      <c r="R152" s="165" t="s">
        <v>167</v>
      </c>
      <c r="S152" s="165" t="s">
        <v>167</v>
      </c>
      <c r="T152" s="165" t="s">
        <v>167</v>
      </c>
      <c r="U152" s="165" t="s">
        <v>167</v>
      </c>
      <c r="V152" s="165" t="s">
        <v>167</v>
      </c>
      <c r="W152" s="165" t="s">
        <v>167</v>
      </c>
      <c r="X152" s="165" t="s">
        <v>167</v>
      </c>
      <c r="Y152" s="165" t="s">
        <v>167</v>
      </c>
      <c r="Z152" s="165" t="s">
        <v>167</v>
      </c>
      <c r="AA152" s="165" t="s">
        <v>167</v>
      </c>
      <c r="AB152" s="165" t="s">
        <v>167</v>
      </c>
      <c r="AC152" s="165" t="s">
        <v>167</v>
      </c>
      <c r="AD152" s="165" t="s">
        <v>167</v>
      </c>
      <c r="AE152" s="165" t="s">
        <v>167</v>
      </c>
      <c r="AF152" s="165" t="s">
        <v>167</v>
      </c>
      <c r="AG152" s="165" t="s">
        <v>167</v>
      </c>
      <c r="AH152" s="165" t="s">
        <v>167</v>
      </c>
      <c r="AI152" s="165" t="s">
        <v>167</v>
      </c>
      <c r="AJ152" s="165" t="s">
        <v>167</v>
      </c>
      <c r="AK152" s="165" t="s">
        <v>167</v>
      </c>
      <c r="AL152" s="165" t="s">
        <v>167</v>
      </c>
      <c r="AM152" s="165" t="s">
        <v>167</v>
      </c>
      <c r="AN152" s="165" t="s">
        <v>167</v>
      </c>
      <c r="AO152" s="165" t="s">
        <v>167</v>
      </c>
      <c r="AP152" s="165" t="s">
        <v>167</v>
      </c>
      <c r="AQ152" s="165" t="s">
        <v>167</v>
      </c>
      <c r="AR152" s="165" t="s">
        <v>167</v>
      </c>
      <c r="AS152" s="165" t="s">
        <v>167</v>
      </c>
      <c r="AT152" s="165" t="s">
        <v>167</v>
      </c>
      <c r="AU152" s="165" t="s">
        <v>167</v>
      </c>
      <c r="AV152" s="165" t="s">
        <v>167</v>
      </c>
      <c r="AW152" s="165" t="s">
        <v>167</v>
      </c>
      <c r="AX152" s="165" t="s">
        <v>167</v>
      </c>
      <c r="AY152" s="165" t="s">
        <v>167</v>
      </c>
      <c r="AZ152" s="165" t="s">
        <v>167</v>
      </c>
      <c r="BA152" s="165" t="s">
        <v>167</v>
      </c>
      <c r="BB152" s="165" t="s">
        <v>167</v>
      </c>
      <c r="BC152" s="165" t="s">
        <v>167</v>
      </c>
      <c r="BD152" s="165" t="s">
        <v>167</v>
      </c>
      <c r="BE152" s="165" t="s">
        <v>167</v>
      </c>
      <c r="BF152" s="165" t="s">
        <v>167</v>
      </c>
      <c r="BG152" s="165" t="s">
        <v>167</v>
      </c>
      <c r="BH152" s="165" t="s">
        <v>167</v>
      </c>
      <c r="BI152" s="165" t="s">
        <v>167</v>
      </c>
      <c r="BJ152" s="165" t="s">
        <v>167</v>
      </c>
      <c r="BK152" s="165" t="s">
        <v>167</v>
      </c>
      <c r="BL152" s="165" t="s">
        <v>167</v>
      </c>
      <c r="BM152" s="165" t="s">
        <v>167</v>
      </c>
    </row>
    <row r="153" spans="2:65" x14ac:dyDescent="0.25">
      <c r="B153" t="str">
        <f>+B146</f>
        <v>FABBRICATI</v>
      </c>
      <c r="C153" s="51"/>
      <c r="F153" s="127"/>
      <c r="G153" s="127"/>
      <c r="H153" s="127"/>
      <c r="I153" s="127"/>
      <c r="J153" s="127"/>
      <c r="K153" s="127"/>
      <c r="L153" s="127"/>
      <c r="M153" s="127">
        <f t="shared" ref="M153:BM157" si="169">+L153+M146</f>
        <v>0</v>
      </c>
      <c r="N153" s="127">
        <f t="shared" si="169"/>
        <v>0</v>
      </c>
      <c r="O153" s="127">
        <f t="shared" si="169"/>
        <v>0</v>
      </c>
      <c r="P153" s="127">
        <f t="shared" si="169"/>
        <v>0</v>
      </c>
      <c r="Q153" s="127">
        <f t="shared" si="169"/>
        <v>0</v>
      </c>
      <c r="R153" s="127">
        <f t="shared" si="169"/>
        <v>0</v>
      </c>
      <c r="S153" s="127">
        <f t="shared" si="169"/>
        <v>0</v>
      </c>
      <c r="T153" s="127">
        <f t="shared" si="169"/>
        <v>0</v>
      </c>
      <c r="U153" s="127">
        <f t="shared" si="169"/>
        <v>0</v>
      </c>
      <c r="V153" s="127">
        <f t="shared" si="169"/>
        <v>0</v>
      </c>
      <c r="W153" s="127">
        <f t="shared" si="169"/>
        <v>0</v>
      </c>
      <c r="X153" s="127">
        <f t="shared" si="169"/>
        <v>0</v>
      </c>
      <c r="Y153" s="127">
        <f t="shared" si="169"/>
        <v>0</v>
      </c>
      <c r="Z153" s="127">
        <f t="shared" si="169"/>
        <v>0</v>
      </c>
      <c r="AA153" s="127">
        <f t="shared" si="169"/>
        <v>0</v>
      </c>
      <c r="AB153" s="127">
        <f t="shared" si="169"/>
        <v>0</v>
      </c>
      <c r="AC153" s="127">
        <f t="shared" si="169"/>
        <v>0</v>
      </c>
      <c r="AD153" s="127">
        <f t="shared" si="169"/>
        <v>0</v>
      </c>
      <c r="AE153" s="127">
        <f t="shared" si="169"/>
        <v>0</v>
      </c>
      <c r="AF153" s="127">
        <f t="shared" si="169"/>
        <v>0</v>
      </c>
      <c r="AG153" s="127">
        <f t="shared" si="169"/>
        <v>0</v>
      </c>
      <c r="AH153" s="127">
        <f t="shared" si="169"/>
        <v>0</v>
      </c>
      <c r="AI153" s="127">
        <f t="shared" si="169"/>
        <v>0</v>
      </c>
      <c r="AJ153" s="127">
        <f t="shared" si="169"/>
        <v>0</v>
      </c>
      <c r="AK153" s="127">
        <f t="shared" si="169"/>
        <v>0</v>
      </c>
      <c r="AL153" s="127">
        <f t="shared" si="169"/>
        <v>0</v>
      </c>
      <c r="AM153" s="127">
        <f t="shared" si="169"/>
        <v>0</v>
      </c>
      <c r="AN153" s="127">
        <f t="shared" si="169"/>
        <v>0</v>
      </c>
      <c r="AO153" s="127">
        <f t="shared" si="169"/>
        <v>0</v>
      </c>
      <c r="AP153" s="127">
        <f t="shared" si="169"/>
        <v>0</v>
      </c>
      <c r="AQ153" s="127">
        <f t="shared" si="169"/>
        <v>0</v>
      </c>
      <c r="AR153" s="127">
        <f t="shared" si="169"/>
        <v>0</v>
      </c>
      <c r="AS153" s="127">
        <f t="shared" si="169"/>
        <v>0</v>
      </c>
      <c r="AT153" s="127">
        <f t="shared" si="169"/>
        <v>0</v>
      </c>
      <c r="AU153" s="127">
        <f t="shared" si="169"/>
        <v>0</v>
      </c>
      <c r="AV153" s="127">
        <f t="shared" si="169"/>
        <v>0</v>
      </c>
      <c r="AW153" s="127">
        <f t="shared" si="169"/>
        <v>0</v>
      </c>
      <c r="AX153" s="127">
        <f t="shared" si="169"/>
        <v>0</v>
      </c>
      <c r="AY153" s="127">
        <f t="shared" si="169"/>
        <v>0</v>
      </c>
      <c r="AZ153" s="127">
        <f t="shared" si="169"/>
        <v>0</v>
      </c>
      <c r="BA153" s="127">
        <f t="shared" si="169"/>
        <v>0</v>
      </c>
      <c r="BB153" s="127">
        <f t="shared" si="169"/>
        <v>0</v>
      </c>
      <c r="BC153" s="127">
        <f t="shared" si="169"/>
        <v>0</v>
      </c>
      <c r="BD153" s="127">
        <f t="shared" si="169"/>
        <v>0</v>
      </c>
      <c r="BE153" s="127">
        <f t="shared" si="169"/>
        <v>0</v>
      </c>
      <c r="BF153" s="127">
        <f t="shared" si="169"/>
        <v>0</v>
      </c>
      <c r="BG153" s="127">
        <f t="shared" si="169"/>
        <v>0</v>
      </c>
      <c r="BH153" s="127">
        <f t="shared" si="169"/>
        <v>0</v>
      </c>
      <c r="BI153" s="127">
        <f t="shared" si="169"/>
        <v>0</v>
      </c>
      <c r="BJ153" s="127">
        <f t="shared" si="169"/>
        <v>0</v>
      </c>
      <c r="BK153" s="127">
        <f t="shared" si="169"/>
        <v>0</v>
      </c>
      <c r="BL153" s="127">
        <f t="shared" si="169"/>
        <v>0</v>
      </c>
      <c r="BM153" s="127">
        <f t="shared" si="169"/>
        <v>0</v>
      </c>
    </row>
    <row r="154" spans="2:65" x14ac:dyDescent="0.25">
      <c r="B154" t="str">
        <f t="shared" ref="B154:B157" si="170">+B147</f>
        <v>IMPIANTI E MACCHINARI</v>
      </c>
      <c r="C154" s="51"/>
      <c r="F154" s="127"/>
      <c r="G154" s="127"/>
      <c r="H154" s="127"/>
      <c r="I154" s="127"/>
      <c r="J154" s="127"/>
      <c r="K154" s="127"/>
      <c r="L154" s="127"/>
      <c r="M154" s="127">
        <f t="shared" si="169"/>
        <v>0</v>
      </c>
      <c r="N154" s="127">
        <f t="shared" si="169"/>
        <v>0</v>
      </c>
      <c r="O154" s="127">
        <f t="shared" si="169"/>
        <v>0</v>
      </c>
      <c r="P154" s="127">
        <f t="shared" si="169"/>
        <v>0</v>
      </c>
      <c r="Q154" s="127">
        <f t="shared" si="169"/>
        <v>0</v>
      </c>
      <c r="R154" s="127">
        <f t="shared" si="169"/>
        <v>0</v>
      </c>
      <c r="S154" s="127">
        <f t="shared" si="169"/>
        <v>0</v>
      </c>
      <c r="T154" s="127">
        <f t="shared" si="169"/>
        <v>0</v>
      </c>
      <c r="U154" s="127">
        <f t="shared" si="169"/>
        <v>0</v>
      </c>
      <c r="V154" s="127">
        <f t="shared" si="169"/>
        <v>0</v>
      </c>
      <c r="W154" s="127">
        <f t="shared" si="169"/>
        <v>0</v>
      </c>
      <c r="X154" s="127">
        <f t="shared" si="169"/>
        <v>0</v>
      </c>
      <c r="Y154" s="127">
        <f t="shared" si="169"/>
        <v>0</v>
      </c>
      <c r="Z154" s="127">
        <f t="shared" si="169"/>
        <v>0</v>
      </c>
      <c r="AA154" s="127">
        <f t="shared" si="169"/>
        <v>0</v>
      </c>
      <c r="AB154" s="127">
        <f t="shared" si="169"/>
        <v>0</v>
      </c>
      <c r="AC154" s="127">
        <f t="shared" si="169"/>
        <v>0</v>
      </c>
      <c r="AD154" s="127">
        <f t="shared" si="169"/>
        <v>0</v>
      </c>
      <c r="AE154" s="127">
        <f t="shared" si="169"/>
        <v>0</v>
      </c>
      <c r="AF154" s="127">
        <f t="shared" si="169"/>
        <v>0</v>
      </c>
      <c r="AG154" s="127">
        <f t="shared" si="169"/>
        <v>0</v>
      </c>
      <c r="AH154" s="127">
        <f t="shared" si="169"/>
        <v>0</v>
      </c>
      <c r="AI154" s="127">
        <f t="shared" si="169"/>
        <v>0</v>
      </c>
      <c r="AJ154" s="127">
        <f t="shared" si="169"/>
        <v>0</v>
      </c>
      <c r="AK154" s="127">
        <f t="shared" si="169"/>
        <v>0</v>
      </c>
      <c r="AL154" s="127">
        <f t="shared" si="169"/>
        <v>0</v>
      </c>
      <c r="AM154" s="127">
        <f t="shared" si="169"/>
        <v>0</v>
      </c>
      <c r="AN154" s="127">
        <f t="shared" si="169"/>
        <v>0</v>
      </c>
      <c r="AO154" s="127">
        <f t="shared" si="169"/>
        <v>0</v>
      </c>
      <c r="AP154" s="127">
        <f t="shared" si="169"/>
        <v>0</v>
      </c>
      <c r="AQ154" s="127">
        <f t="shared" si="169"/>
        <v>0</v>
      </c>
      <c r="AR154" s="127">
        <f t="shared" si="169"/>
        <v>0</v>
      </c>
      <c r="AS154" s="127">
        <f t="shared" si="169"/>
        <v>0</v>
      </c>
      <c r="AT154" s="127">
        <f t="shared" si="169"/>
        <v>0</v>
      </c>
      <c r="AU154" s="127">
        <f t="shared" si="169"/>
        <v>0</v>
      </c>
      <c r="AV154" s="127">
        <f t="shared" si="169"/>
        <v>0</v>
      </c>
      <c r="AW154" s="127">
        <f t="shared" si="169"/>
        <v>0</v>
      </c>
      <c r="AX154" s="127">
        <f t="shared" si="169"/>
        <v>0</v>
      </c>
      <c r="AY154" s="127">
        <f t="shared" si="169"/>
        <v>0</v>
      </c>
      <c r="AZ154" s="127">
        <f t="shared" si="169"/>
        <v>0</v>
      </c>
      <c r="BA154" s="127">
        <f t="shared" si="169"/>
        <v>0</v>
      </c>
      <c r="BB154" s="127">
        <f t="shared" si="169"/>
        <v>0</v>
      </c>
      <c r="BC154" s="127">
        <f t="shared" si="169"/>
        <v>0</v>
      </c>
      <c r="BD154" s="127">
        <f t="shared" si="169"/>
        <v>0</v>
      </c>
      <c r="BE154" s="127">
        <f t="shared" si="169"/>
        <v>0</v>
      </c>
      <c r="BF154" s="127">
        <f t="shared" si="169"/>
        <v>0</v>
      </c>
      <c r="BG154" s="127">
        <f t="shared" si="169"/>
        <v>0</v>
      </c>
      <c r="BH154" s="127">
        <f t="shared" si="169"/>
        <v>0</v>
      </c>
      <c r="BI154" s="127">
        <f t="shared" si="169"/>
        <v>0</v>
      </c>
      <c r="BJ154" s="127">
        <f t="shared" si="169"/>
        <v>0</v>
      </c>
      <c r="BK154" s="127">
        <f t="shared" si="169"/>
        <v>0</v>
      </c>
      <c r="BL154" s="127">
        <f t="shared" si="169"/>
        <v>0</v>
      </c>
      <c r="BM154" s="127">
        <f t="shared" si="169"/>
        <v>0</v>
      </c>
    </row>
    <row r="155" spans="2:65" x14ac:dyDescent="0.25">
      <c r="B155" t="str">
        <f t="shared" si="170"/>
        <v>ATTREZZATURE IND.LI E COMM.LI</v>
      </c>
      <c r="C155" s="51"/>
      <c r="F155" s="127"/>
      <c r="G155" s="127"/>
      <c r="H155" s="127"/>
      <c r="I155" s="127"/>
      <c r="J155" s="127"/>
      <c r="K155" s="127"/>
      <c r="L155" s="127"/>
      <c r="M155" s="127">
        <f t="shared" si="169"/>
        <v>0</v>
      </c>
      <c r="N155" s="127">
        <f t="shared" si="169"/>
        <v>0</v>
      </c>
      <c r="O155" s="127">
        <f t="shared" si="169"/>
        <v>0</v>
      </c>
      <c r="P155" s="127">
        <f t="shared" si="169"/>
        <v>0</v>
      </c>
      <c r="Q155" s="127">
        <f t="shared" si="169"/>
        <v>0</v>
      </c>
      <c r="R155" s="127">
        <f t="shared" si="169"/>
        <v>0</v>
      </c>
      <c r="S155" s="127">
        <f t="shared" si="169"/>
        <v>0</v>
      </c>
      <c r="T155" s="127">
        <f t="shared" si="169"/>
        <v>0</v>
      </c>
      <c r="U155" s="127">
        <f t="shared" si="169"/>
        <v>0</v>
      </c>
      <c r="V155" s="127">
        <f t="shared" si="169"/>
        <v>0</v>
      </c>
      <c r="W155" s="127">
        <f t="shared" si="169"/>
        <v>0</v>
      </c>
      <c r="X155" s="127">
        <f t="shared" si="169"/>
        <v>0</v>
      </c>
      <c r="Y155" s="127">
        <f t="shared" si="169"/>
        <v>0</v>
      </c>
      <c r="Z155" s="127">
        <f t="shared" si="169"/>
        <v>0</v>
      </c>
      <c r="AA155" s="127">
        <f t="shared" si="169"/>
        <v>0</v>
      </c>
      <c r="AB155" s="127">
        <f t="shared" si="169"/>
        <v>0</v>
      </c>
      <c r="AC155" s="127">
        <f t="shared" si="169"/>
        <v>0</v>
      </c>
      <c r="AD155" s="127">
        <f t="shared" si="169"/>
        <v>0</v>
      </c>
      <c r="AE155" s="127">
        <f t="shared" si="169"/>
        <v>0</v>
      </c>
      <c r="AF155" s="127">
        <f t="shared" si="169"/>
        <v>0</v>
      </c>
      <c r="AG155" s="127">
        <f t="shared" si="169"/>
        <v>0</v>
      </c>
      <c r="AH155" s="127">
        <f t="shared" si="169"/>
        <v>0</v>
      </c>
      <c r="AI155" s="127">
        <f t="shared" si="169"/>
        <v>0</v>
      </c>
      <c r="AJ155" s="127">
        <f t="shared" si="169"/>
        <v>0</v>
      </c>
      <c r="AK155" s="127">
        <f t="shared" si="169"/>
        <v>0</v>
      </c>
      <c r="AL155" s="127">
        <f t="shared" si="169"/>
        <v>0</v>
      </c>
      <c r="AM155" s="127">
        <f t="shared" si="169"/>
        <v>0</v>
      </c>
      <c r="AN155" s="127">
        <f t="shared" si="169"/>
        <v>0</v>
      </c>
      <c r="AO155" s="127">
        <f t="shared" si="169"/>
        <v>0</v>
      </c>
      <c r="AP155" s="127">
        <f t="shared" si="169"/>
        <v>0</v>
      </c>
      <c r="AQ155" s="127">
        <f t="shared" si="169"/>
        <v>0</v>
      </c>
      <c r="AR155" s="127">
        <f t="shared" si="169"/>
        <v>0</v>
      </c>
      <c r="AS155" s="127">
        <f t="shared" si="169"/>
        <v>0</v>
      </c>
      <c r="AT155" s="127">
        <f t="shared" si="169"/>
        <v>0</v>
      </c>
      <c r="AU155" s="127">
        <f t="shared" si="169"/>
        <v>0</v>
      </c>
      <c r="AV155" s="127">
        <f t="shared" si="169"/>
        <v>0</v>
      </c>
      <c r="AW155" s="127">
        <f t="shared" si="169"/>
        <v>0</v>
      </c>
      <c r="AX155" s="127">
        <f t="shared" si="169"/>
        <v>0</v>
      </c>
      <c r="AY155" s="127">
        <f t="shared" si="169"/>
        <v>0</v>
      </c>
      <c r="AZ155" s="127">
        <f t="shared" si="169"/>
        <v>0</v>
      </c>
      <c r="BA155" s="127">
        <f t="shared" si="169"/>
        <v>0</v>
      </c>
      <c r="BB155" s="127">
        <f t="shared" si="169"/>
        <v>0</v>
      </c>
      <c r="BC155" s="127">
        <f t="shared" si="169"/>
        <v>0</v>
      </c>
      <c r="BD155" s="127">
        <f t="shared" si="169"/>
        <v>0</v>
      </c>
      <c r="BE155" s="127">
        <f t="shared" si="169"/>
        <v>0</v>
      </c>
      <c r="BF155" s="127">
        <f t="shared" si="169"/>
        <v>0</v>
      </c>
      <c r="BG155" s="127">
        <f t="shared" si="169"/>
        <v>0</v>
      </c>
      <c r="BH155" s="127">
        <f t="shared" si="169"/>
        <v>0</v>
      </c>
      <c r="BI155" s="127">
        <f t="shared" si="169"/>
        <v>0</v>
      </c>
      <c r="BJ155" s="127">
        <f t="shared" si="169"/>
        <v>0</v>
      </c>
      <c r="BK155" s="127">
        <f t="shared" si="169"/>
        <v>0</v>
      </c>
      <c r="BL155" s="127">
        <f t="shared" si="169"/>
        <v>0</v>
      </c>
      <c r="BM155" s="127">
        <f t="shared" si="169"/>
        <v>0</v>
      </c>
    </row>
    <row r="156" spans="2:65" x14ac:dyDescent="0.25">
      <c r="B156" t="str">
        <f t="shared" si="170"/>
        <v>COSTI D'IMPIANTO E AMPLIAMENTO</v>
      </c>
      <c r="C156" s="51"/>
      <c r="F156" s="127"/>
      <c r="G156" s="127"/>
      <c r="H156" s="127"/>
      <c r="I156" s="127"/>
      <c r="J156" s="127"/>
      <c r="K156" s="127"/>
      <c r="L156" s="127"/>
      <c r="M156" s="127">
        <f t="shared" si="169"/>
        <v>0</v>
      </c>
      <c r="N156" s="127">
        <f t="shared" si="169"/>
        <v>0</v>
      </c>
      <c r="O156" s="127">
        <f t="shared" si="169"/>
        <v>0</v>
      </c>
      <c r="P156" s="127">
        <f t="shared" si="169"/>
        <v>0</v>
      </c>
      <c r="Q156" s="127">
        <f t="shared" si="169"/>
        <v>0</v>
      </c>
      <c r="R156" s="127">
        <f t="shared" si="169"/>
        <v>0</v>
      </c>
      <c r="S156" s="127">
        <f t="shared" si="169"/>
        <v>0</v>
      </c>
      <c r="T156" s="127">
        <f t="shared" si="169"/>
        <v>0</v>
      </c>
      <c r="U156" s="127">
        <f t="shared" si="169"/>
        <v>0</v>
      </c>
      <c r="V156" s="127">
        <f t="shared" si="169"/>
        <v>0</v>
      </c>
      <c r="W156" s="127">
        <f t="shared" si="169"/>
        <v>0</v>
      </c>
      <c r="X156" s="127">
        <f t="shared" si="169"/>
        <v>0</v>
      </c>
      <c r="Y156" s="127">
        <f t="shared" si="169"/>
        <v>0</v>
      </c>
      <c r="Z156" s="127">
        <f t="shared" si="169"/>
        <v>0</v>
      </c>
      <c r="AA156" s="127">
        <f t="shared" si="169"/>
        <v>0</v>
      </c>
      <c r="AB156" s="127">
        <f t="shared" si="169"/>
        <v>0</v>
      </c>
      <c r="AC156" s="127">
        <f t="shared" si="169"/>
        <v>0</v>
      </c>
      <c r="AD156" s="127">
        <f t="shared" si="169"/>
        <v>0</v>
      </c>
      <c r="AE156" s="127">
        <f t="shared" si="169"/>
        <v>0</v>
      </c>
      <c r="AF156" s="127">
        <f t="shared" si="169"/>
        <v>0</v>
      </c>
      <c r="AG156" s="127">
        <f t="shared" si="169"/>
        <v>0</v>
      </c>
      <c r="AH156" s="127">
        <f t="shared" si="169"/>
        <v>0</v>
      </c>
      <c r="AI156" s="127">
        <f t="shared" si="169"/>
        <v>0</v>
      </c>
      <c r="AJ156" s="127">
        <f t="shared" si="169"/>
        <v>0</v>
      </c>
      <c r="AK156" s="127">
        <f t="shared" si="169"/>
        <v>0</v>
      </c>
      <c r="AL156" s="127">
        <f t="shared" si="169"/>
        <v>0</v>
      </c>
      <c r="AM156" s="127">
        <f t="shared" si="169"/>
        <v>0</v>
      </c>
      <c r="AN156" s="127">
        <f t="shared" si="169"/>
        <v>0</v>
      </c>
      <c r="AO156" s="127">
        <f t="shared" si="169"/>
        <v>0</v>
      </c>
      <c r="AP156" s="127">
        <f t="shared" si="169"/>
        <v>0</v>
      </c>
      <c r="AQ156" s="127">
        <f t="shared" si="169"/>
        <v>0</v>
      </c>
      <c r="AR156" s="127">
        <f t="shared" si="169"/>
        <v>0</v>
      </c>
      <c r="AS156" s="127">
        <f t="shared" si="169"/>
        <v>0</v>
      </c>
      <c r="AT156" s="127">
        <f t="shared" si="169"/>
        <v>0</v>
      </c>
      <c r="AU156" s="127">
        <f t="shared" si="169"/>
        <v>0</v>
      </c>
      <c r="AV156" s="127">
        <f t="shared" si="169"/>
        <v>0</v>
      </c>
      <c r="AW156" s="127">
        <f t="shared" si="169"/>
        <v>0</v>
      </c>
      <c r="AX156" s="127">
        <f t="shared" si="169"/>
        <v>0</v>
      </c>
      <c r="AY156" s="127">
        <f t="shared" si="169"/>
        <v>0</v>
      </c>
      <c r="AZ156" s="127">
        <f t="shared" si="169"/>
        <v>0</v>
      </c>
      <c r="BA156" s="127">
        <f t="shared" si="169"/>
        <v>0</v>
      </c>
      <c r="BB156" s="127">
        <f t="shared" si="169"/>
        <v>0</v>
      </c>
      <c r="BC156" s="127">
        <f t="shared" si="169"/>
        <v>0</v>
      </c>
      <c r="BD156" s="127">
        <f t="shared" si="169"/>
        <v>0</v>
      </c>
      <c r="BE156" s="127">
        <f t="shared" si="169"/>
        <v>0</v>
      </c>
      <c r="BF156" s="127">
        <f t="shared" si="169"/>
        <v>0</v>
      </c>
      <c r="BG156" s="127">
        <f t="shared" si="169"/>
        <v>0</v>
      </c>
      <c r="BH156" s="127">
        <f t="shared" si="169"/>
        <v>0</v>
      </c>
      <c r="BI156" s="127">
        <f t="shared" si="169"/>
        <v>0</v>
      </c>
      <c r="BJ156" s="127">
        <f t="shared" si="169"/>
        <v>0</v>
      </c>
      <c r="BK156" s="127">
        <f t="shared" si="169"/>
        <v>0</v>
      </c>
      <c r="BL156" s="127">
        <f t="shared" si="169"/>
        <v>0</v>
      </c>
      <c r="BM156" s="127">
        <f t="shared" si="169"/>
        <v>0</v>
      </c>
    </row>
    <row r="157" spans="2:65" x14ac:dyDescent="0.25">
      <c r="B157" t="str">
        <f t="shared" si="170"/>
        <v>FEE D'INGRESSO</v>
      </c>
      <c r="C157" s="51"/>
      <c r="F157" s="127"/>
      <c r="G157" s="127"/>
      <c r="H157" s="127"/>
      <c r="I157" s="127"/>
      <c r="J157" s="127"/>
      <c r="K157" s="127"/>
      <c r="L157" s="127"/>
      <c r="M157" s="127">
        <f t="shared" si="169"/>
        <v>0</v>
      </c>
      <c r="N157" s="127">
        <f t="shared" si="169"/>
        <v>0</v>
      </c>
      <c r="O157" s="127">
        <f t="shared" si="169"/>
        <v>0</v>
      </c>
      <c r="P157" s="127">
        <f t="shared" si="169"/>
        <v>0</v>
      </c>
      <c r="Q157" s="127">
        <f t="shared" si="169"/>
        <v>0</v>
      </c>
      <c r="R157" s="127">
        <f t="shared" si="169"/>
        <v>0</v>
      </c>
      <c r="S157" s="127">
        <f t="shared" si="169"/>
        <v>0</v>
      </c>
      <c r="T157" s="127">
        <f t="shared" si="169"/>
        <v>0</v>
      </c>
      <c r="U157" s="127">
        <f t="shared" si="169"/>
        <v>0</v>
      </c>
      <c r="V157" s="127">
        <f t="shared" si="169"/>
        <v>0</v>
      </c>
      <c r="W157" s="127">
        <f t="shared" si="169"/>
        <v>0</v>
      </c>
      <c r="X157" s="127">
        <f t="shared" si="169"/>
        <v>0</v>
      </c>
      <c r="Y157" s="127">
        <f t="shared" si="169"/>
        <v>0</v>
      </c>
      <c r="Z157" s="127">
        <f t="shared" si="169"/>
        <v>0</v>
      </c>
      <c r="AA157" s="127">
        <f t="shared" si="169"/>
        <v>0</v>
      </c>
      <c r="AB157" s="127">
        <f t="shared" si="169"/>
        <v>0</v>
      </c>
      <c r="AC157" s="127">
        <f t="shared" si="169"/>
        <v>0</v>
      </c>
      <c r="AD157" s="127">
        <f t="shared" si="169"/>
        <v>0</v>
      </c>
      <c r="AE157" s="127">
        <f t="shared" si="169"/>
        <v>0</v>
      </c>
      <c r="AF157" s="127">
        <f t="shared" si="169"/>
        <v>0</v>
      </c>
      <c r="AG157" s="127">
        <f t="shared" si="169"/>
        <v>0</v>
      </c>
      <c r="AH157" s="127">
        <f t="shared" si="169"/>
        <v>0</v>
      </c>
      <c r="AI157" s="127">
        <f t="shared" si="169"/>
        <v>0</v>
      </c>
      <c r="AJ157" s="127">
        <f t="shared" si="169"/>
        <v>0</v>
      </c>
      <c r="AK157" s="127">
        <f t="shared" si="169"/>
        <v>0</v>
      </c>
      <c r="AL157" s="127">
        <f t="shared" si="169"/>
        <v>0</v>
      </c>
      <c r="AM157" s="127">
        <f t="shared" si="169"/>
        <v>0</v>
      </c>
      <c r="AN157" s="127">
        <f t="shared" si="169"/>
        <v>0</v>
      </c>
      <c r="AO157" s="127">
        <f t="shared" si="169"/>
        <v>0</v>
      </c>
      <c r="AP157" s="127">
        <f t="shared" si="169"/>
        <v>0</v>
      </c>
      <c r="AQ157" s="127">
        <f t="shared" si="169"/>
        <v>0</v>
      </c>
      <c r="AR157" s="127">
        <f t="shared" si="169"/>
        <v>0</v>
      </c>
      <c r="AS157" s="127">
        <f t="shared" si="169"/>
        <v>0</v>
      </c>
      <c r="AT157" s="127">
        <f t="shared" si="169"/>
        <v>0</v>
      </c>
      <c r="AU157" s="127">
        <f t="shared" si="169"/>
        <v>0</v>
      </c>
      <c r="AV157" s="127">
        <f t="shared" si="169"/>
        <v>0</v>
      </c>
      <c r="AW157" s="127">
        <f t="shared" si="169"/>
        <v>0</v>
      </c>
      <c r="AX157" s="127">
        <f t="shared" si="169"/>
        <v>0</v>
      </c>
      <c r="AY157" s="127">
        <f t="shared" si="169"/>
        <v>0</v>
      </c>
      <c r="AZ157" s="127">
        <f t="shared" si="169"/>
        <v>0</v>
      </c>
      <c r="BA157" s="127">
        <f t="shared" si="169"/>
        <v>0</v>
      </c>
      <c r="BB157" s="127">
        <f t="shared" si="169"/>
        <v>0</v>
      </c>
      <c r="BC157" s="127">
        <f t="shared" si="169"/>
        <v>0</v>
      </c>
      <c r="BD157" s="127">
        <f t="shared" ref="BD157:BM157" si="171">+BC157+BD150</f>
        <v>0</v>
      </c>
      <c r="BE157" s="127">
        <f t="shared" si="171"/>
        <v>0</v>
      </c>
      <c r="BF157" s="127">
        <f t="shared" si="171"/>
        <v>0</v>
      </c>
      <c r="BG157" s="127">
        <f t="shared" si="171"/>
        <v>0</v>
      </c>
      <c r="BH157" s="127">
        <f t="shared" si="171"/>
        <v>0</v>
      </c>
      <c r="BI157" s="127">
        <f t="shared" si="171"/>
        <v>0</v>
      </c>
      <c r="BJ157" s="127">
        <f t="shared" si="171"/>
        <v>0</v>
      </c>
      <c r="BK157" s="127">
        <f t="shared" si="171"/>
        <v>0</v>
      </c>
      <c r="BL157" s="127">
        <f t="shared" si="171"/>
        <v>0</v>
      </c>
      <c r="BM157" s="127">
        <f t="shared" si="171"/>
        <v>0</v>
      </c>
    </row>
    <row r="158" spans="2:65" x14ac:dyDescent="0.25">
      <c r="B158" t="str">
        <f>+B151</f>
        <v>ALTRE IMM.NI IMMATERIALI</v>
      </c>
      <c r="C158" s="51"/>
      <c r="F158" s="127"/>
      <c r="G158" s="127"/>
      <c r="H158" s="127"/>
      <c r="I158" s="127"/>
      <c r="J158" s="127"/>
      <c r="K158" s="127"/>
      <c r="L158" s="127"/>
      <c r="M158" s="127">
        <f t="shared" ref="M158:BM158" si="172">+L158+M151</f>
        <v>0</v>
      </c>
      <c r="N158" s="127">
        <f t="shared" si="172"/>
        <v>0</v>
      </c>
      <c r="O158" s="127">
        <f t="shared" si="172"/>
        <v>0</v>
      </c>
      <c r="P158" s="127">
        <f t="shared" si="172"/>
        <v>0</v>
      </c>
      <c r="Q158" s="127">
        <f t="shared" si="172"/>
        <v>0</v>
      </c>
      <c r="R158" s="127">
        <f t="shared" si="172"/>
        <v>0</v>
      </c>
      <c r="S158" s="127">
        <f t="shared" si="172"/>
        <v>0</v>
      </c>
      <c r="T158" s="127">
        <f t="shared" si="172"/>
        <v>0</v>
      </c>
      <c r="U158" s="127">
        <f t="shared" si="172"/>
        <v>0</v>
      </c>
      <c r="V158" s="127">
        <f t="shared" si="172"/>
        <v>0</v>
      </c>
      <c r="W158" s="127">
        <f t="shared" si="172"/>
        <v>0</v>
      </c>
      <c r="X158" s="127">
        <f t="shared" si="172"/>
        <v>0</v>
      </c>
      <c r="Y158" s="127">
        <f t="shared" si="172"/>
        <v>0</v>
      </c>
      <c r="Z158" s="127">
        <f t="shared" si="172"/>
        <v>0</v>
      </c>
      <c r="AA158" s="127">
        <f t="shared" si="172"/>
        <v>0</v>
      </c>
      <c r="AB158" s="127">
        <f t="shared" si="172"/>
        <v>0</v>
      </c>
      <c r="AC158" s="127">
        <f t="shared" si="172"/>
        <v>0</v>
      </c>
      <c r="AD158" s="127">
        <f t="shared" si="172"/>
        <v>0</v>
      </c>
      <c r="AE158" s="127">
        <f t="shared" si="172"/>
        <v>0</v>
      </c>
      <c r="AF158" s="127">
        <f t="shared" si="172"/>
        <v>0</v>
      </c>
      <c r="AG158" s="127">
        <f t="shared" si="172"/>
        <v>0</v>
      </c>
      <c r="AH158" s="127">
        <f t="shared" si="172"/>
        <v>0</v>
      </c>
      <c r="AI158" s="127">
        <f t="shared" si="172"/>
        <v>0</v>
      </c>
      <c r="AJ158" s="127">
        <f t="shared" si="172"/>
        <v>0</v>
      </c>
      <c r="AK158" s="127">
        <f t="shared" si="172"/>
        <v>0</v>
      </c>
      <c r="AL158" s="127">
        <f t="shared" si="172"/>
        <v>0</v>
      </c>
      <c r="AM158" s="127">
        <f t="shared" si="172"/>
        <v>0</v>
      </c>
      <c r="AN158" s="127">
        <f t="shared" si="172"/>
        <v>0</v>
      </c>
      <c r="AO158" s="127">
        <f t="shared" si="172"/>
        <v>0</v>
      </c>
      <c r="AP158" s="127">
        <f t="shared" si="172"/>
        <v>0</v>
      </c>
      <c r="AQ158" s="127">
        <f t="shared" si="172"/>
        <v>0</v>
      </c>
      <c r="AR158" s="127">
        <f t="shared" si="172"/>
        <v>0</v>
      </c>
      <c r="AS158" s="127">
        <f t="shared" si="172"/>
        <v>0</v>
      </c>
      <c r="AT158" s="127">
        <f t="shared" si="172"/>
        <v>0</v>
      </c>
      <c r="AU158" s="127">
        <f t="shared" si="172"/>
        <v>0</v>
      </c>
      <c r="AV158" s="127">
        <f t="shared" si="172"/>
        <v>0</v>
      </c>
      <c r="AW158" s="127">
        <f t="shared" si="172"/>
        <v>0</v>
      </c>
      <c r="AX158" s="127">
        <f t="shared" si="172"/>
        <v>0</v>
      </c>
      <c r="AY158" s="127">
        <f t="shared" si="172"/>
        <v>0</v>
      </c>
      <c r="AZ158" s="127">
        <f t="shared" si="172"/>
        <v>0</v>
      </c>
      <c r="BA158" s="127">
        <f t="shared" si="172"/>
        <v>0</v>
      </c>
      <c r="BB158" s="127">
        <f t="shared" si="172"/>
        <v>0</v>
      </c>
      <c r="BC158" s="127">
        <f t="shared" si="172"/>
        <v>0</v>
      </c>
      <c r="BD158" s="127">
        <f t="shared" si="172"/>
        <v>0</v>
      </c>
      <c r="BE158" s="127">
        <f t="shared" si="172"/>
        <v>0</v>
      </c>
      <c r="BF158" s="127">
        <f t="shared" si="172"/>
        <v>0</v>
      </c>
      <c r="BG158" s="127">
        <f t="shared" si="172"/>
        <v>0</v>
      </c>
      <c r="BH158" s="127">
        <f t="shared" si="172"/>
        <v>0</v>
      </c>
      <c r="BI158" s="127">
        <f t="shared" si="172"/>
        <v>0</v>
      </c>
      <c r="BJ158" s="127">
        <f t="shared" si="172"/>
        <v>0</v>
      </c>
      <c r="BK158" s="127">
        <f t="shared" si="172"/>
        <v>0</v>
      </c>
      <c r="BL158" s="127">
        <f t="shared" si="172"/>
        <v>0</v>
      </c>
      <c r="BM158" s="127">
        <f t="shared" si="172"/>
        <v>0</v>
      </c>
    </row>
    <row r="159" spans="2:65" x14ac:dyDescent="0.25"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142"/>
      <c r="BH159" s="142"/>
      <c r="BI159" s="142"/>
      <c r="BJ159" s="142"/>
      <c r="BK159" s="142"/>
      <c r="BL159" s="142"/>
      <c r="BM159" s="142"/>
    </row>
    <row r="160" spans="2:65" ht="30" x14ac:dyDescent="0.25">
      <c r="C160" s="50" t="s">
        <v>165</v>
      </c>
      <c r="F160" s="165" t="s">
        <v>166</v>
      </c>
      <c r="G160" s="165" t="s">
        <v>166</v>
      </c>
      <c r="H160" s="165" t="s">
        <v>166</v>
      </c>
      <c r="I160" s="165" t="s">
        <v>166</v>
      </c>
      <c r="J160" s="165" t="s">
        <v>166</v>
      </c>
      <c r="K160" s="165" t="s">
        <v>166</v>
      </c>
      <c r="L160" s="165" t="s">
        <v>166</v>
      </c>
      <c r="M160" s="165" t="s">
        <v>166</v>
      </c>
      <c r="N160" s="165" t="s">
        <v>166</v>
      </c>
      <c r="O160" s="165" t="s">
        <v>166</v>
      </c>
      <c r="P160" s="165" t="s">
        <v>166</v>
      </c>
      <c r="Q160" s="165" t="s">
        <v>166</v>
      </c>
      <c r="R160" s="165" t="s">
        <v>166</v>
      </c>
      <c r="S160" s="165" t="s">
        <v>166</v>
      </c>
      <c r="T160" s="165" t="s">
        <v>166</v>
      </c>
      <c r="U160" s="165" t="s">
        <v>166</v>
      </c>
      <c r="V160" s="165" t="s">
        <v>166</v>
      </c>
      <c r="W160" s="165" t="s">
        <v>166</v>
      </c>
      <c r="X160" s="165" t="s">
        <v>166</v>
      </c>
      <c r="Y160" s="165" t="s">
        <v>166</v>
      </c>
      <c r="Z160" s="165" t="s">
        <v>166</v>
      </c>
      <c r="AA160" s="165" t="s">
        <v>166</v>
      </c>
      <c r="AB160" s="165" t="s">
        <v>166</v>
      </c>
      <c r="AC160" s="165" t="s">
        <v>166</v>
      </c>
      <c r="AD160" s="165" t="s">
        <v>166</v>
      </c>
      <c r="AE160" s="165" t="s">
        <v>166</v>
      </c>
      <c r="AF160" s="165" t="s">
        <v>166</v>
      </c>
      <c r="AG160" s="165" t="s">
        <v>166</v>
      </c>
      <c r="AH160" s="165" t="s">
        <v>166</v>
      </c>
      <c r="AI160" s="165" t="s">
        <v>166</v>
      </c>
      <c r="AJ160" s="165" t="s">
        <v>166</v>
      </c>
      <c r="AK160" s="165" t="s">
        <v>166</v>
      </c>
      <c r="AL160" s="165" t="s">
        <v>166</v>
      </c>
      <c r="AM160" s="165" t="s">
        <v>166</v>
      </c>
      <c r="AN160" s="165" t="s">
        <v>166</v>
      </c>
      <c r="AO160" s="165" t="s">
        <v>166</v>
      </c>
      <c r="AP160" s="165" t="s">
        <v>166</v>
      </c>
      <c r="AQ160" s="165" t="s">
        <v>166</v>
      </c>
      <c r="AR160" s="165" t="s">
        <v>166</v>
      </c>
      <c r="AS160" s="165" t="s">
        <v>166</v>
      </c>
      <c r="AT160" s="165" t="s">
        <v>166</v>
      </c>
      <c r="AU160" s="165" t="s">
        <v>166</v>
      </c>
      <c r="AV160" s="165" t="s">
        <v>166</v>
      </c>
      <c r="AW160" s="165" t="s">
        <v>166</v>
      </c>
      <c r="AX160" s="165" t="s">
        <v>166</v>
      </c>
      <c r="AY160" s="165" t="s">
        <v>166</v>
      </c>
      <c r="AZ160" s="165" t="s">
        <v>166</v>
      </c>
      <c r="BA160" s="165" t="s">
        <v>166</v>
      </c>
      <c r="BB160" s="165" t="s">
        <v>166</v>
      </c>
      <c r="BC160" s="165" t="s">
        <v>166</v>
      </c>
      <c r="BD160" s="165" t="s">
        <v>166</v>
      </c>
      <c r="BE160" s="165" t="s">
        <v>166</v>
      </c>
      <c r="BF160" s="165" t="s">
        <v>166</v>
      </c>
      <c r="BG160" s="165" t="s">
        <v>166</v>
      </c>
      <c r="BH160" s="165" t="s">
        <v>166</v>
      </c>
      <c r="BI160" s="165" t="s">
        <v>166</v>
      </c>
      <c r="BJ160" s="165" t="s">
        <v>166</v>
      </c>
      <c r="BK160" s="165" t="s">
        <v>166</v>
      </c>
      <c r="BL160" s="165" t="s">
        <v>166</v>
      </c>
      <c r="BM160" s="165" t="s">
        <v>166</v>
      </c>
    </row>
    <row r="161" spans="2:65" x14ac:dyDescent="0.25">
      <c r="B161" t="str">
        <f>+B146</f>
        <v>FABBRICATI</v>
      </c>
      <c r="C161" s="51">
        <f>+C146</f>
        <v>0</v>
      </c>
      <c r="F161" s="127"/>
      <c r="G161" s="127"/>
      <c r="H161" s="127"/>
      <c r="I161" s="127"/>
      <c r="J161" s="127"/>
      <c r="K161" s="127"/>
      <c r="L161" s="127"/>
      <c r="M161" s="127"/>
      <c r="N161" s="127">
        <f t="shared" ref="N161:BM161" si="173">+IF(M168=$G$5,0,1)*(SUM($G$5)*$C161)/12</f>
        <v>0</v>
      </c>
      <c r="O161" s="127">
        <f t="shared" si="173"/>
        <v>0</v>
      </c>
      <c r="P161" s="127">
        <f t="shared" si="173"/>
        <v>0</v>
      </c>
      <c r="Q161" s="127">
        <f t="shared" si="173"/>
        <v>0</v>
      </c>
      <c r="R161" s="127">
        <f t="shared" si="173"/>
        <v>0</v>
      </c>
      <c r="S161" s="127">
        <f t="shared" si="173"/>
        <v>0</v>
      </c>
      <c r="T161" s="127">
        <f t="shared" si="173"/>
        <v>0</v>
      </c>
      <c r="U161" s="127">
        <f t="shared" si="173"/>
        <v>0</v>
      </c>
      <c r="V161" s="127">
        <f t="shared" si="173"/>
        <v>0</v>
      </c>
      <c r="W161" s="127">
        <f t="shared" si="173"/>
        <v>0</v>
      </c>
      <c r="X161" s="127">
        <f t="shared" si="173"/>
        <v>0</v>
      </c>
      <c r="Y161" s="127">
        <f t="shared" si="173"/>
        <v>0</v>
      </c>
      <c r="Z161" s="127">
        <f t="shared" si="173"/>
        <v>0</v>
      </c>
      <c r="AA161" s="127">
        <f t="shared" si="173"/>
        <v>0</v>
      </c>
      <c r="AB161" s="127">
        <f t="shared" si="173"/>
        <v>0</v>
      </c>
      <c r="AC161" s="127">
        <f t="shared" si="173"/>
        <v>0</v>
      </c>
      <c r="AD161" s="127">
        <f t="shared" si="173"/>
        <v>0</v>
      </c>
      <c r="AE161" s="127">
        <f t="shared" si="173"/>
        <v>0</v>
      </c>
      <c r="AF161" s="127">
        <f t="shared" si="173"/>
        <v>0</v>
      </c>
      <c r="AG161" s="127">
        <f t="shared" si="173"/>
        <v>0</v>
      </c>
      <c r="AH161" s="127">
        <f t="shared" si="173"/>
        <v>0</v>
      </c>
      <c r="AI161" s="127">
        <f t="shared" si="173"/>
        <v>0</v>
      </c>
      <c r="AJ161" s="127">
        <f t="shared" si="173"/>
        <v>0</v>
      </c>
      <c r="AK161" s="127">
        <f t="shared" si="173"/>
        <v>0</v>
      </c>
      <c r="AL161" s="127">
        <f t="shared" si="173"/>
        <v>0</v>
      </c>
      <c r="AM161" s="127">
        <f t="shared" si="173"/>
        <v>0</v>
      </c>
      <c r="AN161" s="127">
        <f t="shared" si="173"/>
        <v>0</v>
      </c>
      <c r="AO161" s="127">
        <f t="shared" si="173"/>
        <v>0</v>
      </c>
      <c r="AP161" s="127">
        <f t="shared" si="173"/>
        <v>0</v>
      </c>
      <c r="AQ161" s="127">
        <f t="shared" si="173"/>
        <v>0</v>
      </c>
      <c r="AR161" s="127">
        <f t="shared" si="173"/>
        <v>0</v>
      </c>
      <c r="AS161" s="127">
        <f t="shared" si="173"/>
        <v>0</v>
      </c>
      <c r="AT161" s="127">
        <f t="shared" si="173"/>
        <v>0</v>
      </c>
      <c r="AU161" s="127">
        <f t="shared" si="173"/>
        <v>0</v>
      </c>
      <c r="AV161" s="127">
        <f t="shared" si="173"/>
        <v>0</v>
      </c>
      <c r="AW161" s="127">
        <f t="shared" si="173"/>
        <v>0</v>
      </c>
      <c r="AX161" s="127">
        <f t="shared" si="173"/>
        <v>0</v>
      </c>
      <c r="AY161" s="127">
        <f t="shared" si="173"/>
        <v>0</v>
      </c>
      <c r="AZ161" s="127">
        <f t="shared" si="173"/>
        <v>0</v>
      </c>
      <c r="BA161" s="127">
        <f t="shared" si="173"/>
        <v>0</v>
      </c>
      <c r="BB161" s="127">
        <f t="shared" si="173"/>
        <v>0</v>
      </c>
      <c r="BC161" s="127">
        <f t="shared" si="173"/>
        <v>0</v>
      </c>
      <c r="BD161" s="127">
        <f t="shared" si="173"/>
        <v>0</v>
      </c>
      <c r="BE161" s="127">
        <f t="shared" si="173"/>
        <v>0</v>
      </c>
      <c r="BF161" s="127">
        <f t="shared" si="173"/>
        <v>0</v>
      </c>
      <c r="BG161" s="127">
        <f t="shared" si="173"/>
        <v>0</v>
      </c>
      <c r="BH161" s="127">
        <f t="shared" si="173"/>
        <v>0</v>
      </c>
      <c r="BI161" s="127">
        <f t="shared" si="173"/>
        <v>0</v>
      </c>
      <c r="BJ161" s="127">
        <f t="shared" si="173"/>
        <v>0</v>
      </c>
      <c r="BK161" s="127">
        <f t="shared" si="173"/>
        <v>0</v>
      </c>
      <c r="BL161" s="127">
        <f t="shared" si="173"/>
        <v>0</v>
      </c>
      <c r="BM161" s="127">
        <f t="shared" si="173"/>
        <v>0</v>
      </c>
    </row>
    <row r="162" spans="2:65" x14ac:dyDescent="0.25">
      <c r="B162" t="str">
        <f t="shared" ref="B162:C166" si="174">+B147</f>
        <v>IMPIANTI E MACCHINARI</v>
      </c>
      <c r="C162" s="51">
        <f t="shared" si="174"/>
        <v>0</v>
      </c>
      <c r="F162" s="127"/>
      <c r="G162" s="127"/>
      <c r="H162" s="127"/>
      <c r="I162" s="127"/>
      <c r="J162" s="127"/>
      <c r="K162" s="127"/>
      <c r="L162" s="127"/>
      <c r="M162" s="127"/>
      <c r="N162" s="127">
        <f t="shared" ref="N162:BM162" si="175">+IF(M169=$G$5,0,1)*(SUM($G$6)*$C162)/12</f>
        <v>0</v>
      </c>
      <c r="O162" s="127">
        <f t="shared" si="175"/>
        <v>0</v>
      </c>
      <c r="P162" s="127">
        <f t="shared" si="175"/>
        <v>0</v>
      </c>
      <c r="Q162" s="127">
        <f t="shared" si="175"/>
        <v>0</v>
      </c>
      <c r="R162" s="127">
        <f t="shared" si="175"/>
        <v>0</v>
      </c>
      <c r="S162" s="127">
        <f t="shared" si="175"/>
        <v>0</v>
      </c>
      <c r="T162" s="127">
        <f t="shared" si="175"/>
        <v>0</v>
      </c>
      <c r="U162" s="127">
        <f t="shared" si="175"/>
        <v>0</v>
      </c>
      <c r="V162" s="127">
        <f t="shared" si="175"/>
        <v>0</v>
      </c>
      <c r="W162" s="127">
        <f t="shared" si="175"/>
        <v>0</v>
      </c>
      <c r="X162" s="127">
        <f t="shared" si="175"/>
        <v>0</v>
      </c>
      <c r="Y162" s="127">
        <f t="shared" si="175"/>
        <v>0</v>
      </c>
      <c r="Z162" s="127">
        <f t="shared" si="175"/>
        <v>0</v>
      </c>
      <c r="AA162" s="127">
        <f t="shared" si="175"/>
        <v>0</v>
      </c>
      <c r="AB162" s="127">
        <f t="shared" si="175"/>
        <v>0</v>
      </c>
      <c r="AC162" s="127">
        <f t="shared" si="175"/>
        <v>0</v>
      </c>
      <c r="AD162" s="127">
        <f t="shared" si="175"/>
        <v>0</v>
      </c>
      <c r="AE162" s="127">
        <f t="shared" si="175"/>
        <v>0</v>
      </c>
      <c r="AF162" s="127">
        <f t="shared" si="175"/>
        <v>0</v>
      </c>
      <c r="AG162" s="127">
        <f t="shared" si="175"/>
        <v>0</v>
      </c>
      <c r="AH162" s="127">
        <f t="shared" si="175"/>
        <v>0</v>
      </c>
      <c r="AI162" s="127">
        <f t="shared" si="175"/>
        <v>0</v>
      </c>
      <c r="AJ162" s="127">
        <f t="shared" si="175"/>
        <v>0</v>
      </c>
      <c r="AK162" s="127">
        <f t="shared" si="175"/>
        <v>0</v>
      </c>
      <c r="AL162" s="127">
        <f t="shared" si="175"/>
        <v>0</v>
      </c>
      <c r="AM162" s="127">
        <f t="shared" si="175"/>
        <v>0</v>
      </c>
      <c r="AN162" s="127">
        <f t="shared" si="175"/>
        <v>0</v>
      </c>
      <c r="AO162" s="127">
        <f t="shared" si="175"/>
        <v>0</v>
      </c>
      <c r="AP162" s="127">
        <f t="shared" si="175"/>
        <v>0</v>
      </c>
      <c r="AQ162" s="127">
        <f t="shared" si="175"/>
        <v>0</v>
      </c>
      <c r="AR162" s="127">
        <f t="shared" si="175"/>
        <v>0</v>
      </c>
      <c r="AS162" s="127">
        <f t="shared" si="175"/>
        <v>0</v>
      </c>
      <c r="AT162" s="127">
        <f t="shared" si="175"/>
        <v>0</v>
      </c>
      <c r="AU162" s="127">
        <f t="shared" si="175"/>
        <v>0</v>
      </c>
      <c r="AV162" s="127">
        <f t="shared" si="175"/>
        <v>0</v>
      </c>
      <c r="AW162" s="127">
        <f t="shared" si="175"/>
        <v>0</v>
      </c>
      <c r="AX162" s="127">
        <f t="shared" si="175"/>
        <v>0</v>
      </c>
      <c r="AY162" s="127">
        <f t="shared" si="175"/>
        <v>0</v>
      </c>
      <c r="AZ162" s="127">
        <f t="shared" si="175"/>
        <v>0</v>
      </c>
      <c r="BA162" s="127">
        <f t="shared" si="175"/>
        <v>0</v>
      </c>
      <c r="BB162" s="127">
        <f t="shared" si="175"/>
        <v>0</v>
      </c>
      <c r="BC162" s="127">
        <f t="shared" si="175"/>
        <v>0</v>
      </c>
      <c r="BD162" s="127">
        <f t="shared" si="175"/>
        <v>0</v>
      </c>
      <c r="BE162" s="127">
        <f t="shared" si="175"/>
        <v>0</v>
      </c>
      <c r="BF162" s="127">
        <f t="shared" si="175"/>
        <v>0</v>
      </c>
      <c r="BG162" s="127">
        <f t="shared" si="175"/>
        <v>0</v>
      </c>
      <c r="BH162" s="127">
        <f t="shared" si="175"/>
        <v>0</v>
      </c>
      <c r="BI162" s="127">
        <f t="shared" si="175"/>
        <v>0</v>
      </c>
      <c r="BJ162" s="127">
        <f t="shared" si="175"/>
        <v>0</v>
      </c>
      <c r="BK162" s="127">
        <f t="shared" si="175"/>
        <v>0</v>
      </c>
      <c r="BL162" s="127">
        <f t="shared" si="175"/>
        <v>0</v>
      </c>
      <c r="BM162" s="127">
        <f t="shared" si="175"/>
        <v>0</v>
      </c>
    </row>
    <row r="163" spans="2:65" x14ac:dyDescent="0.25">
      <c r="B163" t="str">
        <f t="shared" si="174"/>
        <v>ATTREZZATURE IND.LI E COMM.LI</v>
      </c>
      <c r="C163" s="51">
        <f t="shared" si="174"/>
        <v>0</v>
      </c>
      <c r="F163" s="127"/>
      <c r="G163" s="127"/>
      <c r="H163" s="127"/>
      <c r="I163" s="127"/>
      <c r="J163" s="127"/>
      <c r="K163" s="127"/>
      <c r="L163" s="127"/>
      <c r="M163" s="127"/>
      <c r="N163" s="127">
        <f t="shared" ref="N163:BM163" si="176">+IF(M170=$G$5,0,1)*(SUM($G$7)*$C163)/12</f>
        <v>0</v>
      </c>
      <c r="O163" s="127">
        <f t="shared" si="176"/>
        <v>0</v>
      </c>
      <c r="P163" s="127">
        <f t="shared" si="176"/>
        <v>0</v>
      </c>
      <c r="Q163" s="127">
        <f t="shared" si="176"/>
        <v>0</v>
      </c>
      <c r="R163" s="127">
        <f t="shared" si="176"/>
        <v>0</v>
      </c>
      <c r="S163" s="127">
        <f t="shared" si="176"/>
        <v>0</v>
      </c>
      <c r="T163" s="127">
        <f t="shared" si="176"/>
        <v>0</v>
      </c>
      <c r="U163" s="127">
        <f t="shared" si="176"/>
        <v>0</v>
      </c>
      <c r="V163" s="127">
        <f t="shared" si="176"/>
        <v>0</v>
      </c>
      <c r="W163" s="127">
        <f t="shared" si="176"/>
        <v>0</v>
      </c>
      <c r="X163" s="127">
        <f t="shared" si="176"/>
        <v>0</v>
      </c>
      <c r="Y163" s="127">
        <f t="shared" si="176"/>
        <v>0</v>
      </c>
      <c r="Z163" s="127">
        <f t="shared" si="176"/>
        <v>0</v>
      </c>
      <c r="AA163" s="127">
        <f t="shared" si="176"/>
        <v>0</v>
      </c>
      <c r="AB163" s="127">
        <f t="shared" si="176"/>
        <v>0</v>
      </c>
      <c r="AC163" s="127">
        <f t="shared" si="176"/>
        <v>0</v>
      </c>
      <c r="AD163" s="127">
        <f t="shared" si="176"/>
        <v>0</v>
      </c>
      <c r="AE163" s="127">
        <f t="shared" si="176"/>
        <v>0</v>
      </c>
      <c r="AF163" s="127">
        <f t="shared" si="176"/>
        <v>0</v>
      </c>
      <c r="AG163" s="127">
        <f t="shared" si="176"/>
        <v>0</v>
      </c>
      <c r="AH163" s="127">
        <f t="shared" si="176"/>
        <v>0</v>
      </c>
      <c r="AI163" s="127">
        <f t="shared" si="176"/>
        <v>0</v>
      </c>
      <c r="AJ163" s="127">
        <f t="shared" si="176"/>
        <v>0</v>
      </c>
      <c r="AK163" s="127">
        <f t="shared" si="176"/>
        <v>0</v>
      </c>
      <c r="AL163" s="127">
        <f t="shared" si="176"/>
        <v>0</v>
      </c>
      <c r="AM163" s="127">
        <f t="shared" si="176"/>
        <v>0</v>
      </c>
      <c r="AN163" s="127">
        <f t="shared" si="176"/>
        <v>0</v>
      </c>
      <c r="AO163" s="127">
        <f t="shared" si="176"/>
        <v>0</v>
      </c>
      <c r="AP163" s="127">
        <f t="shared" si="176"/>
        <v>0</v>
      </c>
      <c r="AQ163" s="127">
        <f t="shared" si="176"/>
        <v>0</v>
      </c>
      <c r="AR163" s="127">
        <f t="shared" si="176"/>
        <v>0</v>
      </c>
      <c r="AS163" s="127">
        <f t="shared" si="176"/>
        <v>0</v>
      </c>
      <c r="AT163" s="127">
        <f t="shared" si="176"/>
        <v>0</v>
      </c>
      <c r="AU163" s="127">
        <f t="shared" si="176"/>
        <v>0</v>
      </c>
      <c r="AV163" s="127">
        <f t="shared" si="176"/>
        <v>0</v>
      </c>
      <c r="AW163" s="127">
        <f t="shared" si="176"/>
        <v>0</v>
      </c>
      <c r="AX163" s="127">
        <f t="shared" si="176"/>
        <v>0</v>
      </c>
      <c r="AY163" s="127">
        <f t="shared" si="176"/>
        <v>0</v>
      </c>
      <c r="AZ163" s="127">
        <f t="shared" si="176"/>
        <v>0</v>
      </c>
      <c r="BA163" s="127">
        <f t="shared" si="176"/>
        <v>0</v>
      </c>
      <c r="BB163" s="127">
        <f t="shared" si="176"/>
        <v>0</v>
      </c>
      <c r="BC163" s="127">
        <f t="shared" si="176"/>
        <v>0</v>
      </c>
      <c r="BD163" s="127">
        <f t="shared" si="176"/>
        <v>0</v>
      </c>
      <c r="BE163" s="127">
        <f t="shared" si="176"/>
        <v>0</v>
      </c>
      <c r="BF163" s="127">
        <f t="shared" si="176"/>
        <v>0</v>
      </c>
      <c r="BG163" s="127">
        <f t="shared" si="176"/>
        <v>0</v>
      </c>
      <c r="BH163" s="127">
        <f t="shared" si="176"/>
        <v>0</v>
      </c>
      <c r="BI163" s="127">
        <f t="shared" si="176"/>
        <v>0</v>
      </c>
      <c r="BJ163" s="127">
        <f t="shared" si="176"/>
        <v>0</v>
      </c>
      <c r="BK163" s="127">
        <f t="shared" si="176"/>
        <v>0</v>
      </c>
      <c r="BL163" s="127">
        <f t="shared" si="176"/>
        <v>0</v>
      </c>
      <c r="BM163" s="127">
        <f t="shared" si="176"/>
        <v>0</v>
      </c>
    </row>
    <row r="164" spans="2:65" x14ac:dyDescent="0.25">
      <c r="B164" t="str">
        <f t="shared" si="174"/>
        <v>COSTI D'IMPIANTO E AMPLIAMENTO</v>
      </c>
      <c r="C164" s="51">
        <f t="shared" si="174"/>
        <v>0</v>
      </c>
      <c r="F164" s="127"/>
      <c r="G164" s="127"/>
      <c r="H164" s="127"/>
      <c r="I164" s="127"/>
      <c r="J164" s="127"/>
      <c r="K164" s="127"/>
      <c r="L164" s="127"/>
      <c r="M164" s="127"/>
      <c r="N164" s="127">
        <f t="shared" ref="N164:BM164" si="177">+IF(M171=$G$5,0,1)*(SUM($G$8)*$C164)/12</f>
        <v>0</v>
      </c>
      <c r="O164" s="127">
        <f t="shared" si="177"/>
        <v>0</v>
      </c>
      <c r="P164" s="127">
        <f t="shared" si="177"/>
        <v>0</v>
      </c>
      <c r="Q164" s="127">
        <f t="shared" si="177"/>
        <v>0</v>
      </c>
      <c r="R164" s="127">
        <f t="shared" si="177"/>
        <v>0</v>
      </c>
      <c r="S164" s="127">
        <f t="shared" si="177"/>
        <v>0</v>
      </c>
      <c r="T164" s="127">
        <f t="shared" si="177"/>
        <v>0</v>
      </c>
      <c r="U164" s="127">
        <f t="shared" si="177"/>
        <v>0</v>
      </c>
      <c r="V164" s="127">
        <f t="shared" si="177"/>
        <v>0</v>
      </c>
      <c r="W164" s="127">
        <f t="shared" si="177"/>
        <v>0</v>
      </c>
      <c r="X164" s="127">
        <f t="shared" si="177"/>
        <v>0</v>
      </c>
      <c r="Y164" s="127">
        <f t="shared" si="177"/>
        <v>0</v>
      </c>
      <c r="Z164" s="127">
        <f t="shared" si="177"/>
        <v>0</v>
      </c>
      <c r="AA164" s="127">
        <f t="shared" si="177"/>
        <v>0</v>
      </c>
      <c r="AB164" s="127">
        <f t="shared" si="177"/>
        <v>0</v>
      </c>
      <c r="AC164" s="127">
        <f t="shared" si="177"/>
        <v>0</v>
      </c>
      <c r="AD164" s="127">
        <f t="shared" si="177"/>
        <v>0</v>
      </c>
      <c r="AE164" s="127">
        <f t="shared" si="177"/>
        <v>0</v>
      </c>
      <c r="AF164" s="127">
        <f t="shared" si="177"/>
        <v>0</v>
      </c>
      <c r="AG164" s="127">
        <f t="shared" si="177"/>
        <v>0</v>
      </c>
      <c r="AH164" s="127">
        <f t="shared" si="177"/>
        <v>0</v>
      </c>
      <c r="AI164" s="127">
        <f t="shared" si="177"/>
        <v>0</v>
      </c>
      <c r="AJ164" s="127">
        <f t="shared" si="177"/>
        <v>0</v>
      </c>
      <c r="AK164" s="127">
        <f t="shared" si="177"/>
        <v>0</v>
      </c>
      <c r="AL164" s="127">
        <f t="shared" si="177"/>
        <v>0</v>
      </c>
      <c r="AM164" s="127">
        <f t="shared" si="177"/>
        <v>0</v>
      </c>
      <c r="AN164" s="127">
        <f t="shared" si="177"/>
        <v>0</v>
      </c>
      <c r="AO164" s="127">
        <f t="shared" si="177"/>
        <v>0</v>
      </c>
      <c r="AP164" s="127">
        <f t="shared" si="177"/>
        <v>0</v>
      </c>
      <c r="AQ164" s="127">
        <f t="shared" si="177"/>
        <v>0</v>
      </c>
      <c r="AR164" s="127">
        <f t="shared" si="177"/>
        <v>0</v>
      </c>
      <c r="AS164" s="127">
        <f t="shared" si="177"/>
        <v>0</v>
      </c>
      <c r="AT164" s="127">
        <f t="shared" si="177"/>
        <v>0</v>
      </c>
      <c r="AU164" s="127">
        <f t="shared" si="177"/>
        <v>0</v>
      </c>
      <c r="AV164" s="127">
        <f t="shared" si="177"/>
        <v>0</v>
      </c>
      <c r="AW164" s="127">
        <f t="shared" si="177"/>
        <v>0</v>
      </c>
      <c r="AX164" s="127">
        <f t="shared" si="177"/>
        <v>0</v>
      </c>
      <c r="AY164" s="127">
        <f t="shared" si="177"/>
        <v>0</v>
      </c>
      <c r="AZ164" s="127">
        <f t="shared" si="177"/>
        <v>0</v>
      </c>
      <c r="BA164" s="127">
        <f t="shared" si="177"/>
        <v>0</v>
      </c>
      <c r="BB164" s="127">
        <f t="shared" si="177"/>
        <v>0</v>
      </c>
      <c r="BC164" s="127">
        <f t="shared" si="177"/>
        <v>0</v>
      </c>
      <c r="BD164" s="127">
        <f t="shared" si="177"/>
        <v>0</v>
      </c>
      <c r="BE164" s="127">
        <f t="shared" si="177"/>
        <v>0</v>
      </c>
      <c r="BF164" s="127">
        <f t="shared" si="177"/>
        <v>0</v>
      </c>
      <c r="BG164" s="127">
        <f t="shared" si="177"/>
        <v>0</v>
      </c>
      <c r="BH164" s="127">
        <f t="shared" si="177"/>
        <v>0</v>
      </c>
      <c r="BI164" s="127">
        <f t="shared" si="177"/>
        <v>0</v>
      </c>
      <c r="BJ164" s="127">
        <f t="shared" si="177"/>
        <v>0</v>
      </c>
      <c r="BK164" s="127">
        <f t="shared" si="177"/>
        <v>0</v>
      </c>
      <c r="BL164" s="127">
        <f t="shared" si="177"/>
        <v>0</v>
      </c>
      <c r="BM164" s="127">
        <f t="shared" si="177"/>
        <v>0</v>
      </c>
    </row>
    <row r="165" spans="2:65" x14ac:dyDescent="0.25">
      <c r="B165" t="str">
        <f t="shared" si="174"/>
        <v>FEE D'INGRESSO</v>
      </c>
      <c r="C165" s="51">
        <f t="shared" si="174"/>
        <v>0</v>
      </c>
      <c r="F165" s="127"/>
      <c r="G165" s="127"/>
      <c r="H165" s="127"/>
      <c r="I165" s="127"/>
      <c r="J165" s="127"/>
      <c r="K165" s="127"/>
      <c r="L165" s="127"/>
      <c r="M165" s="127"/>
      <c r="N165" s="127">
        <f t="shared" ref="N165:BM165" si="178">+IF(M172=$G$5,0,1)*(SUM($G$9)*$C165)/12</f>
        <v>0</v>
      </c>
      <c r="O165" s="127">
        <f t="shared" si="178"/>
        <v>0</v>
      </c>
      <c r="P165" s="127">
        <f t="shared" si="178"/>
        <v>0</v>
      </c>
      <c r="Q165" s="127">
        <f t="shared" si="178"/>
        <v>0</v>
      </c>
      <c r="R165" s="127">
        <f t="shared" si="178"/>
        <v>0</v>
      </c>
      <c r="S165" s="127">
        <f t="shared" si="178"/>
        <v>0</v>
      </c>
      <c r="T165" s="127">
        <f t="shared" si="178"/>
        <v>0</v>
      </c>
      <c r="U165" s="127">
        <f t="shared" si="178"/>
        <v>0</v>
      </c>
      <c r="V165" s="127">
        <f t="shared" si="178"/>
        <v>0</v>
      </c>
      <c r="W165" s="127">
        <f t="shared" si="178"/>
        <v>0</v>
      </c>
      <c r="X165" s="127">
        <f t="shared" si="178"/>
        <v>0</v>
      </c>
      <c r="Y165" s="127">
        <f t="shared" si="178"/>
        <v>0</v>
      </c>
      <c r="Z165" s="127">
        <f t="shared" si="178"/>
        <v>0</v>
      </c>
      <c r="AA165" s="127">
        <f t="shared" si="178"/>
        <v>0</v>
      </c>
      <c r="AB165" s="127">
        <f t="shared" si="178"/>
        <v>0</v>
      </c>
      <c r="AC165" s="127">
        <f t="shared" si="178"/>
        <v>0</v>
      </c>
      <c r="AD165" s="127">
        <f t="shared" si="178"/>
        <v>0</v>
      </c>
      <c r="AE165" s="127">
        <f t="shared" si="178"/>
        <v>0</v>
      </c>
      <c r="AF165" s="127">
        <f t="shared" si="178"/>
        <v>0</v>
      </c>
      <c r="AG165" s="127">
        <f t="shared" si="178"/>
        <v>0</v>
      </c>
      <c r="AH165" s="127">
        <f t="shared" si="178"/>
        <v>0</v>
      </c>
      <c r="AI165" s="127">
        <f t="shared" si="178"/>
        <v>0</v>
      </c>
      <c r="AJ165" s="127">
        <f t="shared" si="178"/>
        <v>0</v>
      </c>
      <c r="AK165" s="127">
        <f t="shared" si="178"/>
        <v>0</v>
      </c>
      <c r="AL165" s="127">
        <f t="shared" si="178"/>
        <v>0</v>
      </c>
      <c r="AM165" s="127">
        <f t="shared" si="178"/>
        <v>0</v>
      </c>
      <c r="AN165" s="127">
        <f t="shared" si="178"/>
        <v>0</v>
      </c>
      <c r="AO165" s="127">
        <f t="shared" si="178"/>
        <v>0</v>
      </c>
      <c r="AP165" s="127">
        <f t="shared" si="178"/>
        <v>0</v>
      </c>
      <c r="AQ165" s="127">
        <f t="shared" si="178"/>
        <v>0</v>
      </c>
      <c r="AR165" s="127">
        <f t="shared" si="178"/>
        <v>0</v>
      </c>
      <c r="AS165" s="127">
        <f t="shared" si="178"/>
        <v>0</v>
      </c>
      <c r="AT165" s="127">
        <f t="shared" si="178"/>
        <v>0</v>
      </c>
      <c r="AU165" s="127">
        <f t="shared" si="178"/>
        <v>0</v>
      </c>
      <c r="AV165" s="127">
        <f t="shared" si="178"/>
        <v>0</v>
      </c>
      <c r="AW165" s="127">
        <f t="shared" si="178"/>
        <v>0</v>
      </c>
      <c r="AX165" s="127">
        <f t="shared" si="178"/>
        <v>0</v>
      </c>
      <c r="AY165" s="127">
        <f t="shared" si="178"/>
        <v>0</v>
      </c>
      <c r="AZ165" s="127">
        <f t="shared" si="178"/>
        <v>0</v>
      </c>
      <c r="BA165" s="127">
        <f t="shared" si="178"/>
        <v>0</v>
      </c>
      <c r="BB165" s="127">
        <f t="shared" si="178"/>
        <v>0</v>
      </c>
      <c r="BC165" s="127">
        <f t="shared" si="178"/>
        <v>0</v>
      </c>
      <c r="BD165" s="127">
        <f t="shared" si="178"/>
        <v>0</v>
      </c>
      <c r="BE165" s="127">
        <f t="shared" si="178"/>
        <v>0</v>
      </c>
      <c r="BF165" s="127">
        <f t="shared" si="178"/>
        <v>0</v>
      </c>
      <c r="BG165" s="127">
        <f t="shared" si="178"/>
        <v>0</v>
      </c>
      <c r="BH165" s="127">
        <f t="shared" si="178"/>
        <v>0</v>
      </c>
      <c r="BI165" s="127">
        <f t="shared" si="178"/>
        <v>0</v>
      </c>
      <c r="BJ165" s="127">
        <f t="shared" si="178"/>
        <v>0</v>
      </c>
      <c r="BK165" s="127">
        <f t="shared" si="178"/>
        <v>0</v>
      </c>
      <c r="BL165" s="127">
        <f t="shared" si="178"/>
        <v>0</v>
      </c>
      <c r="BM165" s="127">
        <f t="shared" si="178"/>
        <v>0</v>
      </c>
    </row>
    <row r="166" spans="2:65" x14ac:dyDescent="0.25">
      <c r="B166" t="str">
        <f t="shared" si="174"/>
        <v>ALTRE IMM.NI IMMATERIALI</v>
      </c>
      <c r="C166" s="51">
        <f t="shared" si="174"/>
        <v>0</v>
      </c>
      <c r="F166" s="127"/>
      <c r="G166" s="127"/>
      <c r="H166" s="127"/>
      <c r="I166" s="127"/>
      <c r="J166" s="127"/>
      <c r="K166" s="127"/>
      <c r="L166" s="127"/>
      <c r="M166" s="127"/>
      <c r="N166" s="127">
        <f t="shared" ref="N166:BM166" si="179">+IF(M173=$G$5,0,1)*(SUM($G$10)*$C166)/12</f>
        <v>0</v>
      </c>
      <c r="O166" s="127">
        <f t="shared" si="179"/>
        <v>0</v>
      </c>
      <c r="P166" s="127">
        <f t="shared" si="179"/>
        <v>0</v>
      </c>
      <c r="Q166" s="127">
        <f t="shared" si="179"/>
        <v>0</v>
      </c>
      <c r="R166" s="127">
        <f t="shared" si="179"/>
        <v>0</v>
      </c>
      <c r="S166" s="127">
        <f t="shared" si="179"/>
        <v>0</v>
      </c>
      <c r="T166" s="127">
        <f t="shared" si="179"/>
        <v>0</v>
      </c>
      <c r="U166" s="127">
        <f t="shared" si="179"/>
        <v>0</v>
      </c>
      <c r="V166" s="127">
        <f t="shared" si="179"/>
        <v>0</v>
      </c>
      <c r="W166" s="127">
        <f t="shared" si="179"/>
        <v>0</v>
      </c>
      <c r="X166" s="127">
        <f t="shared" si="179"/>
        <v>0</v>
      </c>
      <c r="Y166" s="127">
        <f t="shared" si="179"/>
        <v>0</v>
      </c>
      <c r="Z166" s="127">
        <f t="shared" si="179"/>
        <v>0</v>
      </c>
      <c r="AA166" s="127">
        <f t="shared" si="179"/>
        <v>0</v>
      </c>
      <c r="AB166" s="127">
        <f t="shared" si="179"/>
        <v>0</v>
      </c>
      <c r="AC166" s="127">
        <f t="shared" si="179"/>
        <v>0</v>
      </c>
      <c r="AD166" s="127">
        <f t="shared" si="179"/>
        <v>0</v>
      </c>
      <c r="AE166" s="127">
        <f t="shared" si="179"/>
        <v>0</v>
      </c>
      <c r="AF166" s="127">
        <f t="shared" si="179"/>
        <v>0</v>
      </c>
      <c r="AG166" s="127">
        <f t="shared" si="179"/>
        <v>0</v>
      </c>
      <c r="AH166" s="127">
        <f t="shared" si="179"/>
        <v>0</v>
      </c>
      <c r="AI166" s="127">
        <f t="shared" si="179"/>
        <v>0</v>
      </c>
      <c r="AJ166" s="127">
        <f t="shared" si="179"/>
        <v>0</v>
      </c>
      <c r="AK166" s="127">
        <f t="shared" si="179"/>
        <v>0</v>
      </c>
      <c r="AL166" s="127">
        <f t="shared" si="179"/>
        <v>0</v>
      </c>
      <c r="AM166" s="127">
        <f t="shared" si="179"/>
        <v>0</v>
      </c>
      <c r="AN166" s="127">
        <f t="shared" si="179"/>
        <v>0</v>
      </c>
      <c r="AO166" s="127">
        <f t="shared" si="179"/>
        <v>0</v>
      </c>
      <c r="AP166" s="127">
        <f t="shared" si="179"/>
        <v>0</v>
      </c>
      <c r="AQ166" s="127">
        <f t="shared" si="179"/>
        <v>0</v>
      </c>
      <c r="AR166" s="127">
        <f t="shared" si="179"/>
        <v>0</v>
      </c>
      <c r="AS166" s="127">
        <f t="shared" si="179"/>
        <v>0</v>
      </c>
      <c r="AT166" s="127">
        <f t="shared" si="179"/>
        <v>0</v>
      </c>
      <c r="AU166" s="127">
        <f t="shared" si="179"/>
        <v>0</v>
      </c>
      <c r="AV166" s="127">
        <f t="shared" si="179"/>
        <v>0</v>
      </c>
      <c r="AW166" s="127">
        <f t="shared" si="179"/>
        <v>0</v>
      </c>
      <c r="AX166" s="127">
        <f t="shared" si="179"/>
        <v>0</v>
      </c>
      <c r="AY166" s="127">
        <f t="shared" si="179"/>
        <v>0</v>
      </c>
      <c r="AZ166" s="127">
        <f t="shared" si="179"/>
        <v>0</v>
      </c>
      <c r="BA166" s="127">
        <f t="shared" si="179"/>
        <v>0</v>
      </c>
      <c r="BB166" s="127">
        <f t="shared" si="179"/>
        <v>0</v>
      </c>
      <c r="BC166" s="127">
        <f t="shared" si="179"/>
        <v>0</v>
      </c>
      <c r="BD166" s="127">
        <f t="shared" si="179"/>
        <v>0</v>
      </c>
      <c r="BE166" s="127">
        <f t="shared" si="179"/>
        <v>0</v>
      </c>
      <c r="BF166" s="127">
        <f t="shared" si="179"/>
        <v>0</v>
      </c>
      <c r="BG166" s="127">
        <f t="shared" si="179"/>
        <v>0</v>
      </c>
      <c r="BH166" s="127">
        <f t="shared" si="179"/>
        <v>0</v>
      </c>
      <c r="BI166" s="127">
        <f t="shared" si="179"/>
        <v>0</v>
      </c>
      <c r="BJ166" s="127">
        <f t="shared" si="179"/>
        <v>0</v>
      </c>
      <c r="BK166" s="127">
        <f t="shared" si="179"/>
        <v>0</v>
      </c>
      <c r="BL166" s="127">
        <f t="shared" si="179"/>
        <v>0</v>
      </c>
      <c r="BM166" s="127">
        <f t="shared" si="179"/>
        <v>0</v>
      </c>
    </row>
    <row r="167" spans="2:65" ht="30" x14ac:dyDescent="0.25">
      <c r="C167" s="50"/>
      <c r="F167" s="165" t="s">
        <v>167</v>
      </c>
      <c r="G167" s="165" t="s">
        <v>167</v>
      </c>
      <c r="H167" s="165" t="s">
        <v>167</v>
      </c>
      <c r="I167" s="165" t="s">
        <v>167</v>
      </c>
      <c r="J167" s="165" t="s">
        <v>167</v>
      </c>
      <c r="K167" s="165" t="s">
        <v>167</v>
      </c>
      <c r="L167" s="165" t="s">
        <v>167</v>
      </c>
      <c r="M167" s="165" t="s">
        <v>167</v>
      </c>
      <c r="N167" s="165" t="s">
        <v>167</v>
      </c>
      <c r="O167" s="165" t="s">
        <v>167</v>
      </c>
      <c r="P167" s="165" t="s">
        <v>167</v>
      </c>
      <c r="Q167" s="165" t="s">
        <v>167</v>
      </c>
      <c r="R167" s="165" t="s">
        <v>167</v>
      </c>
      <c r="S167" s="165" t="s">
        <v>167</v>
      </c>
      <c r="T167" s="165" t="s">
        <v>167</v>
      </c>
      <c r="U167" s="165" t="s">
        <v>167</v>
      </c>
      <c r="V167" s="165" t="s">
        <v>167</v>
      </c>
      <c r="W167" s="165" t="s">
        <v>167</v>
      </c>
      <c r="X167" s="165" t="s">
        <v>167</v>
      </c>
      <c r="Y167" s="165" t="s">
        <v>167</v>
      </c>
      <c r="Z167" s="165" t="s">
        <v>167</v>
      </c>
      <c r="AA167" s="165" t="s">
        <v>167</v>
      </c>
      <c r="AB167" s="165" t="s">
        <v>167</v>
      </c>
      <c r="AC167" s="165" t="s">
        <v>167</v>
      </c>
      <c r="AD167" s="165" t="s">
        <v>167</v>
      </c>
      <c r="AE167" s="165" t="s">
        <v>167</v>
      </c>
      <c r="AF167" s="165" t="s">
        <v>167</v>
      </c>
      <c r="AG167" s="165" t="s">
        <v>167</v>
      </c>
      <c r="AH167" s="165" t="s">
        <v>167</v>
      </c>
      <c r="AI167" s="165" t="s">
        <v>167</v>
      </c>
      <c r="AJ167" s="165" t="s">
        <v>167</v>
      </c>
      <c r="AK167" s="165" t="s">
        <v>167</v>
      </c>
      <c r="AL167" s="165" t="s">
        <v>167</v>
      </c>
      <c r="AM167" s="165" t="s">
        <v>167</v>
      </c>
      <c r="AN167" s="165" t="s">
        <v>167</v>
      </c>
      <c r="AO167" s="165" t="s">
        <v>167</v>
      </c>
      <c r="AP167" s="165" t="s">
        <v>167</v>
      </c>
      <c r="AQ167" s="165" t="s">
        <v>167</v>
      </c>
      <c r="AR167" s="165" t="s">
        <v>167</v>
      </c>
      <c r="AS167" s="165" t="s">
        <v>167</v>
      </c>
      <c r="AT167" s="165" t="s">
        <v>167</v>
      </c>
      <c r="AU167" s="165" t="s">
        <v>167</v>
      </c>
      <c r="AV167" s="165" t="s">
        <v>167</v>
      </c>
      <c r="AW167" s="165" t="s">
        <v>167</v>
      </c>
      <c r="AX167" s="165" t="s">
        <v>167</v>
      </c>
      <c r="AY167" s="165" t="s">
        <v>167</v>
      </c>
      <c r="AZ167" s="165" t="s">
        <v>167</v>
      </c>
      <c r="BA167" s="165" t="s">
        <v>167</v>
      </c>
      <c r="BB167" s="165" t="s">
        <v>167</v>
      </c>
      <c r="BC167" s="165" t="s">
        <v>167</v>
      </c>
      <c r="BD167" s="165" t="s">
        <v>167</v>
      </c>
      <c r="BE167" s="165" t="s">
        <v>167</v>
      </c>
      <c r="BF167" s="165" t="s">
        <v>167</v>
      </c>
      <c r="BG167" s="165" t="s">
        <v>167</v>
      </c>
      <c r="BH167" s="165" t="s">
        <v>167</v>
      </c>
      <c r="BI167" s="165" t="s">
        <v>167</v>
      </c>
      <c r="BJ167" s="165" t="s">
        <v>167</v>
      </c>
      <c r="BK167" s="165" t="s">
        <v>167</v>
      </c>
      <c r="BL167" s="165" t="s">
        <v>167</v>
      </c>
      <c r="BM167" s="165" t="s">
        <v>167</v>
      </c>
    </row>
    <row r="168" spans="2:65" x14ac:dyDescent="0.25">
      <c r="B168" t="str">
        <f>+B161</f>
        <v>FABBRICATI</v>
      </c>
      <c r="C168" s="51"/>
      <c r="F168" s="127"/>
      <c r="G168" s="127"/>
      <c r="H168" s="127"/>
      <c r="I168" s="127"/>
      <c r="J168" s="127"/>
      <c r="K168" s="127"/>
      <c r="L168" s="127"/>
      <c r="M168" s="127"/>
      <c r="N168" s="127">
        <f t="shared" ref="N168:BM172" si="180">+M168+N161</f>
        <v>0</v>
      </c>
      <c r="O168" s="127">
        <f t="shared" si="180"/>
        <v>0</v>
      </c>
      <c r="P168" s="127">
        <f t="shared" si="180"/>
        <v>0</v>
      </c>
      <c r="Q168" s="127">
        <f t="shared" si="180"/>
        <v>0</v>
      </c>
      <c r="R168" s="127">
        <f t="shared" si="180"/>
        <v>0</v>
      </c>
      <c r="S168" s="127">
        <f t="shared" si="180"/>
        <v>0</v>
      </c>
      <c r="T168" s="127">
        <f t="shared" si="180"/>
        <v>0</v>
      </c>
      <c r="U168" s="127">
        <f t="shared" si="180"/>
        <v>0</v>
      </c>
      <c r="V168" s="127">
        <f t="shared" si="180"/>
        <v>0</v>
      </c>
      <c r="W168" s="127">
        <f t="shared" si="180"/>
        <v>0</v>
      </c>
      <c r="X168" s="127">
        <f t="shared" si="180"/>
        <v>0</v>
      </c>
      <c r="Y168" s="127">
        <f t="shared" si="180"/>
        <v>0</v>
      </c>
      <c r="Z168" s="127">
        <f t="shared" si="180"/>
        <v>0</v>
      </c>
      <c r="AA168" s="127">
        <f t="shared" si="180"/>
        <v>0</v>
      </c>
      <c r="AB168" s="127">
        <f t="shared" si="180"/>
        <v>0</v>
      </c>
      <c r="AC168" s="127">
        <f t="shared" si="180"/>
        <v>0</v>
      </c>
      <c r="AD168" s="127">
        <f t="shared" si="180"/>
        <v>0</v>
      </c>
      <c r="AE168" s="127">
        <f t="shared" si="180"/>
        <v>0</v>
      </c>
      <c r="AF168" s="127">
        <f t="shared" si="180"/>
        <v>0</v>
      </c>
      <c r="AG168" s="127">
        <f t="shared" si="180"/>
        <v>0</v>
      </c>
      <c r="AH168" s="127">
        <f t="shared" si="180"/>
        <v>0</v>
      </c>
      <c r="AI168" s="127">
        <f t="shared" si="180"/>
        <v>0</v>
      </c>
      <c r="AJ168" s="127">
        <f t="shared" si="180"/>
        <v>0</v>
      </c>
      <c r="AK168" s="127">
        <f t="shared" si="180"/>
        <v>0</v>
      </c>
      <c r="AL168" s="127">
        <f t="shared" si="180"/>
        <v>0</v>
      </c>
      <c r="AM168" s="127">
        <f t="shared" si="180"/>
        <v>0</v>
      </c>
      <c r="AN168" s="127">
        <f t="shared" si="180"/>
        <v>0</v>
      </c>
      <c r="AO168" s="127">
        <f t="shared" si="180"/>
        <v>0</v>
      </c>
      <c r="AP168" s="127">
        <f t="shared" si="180"/>
        <v>0</v>
      </c>
      <c r="AQ168" s="127">
        <f t="shared" si="180"/>
        <v>0</v>
      </c>
      <c r="AR168" s="127">
        <f t="shared" si="180"/>
        <v>0</v>
      </c>
      <c r="AS168" s="127">
        <f t="shared" si="180"/>
        <v>0</v>
      </c>
      <c r="AT168" s="127">
        <f t="shared" si="180"/>
        <v>0</v>
      </c>
      <c r="AU168" s="127">
        <f t="shared" si="180"/>
        <v>0</v>
      </c>
      <c r="AV168" s="127">
        <f t="shared" si="180"/>
        <v>0</v>
      </c>
      <c r="AW168" s="127">
        <f t="shared" si="180"/>
        <v>0</v>
      </c>
      <c r="AX168" s="127">
        <f t="shared" si="180"/>
        <v>0</v>
      </c>
      <c r="AY168" s="127">
        <f t="shared" si="180"/>
        <v>0</v>
      </c>
      <c r="AZ168" s="127">
        <f t="shared" si="180"/>
        <v>0</v>
      </c>
      <c r="BA168" s="127">
        <f t="shared" si="180"/>
        <v>0</v>
      </c>
      <c r="BB168" s="127">
        <f t="shared" si="180"/>
        <v>0</v>
      </c>
      <c r="BC168" s="127">
        <f t="shared" si="180"/>
        <v>0</v>
      </c>
      <c r="BD168" s="127">
        <f t="shared" si="180"/>
        <v>0</v>
      </c>
      <c r="BE168" s="127">
        <f t="shared" si="180"/>
        <v>0</v>
      </c>
      <c r="BF168" s="127">
        <f t="shared" si="180"/>
        <v>0</v>
      </c>
      <c r="BG168" s="127">
        <f t="shared" si="180"/>
        <v>0</v>
      </c>
      <c r="BH168" s="127">
        <f t="shared" si="180"/>
        <v>0</v>
      </c>
      <c r="BI168" s="127">
        <f t="shared" si="180"/>
        <v>0</v>
      </c>
      <c r="BJ168" s="127">
        <f t="shared" si="180"/>
        <v>0</v>
      </c>
      <c r="BK168" s="127">
        <f t="shared" si="180"/>
        <v>0</v>
      </c>
      <c r="BL168" s="127">
        <f t="shared" si="180"/>
        <v>0</v>
      </c>
      <c r="BM168" s="127">
        <f t="shared" si="180"/>
        <v>0</v>
      </c>
    </row>
    <row r="169" spans="2:65" x14ac:dyDescent="0.25">
      <c r="B169" t="str">
        <f t="shared" ref="B169:B172" si="181">+B162</f>
        <v>IMPIANTI E MACCHINARI</v>
      </c>
      <c r="C169" s="51"/>
      <c r="F169" s="127"/>
      <c r="G169" s="127"/>
      <c r="H169" s="127"/>
      <c r="I169" s="127"/>
      <c r="J169" s="127"/>
      <c r="K169" s="127"/>
      <c r="L169" s="127"/>
      <c r="M169" s="127"/>
      <c r="N169" s="127">
        <f t="shared" si="180"/>
        <v>0</v>
      </c>
      <c r="O169" s="127">
        <f t="shared" si="180"/>
        <v>0</v>
      </c>
      <c r="P169" s="127">
        <f t="shared" si="180"/>
        <v>0</v>
      </c>
      <c r="Q169" s="127">
        <f t="shared" si="180"/>
        <v>0</v>
      </c>
      <c r="R169" s="127">
        <f t="shared" si="180"/>
        <v>0</v>
      </c>
      <c r="S169" s="127">
        <f t="shared" si="180"/>
        <v>0</v>
      </c>
      <c r="T169" s="127">
        <f t="shared" si="180"/>
        <v>0</v>
      </c>
      <c r="U169" s="127">
        <f t="shared" si="180"/>
        <v>0</v>
      </c>
      <c r="V169" s="127">
        <f t="shared" si="180"/>
        <v>0</v>
      </c>
      <c r="W169" s="127">
        <f t="shared" si="180"/>
        <v>0</v>
      </c>
      <c r="X169" s="127">
        <f t="shared" si="180"/>
        <v>0</v>
      </c>
      <c r="Y169" s="127">
        <f t="shared" si="180"/>
        <v>0</v>
      </c>
      <c r="Z169" s="127">
        <f t="shared" si="180"/>
        <v>0</v>
      </c>
      <c r="AA169" s="127">
        <f t="shared" si="180"/>
        <v>0</v>
      </c>
      <c r="AB169" s="127">
        <f t="shared" si="180"/>
        <v>0</v>
      </c>
      <c r="AC169" s="127">
        <f t="shared" si="180"/>
        <v>0</v>
      </c>
      <c r="AD169" s="127">
        <f t="shared" si="180"/>
        <v>0</v>
      </c>
      <c r="AE169" s="127">
        <f t="shared" si="180"/>
        <v>0</v>
      </c>
      <c r="AF169" s="127">
        <f t="shared" si="180"/>
        <v>0</v>
      </c>
      <c r="AG169" s="127">
        <f t="shared" si="180"/>
        <v>0</v>
      </c>
      <c r="AH169" s="127">
        <f t="shared" si="180"/>
        <v>0</v>
      </c>
      <c r="AI169" s="127">
        <f t="shared" si="180"/>
        <v>0</v>
      </c>
      <c r="AJ169" s="127">
        <f t="shared" si="180"/>
        <v>0</v>
      </c>
      <c r="AK169" s="127">
        <f t="shared" si="180"/>
        <v>0</v>
      </c>
      <c r="AL169" s="127">
        <f t="shared" si="180"/>
        <v>0</v>
      </c>
      <c r="AM169" s="127">
        <f t="shared" si="180"/>
        <v>0</v>
      </c>
      <c r="AN169" s="127">
        <f t="shared" si="180"/>
        <v>0</v>
      </c>
      <c r="AO169" s="127">
        <f t="shared" si="180"/>
        <v>0</v>
      </c>
      <c r="AP169" s="127">
        <f t="shared" si="180"/>
        <v>0</v>
      </c>
      <c r="AQ169" s="127">
        <f t="shared" si="180"/>
        <v>0</v>
      </c>
      <c r="AR169" s="127">
        <f t="shared" si="180"/>
        <v>0</v>
      </c>
      <c r="AS169" s="127">
        <f t="shared" si="180"/>
        <v>0</v>
      </c>
      <c r="AT169" s="127">
        <f t="shared" si="180"/>
        <v>0</v>
      </c>
      <c r="AU169" s="127">
        <f t="shared" si="180"/>
        <v>0</v>
      </c>
      <c r="AV169" s="127">
        <f t="shared" si="180"/>
        <v>0</v>
      </c>
      <c r="AW169" s="127">
        <f t="shared" si="180"/>
        <v>0</v>
      </c>
      <c r="AX169" s="127">
        <f t="shared" si="180"/>
        <v>0</v>
      </c>
      <c r="AY169" s="127">
        <f t="shared" si="180"/>
        <v>0</v>
      </c>
      <c r="AZ169" s="127">
        <f t="shared" si="180"/>
        <v>0</v>
      </c>
      <c r="BA169" s="127">
        <f t="shared" si="180"/>
        <v>0</v>
      </c>
      <c r="BB169" s="127">
        <f t="shared" si="180"/>
        <v>0</v>
      </c>
      <c r="BC169" s="127">
        <f t="shared" si="180"/>
        <v>0</v>
      </c>
      <c r="BD169" s="127">
        <f t="shared" si="180"/>
        <v>0</v>
      </c>
      <c r="BE169" s="127">
        <f t="shared" si="180"/>
        <v>0</v>
      </c>
      <c r="BF169" s="127">
        <f t="shared" si="180"/>
        <v>0</v>
      </c>
      <c r="BG169" s="127">
        <f t="shared" si="180"/>
        <v>0</v>
      </c>
      <c r="BH169" s="127">
        <f t="shared" si="180"/>
        <v>0</v>
      </c>
      <c r="BI169" s="127">
        <f t="shared" si="180"/>
        <v>0</v>
      </c>
      <c r="BJ169" s="127">
        <f t="shared" si="180"/>
        <v>0</v>
      </c>
      <c r="BK169" s="127">
        <f t="shared" si="180"/>
        <v>0</v>
      </c>
      <c r="BL169" s="127">
        <f t="shared" si="180"/>
        <v>0</v>
      </c>
      <c r="BM169" s="127">
        <f t="shared" si="180"/>
        <v>0</v>
      </c>
    </row>
    <row r="170" spans="2:65" x14ac:dyDescent="0.25">
      <c r="B170" t="str">
        <f t="shared" si="181"/>
        <v>ATTREZZATURE IND.LI E COMM.LI</v>
      </c>
      <c r="C170" s="51"/>
      <c r="F170" s="127"/>
      <c r="G170" s="127"/>
      <c r="H170" s="127"/>
      <c r="I170" s="127"/>
      <c r="J170" s="127"/>
      <c r="K170" s="127"/>
      <c r="L170" s="127"/>
      <c r="M170" s="127"/>
      <c r="N170" s="127">
        <f t="shared" si="180"/>
        <v>0</v>
      </c>
      <c r="O170" s="127">
        <f t="shared" si="180"/>
        <v>0</v>
      </c>
      <c r="P170" s="127">
        <f t="shared" si="180"/>
        <v>0</v>
      </c>
      <c r="Q170" s="127">
        <f t="shared" si="180"/>
        <v>0</v>
      </c>
      <c r="R170" s="127">
        <f t="shared" si="180"/>
        <v>0</v>
      </c>
      <c r="S170" s="127">
        <f t="shared" si="180"/>
        <v>0</v>
      </c>
      <c r="T170" s="127">
        <f t="shared" si="180"/>
        <v>0</v>
      </c>
      <c r="U170" s="127">
        <f t="shared" si="180"/>
        <v>0</v>
      </c>
      <c r="V170" s="127">
        <f t="shared" si="180"/>
        <v>0</v>
      </c>
      <c r="W170" s="127">
        <f t="shared" si="180"/>
        <v>0</v>
      </c>
      <c r="X170" s="127">
        <f t="shared" si="180"/>
        <v>0</v>
      </c>
      <c r="Y170" s="127">
        <f t="shared" si="180"/>
        <v>0</v>
      </c>
      <c r="Z170" s="127">
        <f t="shared" si="180"/>
        <v>0</v>
      </c>
      <c r="AA170" s="127">
        <f t="shared" si="180"/>
        <v>0</v>
      </c>
      <c r="AB170" s="127">
        <f t="shared" si="180"/>
        <v>0</v>
      </c>
      <c r="AC170" s="127">
        <f t="shared" si="180"/>
        <v>0</v>
      </c>
      <c r="AD170" s="127">
        <f t="shared" si="180"/>
        <v>0</v>
      </c>
      <c r="AE170" s="127">
        <f t="shared" si="180"/>
        <v>0</v>
      </c>
      <c r="AF170" s="127">
        <f t="shared" si="180"/>
        <v>0</v>
      </c>
      <c r="AG170" s="127">
        <f t="shared" si="180"/>
        <v>0</v>
      </c>
      <c r="AH170" s="127">
        <f t="shared" si="180"/>
        <v>0</v>
      </c>
      <c r="AI170" s="127">
        <f t="shared" si="180"/>
        <v>0</v>
      </c>
      <c r="AJ170" s="127">
        <f t="shared" si="180"/>
        <v>0</v>
      </c>
      <c r="AK170" s="127">
        <f t="shared" si="180"/>
        <v>0</v>
      </c>
      <c r="AL170" s="127">
        <f t="shared" si="180"/>
        <v>0</v>
      </c>
      <c r="AM170" s="127">
        <f t="shared" si="180"/>
        <v>0</v>
      </c>
      <c r="AN170" s="127">
        <f t="shared" si="180"/>
        <v>0</v>
      </c>
      <c r="AO170" s="127">
        <f t="shared" si="180"/>
        <v>0</v>
      </c>
      <c r="AP170" s="127">
        <f t="shared" si="180"/>
        <v>0</v>
      </c>
      <c r="AQ170" s="127">
        <f t="shared" si="180"/>
        <v>0</v>
      </c>
      <c r="AR170" s="127">
        <f t="shared" si="180"/>
        <v>0</v>
      </c>
      <c r="AS170" s="127">
        <f t="shared" si="180"/>
        <v>0</v>
      </c>
      <c r="AT170" s="127">
        <f t="shared" si="180"/>
        <v>0</v>
      </c>
      <c r="AU170" s="127">
        <f t="shared" si="180"/>
        <v>0</v>
      </c>
      <c r="AV170" s="127">
        <f t="shared" si="180"/>
        <v>0</v>
      </c>
      <c r="AW170" s="127">
        <f t="shared" si="180"/>
        <v>0</v>
      </c>
      <c r="AX170" s="127">
        <f t="shared" si="180"/>
        <v>0</v>
      </c>
      <c r="AY170" s="127">
        <f t="shared" si="180"/>
        <v>0</v>
      </c>
      <c r="AZ170" s="127">
        <f t="shared" si="180"/>
        <v>0</v>
      </c>
      <c r="BA170" s="127">
        <f t="shared" si="180"/>
        <v>0</v>
      </c>
      <c r="BB170" s="127">
        <f t="shared" si="180"/>
        <v>0</v>
      </c>
      <c r="BC170" s="127">
        <f t="shared" si="180"/>
        <v>0</v>
      </c>
      <c r="BD170" s="127">
        <f t="shared" si="180"/>
        <v>0</v>
      </c>
      <c r="BE170" s="127">
        <f t="shared" si="180"/>
        <v>0</v>
      </c>
      <c r="BF170" s="127">
        <f t="shared" si="180"/>
        <v>0</v>
      </c>
      <c r="BG170" s="127">
        <f t="shared" si="180"/>
        <v>0</v>
      </c>
      <c r="BH170" s="127">
        <f t="shared" si="180"/>
        <v>0</v>
      </c>
      <c r="BI170" s="127">
        <f t="shared" si="180"/>
        <v>0</v>
      </c>
      <c r="BJ170" s="127">
        <f t="shared" si="180"/>
        <v>0</v>
      </c>
      <c r="BK170" s="127">
        <f t="shared" si="180"/>
        <v>0</v>
      </c>
      <c r="BL170" s="127">
        <f t="shared" si="180"/>
        <v>0</v>
      </c>
      <c r="BM170" s="127">
        <f t="shared" si="180"/>
        <v>0</v>
      </c>
    </row>
    <row r="171" spans="2:65" x14ac:dyDescent="0.25">
      <c r="B171" t="str">
        <f t="shared" si="181"/>
        <v>COSTI D'IMPIANTO E AMPLIAMENTO</v>
      </c>
      <c r="C171" s="51"/>
      <c r="F171" s="127"/>
      <c r="G171" s="127"/>
      <c r="H171" s="127"/>
      <c r="I171" s="127"/>
      <c r="J171" s="127"/>
      <c r="K171" s="127"/>
      <c r="L171" s="127"/>
      <c r="M171" s="127"/>
      <c r="N171" s="127">
        <f t="shared" si="180"/>
        <v>0</v>
      </c>
      <c r="O171" s="127">
        <f t="shared" si="180"/>
        <v>0</v>
      </c>
      <c r="P171" s="127">
        <f t="shared" si="180"/>
        <v>0</v>
      </c>
      <c r="Q171" s="127">
        <f t="shared" si="180"/>
        <v>0</v>
      </c>
      <c r="R171" s="127">
        <f t="shared" si="180"/>
        <v>0</v>
      </c>
      <c r="S171" s="127">
        <f t="shared" si="180"/>
        <v>0</v>
      </c>
      <c r="T171" s="127">
        <f t="shared" si="180"/>
        <v>0</v>
      </c>
      <c r="U171" s="127">
        <f t="shared" si="180"/>
        <v>0</v>
      </c>
      <c r="V171" s="127">
        <f t="shared" si="180"/>
        <v>0</v>
      </c>
      <c r="W171" s="127">
        <f t="shared" si="180"/>
        <v>0</v>
      </c>
      <c r="X171" s="127">
        <f t="shared" si="180"/>
        <v>0</v>
      </c>
      <c r="Y171" s="127">
        <f t="shared" si="180"/>
        <v>0</v>
      </c>
      <c r="Z171" s="127">
        <f t="shared" si="180"/>
        <v>0</v>
      </c>
      <c r="AA171" s="127">
        <f t="shared" si="180"/>
        <v>0</v>
      </c>
      <c r="AB171" s="127">
        <f t="shared" si="180"/>
        <v>0</v>
      </c>
      <c r="AC171" s="127">
        <f t="shared" si="180"/>
        <v>0</v>
      </c>
      <c r="AD171" s="127">
        <f t="shared" si="180"/>
        <v>0</v>
      </c>
      <c r="AE171" s="127">
        <f t="shared" si="180"/>
        <v>0</v>
      </c>
      <c r="AF171" s="127">
        <f t="shared" si="180"/>
        <v>0</v>
      </c>
      <c r="AG171" s="127">
        <f t="shared" si="180"/>
        <v>0</v>
      </c>
      <c r="AH171" s="127">
        <f t="shared" si="180"/>
        <v>0</v>
      </c>
      <c r="AI171" s="127">
        <f t="shared" si="180"/>
        <v>0</v>
      </c>
      <c r="AJ171" s="127">
        <f t="shared" si="180"/>
        <v>0</v>
      </c>
      <c r="AK171" s="127">
        <f t="shared" si="180"/>
        <v>0</v>
      </c>
      <c r="AL171" s="127">
        <f t="shared" si="180"/>
        <v>0</v>
      </c>
      <c r="AM171" s="127">
        <f t="shared" si="180"/>
        <v>0</v>
      </c>
      <c r="AN171" s="127">
        <f t="shared" si="180"/>
        <v>0</v>
      </c>
      <c r="AO171" s="127">
        <f t="shared" si="180"/>
        <v>0</v>
      </c>
      <c r="AP171" s="127">
        <f t="shared" si="180"/>
        <v>0</v>
      </c>
      <c r="AQ171" s="127">
        <f t="shared" si="180"/>
        <v>0</v>
      </c>
      <c r="AR171" s="127">
        <f t="shared" si="180"/>
        <v>0</v>
      </c>
      <c r="AS171" s="127">
        <f t="shared" si="180"/>
        <v>0</v>
      </c>
      <c r="AT171" s="127">
        <f t="shared" si="180"/>
        <v>0</v>
      </c>
      <c r="AU171" s="127">
        <f t="shared" si="180"/>
        <v>0</v>
      </c>
      <c r="AV171" s="127">
        <f t="shared" si="180"/>
        <v>0</v>
      </c>
      <c r="AW171" s="127">
        <f t="shared" si="180"/>
        <v>0</v>
      </c>
      <c r="AX171" s="127">
        <f t="shared" si="180"/>
        <v>0</v>
      </c>
      <c r="AY171" s="127">
        <f t="shared" si="180"/>
        <v>0</v>
      </c>
      <c r="AZ171" s="127">
        <f t="shared" si="180"/>
        <v>0</v>
      </c>
      <c r="BA171" s="127">
        <f t="shared" si="180"/>
        <v>0</v>
      </c>
      <c r="BB171" s="127">
        <f t="shared" si="180"/>
        <v>0</v>
      </c>
      <c r="BC171" s="127">
        <f t="shared" si="180"/>
        <v>0</v>
      </c>
      <c r="BD171" s="127">
        <f t="shared" si="180"/>
        <v>0</v>
      </c>
      <c r="BE171" s="127">
        <f t="shared" si="180"/>
        <v>0</v>
      </c>
      <c r="BF171" s="127">
        <f t="shared" si="180"/>
        <v>0</v>
      </c>
      <c r="BG171" s="127">
        <f t="shared" si="180"/>
        <v>0</v>
      </c>
      <c r="BH171" s="127">
        <f t="shared" si="180"/>
        <v>0</v>
      </c>
      <c r="BI171" s="127">
        <f t="shared" si="180"/>
        <v>0</v>
      </c>
      <c r="BJ171" s="127">
        <f t="shared" si="180"/>
        <v>0</v>
      </c>
      <c r="BK171" s="127">
        <f t="shared" si="180"/>
        <v>0</v>
      </c>
      <c r="BL171" s="127">
        <f t="shared" si="180"/>
        <v>0</v>
      </c>
      <c r="BM171" s="127">
        <f t="shared" si="180"/>
        <v>0</v>
      </c>
    </row>
    <row r="172" spans="2:65" x14ac:dyDescent="0.25">
      <c r="B172" t="str">
        <f t="shared" si="181"/>
        <v>FEE D'INGRESSO</v>
      </c>
      <c r="C172" s="51"/>
      <c r="F172" s="127"/>
      <c r="G172" s="127"/>
      <c r="H172" s="127"/>
      <c r="I172" s="127"/>
      <c r="J172" s="127"/>
      <c r="K172" s="127"/>
      <c r="L172" s="127"/>
      <c r="M172" s="127"/>
      <c r="N172" s="127">
        <f t="shared" si="180"/>
        <v>0</v>
      </c>
      <c r="O172" s="127">
        <f t="shared" si="180"/>
        <v>0</v>
      </c>
      <c r="P172" s="127">
        <f t="shared" si="180"/>
        <v>0</v>
      </c>
      <c r="Q172" s="127">
        <f t="shared" si="180"/>
        <v>0</v>
      </c>
      <c r="R172" s="127">
        <f t="shared" si="180"/>
        <v>0</v>
      </c>
      <c r="S172" s="127">
        <f t="shared" si="180"/>
        <v>0</v>
      </c>
      <c r="T172" s="127">
        <f t="shared" si="180"/>
        <v>0</v>
      </c>
      <c r="U172" s="127">
        <f t="shared" si="180"/>
        <v>0</v>
      </c>
      <c r="V172" s="127">
        <f t="shared" si="180"/>
        <v>0</v>
      </c>
      <c r="W172" s="127">
        <f t="shared" si="180"/>
        <v>0</v>
      </c>
      <c r="X172" s="127">
        <f t="shared" si="180"/>
        <v>0</v>
      </c>
      <c r="Y172" s="127">
        <f t="shared" si="180"/>
        <v>0</v>
      </c>
      <c r="Z172" s="127">
        <f t="shared" si="180"/>
        <v>0</v>
      </c>
      <c r="AA172" s="127">
        <f t="shared" si="180"/>
        <v>0</v>
      </c>
      <c r="AB172" s="127">
        <f t="shared" si="180"/>
        <v>0</v>
      </c>
      <c r="AC172" s="127">
        <f t="shared" si="180"/>
        <v>0</v>
      </c>
      <c r="AD172" s="127">
        <f t="shared" si="180"/>
        <v>0</v>
      </c>
      <c r="AE172" s="127">
        <f t="shared" si="180"/>
        <v>0</v>
      </c>
      <c r="AF172" s="127">
        <f t="shared" si="180"/>
        <v>0</v>
      </c>
      <c r="AG172" s="127">
        <f t="shared" si="180"/>
        <v>0</v>
      </c>
      <c r="AH172" s="127">
        <f t="shared" si="180"/>
        <v>0</v>
      </c>
      <c r="AI172" s="127">
        <f t="shared" si="180"/>
        <v>0</v>
      </c>
      <c r="AJ172" s="127">
        <f t="shared" si="180"/>
        <v>0</v>
      </c>
      <c r="AK172" s="127">
        <f t="shared" si="180"/>
        <v>0</v>
      </c>
      <c r="AL172" s="127">
        <f t="shared" si="180"/>
        <v>0</v>
      </c>
      <c r="AM172" s="127">
        <f t="shared" si="180"/>
        <v>0</v>
      </c>
      <c r="AN172" s="127">
        <f t="shared" si="180"/>
        <v>0</v>
      </c>
      <c r="AO172" s="127">
        <f t="shared" si="180"/>
        <v>0</v>
      </c>
      <c r="AP172" s="127">
        <f t="shared" si="180"/>
        <v>0</v>
      </c>
      <c r="AQ172" s="127">
        <f t="shared" si="180"/>
        <v>0</v>
      </c>
      <c r="AR172" s="127">
        <f t="shared" si="180"/>
        <v>0</v>
      </c>
      <c r="AS172" s="127">
        <f t="shared" si="180"/>
        <v>0</v>
      </c>
      <c r="AT172" s="127">
        <f t="shared" si="180"/>
        <v>0</v>
      </c>
      <c r="AU172" s="127">
        <f t="shared" si="180"/>
        <v>0</v>
      </c>
      <c r="AV172" s="127">
        <f t="shared" si="180"/>
        <v>0</v>
      </c>
      <c r="AW172" s="127">
        <f t="shared" si="180"/>
        <v>0</v>
      </c>
      <c r="AX172" s="127">
        <f t="shared" si="180"/>
        <v>0</v>
      </c>
      <c r="AY172" s="127">
        <f t="shared" si="180"/>
        <v>0</v>
      </c>
      <c r="AZ172" s="127">
        <f t="shared" si="180"/>
        <v>0</v>
      </c>
      <c r="BA172" s="127">
        <f t="shared" si="180"/>
        <v>0</v>
      </c>
      <c r="BB172" s="127">
        <f t="shared" si="180"/>
        <v>0</v>
      </c>
      <c r="BC172" s="127">
        <f t="shared" si="180"/>
        <v>0</v>
      </c>
      <c r="BD172" s="127">
        <f t="shared" si="180"/>
        <v>0</v>
      </c>
      <c r="BE172" s="127">
        <f t="shared" si="180"/>
        <v>0</v>
      </c>
      <c r="BF172" s="127">
        <f t="shared" si="180"/>
        <v>0</v>
      </c>
      <c r="BG172" s="127">
        <f t="shared" si="180"/>
        <v>0</v>
      </c>
      <c r="BH172" s="127">
        <f t="shared" si="180"/>
        <v>0</v>
      </c>
      <c r="BI172" s="127">
        <f t="shared" ref="BI172:BM172" si="182">+BH172+BI165</f>
        <v>0</v>
      </c>
      <c r="BJ172" s="127">
        <f t="shared" si="182"/>
        <v>0</v>
      </c>
      <c r="BK172" s="127">
        <f t="shared" si="182"/>
        <v>0</v>
      </c>
      <c r="BL172" s="127">
        <f t="shared" si="182"/>
        <v>0</v>
      </c>
      <c r="BM172" s="127">
        <f t="shared" si="182"/>
        <v>0</v>
      </c>
    </row>
    <row r="173" spans="2:65" x14ac:dyDescent="0.25">
      <c r="B173" t="str">
        <f>+B166</f>
        <v>ALTRE IMM.NI IMMATERIALI</v>
      </c>
      <c r="C173" s="51"/>
      <c r="F173" s="127"/>
      <c r="G173" s="127"/>
      <c r="H173" s="127"/>
      <c r="I173" s="127"/>
      <c r="J173" s="127"/>
      <c r="K173" s="127"/>
      <c r="L173" s="127"/>
      <c r="M173" s="127"/>
      <c r="N173" s="127">
        <f t="shared" ref="N173:BM173" si="183">+M173+N166</f>
        <v>0</v>
      </c>
      <c r="O173" s="127">
        <f t="shared" si="183"/>
        <v>0</v>
      </c>
      <c r="P173" s="127">
        <f t="shared" si="183"/>
        <v>0</v>
      </c>
      <c r="Q173" s="127">
        <f t="shared" si="183"/>
        <v>0</v>
      </c>
      <c r="R173" s="127">
        <f t="shared" si="183"/>
        <v>0</v>
      </c>
      <c r="S173" s="127">
        <f t="shared" si="183"/>
        <v>0</v>
      </c>
      <c r="T173" s="127">
        <f t="shared" si="183"/>
        <v>0</v>
      </c>
      <c r="U173" s="127">
        <f t="shared" si="183"/>
        <v>0</v>
      </c>
      <c r="V173" s="127">
        <f t="shared" si="183"/>
        <v>0</v>
      </c>
      <c r="W173" s="127">
        <f t="shared" si="183"/>
        <v>0</v>
      </c>
      <c r="X173" s="127">
        <f t="shared" si="183"/>
        <v>0</v>
      </c>
      <c r="Y173" s="127">
        <f t="shared" si="183"/>
        <v>0</v>
      </c>
      <c r="Z173" s="127">
        <f t="shared" si="183"/>
        <v>0</v>
      </c>
      <c r="AA173" s="127">
        <f t="shared" si="183"/>
        <v>0</v>
      </c>
      <c r="AB173" s="127">
        <f t="shared" si="183"/>
        <v>0</v>
      </c>
      <c r="AC173" s="127">
        <f t="shared" si="183"/>
        <v>0</v>
      </c>
      <c r="AD173" s="127">
        <f t="shared" si="183"/>
        <v>0</v>
      </c>
      <c r="AE173" s="127">
        <f t="shared" si="183"/>
        <v>0</v>
      </c>
      <c r="AF173" s="127">
        <f t="shared" si="183"/>
        <v>0</v>
      </c>
      <c r="AG173" s="127">
        <f t="shared" si="183"/>
        <v>0</v>
      </c>
      <c r="AH173" s="127">
        <f t="shared" si="183"/>
        <v>0</v>
      </c>
      <c r="AI173" s="127">
        <f t="shared" si="183"/>
        <v>0</v>
      </c>
      <c r="AJ173" s="127">
        <f t="shared" si="183"/>
        <v>0</v>
      </c>
      <c r="AK173" s="127">
        <f t="shared" si="183"/>
        <v>0</v>
      </c>
      <c r="AL173" s="127">
        <f t="shared" si="183"/>
        <v>0</v>
      </c>
      <c r="AM173" s="127">
        <f t="shared" si="183"/>
        <v>0</v>
      </c>
      <c r="AN173" s="127">
        <f t="shared" si="183"/>
        <v>0</v>
      </c>
      <c r="AO173" s="127">
        <f t="shared" si="183"/>
        <v>0</v>
      </c>
      <c r="AP173" s="127">
        <f t="shared" si="183"/>
        <v>0</v>
      </c>
      <c r="AQ173" s="127">
        <f t="shared" si="183"/>
        <v>0</v>
      </c>
      <c r="AR173" s="127">
        <f t="shared" si="183"/>
        <v>0</v>
      </c>
      <c r="AS173" s="127">
        <f t="shared" si="183"/>
        <v>0</v>
      </c>
      <c r="AT173" s="127">
        <f t="shared" si="183"/>
        <v>0</v>
      </c>
      <c r="AU173" s="127">
        <f t="shared" si="183"/>
        <v>0</v>
      </c>
      <c r="AV173" s="127">
        <f t="shared" si="183"/>
        <v>0</v>
      </c>
      <c r="AW173" s="127">
        <f t="shared" si="183"/>
        <v>0</v>
      </c>
      <c r="AX173" s="127">
        <f t="shared" si="183"/>
        <v>0</v>
      </c>
      <c r="AY173" s="127">
        <f t="shared" si="183"/>
        <v>0</v>
      </c>
      <c r="AZ173" s="127">
        <f t="shared" si="183"/>
        <v>0</v>
      </c>
      <c r="BA173" s="127">
        <f t="shared" si="183"/>
        <v>0</v>
      </c>
      <c r="BB173" s="127">
        <f t="shared" si="183"/>
        <v>0</v>
      </c>
      <c r="BC173" s="127">
        <f t="shared" si="183"/>
        <v>0</v>
      </c>
      <c r="BD173" s="127">
        <f t="shared" si="183"/>
        <v>0</v>
      </c>
      <c r="BE173" s="127">
        <f t="shared" si="183"/>
        <v>0</v>
      </c>
      <c r="BF173" s="127">
        <f t="shared" si="183"/>
        <v>0</v>
      </c>
      <c r="BG173" s="127">
        <f t="shared" si="183"/>
        <v>0</v>
      </c>
      <c r="BH173" s="127">
        <f t="shared" si="183"/>
        <v>0</v>
      </c>
      <c r="BI173" s="127">
        <f t="shared" si="183"/>
        <v>0</v>
      </c>
      <c r="BJ173" s="127">
        <f t="shared" si="183"/>
        <v>0</v>
      </c>
      <c r="BK173" s="127">
        <f t="shared" si="183"/>
        <v>0</v>
      </c>
      <c r="BL173" s="127">
        <f t="shared" si="183"/>
        <v>0</v>
      </c>
      <c r="BM173" s="127">
        <f t="shared" si="183"/>
        <v>0</v>
      </c>
    </row>
    <row r="174" spans="2:65" x14ac:dyDescent="0.25"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2"/>
      <c r="AX174" s="142"/>
      <c r="AY174" s="142"/>
      <c r="AZ174" s="142"/>
      <c r="BA174" s="142"/>
      <c r="BB174" s="142"/>
      <c r="BC174" s="142"/>
      <c r="BD174" s="142"/>
      <c r="BE174" s="142"/>
      <c r="BF174" s="142"/>
      <c r="BG174" s="142"/>
      <c r="BH174" s="142"/>
      <c r="BI174" s="142"/>
      <c r="BJ174" s="142"/>
      <c r="BK174" s="142"/>
      <c r="BL174" s="142"/>
      <c r="BM174" s="142"/>
    </row>
    <row r="175" spans="2:65" ht="30" x14ac:dyDescent="0.25">
      <c r="C175" s="50" t="s">
        <v>165</v>
      </c>
      <c r="F175" s="165" t="s">
        <v>166</v>
      </c>
      <c r="G175" s="165" t="s">
        <v>166</v>
      </c>
      <c r="H175" s="165" t="s">
        <v>166</v>
      </c>
      <c r="I175" s="165" t="s">
        <v>166</v>
      </c>
      <c r="J175" s="165" t="s">
        <v>166</v>
      </c>
      <c r="K175" s="165" t="s">
        <v>166</v>
      </c>
      <c r="L175" s="165" t="s">
        <v>166</v>
      </c>
      <c r="M175" s="165" t="s">
        <v>166</v>
      </c>
      <c r="N175" s="165" t="s">
        <v>166</v>
      </c>
      <c r="O175" s="165" t="s">
        <v>166</v>
      </c>
      <c r="P175" s="165" t="s">
        <v>166</v>
      </c>
      <c r="Q175" s="165" t="s">
        <v>166</v>
      </c>
      <c r="R175" s="165" t="s">
        <v>166</v>
      </c>
      <c r="S175" s="165" t="s">
        <v>166</v>
      </c>
      <c r="T175" s="165" t="s">
        <v>166</v>
      </c>
      <c r="U175" s="165" t="s">
        <v>166</v>
      </c>
      <c r="V175" s="165" t="s">
        <v>166</v>
      </c>
      <c r="W175" s="165" t="s">
        <v>166</v>
      </c>
      <c r="X175" s="165" t="s">
        <v>166</v>
      </c>
      <c r="Y175" s="165" t="s">
        <v>166</v>
      </c>
      <c r="Z175" s="165" t="s">
        <v>166</v>
      </c>
      <c r="AA175" s="165" t="s">
        <v>166</v>
      </c>
      <c r="AB175" s="165" t="s">
        <v>166</v>
      </c>
      <c r="AC175" s="165" t="s">
        <v>166</v>
      </c>
      <c r="AD175" s="165" t="s">
        <v>166</v>
      </c>
      <c r="AE175" s="165" t="s">
        <v>166</v>
      </c>
      <c r="AF175" s="165" t="s">
        <v>166</v>
      </c>
      <c r="AG175" s="165" t="s">
        <v>166</v>
      </c>
      <c r="AH175" s="165" t="s">
        <v>166</v>
      </c>
      <c r="AI175" s="165" t="s">
        <v>166</v>
      </c>
      <c r="AJ175" s="165" t="s">
        <v>166</v>
      </c>
      <c r="AK175" s="165" t="s">
        <v>166</v>
      </c>
      <c r="AL175" s="165" t="s">
        <v>166</v>
      </c>
      <c r="AM175" s="165" t="s">
        <v>166</v>
      </c>
      <c r="AN175" s="165" t="s">
        <v>166</v>
      </c>
      <c r="AO175" s="165" t="s">
        <v>166</v>
      </c>
      <c r="AP175" s="165" t="s">
        <v>166</v>
      </c>
      <c r="AQ175" s="165" t="s">
        <v>166</v>
      </c>
      <c r="AR175" s="165" t="s">
        <v>166</v>
      </c>
      <c r="AS175" s="165" t="s">
        <v>166</v>
      </c>
      <c r="AT175" s="165" t="s">
        <v>166</v>
      </c>
      <c r="AU175" s="165" t="s">
        <v>166</v>
      </c>
      <c r="AV175" s="165" t="s">
        <v>166</v>
      </c>
      <c r="AW175" s="165" t="s">
        <v>166</v>
      </c>
      <c r="AX175" s="165" t="s">
        <v>166</v>
      </c>
      <c r="AY175" s="165" t="s">
        <v>166</v>
      </c>
      <c r="AZ175" s="165" t="s">
        <v>166</v>
      </c>
      <c r="BA175" s="165" t="s">
        <v>166</v>
      </c>
      <c r="BB175" s="165" t="s">
        <v>166</v>
      </c>
      <c r="BC175" s="165" t="s">
        <v>166</v>
      </c>
      <c r="BD175" s="165" t="s">
        <v>166</v>
      </c>
      <c r="BE175" s="165" t="s">
        <v>166</v>
      </c>
      <c r="BF175" s="165" t="s">
        <v>166</v>
      </c>
      <c r="BG175" s="165" t="s">
        <v>166</v>
      </c>
      <c r="BH175" s="165" t="s">
        <v>166</v>
      </c>
      <c r="BI175" s="165" t="s">
        <v>166</v>
      </c>
      <c r="BJ175" s="165" t="s">
        <v>166</v>
      </c>
      <c r="BK175" s="165" t="s">
        <v>166</v>
      </c>
      <c r="BL175" s="165" t="s">
        <v>166</v>
      </c>
      <c r="BM175" s="165" t="s">
        <v>166</v>
      </c>
    </row>
    <row r="176" spans="2:65" x14ac:dyDescent="0.25">
      <c r="B176" t="str">
        <f>+B161</f>
        <v>FABBRICATI</v>
      </c>
      <c r="C176" s="51">
        <f>+C161</f>
        <v>0</v>
      </c>
      <c r="F176" s="127"/>
      <c r="G176" s="127"/>
      <c r="H176" s="127"/>
      <c r="I176" s="127"/>
      <c r="J176" s="127"/>
      <c r="K176" s="127"/>
      <c r="L176" s="127"/>
      <c r="M176" s="127"/>
      <c r="N176" s="127"/>
      <c r="O176" s="127">
        <f t="shared" ref="O176:BM176" si="184">+IF(N183=$G$5,0,1)*(SUM($G$5)*$C176)/12</f>
        <v>0</v>
      </c>
      <c r="P176" s="127">
        <f t="shared" si="184"/>
        <v>0</v>
      </c>
      <c r="Q176" s="127">
        <f t="shared" si="184"/>
        <v>0</v>
      </c>
      <c r="R176" s="127">
        <f t="shared" si="184"/>
        <v>0</v>
      </c>
      <c r="S176" s="127">
        <f t="shared" si="184"/>
        <v>0</v>
      </c>
      <c r="T176" s="127">
        <f t="shared" si="184"/>
        <v>0</v>
      </c>
      <c r="U176" s="127">
        <f t="shared" si="184"/>
        <v>0</v>
      </c>
      <c r="V176" s="127">
        <f t="shared" si="184"/>
        <v>0</v>
      </c>
      <c r="W176" s="127">
        <f t="shared" si="184"/>
        <v>0</v>
      </c>
      <c r="X176" s="127">
        <f t="shared" si="184"/>
        <v>0</v>
      </c>
      <c r="Y176" s="127">
        <f t="shared" si="184"/>
        <v>0</v>
      </c>
      <c r="Z176" s="127">
        <f t="shared" si="184"/>
        <v>0</v>
      </c>
      <c r="AA176" s="127">
        <f t="shared" si="184"/>
        <v>0</v>
      </c>
      <c r="AB176" s="127">
        <f t="shared" si="184"/>
        <v>0</v>
      </c>
      <c r="AC176" s="127">
        <f t="shared" si="184"/>
        <v>0</v>
      </c>
      <c r="AD176" s="127">
        <f t="shared" si="184"/>
        <v>0</v>
      </c>
      <c r="AE176" s="127">
        <f t="shared" si="184"/>
        <v>0</v>
      </c>
      <c r="AF176" s="127">
        <f t="shared" si="184"/>
        <v>0</v>
      </c>
      <c r="AG176" s="127">
        <f t="shared" si="184"/>
        <v>0</v>
      </c>
      <c r="AH176" s="127">
        <f t="shared" si="184"/>
        <v>0</v>
      </c>
      <c r="AI176" s="127">
        <f t="shared" si="184"/>
        <v>0</v>
      </c>
      <c r="AJ176" s="127">
        <f t="shared" si="184"/>
        <v>0</v>
      </c>
      <c r="AK176" s="127">
        <f t="shared" si="184"/>
        <v>0</v>
      </c>
      <c r="AL176" s="127">
        <f t="shared" si="184"/>
        <v>0</v>
      </c>
      <c r="AM176" s="127">
        <f t="shared" si="184"/>
        <v>0</v>
      </c>
      <c r="AN176" s="127">
        <f t="shared" si="184"/>
        <v>0</v>
      </c>
      <c r="AO176" s="127">
        <f t="shared" si="184"/>
        <v>0</v>
      </c>
      <c r="AP176" s="127">
        <f t="shared" si="184"/>
        <v>0</v>
      </c>
      <c r="AQ176" s="127">
        <f t="shared" si="184"/>
        <v>0</v>
      </c>
      <c r="AR176" s="127">
        <f t="shared" si="184"/>
        <v>0</v>
      </c>
      <c r="AS176" s="127">
        <f t="shared" si="184"/>
        <v>0</v>
      </c>
      <c r="AT176" s="127">
        <f t="shared" si="184"/>
        <v>0</v>
      </c>
      <c r="AU176" s="127">
        <f t="shared" si="184"/>
        <v>0</v>
      </c>
      <c r="AV176" s="127">
        <f t="shared" si="184"/>
        <v>0</v>
      </c>
      <c r="AW176" s="127">
        <f t="shared" si="184"/>
        <v>0</v>
      </c>
      <c r="AX176" s="127">
        <f t="shared" si="184"/>
        <v>0</v>
      </c>
      <c r="AY176" s="127">
        <f t="shared" si="184"/>
        <v>0</v>
      </c>
      <c r="AZ176" s="127">
        <f t="shared" si="184"/>
        <v>0</v>
      </c>
      <c r="BA176" s="127">
        <f t="shared" si="184"/>
        <v>0</v>
      </c>
      <c r="BB176" s="127">
        <f t="shared" si="184"/>
        <v>0</v>
      </c>
      <c r="BC176" s="127">
        <f t="shared" si="184"/>
        <v>0</v>
      </c>
      <c r="BD176" s="127">
        <f t="shared" si="184"/>
        <v>0</v>
      </c>
      <c r="BE176" s="127">
        <f t="shared" si="184"/>
        <v>0</v>
      </c>
      <c r="BF176" s="127">
        <f t="shared" si="184"/>
        <v>0</v>
      </c>
      <c r="BG176" s="127">
        <f t="shared" si="184"/>
        <v>0</v>
      </c>
      <c r="BH176" s="127">
        <f t="shared" si="184"/>
        <v>0</v>
      </c>
      <c r="BI176" s="127">
        <f t="shared" si="184"/>
        <v>0</v>
      </c>
      <c r="BJ176" s="127">
        <f t="shared" si="184"/>
        <v>0</v>
      </c>
      <c r="BK176" s="127">
        <f t="shared" si="184"/>
        <v>0</v>
      </c>
      <c r="BL176" s="127">
        <f t="shared" si="184"/>
        <v>0</v>
      </c>
      <c r="BM176" s="127">
        <f t="shared" si="184"/>
        <v>0</v>
      </c>
    </row>
    <row r="177" spans="2:65" x14ac:dyDescent="0.25">
      <c r="B177" t="str">
        <f t="shared" ref="B177:C181" si="185">+B162</f>
        <v>IMPIANTI E MACCHINARI</v>
      </c>
      <c r="C177" s="51">
        <f t="shared" si="185"/>
        <v>0</v>
      </c>
      <c r="F177" s="127"/>
      <c r="G177" s="127"/>
      <c r="H177" s="127"/>
      <c r="I177" s="127"/>
      <c r="J177" s="127"/>
      <c r="K177" s="127"/>
      <c r="L177" s="127"/>
      <c r="M177" s="127"/>
      <c r="N177" s="127"/>
      <c r="O177" s="127">
        <f t="shared" ref="O177:BM177" si="186">+IF(N184=$G$5,0,1)*(SUM($G$6)*$C177)/12</f>
        <v>0</v>
      </c>
      <c r="P177" s="127">
        <f t="shared" si="186"/>
        <v>0</v>
      </c>
      <c r="Q177" s="127">
        <f t="shared" si="186"/>
        <v>0</v>
      </c>
      <c r="R177" s="127">
        <f t="shared" si="186"/>
        <v>0</v>
      </c>
      <c r="S177" s="127">
        <f t="shared" si="186"/>
        <v>0</v>
      </c>
      <c r="T177" s="127">
        <f t="shared" si="186"/>
        <v>0</v>
      </c>
      <c r="U177" s="127">
        <f t="shared" si="186"/>
        <v>0</v>
      </c>
      <c r="V177" s="127">
        <f t="shared" si="186"/>
        <v>0</v>
      </c>
      <c r="W177" s="127">
        <f t="shared" si="186"/>
        <v>0</v>
      </c>
      <c r="X177" s="127">
        <f t="shared" si="186"/>
        <v>0</v>
      </c>
      <c r="Y177" s="127">
        <f t="shared" si="186"/>
        <v>0</v>
      </c>
      <c r="Z177" s="127">
        <f t="shared" si="186"/>
        <v>0</v>
      </c>
      <c r="AA177" s="127">
        <f t="shared" si="186"/>
        <v>0</v>
      </c>
      <c r="AB177" s="127">
        <f t="shared" si="186"/>
        <v>0</v>
      </c>
      <c r="AC177" s="127">
        <f t="shared" si="186"/>
        <v>0</v>
      </c>
      <c r="AD177" s="127">
        <f t="shared" si="186"/>
        <v>0</v>
      </c>
      <c r="AE177" s="127">
        <f t="shared" si="186"/>
        <v>0</v>
      </c>
      <c r="AF177" s="127">
        <f t="shared" si="186"/>
        <v>0</v>
      </c>
      <c r="AG177" s="127">
        <f t="shared" si="186"/>
        <v>0</v>
      </c>
      <c r="AH177" s="127">
        <f t="shared" si="186"/>
        <v>0</v>
      </c>
      <c r="AI177" s="127">
        <f t="shared" si="186"/>
        <v>0</v>
      </c>
      <c r="AJ177" s="127">
        <f t="shared" si="186"/>
        <v>0</v>
      </c>
      <c r="AK177" s="127">
        <f t="shared" si="186"/>
        <v>0</v>
      </c>
      <c r="AL177" s="127">
        <f t="shared" si="186"/>
        <v>0</v>
      </c>
      <c r="AM177" s="127">
        <f t="shared" si="186"/>
        <v>0</v>
      </c>
      <c r="AN177" s="127">
        <f t="shared" si="186"/>
        <v>0</v>
      </c>
      <c r="AO177" s="127">
        <f t="shared" si="186"/>
        <v>0</v>
      </c>
      <c r="AP177" s="127">
        <f t="shared" si="186"/>
        <v>0</v>
      </c>
      <c r="AQ177" s="127">
        <f t="shared" si="186"/>
        <v>0</v>
      </c>
      <c r="AR177" s="127">
        <f t="shared" si="186"/>
        <v>0</v>
      </c>
      <c r="AS177" s="127">
        <f t="shared" si="186"/>
        <v>0</v>
      </c>
      <c r="AT177" s="127">
        <f t="shared" si="186"/>
        <v>0</v>
      </c>
      <c r="AU177" s="127">
        <f t="shared" si="186"/>
        <v>0</v>
      </c>
      <c r="AV177" s="127">
        <f t="shared" si="186"/>
        <v>0</v>
      </c>
      <c r="AW177" s="127">
        <f t="shared" si="186"/>
        <v>0</v>
      </c>
      <c r="AX177" s="127">
        <f t="shared" si="186"/>
        <v>0</v>
      </c>
      <c r="AY177" s="127">
        <f t="shared" si="186"/>
        <v>0</v>
      </c>
      <c r="AZ177" s="127">
        <f t="shared" si="186"/>
        <v>0</v>
      </c>
      <c r="BA177" s="127">
        <f t="shared" si="186"/>
        <v>0</v>
      </c>
      <c r="BB177" s="127">
        <f t="shared" si="186"/>
        <v>0</v>
      </c>
      <c r="BC177" s="127">
        <f t="shared" si="186"/>
        <v>0</v>
      </c>
      <c r="BD177" s="127">
        <f t="shared" si="186"/>
        <v>0</v>
      </c>
      <c r="BE177" s="127">
        <f t="shared" si="186"/>
        <v>0</v>
      </c>
      <c r="BF177" s="127">
        <f t="shared" si="186"/>
        <v>0</v>
      </c>
      <c r="BG177" s="127">
        <f t="shared" si="186"/>
        <v>0</v>
      </c>
      <c r="BH177" s="127">
        <f t="shared" si="186"/>
        <v>0</v>
      </c>
      <c r="BI177" s="127">
        <f t="shared" si="186"/>
        <v>0</v>
      </c>
      <c r="BJ177" s="127">
        <f t="shared" si="186"/>
        <v>0</v>
      </c>
      <c r="BK177" s="127">
        <f t="shared" si="186"/>
        <v>0</v>
      </c>
      <c r="BL177" s="127">
        <f t="shared" si="186"/>
        <v>0</v>
      </c>
      <c r="BM177" s="127">
        <f t="shared" si="186"/>
        <v>0</v>
      </c>
    </row>
    <row r="178" spans="2:65" x14ac:dyDescent="0.25">
      <c r="B178" t="str">
        <f t="shared" si="185"/>
        <v>ATTREZZATURE IND.LI E COMM.LI</v>
      </c>
      <c r="C178" s="51">
        <f t="shared" si="185"/>
        <v>0</v>
      </c>
      <c r="F178" s="127"/>
      <c r="G178" s="127"/>
      <c r="H178" s="127"/>
      <c r="I178" s="127"/>
      <c r="J178" s="127"/>
      <c r="K178" s="127"/>
      <c r="L178" s="127"/>
      <c r="M178" s="127"/>
      <c r="N178" s="127"/>
      <c r="O178" s="127">
        <f t="shared" ref="O178:BM178" si="187">+IF(N185=$G$5,0,1)*(SUM($G$7)*$C178)/12</f>
        <v>0</v>
      </c>
      <c r="P178" s="127">
        <f t="shared" si="187"/>
        <v>0</v>
      </c>
      <c r="Q178" s="127">
        <f t="shared" si="187"/>
        <v>0</v>
      </c>
      <c r="R178" s="127">
        <f t="shared" si="187"/>
        <v>0</v>
      </c>
      <c r="S178" s="127">
        <f t="shared" si="187"/>
        <v>0</v>
      </c>
      <c r="T178" s="127">
        <f t="shared" si="187"/>
        <v>0</v>
      </c>
      <c r="U178" s="127">
        <f t="shared" si="187"/>
        <v>0</v>
      </c>
      <c r="V178" s="127">
        <f t="shared" si="187"/>
        <v>0</v>
      </c>
      <c r="W178" s="127">
        <f t="shared" si="187"/>
        <v>0</v>
      </c>
      <c r="X178" s="127">
        <f t="shared" si="187"/>
        <v>0</v>
      </c>
      <c r="Y178" s="127">
        <f t="shared" si="187"/>
        <v>0</v>
      </c>
      <c r="Z178" s="127">
        <f t="shared" si="187"/>
        <v>0</v>
      </c>
      <c r="AA178" s="127">
        <f t="shared" si="187"/>
        <v>0</v>
      </c>
      <c r="AB178" s="127">
        <f t="shared" si="187"/>
        <v>0</v>
      </c>
      <c r="AC178" s="127">
        <f t="shared" si="187"/>
        <v>0</v>
      </c>
      <c r="AD178" s="127">
        <f t="shared" si="187"/>
        <v>0</v>
      </c>
      <c r="AE178" s="127">
        <f t="shared" si="187"/>
        <v>0</v>
      </c>
      <c r="AF178" s="127">
        <f t="shared" si="187"/>
        <v>0</v>
      </c>
      <c r="AG178" s="127">
        <f t="shared" si="187"/>
        <v>0</v>
      </c>
      <c r="AH178" s="127">
        <f t="shared" si="187"/>
        <v>0</v>
      </c>
      <c r="AI178" s="127">
        <f t="shared" si="187"/>
        <v>0</v>
      </c>
      <c r="AJ178" s="127">
        <f t="shared" si="187"/>
        <v>0</v>
      </c>
      <c r="AK178" s="127">
        <f t="shared" si="187"/>
        <v>0</v>
      </c>
      <c r="AL178" s="127">
        <f t="shared" si="187"/>
        <v>0</v>
      </c>
      <c r="AM178" s="127">
        <f t="shared" si="187"/>
        <v>0</v>
      </c>
      <c r="AN178" s="127">
        <f t="shared" si="187"/>
        <v>0</v>
      </c>
      <c r="AO178" s="127">
        <f t="shared" si="187"/>
        <v>0</v>
      </c>
      <c r="AP178" s="127">
        <f t="shared" si="187"/>
        <v>0</v>
      </c>
      <c r="AQ178" s="127">
        <f t="shared" si="187"/>
        <v>0</v>
      </c>
      <c r="AR178" s="127">
        <f t="shared" si="187"/>
        <v>0</v>
      </c>
      <c r="AS178" s="127">
        <f t="shared" si="187"/>
        <v>0</v>
      </c>
      <c r="AT178" s="127">
        <f t="shared" si="187"/>
        <v>0</v>
      </c>
      <c r="AU178" s="127">
        <f t="shared" si="187"/>
        <v>0</v>
      </c>
      <c r="AV178" s="127">
        <f t="shared" si="187"/>
        <v>0</v>
      </c>
      <c r="AW178" s="127">
        <f t="shared" si="187"/>
        <v>0</v>
      </c>
      <c r="AX178" s="127">
        <f t="shared" si="187"/>
        <v>0</v>
      </c>
      <c r="AY178" s="127">
        <f t="shared" si="187"/>
        <v>0</v>
      </c>
      <c r="AZ178" s="127">
        <f t="shared" si="187"/>
        <v>0</v>
      </c>
      <c r="BA178" s="127">
        <f t="shared" si="187"/>
        <v>0</v>
      </c>
      <c r="BB178" s="127">
        <f t="shared" si="187"/>
        <v>0</v>
      </c>
      <c r="BC178" s="127">
        <f t="shared" si="187"/>
        <v>0</v>
      </c>
      <c r="BD178" s="127">
        <f t="shared" si="187"/>
        <v>0</v>
      </c>
      <c r="BE178" s="127">
        <f t="shared" si="187"/>
        <v>0</v>
      </c>
      <c r="BF178" s="127">
        <f t="shared" si="187"/>
        <v>0</v>
      </c>
      <c r="BG178" s="127">
        <f t="shared" si="187"/>
        <v>0</v>
      </c>
      <c r="BH178" s="127">
        <f t="shared" si="187"/>
        <v>0</v>
      </c>
      <c r="BI178" s="127">
        <f t="shared" si="187"/>
        <v>0</v>
      </c>
      <c r="BJ178" s="127">
        <f t="shared" si="187"/>
        <v>0</v>
      </c>
      <c r="BK178" s="127">
        <f t="shared" si="187"/>
        <v>0</v>
      </c>
      <c r="BL178" s="127">
        <f t="shared" si="187"/>
        <v>0</v>
      </c>
      <c r="BM178" s="127">
        <f t="shared" si="187"/>
        <v>0</v>
      </c>
    </row>
    <row r="179" spans="2:65" x14ac:dyDescent="0.25">
      <c r="B179" t="str">
        <f t="shared" si="185"/>
        <v>COSTI D'IMPIANTO E AMPLIAMENTO</v>
      </c>
      <c r="C179" s="51">
        <f t="shared" si="185"/>
        <v>0</v>
      </c>
      <c r="F179" s="127"/>
      <c r="G179" s="127"/>
      <c r="H179" s="127"/>
      <c r="I179" s="127"/>
      <c r="J179" s="127"/>
      <c r="K179" s="127"/>
      <c r="L179" s="127"/>
      <c r="M179" s="127"/>
      <c r="N179" s="127"/>
      <c r="O179" s="127">
        <f t="shared" ref="O179:BM179" si="188">+IF(N186=$G$5,0,1)*(SUM($G$8)*$C179)/12</f>
        <v>0</v>
      </c>
      <c r="P179" s="127">
        <f t="shared" si="188"/>
        <v>0</v>
      </c>
      <c r="Q179" s="127">
        <f t="shared" si="188"/>
        <v>0</v>
      </c>
      <c r="R179" s="127">
        <f t="shared" si="188"/>
        <v>0</v>
      </c>
      <c r="S179" s="127">
        <f t="shared" si="188"/>
        <v>0</v>
      </c>
      <c r="T179" s="127">
        <f t="shared" si="188"/>
        <v>0</v>
      </c>
      <c r="U179" s="127">
        <f t="shared" si="188"/>
        <v>0</v>
      </c>
      <c r="V179" s="127">
        <f t="shared" si="188"/>
        <v>0</v>
      </c>
      <c r="W179" s="127">
        <f t="shared" si="188"/>
        <v>0</v>
      </c>
      <c r="X179" s="127">
        <f t="shared" si="188"/>
        <v>0</v>
      </c>
      <c r="Y179" s="127">
        <f t="shared" si="188"/>
        <v>0</v>
      </c>
      <c r="Z179" s="127">
        <f t="shared" si="188"/>
        <v>0</v>
      </c>
      <c r="AA179" s="127">
        <f t="shared" si="188"/>
        <v>0</v>
      </c>
      <c r="AB179" s="127">
        <f t="shared" si="188"/>
        <v>0</v>
      </c>
      <c r="AC179" s="127">
        <f t="shared" si="188"/>
        <v>0</v>
      </c>
      <c r="AD179" s="127">
        <f t="shared" si="188"/>
        <v>0</v>
      </c>
      <c r="AE179" s="127">
        <f t="shared" si="188"/>
        <v>0</v>
      </c>
      <c r="AF179" s="127">
        <f t="shared" si="188"/>
        <v>0</v>
      </c>
      <c r="AG179" s="127">
        <f t="shared" si="188"/>
        <v>0</v>
      </c>
      <c r="AH179" s="127">
        <f t="shared" si="188"/>
        <v>0</v>
      </c>
      <c r="AI179" s="127">
        <f t="shared" si="188"/>
        <v>0</v>
      </c>
      <c r="AJ179" s="127">
        <f t="shared" si="188"/>
        <v>0</v>
      </c>
      <c r="AK179" s="127">
        <f t="shared" si="188"/>
        <v>0</v>
      </c>
      <c r="AL179" s="127">
        <f t="shared" si="188"/>
        <v>0</v>
      </c>
      <c r="AM179" s="127">
        <f t="shared" si="188"/>
        <v>0</v>
      </c>
      <c r="AN179" s="127">
        <f t="shared" si="188"/>
        <v>0</v>
      </c>
      <c r="AO179" s="127">
        <f t="shared" si="188"/>
        <v>0</v>
      </c>
      <c r="AP179" s="127">
        <f t="shared" si="188"/>
        <v>0</v>
      </c>
      <c r="AQ179" s="127">
        <f t="shared" si="188"/>
        <v>0</v>
      </c>
      <c r="AR179" s="127">
        <f t="shared" si="188"/>
        <v>0</v>
      </c>
      <c r="AS179" s="127">
        <f t="shared" si="188"/>
        <v>0</v>
      </c>
      <c r="AT179" s="127">
        <f t="shared" si="188"/>
        <v>0</v>
      </c>
      <c r="AU179" s="127">
        <f t="shared" si="188"/>
        <v>0</v>
      </c>
      <c r="AV179" s="127">
        <f t="shared" si="188"/>
        <v>0</v>
      </c>
      <c r="AW179" s="127">
        <f t="shared" si="188"/>
        <v>0</v>
      </c>
      <c r="AX179" s="127">
        <f t="shared" si="188"/>
        <v>0</v>
      </c>
      <c r="AY179" s="127">
        <f t="shared" si="188"/>
        <v>0</v>
      </c>
      <c r="AZ179" s="127">
        <f t="shared" si="188"/>
        <v>0</v>
      </c>
      <c r="BA179" s="127">
        <f t="shared" si="188"/>
        <v>0</v>
      </c>
      <c r="BB179" s="127">
        <f t="shared" si="188"/>
        <v>0</v>
      </c>
      <c r="BC179" s="127">
        <f t="shared" si="188"/>
        <v>0</v>
      </c>
      <c r="BD179" s="127">
        <f t="shared" si="188"/>
        <v>0</v>
      </c>
      <c r="BE179" s="127">
        <f t="shared" si="188"/>
        <v>0</v>
      </c>
      <c r="BF179" s="127">
        <f t="shared" si="188"/>
        <v>0</v>
      </c>
      <c r="BG179" s="127">
        <f t="shared" si="188"/>
        <v>0</v>
      </c>
      <c r="BH179" s="127">
        <f t="shared" si="188"/>
        <v>0</v>
      </c>
      <c r="BI179" s="127">
        <f t="shared" si="188"/>
        <v>0</v>
      </c>
      <c r="BJ179" s="127">
        <f t="shared" si="188"/>
        <v>0</v>
      </c>
      <c r="BK179" s="127">
        <f t="shared" si="188"/>
        <v>0</v>
      </c>
      <c r="BL179" s="127">
        <f t="shared" si="188"/>
        <v>0</v>
      </c>
      <c r="BM179" s="127">
        <f t="shared" si="188"/>
        <v>0</v>
      </c>
    </row>
    <row r="180" spans="2:65" x14ac:dyDescent="0.25">
      <c r="B180" t="str">
        <f t="shared" si="185"/>
        <v>FEE D'INGRESSO</v>
      </c>
      <c r="C180" s="51">
        <f t="shared" si="185"/>
        <v>0</v>
      </c>
      <c r="F180" s="127"/>
      <c r="G180" s="127"/>
      <c r="H180" s="127"/>
      <c r="I180" s="127"/>
      <c r="J180" s="127"/>
      <c r="K180" s="127"/>
      <c r="L180" s="127"/>
      <c r="M180" s="127"/>
      <c r="N180" s="127"/>
      <c r="O180" s="127">
        <f t="shared" ref="O180:BM180" si="189">+IF(N187=$G$5,0,1)*(SUM($G$9)*$C180)/12</f>
        <v>0</v>
      </c>
      <c r="P180" s="127">
        <f t="shared" si="189"/>
        <v>0</v>
      </c>
      <c r="Q180" s="127">
        <f t="shared" si="189"/>
        <v>0</v>
      </c>
      <c r="R180" s="127">
        <f t="shared" si="189"/>
        <v>0</v>
      </c>
      <c r="S180" s="127">
        <f t="shared" si="189"/>
        <v>0</v>
      </c>
      <c r="T180" s="127">
        <f t="shared" si="189"/>
        <v>0</v>
      </c>
      <c r="U180" s="127">
        <f t="shared" si="189"/>
        <v>0</v>
      </c>
      <c r="V180" s="127">
        <f t="shared" si="189"/>
        <v>0</v>
      </c>
      <c r="W180" s="127">
        <f t="shared" si="189"/>
        <v>0</v>
      </c>
      <c r="X180" s="127">
        <f t="shared" si="189"/>
        <v>0</v>
      </c>
      <c r="Y180" s="127">
        <f t="shared" si="189"/>
        <v>0</v>
      </c>
      <c r="Z180" s="127">
        <f t="shared" si="189"/>
        <v>0</v>
      </c>
      <c r="AA180" s="127">
        <f t="shared" si="189"/>
        <v>0</v>
      </c>
      <c r="AB180" s="127">
        <f t="shared" si="189"/>
        <v>0</v>
      </c>
      <c r="AC180" s="127">
        <f t="shared" si="189"/>
        <v>0</v>
      </c>
      <c r="AD180" s="127">
        <f t="shared" si="189"/>
        <v>0</v>
      </c>
      <c r="AE180" s="127">
        <f t="shared" si="189"/>
        <v>0</v>
      </c>
      <c r="AF180" s="127">
        <f t="shared" si="189"/>
        <v>0</v>
      </c>
      <c r="AG180" s="127">
        <f t="shared" si="189"/>
        <v>0</v>
      </c>
      <c r="AH180" s="127">
        <f t="shared" si="189"/>
        <v>0</v>
      </c>
      <c r="AI180" s="127">
        <f t="shared" si="189"/>
        <v>0</v>
      </c>
      <c r="AJ180" s="127">
        <f t="shared" si="189"/>
        <v>0</v>
      </c>
      <c r="AK180" s="127">
        <f t="shared" si="189"/>
        <v>0</v>
      </c>
      <c r="AL180" s="127">
        <f t="shared" si="189"/>
        <v>0</v>
      </c>
      <c r="AM180" s="127">
        <f t="shared" si="189"/>
        <v>0</v>
      </c>
      <c r="AN180" s="127">
        <f t="shared" si="189"/>
        <v>0</v>
      </c>
      <c r="AO180" s="127">
        <f t="shared" si="189"/>
        <v>0</v>
      </c>
      <c r="AP180" s="127">
        <f t="shared" si="189"/>
        <v>0</v>
      </c>
      <c r="AQ180" s="127">
        <f t="shared" si="189"/>
        <v>0</v>
      </c>
      <c r="AR180" s="127">
        <f t="shared" si="189"/>
        <v>0</v>
      </c>
      <c r="AS180" s="127">
        <f t="shared" si="189"/>
        <v>0</v>
      </c>
      <c r="AT180" s="127">
        <f t="shared" si="189"/>
        <v>0</v>
      </c>
      <c r="AU180" s="127">
        <f t="shared" si="189"/>
        <v>0</v>
      </c>
      <c r="AV180" s="127">
        <f t="shared" si="189"/>
        <v>0</v>
      </c>
      <c r="AW180" s="127">
        <f t="shared" si="189"/>
        <v>0</v>
      </c>
      <c r="AX180" s="127">
        <f t="shared" si="189"/>
        <v>0</v>
      </c>
      <c r="AY180" s="127">
        <f t="shared" si="189"/>
        <v>0</v>
      </c>
      <c r="AZ180" s="127">
        <f t="shared" si="189"/>
        <v>0</v>
      </c>
      <c r="BA180" s="127">
        <f t="shared" si="189"/>
        <v>0</v>
      </c>
      <c r="BB180" s="127">
        <f t="shared" si="189"/>
        <v>0</v>
      </c>
      <c r="BC180" s="127">
        <f t="shared" si="189"/>
        <v>0</v>
      </c>
      <c r="BD180" s="127">
        <f t="shared" si="189"/>
        <v>0</v>
      </c>
      <c r="BE180" s="127">
        <f t="shared" si="189"/>
        <v>0</v>
      </c>
      <c r="BF180" s="127">
        <f t="shared" si="189"/>
        <v>0</v>
      </c>
      <c r="BG180" s="127">
        <f t="shared" si="189"/>
        <v>0</v>
      </c>
      <c r="BH180" s="127">
        <f t="shared" si="189"/>
        <v>0</v>
      </c>
      <c r="BI180" s="127">
        <f t="shared" si="189"/>
        <v>0</v>
      </c>
      <c r="BJ180" s="127">
        <f t="shared" si="189"/>
        <v>0</v>
      </c>
      <c r="BK180" s="127">
        <f t="shared" si="189"/>
        <v>0</v>
      </c>
      <c r="BL180" s="127">
        <f t="shared" si="189"/>
        <v>0</v>
      </c>
      <c r="BM180" s="127">
        <f t="shared" si="189"/>
        <v>0</v>
      </c>
    </row>
    <row r="181" spans="2:65" x14ac:dyDescent="0.25">
      <c r="B181" t="str">
        <f t="shared" si="185"/>
        <v>ALTRE IMM.NI IMMATERIALI</v>
      </c>
      <c r="C181" s="51">
        <f t="shared" si="185"/>
        <v>0</v>
      </c>
      <c r="F181" s="127"/>
      <c r="G181" s="127"/>
      <c r="H181" s="127"/>
      <c r="I181" s="127"/>
      <c r="J181" s="127"/>
      <c r="K181" s="127"/>
      <c r="L181" s="127"/>
      <c r="M181" s="127"/>
      <c r="N181" s="127"/>
      <c r="O181" s="127">
        <f t="shared" ref="O181:BM181" si="190">+IF(N188=$G$5,0,1)*(SUM($G$10)*$C181)/12</f>
        <v>0</v>
      </c>
      <c r="P181" s="127">
        <f t="shared" si="190"/>
        <v>0</v>
      </c>
      <c r="Q181" s="127">
        <f t="shared" si="190"/>
        <v>0</v>
      </c>
      <c r="R181" s="127">
        <f t="shared" si="190"/>
        <v>0</v>
      </c>
      <c r="S181" s="127">
        <f t="shared" si="190"/>
        <v>0</v>
      </c>
      <c r="T181" s="127">
        <f t="shared" si="190"/>
        <v>0</v>
      </c>
      <c r="U181" s="127">
        <f t="shared" si="190"/>
        <v>0</v>
      </c>
      <c r="V181" s="127">
        <f t="shared" si="190"/>
        <v>0</v>
      </c>
      <c r="W181" s="127">
        <f t="shared" si="190"/>
        <v>0</v>
      </c>
      <c r="X181" s="127">
        <f t="shared" si="190"/>
        <v>0</v>
      </c>
      <c r="Y181" s="127">
        <f t="shared" si="190"/>
        <v>0</v>
      </c>
      <c r="Z181" s="127">
        <f t="shared" si="190"/>
        <v>0</v>
      </c>
      <c r="AA181" s="127">
        <f t="shared" si="190"/>
        <v>0</v>
      </c>
      <c r="AB181" s="127">
        <f t="shared" si="190"/>
        <v>0</v>
      </c>
      <c r="AC181" s="127">
        <f t="shared" si="190"/>
        <v>0</v>
      </c>
      <c r="AD181" s="127">
        <f t="shared" si="190"/>
        <v>0</v>
      </c>
      <c r="AE181" s="127">
        <f t="shared" si="190"/>
        <v>0</v>
      </c>
      <c r="AF181" s="127">
        <f t="shared" si="190"/>
        <v>0</v>
      </c>
      <c r="AG181" s="127">
        <f t="shared" si="190"/>
        <v>0</v>
      </c>
      <c r="AH181" s="127">
        <f t="shared" si="190"/>
        <v>0</v>
      </c>
      <c r="AI181" s="127">
        <f t="shared" si="190"/>
        <v>0</v>
      </c>
      <c r="AJ181" s="127">
        <f t="shared" si="190"/>
        <v>0</v>
      </c>
      <c r="AK181" s="127">
        <f t="shared" si="190"/>
        <v>0</v>
      </c>
      <c r="AL181" s="127">
        <f t="shared" si="190"/>
        <v>0</v>
      </c>
      <c r="AM181" s="127">
        <f t="shared" si="190"/>
        <v>0</v>
      </c>
      <c r="AN181" s="127">
        <f t="shared" si="190"/>
        <v>0</v>
      </c>
      <c r="AO181" s="127">
        <f t="shared" si="190"/>
        <v>0</v>
      </c>
      <c r="AP181" s="127">
        <f t="shared" si="190"/>
        <v>0</v>
      </c>
      <c r="AQ181" s="127">
        <f t="shared" si="190"/>
        <v>0</v>
      </c>
      <c r="AR181" s="127">
        <f t="shared" si="190"/>
        <v>0</v>
      </c>
      <c r="AS181" s="127">
        <f t="shared" si="190"/>
        <v>0</v>
      </c>
      <c r="AT181" s="127">
        <f t="shared" si="190"/>
        <v>0</v>
      </c>
      <c r="AU181" s="127">
        <f t="shared" si="190"/>
        <v>0</v>
      </c>
      <c r="AV181" s="127">
        <f t="shared" si="190"/>
        <v>0</v>
      </c>
      <c r="AW181" s="127">
        <f t="shared" si="190"/>
        <v>0</v>
      </c>
      <c r="AX181" s="127">
        <f t="shared" si="190"/>
        <v>0</v>
      </c>
      <c r="AY181" s="127">
        <f t="shared" si="190"/>
        <v>0</v>
      </c>
      <c r="AZ181" s="127">
        <f t="shared" si="190"/>
        <v>0</v>
      </c>
      <c r="BA181" s="127">
        <f t="shared" si="190"/>
        <v>0</v>
      </c>
      <c r="BB181" s="127">
        <f t="shared" si="190"/>
        <v>0</v>
      </c>
      <c r="BC181" s="127">
        <f t="shared" si="190"/>
        <v>0</v>
      </c>
      <c r="BD181" s="127">
        <f t="shared" si="190"/>
        <v>0</v>
      </c>
      <c r="BE181" s="127">
        <f t="shared" si="190"/>
        <v>0</v>
      </c>
      <c r="BF181" s="127">
        <f t="shared" si="190"/>
        <v>0</v>
      </c>
      <c r="BG181" s="127">
        <f t="shared" si="190"/>
        <v>0</v>
      </c>
      <c r="BH181" s="127">
        <f t="shared" si="190"/>
        <v>0</v>
      </c>
      <c r="BI181" s="127">
        <f t="shared" si="190"/>
        <v>0</v>
      </c>
      <c r="BJ181" s="127">
        <f t="shared" si="190"/>
        <v>0</v>
      </c>
      <c r="BK181" s="127">
        <f t="shared" si="190"/>
        <v>0</v>
      </c>
      <c r="BL181" s="127">
        <f t="shared" si="190"/>
        <v>0</v>
      </c>
      <c r="BM181" s="127">
        <f t="shared" si="190"/>
        <v>0</v>
      </c>
    </row>
    <row r="182" spans="2:65" ht="30" x14ac:dyDescent="0.25">
      <c r="C182" s="50"/>
      <c r="F182" s="165" t="s">
        <v>167</v>
      </c>
      <c r="G182" s="165" t="s">
        <v>167</v>
      </c>
      <c r="H182" s="165" t="s">
        <v>167</v>
      </c>
      <c r="I182" s="165" t="s">
        <v>167</v>
      </c>
      <c r="J182" s="165" t="s">
        <v>167</v>
      </c>
      <c r="K182" s="165" t="s">
        <v>167</v>
      </c>
      <c r="L182" s="165" t="s">
        <v>167</v>
      </c>
      <c r="M182" s="165" t="s">
        <v>167</v>
      </c>
      <c r="N182" s="165" t="s">
        <v>167</v>
      </c>
      <c r="O182" s="165" t="s">
        <v>167</v>
      </c>
      <c r="P182" s="165" t="s">
        <v>167</v>
      </c>
      <c r="Q182" s="165" t="s">
        <v>167</v>
      </c>
      <c r="R182" s="165" t="s">
        <v>167</v>
      </c>
      <c r="S182" s="165" t="s">
        <v>167</v>
      </c>
      <c r="T182" s="165" t="s">
        <v>167</v>
      </c>
      <c r="U182" s="165" t="s">
        <v>167</v>
      </c>
      <c r="V182" s="165" t="s">
        <v>167</v>
      </c>
      <c r="W182" s="165" t="s">
        <v>167</v>
      </c>
      <c r="X182" s="165" t="s">
        <v>167</v>
      </c>
      <c r="Y182" s="165" t="s">
        <v>167</v>
      </c>
      <c r="Z182" s="165" t="s">
        <v>167</v>
      </c>
      <c r="AA182" s="165" t="s">
        <v>167</v>
      </c>
      <c r="AB182" s="165" t="s">
        <v>167</v>
      </c>
      <c r="AC182" s="165" t="s">
        <v>167</v>
      </c>
      <c r="AD182" s="165" t="s">
        <v>167</v>
      </c>
      <c r="AE182" s="165" t="s">
        <v>167</v>
      </c>
      <c r="AF182" s="165" t="s">
        <v>167</v>
      </c>
      <c r="AG182" s="165" t="s">
        <v>167</v>
      </c>
      <c r="AH182" s="165" t="s">
        <v>167</v>
      </c>
      <c r="AI182" s="165" t="s">
        <v>167</v>
      </c>
      <c r="AJ182" s="165" t="s">
        <v>167</v>
      </c>
      <c r="AK182" s="165" t="s">
        <v>167</v>
      </c>
      <c r="AL182" s="165" t="s">
        <v>167</v>
      </c>
      <c r="AM182" s="165" t="s">
        <v>167</v>
      </c>
      <c r="AN182" s="165" t="s">
        <v>167</v>
      </c>
      <c r="AO182" s="165" t="s">
        <v>167</v>
      </c>
      <c r="AP182" s="165" t="s">
        <v>167</v>
      </c>
      <c r="AQ182" s="165" t="s">
        <v>167</v>
      </c>
      <c r="AR182" s="165" t="s">
        <v>167</v>
      </c>
      <c r="AS182" s="165" t="s">
        <v>167</v>
      </c>
      <c r="AT182" s="165" t="s">
        <v>167</v>
      </c>
      <c r="AU182" s="165" t="s">
        <v>167</v>
      </c>
      <c r="AV182" s="165" t="s">
        <v>167</v>
      </c>
      <c r="AW182" s="165" t="s">
        <v>167</v>
      </c>
      <c r="AX182" s="165" t="s">
        <v>167</v>
      </c>
      <c r="AY182" s="165" t="s">
        <v>167</v>
      </c>
      <c r="AZ182" s="165" t="s">
        <v>167</v>
      </c>
      <c r="BA182" s="165" t="s">
        <v>167</v>
      </c>
      <c r="BB182" s="165" t="s">
        <v>167</v>
      </c>
      <c r="BC182" s="165" t="s">
        <v>167</v>
      </c>
      <c r="BD182" s="165" t="s">
        <v>167</v>
      </c>
      <c r="BE182" s="165" t="s">
        <v>167</v>
      </c>
      <c r="BF182" s="165" t="s">
        <v>167</v>
      </c>
      <c r="BG182" s="165" t="s">
        <v>167</v>
      </c>
      <c r="BH182" s="165" t="s">
        <v>167</v>
      </c>
      <c r="BI182" s="165" t="s">
        <v>167</v>
      </c>
      <c r="BJ182" s="165" t="s">
        <v>167</v>
      </c>
      <c r="BK182" s="165" t="s">
        <v>167</v>
      </c>
      <c r="BL182" s="165" t="s">
        <v>167</v>
      </c>
      <c r="BM182" s="165" t="s">
        <v>167</v>
      </c>
    </row>
    <row r="183" spans="2:65" x14ac:dyDescent="0.25">
      <c r="B183" t="str">
        <f>+B176</f>
        <v>FABBRICATI</v>
      </c>
      <c r="C183" s="51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>
        <f t="shared" ref="O183:BM187" si="191">+N183+O176</f>
        <v>0</v>
      </c>
      <c r="P183" s="127">
        <f t="shared" si="191"/>
        <v>0</v>
      </c>
      <c r="Q183" s="127">
        <f t="shared" si="191"/>
        <v>0</v>
      </c>
      <c r="R183" s="127">
        <f t="shared" si="191"/>
        <v>0</v>
      </c>
      <c r="S183" s="127">
        <f t="shared" si="191"/>
        <v>0</v>
      </c>
      <c r="T183" s="127">
        <f t="shared" si="191"/>
        <v>0</v>
      </c>
      <c r="U183" s="127">
        <f t="shared" si="191"/>
        <v>0</v>
      </c>
      <c r="V183" s="127">
        <f t="shared" si="191"/>
        <v>0</v>
      </c>
      <c r="W183" s="127">
        <f t="shared" si="191"/>
        <v>0</v>
      </c>
      <c r="X183" s="127">
        <f t="shared" si="191"/>
        <v>0</v>
      </c>
      <c r="Y183" s="127">
        <f t="shared" si="191"/>
        <v>0</v>
      </c>
      <c r="Z183" s="127">
        <f t="shared" si="191"/>
        <v>0</v>
      </c>
      <c r="AA183" s="127">
        <f t="shared" si="191"/>
        <v>0</v>
      </c>
      <c r="AB183" s="127">
        <f t="shared" si="191"/>
        <v>0</v>
      </c>
      <c r="AC183" s="127">
        <f t="shared" si="191"/>
        <v>0</v>
      </c>
      <c r="AD183" s="127">
        <f t="shared" si="191"/>
        <v>0</v>
      </c>
      <c r="AE183" s="127">
        <f t="shared" si="191"/>
        <v>0</v>
      </c>
      <c r="AF183" s="127">
        <f t="shared" si="191"/>
        <v>0</v>
      </c>
      <c r="AG183" s="127">
        <f t="shared" si="191"/>
        <v>0</v>
      </c>
      <c r="AH183" s="127">
        <f t="shared" si="191"/>
        <v>0</v>
      </c>
      <c r="AI183" s="127">
        <f t="shared" si="191"/>
        <v>0</v>
      </c>
      <c r="AJ183" s="127">
        <f t="shared" si="191"/>
        <v>0</v>
      </c>
      <c r="AK183" s="127">
        <f t="shared" si="191"/>
        <v>0</v>
      </c>
      <c r="AL183" s="127">
        <f t="shared" si="191"/>
        <v>0</v>
      </c>
      <c r="AM183" s="127">
        <f t="shared" si="191"/>
        <v>0</v>
      </c>
      <c r="AN183" s="127">
        <f t="shared" si="191"/>
        <v>0</v>
      </c>
      <c r="AO183" s="127">
        <f t="shared" si="191"/>
        <v>0</v>
      </c>
      <c r="AP183" s="127">
        <f t="shared" si="191"/>
        <v>0</v>
      </c>
      <c r="AQ183" s="127">
        <f t="shared" si="191"/>
        <v>0</v>
      </c>
      <c r="AR183" s="127">
        <f t="shared" si="191"/>
        <v>0</v>
      </c>
      <c r="AS183" s="127">
        <f t="shared" si="191"/>
        <v>0</v>
      </c>
      <c r="AT183" s="127">
        <f t="shared" si="191"/>
        <v>0</v>
      </c>
      <c r="AU183" s="127">
        <f t="shared" si="191"/>
        <v>0</v>
      </c>
      <c r="AV183" s="127">
        <f t="shared" si="191"/>
        <v>0</v>
      </c>
      <c r="AW183" s="127">
        <f t="shared" si="191"/>
        <v>0</v>
      </c>
      <c r="AX183" s="127">
        <f t="shared" si="191"/>
        <v>0</v>
      </c>
      <c r="AY183" s="127">
        <f t="shared" si="191"/>
        <v>0</v>
      </c>
      <c r="AZ183" s="127">
        <f t="shared" si="191"/>
        <v>0</v>
      </c>
      <c r="BA183" s="127">
        <f t="shared" si="191"/>
        <v>0</v>
      </c>
      <c r="BB183" s="127">
        <f t="shared" si="191"/>
        <v>0</v>
      </c>
      <c r="BC183" s="127">
        <f t="shared" si="191"/>
        <v>0</v>
      </c>
      <c r="BD183" s="127">
        <f t="shared" si="191"/>
        <v>0</v>
      </c>
      <c r="BE183" s="127">
        <f t="shared" si="191"/>
        <v>0</v>
      </c>
      <c r="BF183" s="127">
        <f t="shared" si="191"/>
        <v>0</v>
      </c>
      <c r="BG183" s="127">
        <f t="shared" si="191"/>
        <v>0</v>
      </c>
      <c r="BH183" s="127">
        <f t="shared" si="191"/>
        <v>0</v>
      </c>
      <c r="BI183" s="127">
        <f t="shared" si="191"/>
        <v>0</v>
      </c>
      <c r="BJ183" s="127">
        <f t="shared" si="191"/>
        <v>0</v>
      </c>
      <c r="BK183" s="127">
        <f t="shared" si="191"/>
        <v>0</v>
      </c>
      <c r="BL183" s="127">
        <f t="shared" si="191"/>
        <v>0</v>
      </c>
      <c r="BM183" s="127">
        <f t="shared" si="191"/>
        <v>0</v>
      </c>
    </row>
    <row r="184" spans="2:65" x14ac:dyDescent="0.25">
      <c r="B184" t="str">
        <f t="shared" ref="B184:B187" si="192">+B177</f>
        <v>IMPIANTI E MACCHINARI</v>
      </c>
      <c r="C184" s="51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>
        <f t="shared" si="191"/>
        <v>0</v>
      </c>
      <c r="P184" s="127">
        <f t="shared" si="191"/>
        <v>0</v>
      </c>
      <c r="Q184" s="127">
        <f t="shared" si="191"/>
        <v>0</v>
      </c>
      <c r="R184" s="127">
        <f t="shared" si="191"/>
        <v>0</v>
      </c>
      <c r="S184" s="127">
        <f t="shared" si="191"/>
        <v>0</v>
      </c>
      <c r="T184" s="127">
        <f t="shared" si="191"/>
        <v>0</v>
      </c>
      <c r="U184" s="127">
        <f t="shared" si="191"/>
        <v>0</v>
      </c>
      <c r="V184" s="127">
        <f t="shared" si="191"/>
        <v>0</v>
      </c>
      <c r="W184" s="127">
        <f t="shared" si="191"/>
        <v>0</v>
      </c>
      <c r="X184" s="127">
        <f t="shared" si="191"/>
        <v>0</v>
      </c>
      <c r="Y184" s="127">
        <f t="shared" si="191"/>
        <v>0</v>
      </c>
      <c r="Z184" s="127">
        <f t="shared" si="191"/>
        <v>0</v>
      </c>
      <c r="AA184" s="127">
        <f t="shared" si="191"/>
        <v>0</v>
      </c>
      <c r="AB184" s="127">
        <f t="shared" si="191"/>
        <v>0</v>
      </c>
      <c r="AC184" s="127">
        <f t="shared" si="191"/>
        <v>0</v>
      </c>
      <c r="AD184" s="127">
        <f t="shared" si="191"/>
        <v>0</v>
      </c>
      <c r="AE184" s="127">
        <f t="shared" si="191"/>
        <v>0</v>
      </c>
      <c r="AF184" s="127">
        <f t="shared" si="191"/>
        <v>0</v>
      </c>
      <c r="AG184" s="127">
        <f t="shared" si="191"/>
        <v>0</v>
      </c>
      <c r="AH184" s="127">
        <f t="shared" si="191"/>
        <v>0</v>
      </c>
      <c r="AI184" s="127">
        <f t="shared" si="191"/>
        <v>0</v>
      </c>
      <c r="AJ184" s="127">
        <f t="shared" si="191"/>
        <v>0</v>
      </c>
      <c r="AK184" s="127">
        <f t="shared" si="191"/>
        <v>0</v>
      </c>
      <c r="AL184" s="127">
        <f t="shared" si="191"/>
        <v>0</v>
      </c>
      <c r="AM184" s="127">
        <f t="shared" si="191"/>
        <v>0</v>
      </c>
      <c r="AN184" s="127">
        <f t="shared" si="191"/>
        <v>0</v>
      </c>
      <c r="AO184" s="127">
        <f t="shared" si="191"/>
        <v>0</v>
      </c>
      <c r="AP184" s="127">
        <f t="shared" si="191"/>
        <v>0</v>
      </c>
      <c r="AQ184" s="127">
        <f t="shared" si="191"/>
        <v>0</v>
      </c>
      <c r="AR184" s="127">
        <f t="shared" si="191"/>
        <v>0</v>
      </c>
      <c r="AS184" s="127">
        <f t="shared" si="191"/>
        <v>0</v>
      </c>
      <c r="AT184" s="127">
        <f t="shared" si="191"/>
        <v>0</v>
      </c>
      <c r="AU184" s="127">
        <f t="shared" si="191"/>
        <v>0</v>
      </c>
      <c r="AV184" s="127">
        <f t="shared" si="191"/>
        <v>0</v>
      </c>
      <c r="AW184" s="127">
        <f t="shared" si="191"/>
        <v>0</v>
      </c>
      <c r="AX184" s="127">
        <f t="shared" si="191"/>
        <v>0</v>
      </c>
      <c r="AY184" s="127">
        <f t="shared" si="191"/>
        <v>0</v>
      </c>
      <c r="AZ184" s="127">
        <f t="shared" si="191"/>
        <v>0</v>
      </c>
      <c r="BA184" s="127">
        <f t="shared" si="191"/>
        <v>0</v>
      </c>
      <c r="BB184" s="127">
        <f t="shared" si="191"/>
        <v>0</v>
      </c>
      <c r="BC184" s="127">
        <f t="shared" si="191"/>
        <v>0</v>
      </c>
      <c r="BD184" s="127">
        <f t="shared" si="191"/>
        <v>0</v>
      </c>
      <c r="BE184" s="127">
        <f t="shared" si="191"/>
        <v>0</v>
      </c>
      <c r="BF184" s="127">
        <f t="shared" si="191"/>
        <v>0</v>
      </c>
      <c r="BG184" s="127">
        <f t="shared" si="191"/>
        <v>0</v>
      </c>
      <c r="BH184" s="127">
        <f t="shared" si="191"/>
        <v>0</v>
      </c>
      <c r="BI184" s="127">
        <f t="shared" si="191"/>
        <v>0</v>
      </c>
      <c r="BJ184" s="127">
        <f t="shared" si="191"/>
        <v>0</v>
      </c>
      <c r="BK184" s="127">
        <f t="shared" si="191"/>
        <v>0</v>
      </c>
      <c r="BL184" s="127">
        <f t="shared" si="191"/>
        <v>0</v>
      </c>
      <c r="BM184" s="127">
        <f t="shared" si="191"/>
        <v>0</v>
      </c>
    </row>
    <row r="185" spans="2:65" x14ac:dyDescent="0.25">
      <c r="B185" t="str">
        <f t="shared" si="192"/>
        <v>ATTREZZATURE IND.LI E COMM.LI</v>
      </c>
      <c r="C185" s="51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>
        <f t="shared" si="191"/>
        <v>0</v>
      </c>
      <c r="P185" s="127">
        <f t="shared" si="191"/>
        <v>0</v>
      </c>
      <c r="Q185" s="127">
        <f t="shared" si="191"/>
        <v>0</v>
      </c>
      <c r="R185" s="127">
        <f t="shared" si="191"/>
        <v>0</v>
      </c>
      <c r="S185" s="127">
        <f t="shared" si="191"/>
        <v>0</v>
      </c>
      <c r="T185" s="127">
        <f t="shared" si="191"/>
        <v>0</v>
      </c>
      <c r="U185" s="127">
        <f t="shared" si="191"/>
        <v>0</v>
      </c>
      <c r="V185" s="127">
        <f t="shared" si="191"/>
        <v>0</v>
      </c>
      <c r="W185" s="127">
        <f t="shared" si="191"/>
        <v>0</v>
      </c>
      <c r="X185" s="127">
        <f t="shared" si="191"/>
        <v>0</v>
      </c>
      <c r="Y185" s="127">
        <f t="shared" si="191"/>
        <v>0</v>
      </c>
      <c r="Z185" s="127">
        <f t="shared" si="191"/>
        <v>0</v>
      </c>
      <c r="AA185" s="127">
        <f t="shared" si="191"/>
        <v>0</v>
      </c>
      <c r="AB185" s="127">
        <f t="shared" si="191"/>
        <v>0</v>
      </c>
      <c r="AC185" s="127">
        <f t="shared" si="191"/>
        <v>0</v>
      </c>
      <c r="AD185" s="127">
        <f t="shared" si="191"/>
        <v>0</v>
      </c>
      <c r="AE185" s="127">
        <f t="shared" si="191"/>
        <v>0</v>
      </c>
      <c r="AF185" s="127">
        <f t="shared" si="191"/>
        <v>0</v>
      </c>
      <c r="AG185" s="127">
        <f t="shared" si="191"/>
        <v>0</v>
      </c>
      <c r="AH185" s="127">
        <f t="shared" si="191"/>
        <v>0</v>
      </c>
      <c r="AI185" s="127">
        <f t="shared" si="191"/>
        <v>0</v>
      </c>
      <c r="AJ185" s="127">
        <f t="shared" si="191"/>
        <v>0</v>
      </c>
      <c r="AK185" s="127">
        <f t="shared" si="191"/>
        <v>0</v>
      </c>
      <c r="AL185" s="127">
        <f t="shared" si="191"/>
        <v>0</v>
      </c>
      <c r="AM185" s="127">
        <f t="shared" si="191"/>
        <v>0</v>
      </c>
      <c r="AN185" s="127">
        <f t="shared" si="191"/>
        <v>0</v>
      </c>
      <c r="AO185" s="127">
        <f t="shared" si="191"/>
        <v>0</v>
      </c>
      <c r="AP185" s="127">
        <f t="shared" si="191"/>
        <v>0</v>
      </c>
      <c r="AQ185" s="127">
        <f t="shared" si="191"/>
        <v>0</v>
      </c>
      <c r="AR185" s="127">
        <f t="shared" si="191"/>
        <v>0</v>
      </c>
      <c r="AS185" s="127">
        <f t="shared" si="191"/>
        <v>0</v>
      </c>
      <c r="AT185" s="127">
        <f t="shared" si="191"/>
        <v>0</v>
      </c>
      <c r="AU185" s="127">
        <f t="shared" si="191"/>
        <v>0</v>
      </c>
      <c r="AV185" s="127">
        <f t="shared" si="191"/>
        <v>0</v>
      </c>
      <c r="AW185" s="127">
        <f t="shared" si="191"/>
        <v>0</v>
      </c>
      <c r="AX185" s="127">
        <f t="shared" si="191"/>
        <v>0</v>
      </c>
      <c r="AY185" s="127">
        <f t="shared" si="191"/>
        <v>0</v>
      </c>
      <c r="AZ185" s="127">
        <f t="shared" si="191"/>
        <v>0</v>
      </c>
      <c r="BA185" s="127">
        <f t="shared" si="191"/>
        <v>0</v>
      </c>
      <c r="BB185" s="127">
        <f t="shared" si="191"/>
        <v>0</v>
      </c>
      <c r="BC185" s="127">
        <f t="shared" si="191"/>
        <v>0</v>
      </c>
      <c r="BD185" s="127">
        <f t="shared" si="191"/>
        <v>0</v>
      </c>
      <c r="BE185" s="127">
        <f t="shared" si="191"/>
        <v>0</v>
      </c>
      <c r="BF185" s="127">
        <f t="shared" si="191"/>
        <v>0</v>
      </c>
      <c r="BG185" s="127">
        <f t="shared" si="191"/>
        <v>0</v>
      </c>
      <c r="BH185" s="127">
        <f t="shared" si="191"/>
        <v>0</v>
      </c>
      <c r="BI185" s="127">
        <f t="shared" si="191"/>
        <v>0</v>
      </c>
      <c r="BJ185" s="127">
        <f t="shared" si="191"/>
        <v>0</v>
      </c>
      <c r="BK185" s="127">
        <f t="shared" si="191"/>
        <v>0</v>
      </c>
      <c r="BL185" s="127">
        <f t="shared" si="191"/>
        <v>0</v>
      </c>
      <c r="BM185" s="127">
        <f t="shared" si="191"/>
        <v>0</v>
      </c>
    </row>
    <row r="186" spans="2:65" x14ac:dyDescent="0.25">
      <c r="B186" t="str">
        <f t="shared" si="192"/>
        <v>COSTI D'IMPIANTO E AMPLIAMENTO</v>
      </c>
      <c r="C186" s="51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>
        <f t="shared" si="191"/>
        <v>0</v>
      </c>
      <c r="P186" s="127">
        <f t="shared" si="191"/>
        <v>0</v>
      </c>
      <c r="Q186" s="127">
        <f t="shared" si="191"/>
        <v>0</v>
      </c>
      <c r="R186" s="127">
        <f t="shared" si="191"/>
        <v>0</v>
      </c>
      <c r="S186" s="127">
        <f t="shared" si="191"/>
        <v>0</v>
      </c>
      <c r="T186" s="127">
        <f t="shared" si="191"/>
        <v>0</v>
      </c>
      <c r="U186" s="127">
        <f t="shared" si="191"/>
        <v>0</v>
      </c>
      <c r="V186" s="127">
        <f t="shared" si="191"/>
        <v>0</v>
      </c>
      <c r="W186" s="127">
        <f t="shared" si="191"/>
        <v>0</v>
      </c>
      <c r="X186" s="127">
        <f t="shared" si="191"/>
        <v>0</v>
      </c>
      <c r="Y186" s="127">
        <f t="shared" si="191"/>
        <v>0</v>
      </c>
      <c r="Z186" s="127">
        <f t="shared" si="191"/>
        <v>0</v>
      </c>
      <c r="AA186" s="127">
        <f t="shared" si="191"/>
        <v>0</v>
      </c>
      <c r="AB186" s="127">
        <f t="shared" si="191"/>
        <v>0</v>
      </c>
      <c r="AC186" s="127">
        <f t="shared" si="191"/>
        <v>0</v>
      </c>
      <c r="AD186" s="127">
        <f t="shared" si="191"/>
        <v>0</v>
      </c>
      <c r="AE186" s="127">
        <f t="shared" si="191"/>
        <v>0</v>
      </c>
      <c r="AF186" s="127">
        <f t="shared" si="191"/>
        <v>0</v>
      </c>
      <c r="AG186" s="127">
        <f t="shared" si="191"/>
        <v>0</v>
      </c>
      <c r="AH186" s="127">
        <f t="shared" si="191"/>
        <v>0</v>
      </c>
      <c r="AI186" s="127">
        <f t="shared" si="191"/>
        <v>0</v>
      </c>
      <c r="AJ186" s="127">
        <f t="shared" si="191"/>
        <v>0</v>
      </c>
      <c r="AK186" s="127">
        <f t="shared" si="191"/>
        <v>0</v>
      </c>
      <c r="AL186" s="127">
        <f t="shared" si="191"/>
        <v>0</v>
      </c>
      <c r="AM186" s="127">
        <f t="shared" si="191"/>
        <v>0</v>
      </c>
      <c r="AN186" s="127">
        <f t="shared" si="191"/>
        <v>0</v>
      </c>
      <c r="AO186" s="127">
        <f t="shared" si="191"/>
        <v>0</v>
      </c>
      <c r="AP186" s="127">
        <f t="shared" si="191"/>
        <v>0</v>
      </c>
      <c r="AQ186" s="127">
        <f t="shared" si="191"/>
        <v>0</v>
      </c>
      <c r="AR186" s="127">
        <f t="shared" si="191"/>
        <v>0</v>
      </c>
      <c r="AS186" s="127">
        <f t="shared" si="191"/>
        <v>0</v>
      </c>
      <c r="AT186" s="127">
        <f t="shared" si="191"/>
        <v>0</v>
      </c>
      <c r="AU186" s="127">
        <f t="shared" si="191"/>
        <v>0</v>
      </c>
      <c r="AV186" s="127">
        <f t="shared" si="191"/>
        <v>0</v>
      </c>
      <c r="AW186" s="127">
        <f t="shared" si="191"/>
        <v>0</v>
      </c>
      <c r="AX186" s="127">
        <f t="shared" si="191"/>
        <v>0</v>
      </c>
      <c r="AY186" s="127">
        <f t="shared" si="191"/>
        <v>0</v>
      </c>
      <c r="AZ186" s="127">
        <f t="shared" si="191"/>
        <v>0</v>
      </c>
      <c r="BA186" s="127">
        <f t="shared" si="191"/>
        <v>0</v>
      </c>
      <c r="BB186" s="127">
        <f t="shared" si="191"/>
        <v>0</v>
      </c>
      <c r="BC186" s="127">
        <f t="shared" si="191"/>
        <v>0</v>
      </c>
      <c r="BD186" s="127">
        <f t="shared" si="191"/>
        <v>0</v>
      </c>
      <c r="BE186" s="127">
        <f t="shared" si="191"/>
        <v>0</v>
      </c>
      <c r="BF186" s="127">
        <f t="shared" si="191"/>
        <v>0</v>
      </c>
      <c r="BG186" s="127">
        <f t="shared" si="191"/>
        <v>0</v>
      </c>
      <c r="BH186" s="127">
        <f t="shared" si="191"/>
        <v>0</v>
      </c>
      <c r="BI186" s="127">
        <f t="shared" si="191"/>
        <v>0</v>
      </c>
      <c r="BJ186" s="127">
        <f t="shared" si="191"/>
        <v>0</v>
      </c>
      <c r="BK186" s="127">
        <f t="shared" si="191"/>
        <v>0</v>
      </c>
      <c r="BL186" s="127">
        <f t="shared" si="191"/>
        <v>0</v>
      </c>
      <c r="BM186" s="127">
        <f t="shared" si="191"/>
        <v>0</v>
      </c>
    </row>
    <row r="187" spans="2:65" x14ac:dyDescent="0.25">
      <c r="B187" t="str">
        <f t="shared" si="192"/>
        <v>FEE D'INGRESSO</v>
      </c>
      <c r="C187" s="51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>
        <f t="shared" si="191"/>
        <v>0</v>
      </c>
      <c r="P187" s="127">
        <f t="shared" si="191"/>
        <v>0</v>
      </c>
      <c r="Q187" s="127">
        <f t="shared" si="191"/>
        <v>0</v>
      </c>
      <c r="R187" s="127">
        <f t="shared" si="191"/>
        <v>0</v>
      </c>
      <c r="S187" s="127">
        <f t="shared" si="191"/>
        <v>0</v>
      </c>
      <c r="T187" s="127">
        <f t="shared" si="191"/>
        <v>0</v>
      </c>
      <c r="U187" s="127">
        <f t="shared" si="191"/>
        <v>0</v>
      </c>
      <c r="V187" s="127">
        <f t="shared" si="191"/>
        <v>0</v>
      </c>
      <c r="W187" s="127">
        <f t="shared" si="191"/>
        <v>0</v>
      </c>
      <c r="X187" s="127">
        <f t="shared" si="191"/>
        <v>0</v>
      </c>
      <c r="Y187" s="127">
        <f t="shared" si="191"/>
        <v>0</v>
      </c>
      <c r="Z187" s="127">
        <f t="shared" si="191"/>
        <v>0</v>
      </c>
      <c r="AA187" s="127">
        <f t="shared" si="191"/>
        <v>0</v>
      </c>
      <c r="AB187" s="127">
        <f t="shared" si="191"/>
        <v>0</v>
      </c>
      <c r="AC187" s="127">
        <f t="shared" si="191"/>
        <v>0</v>
      </c>
      <c r="AD187" s="127">
        <f t="shared" si="191"/>
        <v>0</v>
      </c>
      <c r="AE187" s="127">
        <f t="shared" si="191"/>
        <v>0</v>
      </c>
      <c r="AF187" s="127">
        <f t="shared" si="191"/>
        <v>0</v>
      </c>
      <c r="AG187" s="127">
        <f t="shared" si="191"/>
        <v>0</v>
      </c>
      <c r="AH187" s="127">
        <f t="shared" si="191"/>
        <v>0</v>
      </c>
      <c r="AI187" s="127">
        <f t="shared" si="191"/>
        <v>0</v>
      </c>
      <c r="AJ187" s="127">
        <f t="shared" si="191"/>
        <v>0</v>
      </c>
      <c r="AK187" s="127">
        <f t="shared" si="191"/>
        <v>0</v>
      </c>
      <c r="AL187" s="127">
        <f t="shared" si="191"/>
        <v>0</v>
      </c>
      <c r="AM187" s="127">
        <f t="shared" si="191"/>
        <v>0</v>
      </c>
      <c r="AN187" s="127">
        <f t="shared" si="191"/>
        <v>0</v>
      </c>
      <c r="AO187" s="127">
        <f t="shared" si="191"/>
        <v>0</v>
      </c>
      <c r="AP187" s="127">
        <f t="shared" si="191"/>
        <v>0</v>
      </c>
      <c r="AQ187" s="127">
        <f t="shared" si="191"/>
        <v>0</v>
      </c>
      <c r="AR187" s="127">
        <f t="shared" si="191"/>
        <v>0</v>
      </c>
      <c r="AS187" s="127">
        <f t="shared" si="191"/>
        <v>0</v>
      </c>
      <c r="AT187" s="127">
        <f t="shared" si="191"/>
        <v>0</v>
      </c>
      <c r="AU187" s="127">
        <f t="shared" si="191"/>
        <v>0</v>
      </c>
      <c r="AV187" s="127">
        <f t="shared" si="191"/>
        <v>0</v>
      </c>
      <c r="AW187" s="127">
        <f t="shared" si="191"/>
        <v>0</v>
      </c>
      <c r="AX187" s="127">
        <f t="shared" si="191"/>
        <v>0</v>
      </c>
      <c r="AY187" s="127">
        <f t="shared" si="191"/>
        <v>0</v>
      </c>
      <c r="AZ187" s="127">
        <f t="shared" si="191"/>
        <v>0</v>
      </c>
      <c r="BA187" s="127">
        <f t="shared" si="191"/>
        <v>0</v>
      </c>
      <c r="BB187" s="127">
        <f t="shared" si="191"/>
        <v>0</v>
      </c>
      <c r="BC187" s="127">
        <f t="shared" si="191"/>
        <v>0</v>
      </c>
      <c r="BD187" s="127">
        <f t="shared" si="191"/>
        <v>0</v>
      </c>
      <c r="BE187" s="127">
        <f t="shared" si="191"/>
        <v>0</v>
      </c>
      <c r="BF187" s="127">
        <f t="shared" si="191"/>
        <v>0</v>
      </c>
      <c r="BG187" s="127">
        <f t="shared" si="191"/>
        <v>0</v>
      </c>
      <c r="BH187" s="127">
        <f t="shared" si="191"/>
        <v>0</v>
      </c>
      <c r="BI187" s="127">
        <f t="shared" si="191"/>
        <v>0</v>
      </c>
      <c r="BJ187" s="127">
        <f t="shared" si="191"/>
        <v>0</v>
      </c>
      <c r="BK187" s="127">
        <f t="shared" si="191"/>
        <v>0</v>
      </c>
      <c r="BL187" s="127">
        <f t="shared" si="191"/>
        <v>0</v>
      </c>
      <c r="BM187" s="127">
        <f t="shared" si="191"/>
        <v>0</v>
      </c>
    </row>
    <row r="188" spans="2:65" x14ac:dyDescent="0.25">
      <c r="B188" t="str">
        <f>+B181</f>
        <v>ALTRE IMM.NI IMMATERIALI</v>
      </c>
      <c r="C188" s="51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>
        <f t="shared" ref="O188:BM188" si="193">+N188+O181</f>
        <v>0</v>
      </c>
      <c r="P188" s="127">
        <f t="shared" si="193"/>
        <v>0</v>
      </c>
      <c r="Q188" s="127">
        <f t="shared" si="193"/>
        <v>0</v>
      </c>
      <c r="R188" s="127">
        <f t="shared" si="193"/>
        <v>0</v>
      </c>
      <c r="S188" s="127">
        <f t="shared" si="193"/>
        <v>0</v>
      </c>
      <c r="T188" s="127">
        <f t="shared" si="193"/>
        <v>0</v>
      </c>
      <c r="U188" s="127">
        <f t="shared" si="193"/>
        <v>0</v>
      </c>
      <c r="V188" s="127">
        <f t="shared" si="193"/>
        <v>0</v>
      </c>
      <c r="W188" s="127">
        <f t="shared" si="193"/>
        <v>0</v>
      </c>
      <c r="X188" s="127">
        <f t="shared" si="193"/>
        <v>0</v>
      </c>
      <c r="Y188" s="127">
        <f t="shared" si="193"/>
        <v>0</v>
      </c>
      <c r="Z188" s="127">
        <f t="shared" si="193"/>
        <v>0</v>
      </c>
      <c r="AA188" s="127">
        <f t="shared" si="193"/>
        <v>0</v>
      </c>
      <c r="AB188" s="127">
        <f t="shared" si="193"/>
        <v>0</v>
      </c>
      <c r="AC188" s="127">
        <f t="shared" si="193"/>
        <v>0</v>
      </c>
      <c r="AD188" s="127">
        <f t="shared" si="193"/>
        <v>0</v>
      </c>
      <c r="AE188" s="127">
        <f t="shared" si="193"/>
        <v>0</v>
      </c>
      <c r="AF188" s="127">
        <f t="shared" si="193"/>
        <v>0</v>
      </c>
      <c r="AG188" s="127">
        <f t="shared" si="193"/>
        <v>0</v>
      </c>
      <c r="AH188" s="127">
        <f t="shared" si="193"/>
        <v>0</v>
      </c>
      <c r="AI188" s="127">
        <f t="shared" si="193"/>
        <v>0</v>
      </c>
      <c r="AJ188" s="127">
        <f t="shared" si="193"/>
        <v>0</v>
      </c>
      <c r="AK188" s="127">
        <f t="shared" si="193"/>
        <v>0</v>
      </c>
      <c r="AL188" s="127">
        <f t="shared" si="193"/>
        <v>0</v>
      </c>
      <c r="AM188" s="127">
        <f t="shared" si="193"/>
        <v>0</v>
      </c>
      <c r="AN188" s="127">
        <f t="shared" si="193"/>
        <v>0</v>
      </c>
      <c r="AO188" s="127">
        <f t="shared" si="193"/>
        <v>0</v>
      </c>
      <c r="AP188" s="127">
        <f t="shared" si="193"/>
        <v>0</v>
      </c>
      <c r="AQ188" s="127">
        <f t="shared" si="193"/>
        <v>0</v>
      </c>
      <c r="AR188" s="127">
        <f t="shared" si="193"/>
        <v>0</v>
      </c>
      <c r="AS188" s="127">
        <f t="shared" si="193"/>
        <v>0</v>
      </c>
      <c r="AT188" s="127">
        <f t="shared" si="193"/>
        <v>0</v>
      </c>
      <c r="AU188" s="127">
        <f t="shared" si="193"/>
        <v>0</v>
      </c>
      <c r="AV188" s="127">
        <f t="shared" si="193"/>
        <v>0</v>
      </c>
      <c r="AW188" s="127">
        <f t="shared" si="193"/>
        <v>0</v>
      </c>
      <c r="AX188" s="127">
        <f t="shared" si="193"/>
        <v>0</v>
      </c>
      <c r="AY188" s="127">
        <f t="shared" si="193"/>
        <v>0</v>
      </c>
      <c r="AZ188" s="127">
        <f t="shared" si="193"/>
        <v>0</v>
      </c>
      <c r="BA188" s="127">
        <f t="shared" si="193"/>
        <v>0</v>
      </c>
      <c r="BB188" s="127">
        <f t="shared" si="193"/>
        <v>0</v>
      </c>
      <c r="BC188" s="127">
        <f t="shared" si="193"/>
        <v>0</v>
      </c>
      <c r="BD188" s="127">
        <f t="shared" si="193"/>
        <v>0</v>
      </c>
      <c r="BE188" s="127">
        <f t="shared" si="193"/>
        <v>0</v>
      </c>
      <c r="BF188" s="127">
        <f t="shared" si="193"/>
        <v>0</v>
      </c>
      <c r="BG188" s="127">
        <f t="shared" si="193"/>
        <v>0</v>
      </c>
      <c r="BH188" s="127">
        <f t="shared" si="193"/>
        <v>0</v>
      </c>
      <c r="BI188" s="127">
        <f t="shared" si="193"/>
        <v>0</v>
      </c>
      <c r="BJ188" s="127">
        <f t="shared" si="193"/>
        <v>0</v>
      </c>
      <c r="BK188" s="127">
        <f t="shared" si="193"/>
        <v>0</v>
      </c>
      <c r="BL188" s="127">
        <f t="shared" si="193"/>
        <v>0</v>
      </c>
      <c r="BM188" s="127">
        <f t="shared" si="193"/>
        <v>0</v>
      </c>
    </row>
    <row r="189" spans="2:65" x14ac:dyDescent="0.25"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  <c r="AK189" s="142"/>
      <c r="AL189" s="142"/>
      <c r="AM189" s="142"/>
      <c r="AN189" s="142"/>
      <c r="AO189" s="142"/>
      <c r="AP189" s="142"/>
      <c r="AQ189" s="142"/>
      <c r="AR189" s="142"/>
      <c r="AS189" s="142"/>
      <c r="AT189" s="142"/>
      <c r="AU189" s="142"/>
      <c r="AV189" s="142"/>
      <c r="AW189" s="142"/>
      <c r="AX189" s="142"/>
      <c r="AY189" s="142"/>
      <c r="AZ189" s="142"/>
      <c r="BA189" s="142"/>
      <c r="BB189" s="142"/>
      <c r="BC189" s="142"/>
      <c r="BD189" s="142"/>
      <c r="BE189" s="142"/>
      <c r="BF189" s="142"/>
      <c r="BG189" s="142"/>
      <c r="BH189" s="142"/>
      <c r="BI189" s="142"/>
      <c r="BJ189" s="142"/>
      <c r="BK189" s="142"/>
      <c r="BL189" s="142"/>
      <c r="BM189" s="142"/>
    </row>
    <row r="190" spans="2:65" ht="30" x14ac:dyDescent="0.25">
      <c r="C190" s="50" t="s">
        <v>165</v>
      </c>
      <c r="F190" s="165" t="s">
        <v>166</v>
      </c>
      <c r="G190" s="165" t="s">
        <v>166</v>
      </c>
      <c r="H190" s="165" t="s">
        <v>166</v>
      </c>
      <c r="I190" s="165" t="s">
        <v>166</v>
      </c>
      <c r="J190" s="165" t="s">
        <v>166</v>
      </c>
      <c r="K190" s="165" t="s">
        <v>166</v>
      </c>
      <c r="L190" s="165" t="s">
        <v>166</v>
      </c>
      <c r="M190" s="165" t="s">
        <v>166</v>
      </c>
      <c r="N190" s="165" t="s">
        <v>166</v>
      </c>
      <c r="O190" s="165" t="s">
        <v>166</v>
      </c>
      <c r="P190" s="165" t="s">
        <v>166</v>
      </c>
      <c r="Q190" s="165" t="s">
        <v>166</v>
      </c>
      <c r="R190" s="165" t="s">
        <v>166</v>
      </c>
      <c r="S190" s="165" t="s">
        <v>166</v>
      </c>
      <c r="T190" s="165" t="s">
        <v>166</v>
      </c>
      <c r="U190" s="165" t="s">
        <v>166</v>
      </c>
      <c r="V190" s="165" t="s">
        <v>166</v>
      </c>
      <c r="W190" s="165" t="s">
        <v>166</v>
      </c>
      <c r="X190" s="165" t="s">
        <v>166</v>
      </c>
      <c r="Y190" s="165" t="s">
        <v>166</v>
      </c>
      <c r="Z190" s="165" t="s">
        <v>166</v>
      </c>
      <c r="AA190" s="165" t="s">
        <v>166</v>
      </c>
      <c r="AB190" s="165" t="s">
        <v>166</v>
      </c>
      <c r="AC190" s="165" t="s">
        <v>166</v>
      </c>
      <c r="AD190" s="165" t="s">
        <v>166</v>
      </c>
      <c r="AE190" s="165" t="s">
        <v>166</v>
      </c>
      <c r="AF190" s="165" t="s">
        <v>166</v>
      </c>
      <c r="AG190" s="165" t="s">
        <v>166</v>
      </c>
      <c r="AH190" s="165" t="s">
        <v>166</v>
      </c>
      <c r="AI190" s="165" t="s">
        <v>166</v>
      </c>
      <c r="AJ190" s="165" t="s">
        <v>166</v>
      </c>
      <c r="AK190" s="165" t="s">
        <v>166</v>
      </c>
      <c r="AL190" s="165" t="s">
        <v>166</v>
      </c>
      <c r="AM190" s="165" t="s">
        <v>166</v>
      </c>
      <c r="AN190" s="165" t="s">
        <v>166</v>
      </c>
      <c r="AO190" s="165" t="s">
        <v>166</v>
      </c>
      <c r="AP190" s="165" t="s">
        <v>166</v>
      </c>
      <c r="AQ190" s="165" t="s">
        <v>166</v>
      </c>
      <c r="AR190" s="165" t="s">
        <v>166</v>
      </c>
      <c r="AS190" s="165" t="s">
        <v>166</v>
      </c>
      <c r="AT190" s="165" t="s">
        <v>166</v>
      </c>
      <c r="AU190" s="165" t="s">
        <v>166</v>
      </c>
      <c r="AV190" s="165" t="s">
        <v>166</v>
      </c>
      <c r="AW190" s="165" t="s">
        <v>166</v>
      </c>
      <c r="AX190" s="165" t="s">
        <v>166</v>
      </c>
      <c r="AY190" s="165" t="s">
        <v>166</v>
      </c>
      <c r="AZ190" s="165" t="s">
        <v>166</v>
      </c>
      <c r="BA190" s="165" t="s">
        <v>166</v>
      </c>
      <c r="BB190" s="165" t="s">
        <v>166</v>
      </c>
      <c r="BC190" s="165" t="s">
        <v>166</v>
      </c>
      <c r="BD190" s="165" t="s">
        <v>166</v>
      </c>
      <c r="BE190" s="165" t="s">
        <v>166</v>
      </c>
      <c r="BF190" s="165" t="s">
        <v>166</v>
      </c>
      <c r="BG190" s="165" t="s">
        <v>166</v>
      </c>
      <c r="BH190" s="165" t="s">
        <v>166</v>
      </c>
      <c r="BI190" s="165" t="s">
        <v>166</v>
      </c>
      <c r="BJ190" s="165" t="s">
        <v>166</v>
      </c>
      <c r="BK190" s="165" t="s">
        <v>166</v>
      </c>
      <c r="BL190" s="165" t="s">
        <v>166</v>
      </c>
      <c r="BM190" s="165" t="s">
        <v>166</v>
      </c>
    </row>
    <row r="191" spans="2:65" x14ac:dyDescent="0.25">
      <c r="B191" t="str">
        <f>+B176</f>
        <v>FABBRICATI</v>
      </c>
      <c r="C191" s="51">
        <f>+C176</f>
        <v>0</v>
      </c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>
        <f t="shared" ref="P191:BM191" si="194">+IF(O198=$G$5,0,1)*(SUM($G$5)*$C191)/12</f>
        <v>0</v>
      </c>
      <c r="Q191" s="127">
        <f t="shared" si="194"/>
        <v>0</v>
      </c>
      <c r="R191" s="127">
        <f t="shared" si="194"/>
        <v>0</v>
      </c>
      <c r="S191" s="127">
        <f t="shared" si="194"/>
        <v>0</v>
      </c>
      <c r="T191" s="127">
        <f t="shared" si="194"/>
        <v>0</v>
      </c>
      <c r="U191" s="127">
        <f t="shared" si="194"/>
        <v>0</v>
      </c>
      <c r="V191" s="127">
        <f t="shared" si="194"/>
        <v>0</v>
      </c>
      <c r="W191" s="127">
        <f t="shared" si="194"/>
        <v>0</v>
      </c>
      <c r="X191" s="127">
        <f t="shared" si="194"/>
        <v>0</v>
      </c>
      <c r="Y191" s="127">
        <f t="shared" si="194"/>
        <v>0</v>
      </c>
      <c r="Z191" s="127">
        <f t="shared" si="194"/>
        <v>0</v>
      </c>
      <c r="AA191" s="127">
        <f t="shared" si="194"/>
        <v>0</v>
      </c>
      <c r="AB191" s="127">
        <f t="shared" si="194"/>
        <v>0</v>
      </c>
      <c r="AC191" s="127">
        <f t="shared" si="194"/>
        <v>0</v>
      </c>
      <c r="AD191" s="127">
        <f t="shared" si="194"/>
        <v>0</v>
      </c>
      <c r="AE191" s="127">
        <f t="shared" si="194"/>
        <v>0</v>
      </c>
      <c r="AF191" s="127">
        <f t="shared" si="194"/>
        <v>0</v>
      </c>
      <c r="AG191" s="127">
        <f t="shared" si="194"/>
        <v>0</v>
      </c>
      <c r="AH191" s="127">
        <f t="shared" si="194"/>
        <v>0</v>
      </c>
      <c r="AI191" s="127">
        <f t="shared" si="194"/>
        <v>0</v>
      </c>
      <c r="AJ191" s="127">
        <f t="shared" si="194"/>
        <v>0</v>
      </c>
      <c r="AK191" s="127">
        <f t="shared" si="194"/>
        <v>0</v>
      </c>
      <c r="AL191" s="127">
        <f t="shared" si="194"/>
        <v>0</v>
      </c>
      <c r="AM191" s="127">
        <f t="shared" si="194"/>
        <v>0</v>
      </c>
      <c r="AN191" s="127">
        <f t="shared" si="194"/>
        <v>0</v>
      </c>
      <c r="AO191" s="127">
        <f t="shared" si="194"/>
        <v>0</v>
      </c>
      <c r="AP191" s="127">
        <f t="shared" si="194"/>
        <v>0</v>
      </c>
      <c r="AQ191" s="127">
        <f t="shared" si="194"/>
        <v>0</v>
      </c>
      <c r="AR191" s="127">
        <f t="shared" si="194"/>
        <v>0</v>
      </c>
      <c r="AS191" s="127">
        <f t="shared" si="194"/>
        <v>0</v>
      </c>
      <c r="AT191" s="127">
        <f t="shared" si="194"/>
        <v>0</v>
      </c>
      <c r="AU191" s="127">
        <f t="shared" si="194"/>
        <v>0</v>
      </c>
      <c r="AV191" s="127">
        <f t="shared" si="194"/>
        <v>0</v>
      </c>
      <c r="AW191" s="127">
        <f t="shared" si="194"/>
        <v>0</v>
      </c>
      <c r="AX191" s="127">
        <f t="shared" si="194"/>
        <v>0</v>
      </c>
      <c r="AY191" s="127">
        <f t="shared" si="194"/>
        <v>0</v>
      </c>
      <c r="AZ191" s="127">
        <f t="shared" si="194"/>
        <v>0</v>
      </c>
      <c r="BA191" s="127">
        <f t="shared" si="194"/>
        <v>0</v>
      </c>
      <c r="BB191" s="127">
        <f t="shared" si="194"/>
        <v>0</v>
      </c>
      <c r="BC191" s="127">
        <f t="shared" si="194"/>
        <v>0</v>
      </c>
      <c r="BD191" s="127">
        <f t="shared" si="194"/>
        <v>0</v>
      </c>
      <c r="BE191" s="127">
        <f t="shared" si="194"/>
        <v>0</v>
      </c>
      <c r="BF191" s="127">
        <f t="shared" si="194"/>
        <v>0</v>
      </c>
      <c r="BG191" s="127">
        <f t="shared" si="194"/>
        <v>0</v>
      </c>
      <c r="BH191" s="127">
        <f t="shared" si="194"/>
        <v>0</v>
      </c>
      <c r="BI191" s="127">
        <f t="shared" si="194"/>
        <v>0</v>
      </c>
      <c r="BJ191" s="127">
        <f t="shared" si="194"/>
        <v>0</v>
      </c>
      <c r="BK191" s="127">
        <f t="shared" si="194"/>
        <v>0</v>
      </c>
      <c r="BL191" s="127">
        <f t="shared" si="194"/>
        <v>0</v>
      </c>
      <c r="BM191" s="127">
        <f t="shared" si="194"/>
        <v>0</v>
      </c>
    </row>
    <row r="192" spans="2:65" x14ac:dyDescent="0.25">
      <c r="B192" t="str">
        <f t="shared" ref="B192:C196" si="195">+B177</f>
        <v>IMPIANTI E MACCHINARI</v>
      </c>
      <c r="C192" s="51">
        <f t="shared" si="195"/>
        <v>0</v>
      </c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>
        <f t="shared" ref="P192:BM192" si="196">+IF(O199=$G$5,0,1)*(SUM($G$6)*$C192)/12</f>
        <v>0</v>
      </c>
      <c r="Q192" s="127">
        <f t="shared" si="196"/>
        <v>0</v>
      </c>
      <c r="R192" s="127">
        <f t="shared" si="196"/>
        <v>0</v>
      </c>
      <c r="S192" s="127">
        <f t="shared" si="196"/>
        <v>0</v>
      </c>
      <c r="T192" s="127">
        <f t="shared" si="196"/>
        <v>0</v>
      </c>
      <c r="U192" s="127">
        <f t="shared" si="196"/>
        <v>0</v>
      </c>
      <c r="V192" s="127">
        <f t="shared" si="196"/>
        <v>0</v>
      </c>
      <c r="W192" s="127">
        <f t="shared" si="196"/>
        <v>0</v>
      </c>
      <c r="X192" s="127">
        <f t="shared" si="196"/>
        <v>0</v>
      </c>
      <c r="Y192" s="127">
        <f t="shared" si="196"/>
        <v>0</v>
      </c>
      <c r="Z192" s="127">
        <f t="shared" si="196"/>
        <v>0</v>
      </c>
      <c r="AA192" s="127">
        <f t="shared" si="196"/>
        <v>0</v>
      </c>
      <c r="AB192" s="127">
        <f t="shared" si="196"/>
        <v>0</v>
      </c>
      <c r="AC192" s="127">
        <f t="shared" si="196"/>
        <v>0</v>
      </c>
      <c r="AD192" s="127">
        <f t="shared" si="196"/>
        <v>0</v>
      </c>
      <c r="AE192" s="127">
        <f t="shared" si="196"/>
        <v>0</v>
      </c>
      <c r="AF192" s="127">
        <f t="shared" si="196"/>
        <v>0</v>
      </c>
      <c r="AG192" s="127">
        <f t="shared" si="196"/>
        <v>0</v>
      </c>
      <c r="AH192" s="127">
        <f t="shared" si="196"/>
        <v>0</v>
      </c>
      <c r="AI192" s="127">
        <f t="shared" si="196"/>
        <v>0</v>
      </c>
      <c r="AJ192" s="127">
        <f t="shared" si="196"/>
        <v>0</v>
      </c>
      <c r="AK192" s="127">
        <f t="shared" si="196"/>
        <v>0</v>
      </c>
      <c r="AL192" s="127">
        <f t="shared" si="196"/>
        <v>0</v>
      </c>
      <c r="AM192" s="127">
        <f t="shared" si="196"/>
        <v>0</v>
      </c>
      <c r="AN192" s="127">
        <f t="shared" si="196"/>
        <v>0</v>
      </c>
      <c r="AO192" s="127">
        <f t="shared" si="196"/>
        <v>0</v>
      </c>
      <c r="AP192" s="127">
        <f t="shared" si="196"/>
        <v>0</v>
      </c>
      <c r="AQ192" s="127">
        <f t="shared" si="196"/>
        <v>0</v>
      </c>
      <c r="AR192" s="127">
        <f t="shared" si="196"/>
        <v>0</v>
      </c>
      <c r="AS192" s="127">
        <f t="shared" si="196"/>
        <v>0</v>
      </c>
      <c r="AT192" s="127">
        <f t="shared" si="196"/>
        <v>0</v>
      </c>
      <c r="AU192" s="127">
        <f t="shared" si="196"/>
        <v>0</v>
      </c>
      <c r="AV192" s="127">
        <f t="shared" si="196"/>
        <v>0</v>
      </c>
      <c r="AW192" s="127">
        <f t="shared" si="196"/>
        <v>0</v>
      </c>
      <c r="AX192" s="127">
        <f t="shared" si="196"/>
        <v>0</v>
      </c>
      <c r="AY192" s="127">
        <f t="shared" si="196"/>
        <v>0</v>
      </c>
      <c r="AZ192" s="127">
        <f t="shared" si="196"/>
        <v>0</v>
      </c>
      <c r="BA192" s="127">
        <f t="shared" si="196"/>
        <v>0</v>
      </c>
      <c r="BB192" s="127">
        <f t="shared" si="196"/>
        <v>0</v>
      </c>
      <c r="BC192" s="127">
        <f t="shared" si="196"/>
        <v>0</v>
      </c>
      <c r="BD192" s="127">
        <f t="shared" si="196"/>
        <v>0</v>
      </c>
      <c r="BE192" s="127">
        <f t="shared" si="196"/>
        <v>0</v>
      </c>
      <c r="BF192" s="127">
        <f t="shared" si="196"/>
        <v>0</v>
      </c>
      <c r="BG192" s="127">
        <f t="shared" si="196"/>
        <v>0</v>
      </c>
      <c r="BH192" s="127">
        <f t="shared" si="196"/>
        <v>0</v>
      </c>
      <c r="BI192" s="127">
        <f t="shared" si="196"/>
        <v>0</v>
      </c>
      <c r="BJ192" s="127">
        <f t="shared" si="196"/>
        <v>0</v>
      </c>
      <c r="BK192" s="127">
        <f t="shared" si="196"/>
        <v>0</v>
      </c>
      <c r="BL192" s="127">
        <f t="shared" si="196"/>
        <v>0</v>
      </c>
      <c r="BM192" s="127">
        <f t="shared" si="196"/>
        <v>0</v>
      </c>
    </row>
    <row r="193" spans="2:65" x14ac:dyDescent="0.25">
      <c r="B193" t="str">
        <f t="shared" si="195"/>
        <v>ATTREZZATURE IND.LI E COMM.LI</v>
      </c>
      <c r="C193" s="51">
        <f t="shared" si="195"/>
        <v>0</v>
      </c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>
        <f t="shared" ref="P193:BM193" si="197">+IF(O200=$G$5,0,1)*(SUM($G$7)*$C193)/12</f>
        <v>0</v>
      </c>
      <c r="Q193" s="127">
        <f t="shared" si="197"/>
        <v>0</v>
      </c>
      <c r="R193" s="127">
        <f t="shared" si="197"/>
        <v>0</v>
      </c>
      <c r="S193" s="127">
        <f t="shared" si="197"/>
        <v>0</v>
      </c>
      <c r="T193" s="127">
        <f t="shared" si="197"/>
        <v>0</v>
      </c>
      <c r="U193" s="127">
        <f t="shared" si="197"/>
        <v>0</v>
      </c>
      <c r="V193" s="127">
        <f t="shared" si="197"/>
        <v>0</v>
      </c>
      <c r="W193" s="127">
        <f t="shared" si="197"/>
        <v>0</v>
      </c>
      <c r="X193" s="127">
        <f t="shared" si="197"/>
        <v>0</v>
      </c>
      <c r="Y193" s="127">
        <f t="shared" si="197"/>
        <v>0</v>
      </c>
      <c r="Z193" s="127">
        <f t="shared" si="197"/>
        <v>0</v>
      </c>
      <c r="AA193" s="127">
        <f t="shared" si="197"/>
        <v>0</v>
      </c>
      <c r="AB193" s="127">
        <f t="shared" si="197"/>
        <v>0</v>
      </c>
      <c r="AC193" s="127">
        <f t="shared" si="197"/>
        <v>0</v>
      </c>
      <c r="AD193" s="127">
        <f t="shared" si="197"/>
        <v>0</v>
      </c>
      <c r="AE193" s="127">
        <f t="shared" si="197"/>
        <v>0</v>
      </c>
      <c r="AF193" s="127">
        <f t="shared" si="197"/>
        <v>0</v>
      </c>
      <c r="AG193" s="127">
        <f t="shared" si="197"/>
        <v>0</v>
      </c>
      <c r="AH193" s="127">
        <f t="shared" si="197"/>
        <v>0</v>
      </c>
      <c r="AI193" s="127">
        <f t="shared" si="197"/>
        <v>0</v>
      </c>
      <c r="AJ193" s="127">
        <f t="shared" si="197"/>
        <v>0</v>
      </c>
      <c r="AK193" s="127">
        <f t="shared" si="197"/>
        <v>0</v>
      </c>
      <c r="AL193" s="127">
        <f t="shared" si="197"/>
        <v>0</v>
      </c>
      <c r="AM193" s="127">
        <f t="shared" si="197"/>
        <v>0</v>
      </c>
      <c r="AN193" s="127">
        <f t="shared" si="197"/>
        <v>0</v>
      </c>
      <c r="AO193" s="127">
        <f t="shared" si="197"/>
        <v>0</v>
      </c>
      <c r="AP193" s="127">
        <f t="shared" si="197"/>
        <v>0</v>
      </c>
      <c r="AQ193" s="127">
        <f t="shared" si="197"/>
        <v>0</v>
      </c>
      <c r="AR193" s="127">
        <f t="shared" si="197"/>
        <v>0</v>
      </c>
      <c r="AS193" s="127">
        <f t="shared" si="197"/>
        <v>0</v>
      </c>
      <c r="AT193" s="127">
        <f t="shared" si="197"/>
        <v>0</v>
      </c>
      <c r="AU193" s="127">
        <f t="shared" si="197"/>
        <v>0</v>
      </c>
      <c r="AV193" s="127">
        <f t="shared" si="197"/>
        <v>0</v>
      </c>
      <c r="AW193" s="127">
        <f t="shared" si="197"/>
        <v>0</v>
      </c>
      <c r="AX193" s="127">
        <f t="shared" si="197"/>
        <v>0</v>
      </c>
      <c r="AY193" s="127">
        <f t="shared" si="197"/>
        <v>0</v>
      </c>
      <c r="AZ193" s="127">
        <f t="shared" si="197"/>
        <v>0</v>
      </c>
      <c r="BA193" s="127">
        <f t="shared" si="197"/>
        <v>0</v>
      </c>
      <c r="BB193" s="127">
        <f t="shared" si="197"/>
        <v>0</v>
      </c>
      <c r="BC193" s="127">
        <f t="shared" si="197"/>
        <v>0</v>
      </c>
      <c r="BD193" s="127">
        <f t="shared" si="197"/>
        <v>0</v>
      </c>
      <c r="BE193" s="127">
        <f t="shared" si="197"/>
        <v>0</v>
      </c>
      <c r="BF193" s="127">
        <f t="shared" si="197"/>
        <v>0</v>
      </c>
      <c r="BG193" s="127">
        <f t="shared" si="197"/>
        <v>0</v>
      </c>
      <c r="BH193" s="127">
        <f t="shared" si="197"/>
        <v>0</v>
      </c>
      <c r="BI193" s="127">
        <f t="shared" si="197"/>
        <v>0</v>
      </c>
      <c r="BJ193" s="127">
        <f t="shared" si="197"/>
        <v>0</v>
      </c>
      <c r="BK193" s="127">
        <f t="shared" si="197"/>
        <v>0</v>
      </c>
      <c r="BL193" s="127">
        <f t="shared" si="197"/>
        <v>0</v>
      </c>
      <c r="BM193" s="127">
        <f t="shared" si="197"/>
        <v>0</v>
      </c>
    </row>
    <row r="194" spans="2:65" x14ac:dyDescent="0.25">
      <c r="B194" t="str">
        <f t="shared" si="195"/>
        <v>COSTI D'IMPIANTO E AMPLIAMENTO</v>
      </c>
      <c r="C194" s="51">
        <f t="shared" si="195"/>
        <v>0</v>
      </c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>
        <f t="shared" ref="P194:BM194" si="198">+IF(O201=$G$5,0,1)*(SUM($G$8)*$C194)/12</f>
        <v>0</v>
      </c>
      <c r="Q194" s="127">
        <f t="shared" si="198"/>
        <v>0</v>
      </c>
      <c r="R194" s="127">
        <f t="shared" si="198"/>
        <v>0</v>
      </c>
      <c r="S194" s="127">
        <f t="shared" si="198"/>
        <v>0</v>
      </c>
      <c r="T194" s="127">
        <f t="shared" si="198"/>
        <v>0</v>
      </c>
      <c r="U194" s="127">
        <f t="shared" si="198"/>
        <v>0</v>
      </c>
      <c r="V194" s="127">
        <f t="shared" si="198"/>
        <v>0</v>
      </c>
      <c r="W194" s="127">
        <f t="shared" si="198"/>
        <v>0</v>
      </c>
      <c r="X194" s="127">
        <f t="shared" si="198"/>
        <v>0</v>
      </c>
      <c r="Y194" s="127">
        <f t="shared" si="198"/>
        <v>0</v>
      </c>
      <c r="Z194" s="127">
        <f t="shared" si="198"/>
        <v>0</v>
      </c>
      <c r="AA194" s="127">
        <f t="shared" si="198"/>
        <v>0</v>
      </c>
      <c r="AB194" s="127">
        <f t="shared" si="198"/>
        <v>0</v>
      </c>
      <c r="AC194" s="127">
        <f t="shared" si="198"/>
        <v>0</v>
      </c>
      <c r="AD194" s="127">
        <f t="shared" si="198"/>
        <v>0</v>
      </c>
      <c r="AE194" s="127">
        <f t="shared" si="198"/>
        <v>0</v>
      </c>
      <c r="AF194" s="127">
        <f t="shared" si="198"/>
        <v>0</v>
      </c>
      <c r="AG194" s="127">
        <f t="shared" si="198"/>
        <v>0</v>
      </c>
      <c r="AH194" s="127">
        <f t="shared" si="198"/>
        <v>0</v>
      </c>
      <c r="AI194" s="127">
        <f t="shared" si="198"/>
        <v>0</v>
      </c>
      <c r="AJ194" s="127">
        <f t="shared" si="198"/>
        <v>0</v>
      </c>
      <c r="AK194" s="127">
        <f t="shared" si="198"/>
        <v>0</v>
      </c>
      <c r="AL194" s="127">
        <f t="shared" si="198"/>
        <v>0</v>
      </c>
      <c r="AM194" s="127">
        <f t="shared" si="198"/>
        <v>0</v>
      </c>
      <c r="AN194" s="127">
        <f t="shared" si="198"/>
        <v>0</v>
      </c>
      <c r="AO194" s="127">
        <f t="shared" si="198"/>
        <v>0</v>
      </c>
      <c r="AP194" s="127">
        <f t="shared" si="198"/>
        <v>0</v>
      </c>
      <c r="AQ194" s="127">
        <f t="shared" si="198"/>
        <v>0</v>
      </c>
      <c r="AR194" s="127">
        <f t="shared" si="198"/>
        <v>0</v>
      </c>
      <c r="AS194" s="127">
        <f t="shared" si="198"/>
        <v>0</v>
      </c>
      <c r="AT194" s="127">
        <f t="shared" si="198"/>
        <v>0</v>
      </c>
      <c r="AU194" s="127">
        <f t="shared" si="198"/>
        <v>0</v>
      </c>
      <c r="AV194" s="127">
        <f t="shared" si="198"/>
        <v>0</v>
      </c>
      <c r="AW194" s="127">
        <f t="shared" si="198"/>
        <v>0</v>
      </c>
      <c r="AX194" s="127">
        <f t="shared" si="198"/>
        <v>0</v>
      </c>
      <c r="AY194" s="127">
        <f t="shared" si="198"/>
        <v>0</v>
      </c>
      <c r="AZ194" s="127">
        <f t="shared" si="198"/>
        <v>0</v>
      </c>
      <c r="BA194" s="127">
        <f t="shared" si="198"/>
        <v>0</v>
      </c>
      <c r="BB194" s="127">
        <f t="shared" si="198"/>
        <v>0</v>
      </c>
      <c r="BC194" s="127">
        <f t="shared" si="198"/>
        <v>0</v>
      </c>
      <c r="BD194" s="127">
        <f t="shared" si="198"/>
        <v>0</v>
      </c>
      <c r="BE194" s="127">
        <f t="shared" si="198"/>
        <v>0</v>
      </c>
      <c r="BF194" s="127">
        <f t="shared" si="198"/>
        <v>0</v>
      </c>
      <c r="BG194" s="127">
        <f t="shared" si="198"/>
        <v>0</v>
      </c>
      <c r="BH194" s="127">
        <f t="shared" si="198"/>
        <v>0</v>
      </c>
      <c r="BI194" s="127">
        <f t="shared" si="198"/>
        <v>0</v>
      </c>
      <c r="BJ194" s="127">
        <f t="shared" si="198"/>
        <v>0</v>
      </c>
      <c r="BK194" s="127">
        <f t="shared" si="198"/>
        <v>0</v>
      </c>
      <c r="BL194" s="127">
        <f t="shared" si="198"/>
        <v>0</v>
      </c>
      <c r="BM194" s="127">
        <f t="shared" si="198"/>
        <v>0</v>
      </c>
    </row>
    <row r="195" spans="2:65" x14ac:dyDescent="0.25">
      <c r="B195" t="str">
        <f t="shared" si="195"/>
        <v>FEE D'INGRESSO</v>
      </c>
      <c r="C195" s="51">
        <f t="shared" si="195"/>
        <v>0</v>
      </c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>
        <f t="shared" ref="P195:BM195" si="199">+IF(O202=$G$5,0,1)*(SUM($G$9)*$C195)/12</f>
        <v>0</v>
      </c>
      <c r="Q195" s="127">
        <f t="shared" si="199"/>
        <v>0</v>
      </c>
      <c r="R195" s="127">
        <f t="shared" si="199"/>
        <v>0</v>
      </c>
      <c r="S195" s="127">
        <f t="shared" si="199"/>
        <v>0</v>
      </c>
      <c r="T195" s="127">
        <f t="shared" si="199"/>
        <v>0</v>
      </c>
      <c r="U195" s="127">
        <f t="shared" si="199"/>
        <v>0</v>
      </c>
      <c r="V195" s="127">
        <f t="shared" si="199"/>
        <v>0</v>
      </c>
      <c r="W195" s="127">
        <f t="shared" si="199"/>
        <v>0</v>
      </c>
      <c r="X195" s="127">
        <f t="shared" si="199"/>
        <v>0</v>
      </c>
      <c r="Y195" s="127">
        <f t="shared" si="199"/>
        <v>0</v>
      </c>
      <c r="Z195" s="127">
        <f t="shared" si="199"/>
        <v>0</v>
      </c>
      <c r="AA195" s="127">
        <f t="shared" si="199"/>
        <v>0</v>
      </c>
      <c r="AB195" s="127">
        <f t="shared" si="199"/>
        <v>0</v>
      </c>
      <c r="AC195" s="127">
        <f t="shared" si="199"/>
        <v>0</v>
      </c>
      <c r="AD195" s="127">
        <f t="shared" si="199"/>
        <v>0</v>
      </c>
      <c r="AE195" s="127">
        <f t="shared" si="199"/>
        <v>0</v>
      </c>
      <c r="AF195" s="127">
        <f t="shared" si="199"/>
        <v>0</v>
      </c>
      <c r="AG195" s="127">
        <f t="shared" si="199"/>
        <v>0</v>
      </c>
      <c r="AH195" s="127">
        <f t="shared" si="199"/>
        <v>0</v>
      </c>
      <c r="AI195" s="127">
        <f t="shared" si="199"/>
        <v>0</v>
      </c>
      <c r="AJ195" s="127">
        <f t="shared" si="199"/>
        <v>0</v>
      </c>
      <c r="AK195" s="127">
        <f t="shared" si="199"/>
        <v>0</v>
      </c>
      <c r="AL195" s="127">
        <f t="shared" si="199"/>
        <v>0</v>
      </c>
      <c r="AM195" s="127">
        <f t="shared" si="199"/>
        <v>0</v>
      </c>
      <c r="AN195" s="127">
        <f t="shared" si="199"/>
        <v>0</v>
      </c>
      <c r="AO195" s="127">
        <f t="shared" si="199"/>
        <v>0</v>
      </c>
      <c r="AP195" s="127">
        <f t="shared" si="199"/>
        <v>0</v>
      </c>
      <c r="AQ195" s="127">
        <f t="shared" si="199"/>
        <v>0</v>
      </c>
      <c r="AR195" s="127">
        <f t="shared" si="199"/>
        <v>0</v>
      </c>
      <c r="AS195" s="127">
        <f t="shared" si="199"/>
        <v>0</v>
      </c>
      <c r="AT195" s="127">
        <f t="shared" si="199"/>
        <v>0</v>
      </c>
      <c r="AU195" s="127">
        <f t="shared" si="199"/>
        <v>0</v>
      </c>
      <c r="AV195" s="127">
        <f t="shared" si="199"/>
        <v>0</v>
      </c>
      <c r="AW195" s="127">
        <f t="shared" si="199"/>
        <v>0</v>
      </c>
      <c r="AX195" s="127">
        <f t="shared" si="199"/>
        <v>0</v>
      </c>
      <c r="AY195" s="127">
        <f t="shared" si="199"/>
        <v>0</v>
      </c>
      <c r="AZ195" s="127">
        <f t="shared" si="199"/>
        <v>0</v>
      </c>
      <c r="BA195" s="127">
        <f t="shared" si="199"/>
        <v>0</v>
      </c>
      <c r="BB195" s="127">
        <f t="shared" si="199"/>
        <v>0</v>
      </c>
      <c r="BC195" s="127">
        <f t="shared" si="199"/>
        <v>0</v>
      </c>
      <c r="BD195" s="127">
        <f t="shared" si="199"/>
        <v>0</v>
      </c>
      <c r="BE195" s="127">
        <f t="shared" si="199"/>
        <v>0</v>
      </c>
      <c r="BF195" s="127">
        <f t="shared" si="199"/>
        <v>0</v>
      </c>
      <c r="BG195" s="127">
        <f t="shared" si="199"/>
        <v>0</v>
      </c>
      <c r="BH195" s="127">
        <f t="shared" si="199"/>
        <v>0</v>
      </c>
      <c r="BI195" s="127">
        <f t="shared" si="199"/>
        <v>0</v>
      </c>
      <c r="BJ195" s="127">
        <f t="shared" si="199"/>
        <v>0</v>
      </c>
      <c r="BK195" s="127">
        <f t="shared" si="199"/>
        <v>0</v>
      </c>
      <c r="BL195" s="127">
        <f t="shared" si="199"/>
        <v>0</v>
      </c>
      <c r="BM195" s="127">
        <f t="shared" si="199"/>
        <v>0</v>
      </c>
    </row>
    <row r="196" spans="2:65" x14ac:dyDescent="0.25">
      <c r="B196" t="str">
        <f t="shared" si="195"/>
        <v>ALTRE IMM.NI IMMATERIALI</v>
      </c>
      <c r="C196" s="51">
        <f t="shared" si="195"/>
        <v>0</v>
      </c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>
        <f t="shared" ref="P196:BM196" si="200">+IF(O203=$G$5,0,1)*(SUM($G$10)*$C196)/12</f>
        <v>0</v>
      </c>
      <c r="Q196" s="127">
        <f t="shared" si="200"/>
        <v>0</v>
      </c>
      <c r="R196" s="127">
        <f t="shared" si="200"/>
        <v>0</v>
      </c>
      <c r="S196" s="127">
        <f t="shared" si="200"/>
        <v>0</v>
      </c>
      <c r="T196" s="127">
        <f t="shared" si="200"/>
        <v>0</v>
      </c>
      <c r="U196" s="127">
        <f t="shared" si="200"/>
        <v>0</v>
      </c>
      <c r="V196" s="127">
        <f t="shared" si="200"/>
        <v>0</v>
      </c>
      <c r="W196" s="127">
        <f t="shared" si="200"/>
        <v>0</v>
      </c>
      <c r="X196" s="127">
        <f t="shared" si="200"/>
        <v>0</v>
      </c>
      <c r="Y196" s="127">
        <f t="shared" si="200"/>
        <v>0</v>
      </c>
      <c r="Z196" s="127">
        <f t="shared" si="200"/>
        <v>0</v>
      </c>
      <c r="AA196" s="127">
        <f t="shared" si="200"/>
        <v>0</v>
      </c>
      <c r="AB196" s="127">
        <f t="shared" si="200"/>
        <v>0</v>
      </c>
      <c r="AC196" s="127">
        <f t="shared" si="200"/>
        <v>0</v>
      </c>
      <c r="AD196" s="127">
        <f t="shared" si="200"/>
        <v>0</v>
      </c>
      <c r="AE196" s="127">
        <f t="shared" si="200"/>
        <v>0</v>
      </c>
      <c r="AF196" s="127">
        <f t="shared" si="200"/>
        <v>0</v>
      </c>
      <c r="AG196" s="127">
        <f t="shared" si="200"/>
        <v>0</v>
      </c>
      <c r="AH196" s="127">
        <f t="shared" si="200"/>
        <v>0</v>
      </c>
      <c r="AI196" s="127">
        <f t="shared" si="200"/>
        <v>0</v>
      </c>
      <c r="AJ196" s="127">
        <f t="shared" si="200"/>
        <v>0</v>
      </c>
      <c r="AK196" s="127">
        <f t="shared" si="200"/>
        <v>0</v>
      </c>
      <c r="AL196" s="127">
        <f t="shared" si="200"/>
        <v>0</v>
      </c>
      <c r="AM196" s="127">
        <f t="shared" si="200"/>
        <v>0</v>
      </c>
      <c r="AN196" s="127">
        <f t="shared" si="200"/>
        <v>0</v>
      </c>
      <c r="AO196" s="127">
        <f t="shared" si="200"/>
        <v>0</v>
      </c>
      <c r="AP196" s="127">
        <f t="shared" si="200"/>
        <v>0</v>
      </c>
      <c r="AQ196" s="127">
        <f t="shared" si="200"/>
        <v>0</v>
      </c>
      <c r="AR196" s="127">
        <f t="shared" si="200"/>
        <v>0</v>
      </c>
      <c r="AS196" s="127">
        <f t="shared" si="200"/>
        <v>0</v>
      </c>
      <c r="AT196" s="127">
        <f t="shared" si="200"/>
        <v>0</v>
      </c>
      <c r="AU196" s="127">
        <f t="shared" si="200"/>
        <v>0</v>
      </c>
      <c r="AV196" s="127">
        <f t="shared" si="200"/>
        <v>0</v>
      </c>
      <c r="AW196" s="127">
        <f t="shared" si="200"/>
        <v>0</v>
      </c>
      <c r="AX196" s="127">
        <f t="shared" si="200"/>
        <v>0</v>
      </c>
      <c r="AY196" s="127">
        <f t="shared" si="200"/>
        <v>0</v>
      </c>
      <c r="AZ196" s="127">
        <f t="shared" si="200"/>
        <v>0</v>
      </c>
      <c r="BA196" s="127">
        <f t="shared" si="200"/>
        <v>0</v>
      </c>
      <c r="BB196" s="127">
        <f t="shared" si="200"/>
        <v>0</v>
      </c>
      <c r="BC196" s="127">
        <f t="shared" si="200"/>
        <v>0</v>
      </c>
      <c r="BD196" s="127">
        <f t="shared" si="200"/>
        <v>0</v>
      </c>
      <c r="BE196" s="127">
        <f t="shared" si="200"/>
        <v>0</v>
      </c>
      <c r="BF196" s="127">
        <f t="shared" si="200"/>
        <v>0</v>
      </c>
      <c r="BG196" s="127">
        <f t="shared" si="200"/>
        <v>0</v>
      </c>
      <c r="BH196" s="127">
        <f t="shared" si="200"/>
        <v>0</v>
      </c>
      <c r="BI196" s="127">
        <f t="shared" si="200"/>
        <v>0</v>
      </c>
      <c r="BJ196" s="127">
        <f t="shared" si="200"/>
        <v>0</v>
      </c>
      <c r="BK196" s="127">
        <f t="shared" si="200"/>
        <v>0</v>
      </c>
      <c r="BL196" s="127">
        <f t="shared" si="200"/>
        <v>0</v>
      </c>
      <c r="BM196" s="127">
        <f t="shared" si="200"/>
        <v>0</v>
      </c>
    </row>
    <row r="197" spans="2:65" ht="30" x14ac:dyDescent="0.25">
      <c r="C197" s="50"/>
      <c r="F197" s="165" t="s">
        <v>167</v>
      </c>
      <c r="G197" s="165" t="s">
        <v>167</v>
      </c>
      <c r="H197" s="165" t="s">
        <v>167</v>
      </c>
      <c r="I197" s="165" t="s">
        <v>167</v>
      </c>
      <c r="J197" s="165" t="s">
        <v>167</v>
      </c>
      <c r="K197" s="165" t="s">
        <v>167</v>
      </c>
      <c r="L197" s="165" t="s">
        <v>167</v>
      </c>
      <c r="M197" s="165" t="s">
        <v>167</v>
      </c>
      <c r="N197" s="165" t="s">
        <v>167</v>
      </c>
      <c r="O197" s="165" t="s">
        <v>167</v>
      </c>
      <c r="P197" s="165" t="s">
        <v>167</v>
      </c>
      <c r="Q197" s="165" t="s">
        <v>167</v>
      </c>
      <c r="R197" s="165" t="s">
        <v>167</v>
      </c>
      <c r="S197" s="165" t="s">
        <v>167</v>
      </c>
      <c r="T197" s="165" t="s">
        <v>167</v>
      </c>
      <c r="U197" s="165" t="s">
        <v>167</v>
      </c>
      <c r="V197" s="165" t="s">
        <v>167</v>
      </c>
      <c r="W197" s="165" t="s">
        <v>167</v>
      </c>
      <c r="X197" s="165" t="s">
        <v>167</v>
      </c>
      <c r="Y197" s="165" t="s">
        <v>167</v>
      </c>
      <c r="Z197" s="165" t="s">
        <v>167</v>
      </c>
      <c r="AA197" s="165" t="s">
        <v>167</v>
      </c>
      <c r="AB197" s="165" t="s">
        <v>167</v>
      </c>
      <c r="AC197" s="165" t="s">
        <v>167</v>
      </c>
      <c r="AD197" s="165" t="s">
        <v>167</v>
      </c>
      <c r="AE197" s="165" t="s">
        <v>167</v>
      </c>
      <c r="AF197" s="165" t="s">
        <v>167</v>
      </c>
      <c r="AG197" s="165" t="s">
        <v>167</v>
      </c>
      <c r="AH197" s="165" t="s">
        <v>167</v>
      </c>
      <c r="AI197" s="165" t="s">
        <v>167</v>
      </c>
      <c r="AJ197" s="165" t="s">
        <v>167</v>
      </c>
      <c r="AK197" s="165" t="s">
        <v>167</v>
      </c>
      <c r="AL197" s="165" t="s">
        <v>167</v>
      </c>
      <c r="AM197" s="165" t="s">
        <v>167</v>
      </c>
      <c r="AN197" s="165" t="s">
        <v>167</v>
      </c>
      <c r="AO197" s="165" t="s">
        <v>167</v>
      </c>
      <c r="AP197" s="165" t="s">
        <v>167</v>
      </c>
      <c r="AQ197" s="165" t="s">
        <v>167</v>
      </c>
      <c r="AR197" s="165" t="s">
        <v>167</v>
      </c>
      <c r="AS197" s="165" t="s">
        <v>167</v>
      </c>
      <c r="AT197" s="165" t="s">
        <v>167</v>
      </c>
      <c r="AU197" s="165" t="s">
        <v>167</v>
      </c>
      <c r="AV197" s="165" t="s">
        <v>167</v>
      </c>
      <c r="AW197" s="165" t="s">
        <v>167</v>
      </c>
      <c r="AX197" s="165" t="s">
        <v>167</v>
      </c>
      <c r="AY197" s="165" t="s">
        <v>167</v>
      </c>
      <c r="AZ197" s="165" t="s">
        <v>167</v>
      </c>
      <c r="BA197" s="165" t="s">
        <v>167</v>
      </c>
      <c r="BB197" s="165" t="s">
        <v>167</v>
      </c>
      <c r="BC197" s="165" t="s">
        <v>167</v>
      </c>
      <c r="BD197" s="165" t="s">
        <v>167</v>
      </c>
      <c r="BE197" s="165" t="s">
        <v>167</v>
      </c>
      <c r="BF197" s="165" t="s">
        <v>167</v>
      </c>
      <c r="BG197" s="165" t="s">
        <v>167</v>
      </c>
      <c r="BH197" s="165" t="s">
        <v>167</v>
      </c>
      <c r="BI197" s="165" t="s">
        <v>167</v>
      </c>
      <c r="BJ197" s="165" t="s">
        <v>167</v>
      </c>
      <c r="BK197" s="165" t="s">
        <v>167</v>
      </c>
      <c r="BL197" s="165" t="s">
        <v>167</v>
      </c>
      <c r="BM197" s="165" t="s">
        <v>167</v>
      </c>
    </row>
    <row r="198" spans="2:65" x14ac:dyDescent="0.25">
      <c r="B198" t="str">
        <f>+B191</f>
        <v>FABBRICATI</v>
      </c>
      <c r="C198" s="51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>
        <f t="shared" ref="P198:BM203" si="201">+O198+P191</f>
        <v>0</v>
      </c>
      <c r="Q198" s="127">
        <f t="shared" si="201"/>
        <v>0</v>
      </c>
      <c r="R198" s="127">
        <f t="shared" si="201"/>
        <v>0</v>
      </c>
      <c r="S198" s="127">
        <f t="shared" si="201"/>
        <v>0</v>
      </c>
      <c r="T198" s="127">
        <f t="shared" si="201"/>
        <v>0</v>
      </c>
      <c r="U198" s="127">
        <f t="shared" si="201"/>
        <v>0</v>
      </c>
      <c r="V198" s="127">
        <f t="shared" si="201"/>
        <v>0</v>
      </c>
      <c r="W198" s="127">
        <f t="shared" si="201"/>
        <v>0</v>
      </c>
      <c r="X198" s="127">
        <f t="shared" si="201"/>
        <v>0</v>
      </c>
      <c r="Y198" s="127">
        <f t="shared" si="201"/>
        <v>0</v>
      </c>
      <c r="Z198" s="127">
        <f t="shared" si="201"/>
        <v>0</v>
      </c>
      <c r="AA198" s="127">
        <f t="shared" si="201"/>
        <v>0</v>
      </c>
      <c r="AB198" s="127">
        <f t="shared" si="201"/>
        <v>0</v>
      </c>
      <c r="AC198" s="127">
        <f t="shared" si="201"/>
        <v>0</v>
      </c>
      <c r="AD198" s="127">
        <f t="shared" si="201"/>
        <v>0</v>
      </c>
      <c r="AE198" s="127">
        <f t="shared" si="201"/>
        <v>0</v>
      </c>
      <c r="AF198" s="127">
        <f t="shared" si="201"/>
        <v>0</v>
      </c>
      <c r="AG198" s="127">
        <f t="shared" si="201"/>
        <v>0</v>
      </c>
      <c r="AH198" s="127">
        <f t="shared" si="201"/>
        <v>0</v>
      </c>
      <c r="AI198" s="127">
        <f t="shared" si="201"/>
        <v>0</v>
      </c>
      <c r="AJ198" s="127">
        <f t="shared" si="201"/>
        <v>0</v>
      </c>
      <c r="AK198" s="127">
        <f t="shared" si="201"/>
        <v>0</v>
      </c>
      <c r="AL198" s="127">
        <f t="shared" si="201"/>
        <v>0</v>
      </c>
      <c r="AM198" s="127">
        <f t="shared" si="201"/>
        <v>0</v>
      </c>
      <c r="AN198" s="127">
        <f t="shared" si="201"/>
        <v>0</v>
      </c>
      <c r="AO198" s="127">
        <f t="shared" si="201"/>
        <v>0</v>
      </c>
      <c r="AP198" s="127">
        <f t="shared" si="201"/>
        <v>0</v>
      </c>
      <c r="AQ198" s="127">
        <f t="shared" si="201"/>
        <v>0</v>
      </c>
      <c r="AR198" s="127">
        <f t="shared" si="201"/>
        <v>0</v>
      </c>
      <c r="AS198" s="127">
        <f t="shared" si="201"/>
        <v>0</v>
      </c>
      <c r="AT198" s="127">
        <f t="shared" si="201"/>
        <v>0</v>
      </c>
      <c r="AU198" s="127">
        <f t="shared" si="201"/>
        <v>0</v>
      </c>
      <c r="AV198" s="127">
        <f t="shared" si="201"/>
        <v>0</v>
      </c>
      <c r="AW198" s="127">
        <f t="shared" si="201"/>
        <v>0</v>
      </c>
      <c r="AX198" s="127">
        <f t="shared" si="201"/>
        <v>0</v>
      </c>
      <c r="AY198" s="127">
        <f t="shared" si="201"/>
        <v>0</v>
      </c>
      <c r="AZ198" s="127">
        <f t="shared" si="201"/>
        <v>0</v>
      </c>
      <c r="BA198" s="127">
        <f t="shared" si="201"/>
        <v>0</v>
      </c>
      <c r="BB198" s="127">
        <f t="shared" si="201"/>
        <v>0</v>
      </c>
      <c r="BC198" s="127">
        <f t="shared" si="201"/>
        <v>0</v>
      </c>
      <c r="BD198" s="127">
        <f t="shared" si="201"/>
        <v>0</v>
      </c>
      <c r="BE198" s="127">
        <f t="shared" si="201"/>
        <v>0</v>
      </c>
      <c r="BF198" s="127">
        <f t="shared" si="201"/>
        <v>0</v>
      </c>
      <c r="BG198" s="127">
        <f t="shared" si="201"/>
        <v>0</v>
      </c>
      <c r="BH198" s="127">
        <f t="shared" si="201"/>
        <v>0</v>
      </c>
      <c r="BI198" s="127">
        <f t="shared" si="201"/>
        <v>0</v>
      </c>
      <c r="BJ198" s="127">
        <f t="shared" si="201"/>
        <v>0</v>
      </c>
      <c r="BK198" s="127">
        <f t="shared" si="201"/>
        <v>0</v>
      </c>
      <c r="BL198" s="127">
        <f t="shared" si="201"/>
        <v>0</v>
      </c>
      <c r="BM198" s="127">
        <f t="shared" si="201"/>
        <v>0</v>
      </c>
    </row>
    <row r="199" spans="2:65" x14ac:dyDescent="0.25">
      <c r="B199" t="str">
        <f t="shared" ref="B199:B202" si="202">+B192</f>
        <v>IMPIANTI E MACCHINARI</v>
      </c>
      <c r="C199" s="51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>
        <f t="shared" si="201"/>
        <v>0</v>
      </c>
      <c r="Q199" s="127">
        <f t="shared" si="201"/>
        <v>0</v>
      </c>
      <c r="R199" s="127">
        <f t="shared" si="201"/>
        <v>0</v>
      </c>
      <c r="S199" s="127">
        <f t="shared" si="201"/>
        <v>0</v>
      </c>
      <c r="T199" s="127">
        <f t="shared" si="201"/>
        <v>0</v>
      </c>
      <c r="U199" s="127">
        <f t="shared" si="201"/>
        <v>0</v>
      </c>
      <c r="V199" s="127">
        <f t="shared" si="201"/>
        <v>0</v>
      </c>
      <c r="W199" s="127">
        <f t="shared" si="201"/>
        <v>0</v>
      </c>
      <c r="X199" s="127">
        <f t="shared" si="201"/>
        <v>0</v>
      </c>
      <c r="Y199" s="127">
        <f t="shared" si="201"/>
        <v>0</v>
      </c>
      <c r="Z199" s="127">
        <f t="shared" si="201"/>
        <v>0</v>
      </c>
      <c r="AA199" s="127">
        <f t="shared" si="201"/>
        <v>0</v>
      </c>
      <c r="AB199" s="127">
        <f t="shared" si="201"/>
        <v>0</v>
      </c>
      <c r="AC199" s="127">
        <f t="shared" si="201"/>
        <v>0</v>
      </c>
      <c r="AD199" s="127">
        <f t="shared" si="201"/>
        <v>0</v>
      </c>
      <c r="AE199" s="127">
        <f t="shared" si="201"/>
        <v>0</v>
      </c>
      <c r="AF199" s="127">
        <f t="shared" si="201"/>
        <v>0</v>
      </c>
      <c r="AG199" s="127">
        <f t="shared" si="201"/>
        <v>0</v>
      </c>
      <c r="AH199" s="127">
        <f t="shared" si="201"/>
        <v>0</v>
      </c>
      <c r="AI199" s="127">
        <f t="shared" si="201"/>
        <v>0</v>
      </c>
      <c r="AJ199" s="127">
        <f t="shared" si="201"/>
        <v>0</v>
      </c>
      <c r="AK199" s="127">
        <f t="shared" si="201"/>
        <v>0</v>
      </c>
      <c r="AL199" s="127">
        <f t="shared" si="201"/>
        <v>0</v>
      </c>
      <c r="AM199" s="127">
        <f t="shared" si="201"/>
        <v>0</v>
      </c>
      <c r="AN199" s="127">
        <f t="shared" si="201"/>
        <v>0</v>
      </c>
      <c r="AO199" s="127">
        <f t="shared" si="201"/>
        <v>0</v>
      </c>
      <c r="AP199" s="127">
        <f t="shared" si="201"/>
        <v>0</v>
      </c>
      <c r="AQ199" s="127">
        <f t="shared" si="201"/>
        <v>0</v>
      </c>
      <c r="AR199" s="127">
        <f t="shared" si="201"/>
        <v>0</v>
      </c>
      <c r="AS199" s="127">
        <f t="shared" si="201"/>
        <v>0</v>
      </c>
      <c r="AT199" s="127">
        <f t="shared" si="201"/>
        <v>0</v>
      </c>
      <c r="AU199" s="127">
        <f t="shared" si="201"/>
        <v>0</v>
      </c>
      <c r="AV199" s="127">
        <f t="shared" si="201"/>
        <v>0</v>
      </c>
      <c r="AW199" s="127">
        <f t="shared" si="201"/>
        <v>0</v>
      </c>
      <c r="AX199" s="127">
        <f t="shared" si="201"/>
        <v>0</v>
      </c>
      <c r="AY199" s="127">
        <f t="shared" si="201"/>
        <v>0</v>
      </c>
      <c r="AZ199" s="127">
        <f t="shared" si="201"/>
        <v>0</v>
      </c>
      <c r="BA199" s="127">
        <f t="shared" si="201"/>
        <v>0</v>
      </c>
      <c r="BB199" s="127">
        <f t="shared" si="201"/>
        <v>0</v>
      </c>
      <c r="BC199" s="127">
        <f t="shared" si="201"/>
        <v>0</v>
      </c>
      <c r="BD199" s="127">
        <f t="shared" si="201"/>
        <v>0</v>
      </c>
      <c r="BE199" s="127">
        <f t="shared" si="201"/>
        <v>0</v>
      </c>
      <c r="BF199" s="127">
        <f t="shared" si="201"/>
        <v>0</v>
      </c>
      <c r="BG199" s="127">
        <f t="shared" si="201"/>
        <v>0</v>
      </c>
      <c r="BH199" s="127">
        <f t="shared" si="201"/>
        <v>0</v>
      </c>
      <c r="BI199" s="127">
        <f t="shared" si="201"/>
        <v>0</v>
      </c>
      <c r="BJ199" s="127">
        <f t="shared" si="201"/>
        <v>0</v>
      </c>
      <c r="BK199" s="127">
        <f t="shared" si="201"/>
        <v>0</v>
      </c>
      <c r="BL199" s="127">
        <f t="shared" si="201"/>
        <v>0</v>
      </c>
      <c r="BM199" s="127">
        <f t="shared" si="201"/>
        <v>0</v>
      </c>
    </row>
    <row r="200" spans="2:65" x14ac:dyDescent="0.25">
      <c r="B200" t="str">
        <f t="shared" si="202"/>
        <v>ATTREZZATURE IND.LI E COMM.LI</v>
      </c>
      <c r="C200" s="51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>
        <f t="shared" si="201"/>
        <v>0</v>
      </c>
      <c r="Q200" s="127">
        <f t="shared" si="201"/>
        <v>0</v>
      </c>
      <c r="R200" s="127">
        <f t="shared" si="201"/>
        <v>0</v>
      </c>
      <c r="S200" s="127">
        <f t="shared" si="201"/>
        <v>0</v>
      </c>
      <c r="T200" s="127">
        <f t="shared" si="201"/>
        <v>0</v>
      </c>
      <c r="U200" s="127">
        <f t="shared" si="201"/>
        <v>0</v>
      </c>
      <c r="V200" s="127">
        <f t="shared" si="201"/>
        <v>0</v>
      </c>
      <c r="W200" s="127">
        <f t="shared" si="201"/>
        <v>0</v>
      </c>
      <c r="X200" s="127">
        <f t="shared" si="201"/>
        <v>0</v>
      </c>
      <c r="Y200" s="127">
        <f t="shared" si="201"/>
        <v>0</v>
      </c>
      <c r="Z200" s="127">
        <f t="shared" si="201"/>
        <v>0</v>
      </c>
      <c r="AA200" s="127">
        <f t="shared" si="201"/>
        <v>0</v>
      </c>
      <c r="AB200" s="127">
        <f t="shared" si="201"/>
        <v>0</v>
      </c>
      <c r="AC200" s="127">
        <f t="shared" si="201"/>
        <v>0</v>
      </c>
      <c r="AD200" s="127">
        <f t="shared" si="201"/>
        <v>0</v>
      </c>
      <c r="AE200" s="127">
        <f t="shared" si="201"/>
        <v>0</v>
      </c>
      <c r="AF200" s="127">
        <f t="shared" si="201"/>
        <v>0</v>
      </c>
      <c r="AG200" s="127">
        <f t="shared" si="201"/>
        <v>0</v>
      </c>
      <c r="AH200" s="127">
        <f t="shared" si="201"/>
        <v>0</v>
      </c>
      <c r="AI200" s="127">
        <f t="shared" si="201"/>
        <v>0</v>
      </c>
      <c r="AJ200" s="127">
        <f t="shared" si="201"/>
        <v>0</v>
      </c>
      <c r="AK200" s="127">
        <f t="shared" si="201"/>
        <v>0</v>
      </c>
      <c r="AL200" s="127">
        <f t="shared" si="201"/>
        <v>0</v>
      </c>
      <c r="AM200" s="127">
        <f t="shared" si="201"/>
        <v>0</v>
      </c>
      <c r="AN200" s="127">
        <f t="shared" si="201"/>
        <v>0</v>
      </c>
      <c r="AO200" s="127">
        <f t="shared" si="201"/>
        <v>0</v>
      </c>
      <c r="AP200" s="127">
        <f t="shared" si="201"/>
        <v>0</v>
      </c>
      <c r="AQ200" s="127">
        <f t="shared" si="201"/>
        <v>0</v>
      </c>
      <c r="AR200" s="127">
        <f t="shared" si="201"/>
        <v>0</v>
      </c>
      <c r="AS200" s="127">
        <f t="shared" si="201"/>
        <v>0</v>
      </c>
      <c r="AT200" s="127">
        <f t="shared" si="201"/>
        <v>0</v>
      </c>
      <c r="AU200" s="127">
        <f t="shared" si="201"/>
        <v>0</v>
      </c>
      <c r="AV200" s="127">
        <f t="shared" si="201"/>
        <v>0</v>
      </c>
      <c r="AW200" s="127">
        <f t="shared" si="201"/>
        <v>0</v>
      </c>
      <c r="AX200" s="127">
        <f t="shared" si="201"/>
        <v>0</v>
      </c>
      <c r="AY200" s="127">
        <f t="shared" si="201"/>
        <v>0</v>
      </c>
      <c r="AZ200" s="127">
        <f t="shared" si="201"/>
        <v>0</v>
      </c>
      <c r="BA200" s="127">
        <f t="shared" si="201"/>
        <v>0</v>
      </c>
      <c r="BB200" s="127">
        <f t="shared" si="201"/>
        <v>0</v>
      </c>
      <c r="BC200" s="127">
        <f t="shared" si="201"/>
        <v>0</v>
      </c>
      <c r="BD200" s="127">
        <f t="shared" si="201"/>
        <v>0</v>
      </c>
      <c r="BE200" s="127">
        <f t="shared" si="201"/>
        <v>0</v>
      </c>
      <c r="BF200" s="127">
        <f t="shared" si="201"/>
        <v>0</v>
      </c>
      <c r="BG200" s="127">
        <f t="shared" si="201"/>
        <v>0</v>
      </c>
      <c r="BH200" s="127">
        <f t="shared" si="201"/>
        <v>0</v>
      </c>
      <c r="BI200" s="127">
        <f t="shared" si="201"/>
        <v>0</v>
      </c>
      <c r="BJ200" s="127">
        <f t="shared" si="201"/>
        <v>0</v>
      </c>
      <c r="BK200" s="127">
        <f t="shared" si="201"/>
        <v>0</v>
      </c>
      <c r="BL200" s="127">
        <f t="shared" si="201"/>
        <v>0</v>
      </c>
      <c r="BM200" s="127">
        <f t="shared" si="201"/>
        <v>0</v>
      </c>
    </row>
    <row r="201" spans="2:65" x14ac:dyDescent="0.25">
      <c r="B201" t="str">
        <f t="shared" si="202"/>
        <v>COSTI D'IMPIANTO E AMPLIAMENTO</v>
      </c>
      <c r="C201" s="51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>
        <f t="shared" si="201"/>
        <v>0</v>
      </c>
      <c r="Q201" s="127">
        <f t="shared" si="201"/>
        <v>0</v>
      </c>
      <c r="R201" s="127">
        <f t="shared" si="201"/>
        <v>0</v>
      </c>
      <c r="S201" s="127">
        <f t="shared" si="201"/>
        <v>0</v>
      </c>
      <c r="T201" s="127">
        <f t="shared" si="201"/>
        <v>0</v>
      </c>
      <c r="U201" s="127">
        <f t="shared" si="201"/>
        <v>0</v>
      </c>
      <c r="V201" s="127">
        <f t="shared" si="201"/>
        <v>0</v>
      </c>
      <c r="W201" s="127">
        <f t="shared" si="201"/>
        <v>0</v>
      </c>
      <c r="X201" s="127">
        <f t="shared" si="201"/>
        <v>0</v>
      </c>
      <c r="Y201" s="127">
        <f t="shared" si="201"/>
        <v>0</v>
      </c>
      <c r="Z201" s="127">
        <f t="shared" si="201"/>
        <v>0</v>
      </c>
      <c r="AA201" s="127">
        <f t="shared" si="201"/>
        <v>0</v>
      </c>
      <c r="AB201" s="127">
        <f t="shared" si="201"/>
        <v>0</v>
      </c>
      <c r="AC201" s="127">
        <f t="shared" si="201"/>
        <v>0</v>
      </c>
      <c r="AD201" s="127">
        <f t="shared" si="201"/>
        <v>0</v>
      </c>
      <c r="AE201" s="127">
        <f t="shared" si="201"/>
        <v>0</v>
      </c>
      <c r="AF201" s="127">
        <f t="shared" si="201"/>
        <v>0</v>
      </c>
      <c r="AG201" s="127">
        <f t="shared" si="201"/>
        <v>0</v>
      </c>
      <c r="AH201" s="127">
        <f t="shared" si="201"/>
        <v>0</v>
      </c>
      <c r="AI201" s="127">
        <f t="shared" si="201"/>
        <v>0</v>
      </c>
      <c r="AJ201" s="127">
        <f t="shared" si="201"/>
        <v>0</v>
      </c>
      <c r="AK201" s="127">
        <f t="shared" si="201"/>
        <v>0</v>
      </c>
      <c r="AL201" s="127">
        <f t="shared" si="201"/>
        <v>0</v>
      </c>
      <c r="AM201" s="127">
        <f t="shared" si="201"/>
        <v>0</v>
      </c>
      <c r="AN201" s="127">
        <f t="shared" si="201"/>
        <v>0</v>
      </c>
      <c r="AO201" s="127">
        <f t="shared" si="201"/>
        <v>0</v>
      </c>
      <c r="AP201" s="127">
        <f t="shared" si="201"/>
        <v>0</v>
      </c>
      <c r="AQ201" s="127">
        <f t="shared" si="201"/>
        <v>0</v>
      </c>
      <c r="AR201" s="127">
        <f t="shared" si="201"/>
        <v>0</v>
      </c>
      <c r="AS201" s="127">
        <f t="shared" si="201"/>
        <v>0</v>
      </c>
      <c r="AT201" s="127">
        <f t="shared" si="201"/>
        <v>0</v>
      </c>
      <c r="AU201" s="127">
        <f t="shared" si="201"/>
        <v>0</v>
      </c>
      <c r="AV201" s="127">
        <f t="shared" si="201"/>
        <v>0</v>
      </c>
      <c r="AW201" s="127">
        <f t="shared" si="201"/>
        <v>0</v>
      </c>
      <c r="AX201" s="127">
        <f t="shared" si="201"/>
        <v>0</v>
      </c>
      <c r="AY201" s="127">
        <f t="shared" si="201"/>
        <v>0</v>
      </c>
      <c r="AZ201" s="127">
        <f t="shared" si="201"/>
        <v>0</v>
      </c>
      <c r="BA201" s="127">
        <f t="shared" si="201"/>
        <v>0</v>
      </c>
      <c r="BB201" s="127">
        <f t="shared" si="201"/>
        <v>0</v>
      </c>
      <c r="BC201" s="127">
        <f t="shared" si="201"/>
        <v>0</v>
      </c>
      <c r="BD201" s="127">
        <f t="shared" si="201"/>
        <v>0</v>
      </c>
      <c r="BE201" s="127">
        <f t="shared" si="201"/>
        <v>0</v>
      </c>
      <c r="BF201" s="127">
        <f t="shared" si="201"/>
        <v>0</v>
      </c>
      <c r="BG201" s="127">
        <f t="shared" si="201"/>
        <v>0</v>
      </c>
      <c r="BH201" s="127">
        <f t="shared" si="201"/>
        <v>0</v>
      </c>
      <c r="BI201" s="127">
        <f t="shared" si="201"/>
        <v>0</v>
      </c>
      <c r="BJ201" s="127">
        <f t="shared" si="201"/>
        <v>0</v>
      </c>
      <c r="BK201" s="127">
        <f t="shared" si="201"/>
        <v>0</v>
      </c>
      <c r="BL201" s="127">
        <f t="shared" si="201"/>
        <v>0</v>
      </c>
      <c r="BM201" s="127">
        <f t="shared" si="201"/>
        <v>0</v>
      </c>
    </row>
    <row r="202" spans="2:65" x14ac:dyDescent="0.25">
      <c r="B202" t="str">
        <f t="shared" si="202"/>
        <v>FEE D'INGRESSO</v>
      </c>
      <c r="C202" s="51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>
        <f t="shared" si="201"/>
        <v>0</v>
      </c>
      <c r="Q202" s="127">
        <f t="shared" si="201"/>
        <v>0</v>
      </c>
      <c r="R202" s="127">
        <f t="shared" si="201"/>
        <v>0</v>
      </c>
      <c r="S202" s="127">
        <f t="shared" si="201"/>
        <v>0</v>
      </c>
      <c r="T202" s="127">
        <f t="shared" si="201"/>
        <v>0</v>
      </c>
      <c r="U202" s="127">
        <f t="shared" si="201"/>
        <v>0</v>
      </c>
      <c r="V202" s="127">
        <f t="shared" si="201"/>
        <v>0</v>
      </c>
      <c r="W202" s="127">
        <f t="shared" si="201"/>
        <v>0</v>
      </c>
      <c r="X202" s="127">
        <f t="shared" si="201"/>
        <v>0</v>
      </c>
      <c r="Y202" s="127">
        <f t="shared" si="201"/>
        <v>0</v>
      </c>
      <c r="Z202" s="127">
        <f t="shared" si="201"/>
        <v>0</v>
      </c>
      <c r="AA202" s="127">
        <f t="shared" si="201"/>
        <v>0</v>
      </c>
      <c r="AB202" s="127">
        <f t="shared" si="201"/>
        <v>0</v>
      </c>
      <c r="AC202" s="127">
        <f t="shared" si="201"/>
        <v>0</v>
      </c>
      <c r="AD202" s="127">
        <f t="shared" si="201"/>
        <v>0</v>
      </c>
      <c r="AE202" s="127">
        <f t="shared" si="201"/>
        <v>0</v>
      </c>
      <c r="AF202" s="127">
        <f t="shared" si="201"/>
        <v>0</v>
      </c>
      <c r="AG202" s="127">
        <f t="shared" si="201"/>
        <v>0</v>
      </c>
      <c r="AH202" s="127">
        <f t="shared" si="201"/>
        <v>0</v>
      </c>
      <c r="AI202" s="127">
        <f t="shared" si="201"/>
        <v>0</v>
      </c>
      <c r="AJ202" s="127">
        <f t="shared" si="201"/>
        <v>0</v>
      </c>
      <c r="AK202" s="127">
        <f t="shared" si="201"/>
        <v>0</v>
      </c>
      <c r="AL202" s="127">
        <f t="shared" si="201"/>
        <v>0</v>
      </c>
      <c r="AM202" s="127">
        <f t="shared" si="201"/>
        <v>0</v>
      </c>
      <c r="AN202" s="127">
        <f t="shared" si="201"/>
        <v>0</v>
      </c>
      <c r="AO202" s="127">
        <f t="shared" si="201"/>
        <v>0</v>
      </c>
      <c r="AP202" s="127">
        <f t="shared" si="201"/>
        <v>0</v>
      </c>
      <c r="AQ202" s="127">
        <f t="shared" si="201"/>
        <v>0</v>
      </c>
      <c r="AR202" s="127">
        <f t="shared" si="201"/>
        <v>0</v>
      </c>
      <c r="AS202" s="127">
        <f t="shared" si="201"/>
        <v>0</v>
      </c>
      <c r="AT202" s="127">
        <f t="shared" si="201"/>
        <v>0</v>
      </c>
      <c r="AU202" s="127">
        <f t="shared" si="201"/>
        <v>0</v>
      </c>
      <c r="AV202" s="127">
        <f t="shared" si="201"/>
        <v>0</v>
      </c>
      <c r="AW202" s="127">
        <f t="shared" si="201"/>
        <v>0</v>
      </c>
      <c r="AX202" s="127">
        <f t="shared" si="201"/>
        <v>0</v>
      </c>
      <c r="AY202" s="127">
        <f t="shared" si="201"/>
        <v>0</v>
      </c>
      <c r="AZ202" s="127">
        <f t="shared" si="201"/>
        <v>0</v>
      </c>
      <c r="BA202" s="127">
        <f t="shared" si="201"/>
        <v>0</v>
      </c>
      <c r="BB202" s="127">
        <f t="shared" si="201"/>
        <v>0</v>
      </c>
      <c r="BC202" s="127">
        <f t="shared" si="201"/>
        <v>0</v>
      </c>
      <c r="BD202" s="127">
        <f t="shared" si="201"/>
        <v>0</v>
      </c>
      <c r="BE202" s="127">
        <f t="shared" si="201"/>
        <v>0</v>
      </c>
      <c r="BF202" s="127">
        <f t="shared" si="201"/>
        <v>0</v>
      </c>
      <c r="BG202" s="127">
        <f t="shared" si="201"/>
        <v>0</v>
      </c>
      <c r="BH202" s="127">
        <f t="shared" si="201"/>
        <v>0</v>
      </c>
      <c r="BI202" s="127">
        <f t="shared" si="201"/>
        <v>0</v>
      </c>
      <c r="BJ202" s="127">
        <f t="shared" si="201"/>
        <v>0</v>
      </c>
      <c r="BK202" s="127">
        <f t="shared" si="201"/>
        <v>0</v>
      </c>
      <c r="BL202" s="127">
        <f t="shared" si="201"/>
        <v>0</v>
      </c>
      <c r="BM202" s="127">
        <f t="shared" si="201"/>
        <v>0</v>
      </c>
    </row>
    <row r="203" spans="2:65" x14ac:dyDescent="0.25">
      <c r="B203" t="str">
        <f>+B196</f>
        <v>ALTRE IMM.NI IMMATERIALI</v>
      </c>
      <c r="C203" s="51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>
        <f t="shared" si="201"/>
        <v>0</v>
      </c>
      <c r="Q203" s="127">
        <f t="shared" si="201"/>
        <v>0</v>
      </c>
      <c r="R203" s="127">
        <f t="shared" si="201"/>
        <v>0</v>
      </c>
      <c r="S203" s="127">
        <f t="shared" si="201"/>
        <v>0</v>
      </c>
      <c r="T203" s="127">
        <f t="shared" si="201"/>
        <v>0</v>
      </c>
      <c r="U203" s="127">
        <f t="shared" ref="U203:BM203" si="203">+T203+U196</f>
        <v>0</v>
      </c>
      <c r="V203" s="127">
        <f t="shared" si="203"/>
        <v>0</v>
      </c>
      <c r="W203" s="127">
        <f t="shared" si="203"/>
        <v>0</v>
      </c>
      <c r="X203" s="127">
        <f t="shared" si="203"/>
        <v>0</v>
      </c>
      <c r="Y203" s="127">
        <f t="shared" si="203"/>
        <v>0</v>
      </c>
      <c r="Z203" s="127">
        <f t="shared" si="203"/>
        <v>0</v>
      </c>
      <c r="AA203" s="127">
        <f t="shared" si="203"/>
        <v>0</v>
      </c>
      <c r="AB203" s="127">
        <f t="shared" si="203"/>
        <v>0</v>
      </c>
      <c r="AC203" s="127">
        <f t="shared" si="203"/>
        <v>0</v>
      </c>
      <c r="AD203" s="127">
        <f t="shared" si="203"/>
        <v>0</v>
      </c>
      <c r="AE203" s="127">
        <f t="shared" si="203"/>
        <v>0</v>
      </c>
      <c r="AF203" s="127">
        <f t="shared" si="203"/>
        <v>0</v>
      </c>
      <c r="AG203" s="127">
        <f t="shared" si="203"/>
        <v>0</v>
      </c>
      <c r="AH203" s="127">
        <f t="shared" si="203"/>
        <v>0</v>
      </c>
      <c r="AI203" s="127">
        <f t="shared" si="203"/>
        <v>0</v>
      </c>
      <c r="AJ203" s="127">
        <f t="shared" si="203"/>
        <v>0</v>
      </c>
      <c r="AK203" s="127">
        <f t="shared" si="203"/>
        <v>0</v>
      </c>
      <c r="AL203" s="127">
        <f t="shared" si="203"/>
        <v>0</v>
      </c>
      <c r="AM203" s="127">
        <f t="shared" si="203"/>
        <v>0</v>
      </c>
      <c r="AN203" s="127">
        <f t="shared" si="203"/>
        <v>0</v>
      </c>
      <c r="AO203" s="127">
        <f t="shared" si="203"/>
        <v>0</v>
      </c>
      <c r="AP203" s="127">
        <f t="shared" si="203"/>
        <v>0</v>
      </c>
      <c r="AQ203" s="127">
        <f t="shared" si="203"/>
        <v>0</v>
      </c>
      <c r="AR203" s="127">
        <f t="shared" si="203"/>
        <v>0</v>
      </c>
      <c r="AS203" s="127">
        <f t="shared" si="203"/>
        <v>0</v>
      </c>
      <c r="AT203" s="127">
        <f t="shared" si="203"/>
        <v>0</v>
      </c>
      <c r="AU203" s="127">
        <f t="shared" si="203"/>
        <v>0</v>
      </c>
      <c r="AV203" s="127">
        <f t="shared" si="203"/>
        <v>0</v>
      </c>
      <c r="AW203" s="127">
        <f t="shared" si="203"/>
        <v>0</v>
      </c>
      <c r="AX203" s="127">
        <f t="shared" si="203"/>
        <v>0</v>
      </c>
      <c r="AY203" s="127">
        <f t="shared" si="203"/>
        <v>0</v>
      </c>
      <c r="AZ203" s="127">
        <f t="shared" si="203"/>
        <v>0</v>
      </c>
      <c r="BA203" s="127">
        <f t="shared" si="203"/>
        <v>0</v>
      </c>
      <c r="BB203" s="127">
        <f t="shared" si="203"/>
        <v>0</v>
      </c>
      <c r="BC203" s="127">
        <f t="shared" si="203"/>
        <v>0</v>
      </c>
      <c r="BD203" s="127">
        <f t="shared" si="203"/>
        <v>0</v>
      </c>
      <c r="BE203" s="127">
        <f t="shared" si="203"/>
        <v>0</v>
      </c>
      <c r="BF203" s="127">
        <f t="shared" si="203"/>
        <v>0</v>
      </c>
      <c r="BG203" s="127">
        <f t="shared" si="203"/>
        <v>0</v>
      </c>
      <c r="BH203" s="127">
        <f t="shared" si="203"/>
        <v>0</v>
      </c>
      <c r="BI203" s="127">
        <f t="shared" si="203"/>
        <v>0</v>
      </c>
      <c r="BJ203" s="127">
        <f t="shared" si="203"/>
        <v>0</v>
      </c>
      <c r="BK203" s="127">
        <f t="shared" si="203"/>
        <v>0</v>
      </c>
      <c r="BL203" s="127">
        <f t="shared" si="203"/>
        <v>0</v>
      </c>
      <c r="BM203" s="127">
        <f t="shared" si="203"/>
        <v>0</v>
      </c>
    </row>
    <row r="204" spans="2:65" x14ac:dyDescent="0.25"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  <c r="AG204" s="142"/>
      <c r="AH204" s="142"/>
      <c r="AI204" s="142"/>
      <c r="AJ204" s="142"/>
      <c r="AK204" s="142"/>
      <c r="AL204" s="142"/>
      <c r="AM204" s="142"/>
      <c r="AN204" s="142"/>
      <c r="AO204" s="142"/>
      <c r="AP204" s="142"/>
      <c r="AQ204" s="142"/>
      <c r="AR204" s="142"/>
      <c r="AS204" s="142"/>
      <c r="AT204" s="142"/>
      <c r="AU204" s="142"/>
      <c r="AV204" s="142"/>
      <c r="AW204" s="142"/>
      <c r="AX204" s="142"/>
      <c r="AY204" s="142"/>
      <c r="AZ204" s="142"/>
      <c r="BA204" s="142"/>
      <c r="BB204" s="142"/>
      <c r="BC204" s="142"/>
      <c r="BD204" s="142"/>
      <c r="BE204" s="142"/>
      <c r="BF204" s="142"/>
      <c r="BG204" s="142"/>
      <c r="BH204" s="142"/>
      <c r="BI204" s="142"/>
      <c r="BJ204" s="142"/>
      <c r="BK204" s="142"/>
      <c r="BL204" s="142"/>
      <c r="BM204" s="142"/>
    </row>
    <row r="205" spans="2:65" ht="30" x14ac:dyDescent="0.25">
      <c r="C205" s="50" t="s">
        <v>165</v>
      </c>
      <c r="F205" s="165" t="s">
        <v>166</v>
      </c>
      <c r="G205" s="165" t="s">
        <v>166</v>
      </c>
      <c r="H205" s="165" t="s">
        <v>166</v>
      </c>
      <c r="I205" s="165" t="s">
        <v>166</v>
      </c>
      <c r="J205" s="165" t="s">
        <v>166</v>
      </c>
      <c r="K205" s="165" t="s">
        <v>166</v>
      </c>
      <c r="L205" s="165" t="s">
        <v>166</v>
      </c>
      <c r="M205" s="165" t="s">
        <v>166</v>
      </c>
      <c r="N205" s="165" t="s">
        <v>166</v>
      </c>
      <c r="O205" s="165" t="s">
        <v>166</v>
      </c>
      <c r="P205" s="165" t="s">
        <v>166</v>
      </c>
      <c r="Q205" s="165" t="s">
        <v>166</v>
      </c>
      <c r="R205" s="165" t="s">
        <v>166</v>
      </c>
      <c r="S205" s="165" t="s">
        <v>166</v>
      </c>
      <c r="T205" s="165" t="s">
        <v>166</v>
      </c>
      <c r="U205" s="165" t="s">
        <v>166</v>
      </c>
      <c r="V205" s="165" t="s">
        <v>166</v>
      </c>
      <c r="W205" s="165" t="s">
        <v>166</v>
      </c>
      <c r="X205" s="165" t="s">
        <v>166</v>
      </c>
      <c r="Y205" s="165" t="s">
        <v>166</v>
      </c>
      <c r="Z205" s="165" t="s">
        <v>166</v>
      </c>
      <c r="AA205" s="165" t="s">
        <v>166</v>
      </c>
      <c r="AB205" s="165" t="s">
        <v>166</v>
      </c>
      <c r="AC205" s="165" t="s">
        <v>166</v>
      </c>
      <c r="AD205" s="165" t="s">
        <v>166</v>
      </c>
      <c r="AE205" s="165" t="s">
        <v>166</v>
      </c>
      <c r="AF205" s="165" t="s">
        <v>166</v>
      </c>
      <c r="AG205" s="165" t="s">
        <v>166</v>
      </c>
      <c r="AH205" s="165" t="s">
        <v>166</v>
      </c>
      <c r="AI205" s="165" t="s">
        <v>166</v>
      </c>
      <c r="AJ205" s="165" t="s">
        <v>166</v>
      </c>
      <c r="AK205" s="165" t="s">
        <v>166</v>
      </c>
      <c r="AL205" s="165" t="s">
        <v>166</v>
      </c>
      <c r="AM205" s="165" t="s">
        <v>166</v>
      </c>
      <c r="AN205" s="165" t="s">
        <v>166</v>
      </c>
      <c r="AO205" s="165" t="s">
        <v>166</v>
      </c>
      <c r="AP205" s="165" t="s">
        <v>166</v>
      </c>
      <c r="AQ205" s="165" t="s">
        <v>166</v>
      </c>
      <c r="AR205" s="165" t="s">
        <v>166</v>
      </c>
      <c r="AS205" s="165" t="s">
        <v>166</v>
      </c>
      <c r="AT205" s="165" t="s">
        <v>166</v>
      </c>
      <c r="AU205" s="165" t="s">
        <v>166</v>
      </c>
      <c r="AV205" s="165" t="s">
        <v>166</v>
      </c>
      <c r="AW205" s="165" t="s">
        <v>166</v>
      </c>
      <c r="AX205" s="165" t="s">
        <v>166</v>
      </c>
      <c r="AY205" s="165" t="s">
        <v>166</v>
      </c>
      <c r="AZ205" s="165" t="s">
        <v>166</v>
      </c>
      <c r="BA205" s="165" t="s">
        <v>166</v>
      </c>
      <c r="BB205" s="165" t="s">
        <v>166</v>
      </c>
      <c r="BC205" s="165" t="s">
        <v>166</v>
      </c>
      <c r="BD205" s="165" t="s">
        <v>166</v>
      </c>
      <c r="BE205" s="165" t="s">
        <v>166</v>
      </c>
      <c r="BF205" s="165" t="s">
        <v>166</v>
      </c>
      <c r="BG205" s="165" t="s">
        <v>166</v>
      </c>
      <c r="BH205" s="165" t="s">
        <v>166</v>
      </c>
      <c r="BI205" s="165" t="s">
        <v>166</v>
      </c>
      <c r="BJ205" s="165" t="s">
        <v>166</v>
      </c>
      <c r="BK205" s="165" t="s">
        <v>166</v>
      </c>
      <c r="BL205" s="165" t="s">
        <v>166</v>
      </c>
      <c r="BM205" s="165" t="s">
        <v>166</v>
      </c>
    </row>
    <row r="206" spans="2:65" x14ac:dyDescent="0.25">
      <c r="B206" t="str">
        <f>+B191</f>
        <v>FABBRICATI</v>
      </c>
      <c r="C206" s="51">
        <f>+C191</f>
        <v>0</v>
      </c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  <c r="P206" s="127"/>
      <c r="Q206" s="127">
        <f t="shared" ref="Q206:BM206" si="204">+IF(P213=$G$5,0,1)*(SUM($G$5)*$C206)/12</f>
        <v>0</v>
      </c>
      <c r="R206" s="127">
        <f t="shared" si="204"/>
        <v>0</v>
      </c>
      <c r="S206" s="127">
        <f t="shared" si="204"/>
        <v>0</v>
      </c>
      <c r="T206" s="127">
        <f t="shared" si="204"/>
        <v>0</v>
      </c>
      <c r="U206" s="127">
        <f t="shared" si="204"/>
        <v>0</v>
      </c>
      <c r="V206" s="127">
        <f t="shared" si="204"/>
        <v>0</v>
      </c>
      <c r="W206" s="127">
        <f t="shared" si="204"/>
        <v>0</v>
      </c>
      <c r="X206" s="127">
        <f t="shared" si="204"/>
        <v>0</v>
      </c>
      <c r="Y206" s="127">
        <f t="shared" si="204"/>
        <v>0</v>
      </c>
      <c r="Z206" s="127">
        <f t="shared" si="204"/>
        <v>0</v>
      </c>
      <c r="AA206" s="127">
        <f t="shared" si="204"/>
        <v>0</v>
      </c>
      <c r="AB206" s="127">
        <f t="shared" si="204"/>
        <v>0</v>
      </c>
      <c r="AC206" s="127">
        <f t="shared" si="204"/>
        <v>0</v>
      </c>
      <c r="AD206" s="127">
        <f t="shared" si="204"/>
        <v>0</v>
      </c>
      <c r="AE206" s="127">
        <f t="shared" si="204"/>
        <v>0</v>
      </c>
      <c r="AF206" s="127">
        <f t="shared" si="204"/>
        <v>0</v>
      </c>
      <c r="AG206" s="127">
        <f t="shared" si="204"/>
        <v>0</v>
      </c>
      <c r="AH206" s="127">
        <f t="shared" si="204"/>
        <v>0</v>
      </c>
      <c r="AI206" s="127">
        <f t="shared" si="204"/>
        <v>0</v>
      </c>
      <c r="AJ206" s="127">
        <f t="shared" si="204"/>
        <v>0</v>
      </c>
      <c r="AK206" s="127">
        <f t="shared" si="204"/>
        <v>0</v>
      </c>
      <c r="AL206" s="127">
        <f t="shared" si="204"/>
        <v>0</v>
      </c>
      <c r="AM206" s="127">
        <f t="shared" si="204"/>
        <v>0</v>
      </c>
      <c r="AN206" s="127">
        <f t="shared" si="204"/>
        <v>0</v>
      </c>
      <c r="AO206" s="127">
        <f t="shared" si="204"/>
        <v>0</v>
      </c>
      <c r="AP206" s="127">
        <f t="shared" si="204"/>
        <v>0</v>
      </c>
      <c r="AQ206" s="127">
        <f t="shared" si="204"/>
        <v>0</v>
      </c>
      <c r="AR206" s="127">
        <f t="shared" si="204"/>
        <v>0</v>
      </c>
      <c r="AS206" s="127">
        <f t="shared" si="204"/>
        <v>0</v>
      </c>
      <c r="AT206" s="127">
        <f t="shared" si="204"/>
        <v>0</v>
      </c>
      <c r="AU206" s="127">
        <f t="shared" si="204"/>
        <v>0</v>
      </c>
      <c r="AV206" s="127">
        <f t="shared" si="204"/>
        <v>0</v>
      </c>
      <c r="AW206" s="127">
        <f t="shared" si="204"/>
        <v>0</v>
      </c>
      <c r="AX206" s="127">
        <f t="shared" si="204"/>
        <v>0</v>
      </c>
      <c r="AY206" s="127">
        <f t="shared" si="204"/>
        <v>0</v>
      </c>
      <c r="AZ206" s="127">
        <f t="shared" si="204"/>
        <v>0</v>
      </c>
      <c r="BA206" s="127">
        <f t="shared" si="204"/>
        <v>0</v>
      </c>
      <c r="BB206" s="127">
        <f t="shared" si="204"/>
        <v>0</v>
      </c>
      <c r="BC206" s="127">
        <f t="shared" si="204"/>
        <v>0</v>
      </c>
      <c r="BD206" s="127">
        <f t="shared" si="204"/>
        <v>0</v>
      </c>
      <c r="BE206" s="127">
        <f t="shared" si="204"/>
        <v>0</v>
      </c>
      <c r="BF206" s="127">
        <f t="shared" si="204"/>
        <v>0</v>
      </c>
      <c r="BG206" s="127">
        <f t="shared" si="204"/>
        <v>0</v>
      </c>
      <c r="BH206" s="127">
        <f t="shared" si="204"/>
        <v>0</v>
      </c>
      <c r="BI206" s="127">
        <f t="shared" si="204"/>
        <v>0</v>
      </c>
      <c r="BJ206" s="127">
        <f t="shared" si="204"/>
        <v>0</v>
      </c>
      <c r="BK206" s="127">
        <f t="shared" si="204"/>
        <v>0</v>
      </c>
      <c r="BL206" s="127">
        <f t="shared" si="204"/>
        <v>0</v>
      </c>
      <c r="BM206" s="127">
        <f t="shared" si="204"/>
        <v>0</v>
      </c>
    </row>
    <row r="207" spans="2:65" x14ac:dyDescent="0.25">
      <c r="B207" t="str">
        <f t="shared" ref="B207:C211" si="205">+B192</f>
        <v>IMPIANTI E MACCHINARI</v>
      </c>
      <c r="C207" s="51">
        <f t="shared" si="205"/>
        <v>0</v>
      </c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>
        <f t="shared" ref="Q207:BM207" si="206">+IF(P214=$G$5,0,1)*(SUM($G$6)*$C207)/12</f>
        <v>0</v>
      </c>
      <c r="R207" s="127">
        <f t="shared" si="206"/>
        <v>0</v>
      </c>
      <c r="S207" s="127">
        <f t="shared" si="206"/>
        <v>0</v>
      </c>
      <c r="T207" s="127">
        <f t="shared" si="206"/>
        <v>0</v>
      </c>
      <c r="U207" s="127">
        <f t="shared" si="206"/>
        <v>0</v>
      </c>
      <c r="V207" s="127">
        <f t="shared" si="206"/>
        <v>0</v>
      </c>
      <c r="W207" s="127">
        <f t="shared" si="206"/>
        <v>0</v>
      </c>
      <c r="X207" s="127">
        <f t="shared" si="206"/>
        <v>0</v>
      </c>
      <c r="Y207" s="127">
        <f t="shared" si="206"/>
        <v>0</v>
      </c>
      <c r="Z207" s="127">
        <f t="shared" si="206"/>
        <v>0</v>
      </c>
      <c r="AA207" s="127">
        <f t="shared" si="206"/>
        <v>0</v>
      </c>
      <c r="AB207" s="127">
        <f t="shared" si="206"/>
        <v>0</v>
      </c>
      <c r="AC207" s="127">
        <f t="shared" si="206"/>
        <v>0</v>
      </c>
      <c r="AD207" s="127">
        <f t="shared" si="206"/>
        <v>0</v>
      </c>
      <c r="AE207" s="127">
        <f t="shared" si="206"/>
        <v>0</v>
      </c>
      <c r="AF207" s="127">
        <f t="shared" si="206"/>
        <v>0</v>
      </c>
      <c r="AG207" s="127">
        <f t="shared" si="206"/>
        <v>0</v>
      </c>
      <c r="AH207" s="127">
        <f t="shared" si="206"/>
        <v>0</v>
      </c>
      <c r="AI207" s="127">
        <f t="shared" si="206"/>
        <v>0</v>
      </c>
      <c r="AJ207" s="127">
        <f t="shared" si="206"/>
        <v>0</v>
      </c>
      <c r="AK207" s="127">
        <f t="shared" si="206"/>
        <v>0</v>
      </c>
      <c r="AL207" s="127">
        <f t="shared" si="206"/>
        <v>0</v>
      </c>
      <c r="AM207" s="127">
        <f t="shared" si="206"/>
        <v>0</v>
      </c>
      <c r="AN207" s="127">
        <f t="shared" si="206"/>
        <v>0</v>
      </c>
      <c r="AO207" s="127">
        <f t="shared" si="206"/>
        <v>0</v>
      </c>
      <c r="AP207" s="127">
        <f t="shared" si="206"/>
        <v>0</v>
      </c>
      <c r="AQ207" s="127">
        <f t="shared" si="206"/>
        <v>0</v>
      </c>
      <c r="AR207" s="127">
        <f t="shared" si="206"/>
        <v>0</v>
      </c>
      <c r="AS207" s="127">
        <f t="shared" si="206"/>
        <v>0</v>
      </c>
      <c r="AT207" s="127">
        <f t="shared" si="206"/>
        <v>0</v>
      </c>
      <c r="AU207" s="127">
        <f t="shared" si="206"/>
        <v>0</v>
      </c>
      <c r="AV207" s="127">
        <f t="shared" si="206"/>
        <v>0</v>
      </c>
      <c r="AW207" s="127">
        <f t="shared" si="206"/>
        <v>0</v>
      </c>
      <c r="AX207" s="127">
        <f t="shared" si="206"/>
        <v>0</v>
      </c>
      <c r="AY207" s="127">
        <f t="shared" si="206"/>
        <v>0</v>
      </c>
      <c r="AZ207" s="127">
        <f t="shared" si="206"/>
        <v>0</v>
      </c>
      <c r="BA207" s="127">
        <f t="shared" si="206"/>
        <v>0</v>
      </c>
      <c r="BB207" s="127">
        <f t="shared" si="206"/>
        <v>0</v>
      </c>
      <c r="BC207" s="127">
        <f t="shared" si="206"/>
        <v>0</v>
      </c>
      <c r="BD207" s="127">
        <f t="shared" si="206"/>
        <v>0</v>
      </c>
      <c r="BE207" s="127">
        <f t="shared" si="206"/>
        <v>0</v>
      </c>
      <c r="BF207" s="127">
        <f t="shared" si="206"/>
        <v>0</v>
      </c>
      <c r="BG207" s="127">
        <f t="shared" si="206"/>
        <v>0</v>
      </c>
      <c r="BH207" s="127">
        <f t="shared" si="206"/>
        <v>0</v>
      </c>
      <c r="BI207" s="127">
        <f t="shared" si="206"/>
        <v>0</v>
      </c>
      <c r="BJ207" s="127">
        <f t="shared" si="206"/>
        <v>0</v>
      </c>
      <c r="BK207" s="127">
        <f t="shared" si="206"/>
        <v>0</v>
      </c>
      <c r="BL207" s="127">
        <f t="shared" si="206"/>
        <v>0</v>
      </c>
      <c r="BM207" s="127">
        <f t="shared" si="206"/>
        <v>0</v>
      </c>
    </row>
    <row r="208" spans="2:65" x14ac:dyDescent="0.25">
      <c r="B208" t="str">
        <f t="shared" si="205"/>
        <v>ATTREZZATURE IND.LI E COMM.LI</v>
      </c>
      <c r="C208" s="51">
        <f t="shared" si="205"/>
        <v>0</v>
      </c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>
        <f t="shared" ref="Q208:BM208" si="207">+IF(P215=$G$5,0,1)*(SUM($G$7)*$C208)/12</f>
        <v>0</v>
      </c>
      <c r="R208" s="127">
        <f t="shared" si="207"/>
        <v>0</v>
      </c>
      <c r="S208" s="127">
        <f t="shared" si="207"/>
        <v>0</v>
      </c>
      <c r="T208" s="127">
        <f t="shared" si="207"/>
        <v>0</v>
      </c>
      <c r="U208" s="127">
        <f t="shared" si="207"/>
        <v>0</v>
      </c>
      <c r="V208" s="127">
        <f t="shared" si="207"/>
        <v>0</v>
      </c>
      <c r="W208" s="127">
        <f t="shared" si="207"/>
        <v>0</v>
      </c>
      <c r="X208" s="127">
        <f t="shared" si="207"/>
        <v>0</v>
      </c>
      <c r="Y208" s="127">
        <f t="shared" si="207"/>
        <v>0</v>
      </c>
      <c r="Z208" s="127">
        <f t="shared" si="207"/>
        <v>0</v>
      </c>
      <c r="AA208" s="127">
        <f t="shared" si="207"/>
        <v>0</v>
      </c>
      <c r="AB208" s="127">
        <f t="shared" si="207"/>
        <v>0</v>
      </c>
      <c r="AC208" s="127">
        <f t="shared" si="207"/>
        <v>0</v>
      </c>
      <c r="AD208" s="127">
        <f t="shared" si="207"/>
        <v>0</v>
      </c>
      <c r="AE208" s="127">
        <f t="shared" si="207"/>
        <v>0</v>
      </c>
      <c r="AF208" s="127">
        <f t="shared" si="207"/>
        <v>0</v>
      </c>
      <c r="AG208" s="127">
        <f t="shared" si="207"/>
        <v>0</v>
      </c>
      <c r="AH208" s="127">
        <f t="shared" si="207"/>
        <v>0</v>
      </c>
      <c r="AI208" s="127">
        <f t="shared" si="207"/>
        <v>0</v>
      </c>
      <c r="AJ208" s="127">
        <f t="shared" si="207"/>
        <v>0</v>
      </c>
      <c r="AK208" s="127">
        <f t="shared" si="207"/>
        <v>0</v>
      </c>
      <c r="AL208" s="127">
        <f t="shared" si="207"/>
        <v>0</v>
      </c>
      <c r="AM208" s="127">
        <f t="shared" si="207"/>
        <v>0</v>
      </c>
      <c r="AN208" s="127">
        <f t="shared" si="207"/>
        <v>0</v>
      </c>
      <c r="AO208" s="127">
        <f t="shared" si="207"/>
        <v>0</v>
      </c>
      <c r="AP208" s="127">
        <f t="shared" si="207"/>
        <v>0</v>
      </c>
      <c r="AQ208" s="127">
        <f t="shared" si="207"/>
        <v>0</v>
      </c>
      <c r="AR208" s="127">
        <f t="shared" si="207"/>
        <v>0</v>
      </c>
      <c r="AS208" s="127">
        <f t="shared" si="207"/>
        <v>0</v>
      </c>
      <c r="AT208" s="127">
        <f t="shared" si="207"/>
        <v>0</v>
      </c>
      <c r="AU208" s="127">
        <f t="shared" si="207"/>
        <v>0</v>
      </c>
      <c r="AV208" s="127">
        <f t="shared" si="207"/>
        <v>0</v>
      </c>
      <c r="AW208" s="127">
        <f t="shared" si="207"/>
        <v>0</v>
      </c>
      <c r="AX208" s="127">
        <f t="shared" si="207"/>
        <v>0</v>
      </c>
      <c r="AY208" s="127">
        <f t="shared" si="207"/>
        <v>0</v>
      </c>
      <c r="AZ208" s="127">
        <f t="shared" si="207"/>
        <v>0</v>
      </c>
      <c r="BA208" s="127">
        <f t="shared" si="207"/>
        <v>0</v>
      </c>
      <c r="BB208" s="127">
        <f t="shared" si="207"/>
        <v>0</v>
      </c>
      <c r="BC208" s="127">
        <f t="shared" si="207"/>
        <v>0</v>
      </c>
      <c r="BD208" s="127">
        <f t="shared" si="207"/>
        <v>0</v>
      </c>
      <c r="BE208" s="127">
        <f t="shared" si="207"/>
        <v>0</v>
      </c>
      <c r="BF208" s="127">
        <f t="shared" si="207"/>
        <v>0</v>
      </c>
      <c r="BG208" s="127">
        <f t="shared" si="207"/>
        <v>0</v>
      </c>
      <c r="BH208" s="127">
        <f t="shared" si="207"/>
        <v>0</v>
      </c>
      <c r="BI208" s="127">
        <f t="shared" si="207"/>
        <v>0</v>
      </c>
      <c r="BJ208" s="127">
        <f t="shared" si="207"/>
        <v>0</v>
      </c>
      <c r="BK208" s="127">
        <f t="shared" si="207"/>
        <v>0</v>
      </c>
      <c r="BL208" s="127">
        <f t="shared" si="207"/>
        <v>0</v>
      </c>
      <c r="BM208" s="127">
        <f t="shared" si="207"/>
        <v>0</v>
      </c>
    </row>
    <row r="209" spans="2:65" x14ac:dyDescent="0.25">
      <c r="B209" t="str">
        <f t="shared" si="205"/>
        <v>COSTI D'IMPIANTO E AMPLIAMENTO</v>
      </c>
      <c r="C209" s="51">
        <f t="shared" si="205"/>
        <v>0</v>
      </c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>
        <f t="shared" ref="Q209:BM209" si="208">+IF(P216=$G$5,0,1)*(SUM($G$8)*$C209)/12</f>
        <v>0</v>
      </c>
      <c r="R209" s="127">
        <f t="shared" si="208"/>
        <v>0</v>
      </c>
      <c r="S209" s="127">
        <f t="shared" si="208"/>
        <v>0</v>
      </c>
      <c r="T209" s="127">
        <f t="shared" si="208"/>
        <v>0</v>
      </c>
      <c r="U209" s="127">
        <f t="shared" si="208"/>
        <v>0</v>
      </c>
      <c r="V209" s="127">
        <f t="shared" si="208"/>
        <v>0</v>
      </c>
      <c r="W209" s="127">
        <f t="shared" si="208"/>
        <v>0</v>
      </c>
      <c r="X209" s="127">
        <f t="shared" si="208"/>
        <v>0</v>
      </c>
      <c r="Y209" s="127">
        <f t="shared" si="208"/>
        <v>0</v>
      </c>
      <c r="Z209" s="127">
        <f t="shared" si="208"/>
        <v>0</v>
      </c>
      <c r="AA209" s="127">
        <f t="shared" si="208"/>
        <v>0</v>
      </c>
      <c r="AB209" s="127">
        <f t="shared" si="208"/>
        <v>0</v>
      </c>
      <c r="AC209" s="127">
        <f t="shared" si="208"/>
        <v>0</v>
      </c>
      <c r="AD209" s="127">
        <f t="shared" si="208"/>
        <v>0</v>
      </c>
      <c r="AE209" s="127">
        <f t="shared" si="208"/>
        <v>0</v>
      </c>
      <c r="AF209" s="127">
        <f t="shared" si="208"/>
        <v>0</v>
      </c>
      <c r="AG209" s="127">
        <f t="shared" si="208"/>
        <v>0</v>
      </c>
      <c r="AH209" s="127">
        <f t="shared" si="208"/>
        <v>0</v>
      </c>
      <c r="AI209" s="127">
        <f t="shared" si="208"/>
        <v>0</v>
      </c>
      <c r="AJ209" s="127">
        <f t="shared" si="208"/>
        <v>0</v>
      </c>
      <c r="AK209" s="127">
        <f t="shared" si="208"/>
        <v>0</v>
      </c>
      <c r="AL209" s="127">
        <f t="shared" si="208"/>
        <v>0</v>
      </c>
      <c r="AM209" s="127">
        <f t="shared" si="208"/>
        <v>0</v>
      </c>
      <c r="AN209" s="127">
        <f t="shared" si="208"/>
        <v>0</v>
      </c>
      <c r="AO209" s="127">
        <f t="shared" si="208"/>
        <v>0</v>
      </c>
      <c r="AP209" s="127">
        <f t="shared" si="208"/>
        <v>0</v>
      </c>
      <c r="AQ209" s="127">
        <f t="shared" si="208"/>
        <v>0</v>
      </c>
      <c r="AR209" s="127">
        <f t="shared" si="208"/>
        <v>0</v>
      </c>
      <c r="AS209" s="127">
        <f t="shared" si="208"/>
        <v>0</v>
      </c>
      <c r="AT209" s="127">
        <f t="shared" si="208"/>
        <v>0</v>
      </c>
      <c r="AU209" s="127">
        <f t="shared" si="208"/>
        <v>0</v>
      </c>
      <c r="AV209" s="127">
        <f t="shared" si="208"/>
        <v>0</v>
      </c>
      <c r="AW209" s="127">
        <f t="shared" si="208"/>
        <v>0</v>
      </c>
      <c r="AX209" s="127">
        <f t="shared" si="208"/>
        <v>0</v>
      </c>
      <c r="AY209" s="127">
        <f t="shared" si="208"/>
        <v>0</v>
      </c>
      <c r="AZ209" s="127">
        <f t="shared" si="208"/>
        <v>0</v>
      </c>
      <c r="BA209" s="127">
        <f t="shared" si="208"/>
        <v>0</v>
      </c>
      <c r="BB209" s="127">
        <f t="shared" si="208"/>
        <v>0</v>
      </c>
      <c r="BC209" s="127">
        <f t="shared" si="208"/>
        <v>0</v>
      </c>
      <c r="BD209" s="127">
        <f t="shared" si="208"/>
        <v>0</v>
      </c>
      <c r="BE209" s="127">
        <f t="shared" si="208"/>
        <v>0</v>
      </c>
      <c r="BF209" s="127">
        <f t="shared" si="208"/>
        <v>0</v>
      </c>
      <c r="BG209" s="127">
        <f t="shared" si="208"/>
        <v>0</v>
      </c>
      <c r="BH209" s="127">
        <f t="shared" si="208"/>
        <v>0</v>
      </c>
      <c r="BI209" s="127">
        <f t="shared" si="208"/>
        <v>0</v>
      </c>
      <c r="BJ209" s="127">
        <f t="shared" si="208"/>
        <v>0</v>
      </c>
      <c r="BK209" s="127">
        <f t="shared" si="208"/>
        <v>0</v>
      </c>
      <c r="BL209" s="127">
        <f t="shared" si="208"/>
        <v>0</v>
      </c>
      <c r="BM209" s="127">
        <f t="shared" si="208"/>
        <v>0</v>
      </c>
    </row>
    <row r="210" spans="2:65" x14ac:dyDescent="0.25">
      <c r="B210" t="str">
        <f t="shared" si="205"/>
        <v>FEE D'INGRESSO</v>
      </c>
      <c r="C210" s="51">
        <f t="shared" si="205"/>
        <v>0</v>
      </c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>
        <f t="shared" ref="Q210:BM210" si="209">+IF(P217=$G$5,0,1)*(SUM($G$9)*$C210)/12</f>
        <v>0</v>
      </c>
      <c r="R210" s="127">
        <f t="shared" si="209"/>
        <v>0</v>
      </c>
      <c r="S210" s="127">
        <f t="shared" si="209"/>
        <v>0</v>
      </c>
      <c r="T210" s="127">
        <f t="shared" si="209"/>
        <v>0</v>
      </c>
      <c r="U210" s="127">
        <f t="shared" si="209"/>
        <v>0</v>
      </c>
      <c r="V210" s="127">
        <f t="shared" si="209"/>
        <v>0</v>
      </c>
      <c r="W210" s="127">
        <f t="shared" si="209"/>
        <v>0</v>
      </c>
      <c r="X210" s="127">
        <f t="shared" si="209"/>
        <v>0</v>
      </c>
      <c r="Y210" s="127">
        <f t="shared" si="209"/>
        <v>0</v>
      </c>
      <c r="Z210" s="127">
        <f t="shared" si="209"/>
        <v>0</v>
      </c>
      <c r="AA210" s="127">
        <f t="shared" si="209"/>
        <v>0</v>
      </c>
      <c r="AB210" s="127">
        <f t="shared" si="209"/>
        <v>0</v>
      </c>
      <c r="AC210" s="127">
        <f t="shared" si="209"/>
        <v>0</v>
      </c>
      <c r="AD210" s="127">
        <f t="shared" si="209"/>
        <v>0</v>
      </c>
      <c r="AE210" s="127">
        <f t="shared" si="209"/>
        <v>0</v>
      </c>
      <c r="AF210" s="127">
        <f t="shared" si="209"/>
        <v>0</v>
      </c>
      <c r="AG210" s="127">
        <f t="shared" si="209"/>
        <v>0</v>
      </c>
      <c r="AH210" s="127">
        <f t="shared" si="209"/>
        <v>0</v>
      </c>
      <c r="AI210" s="127">
        <f t="shared" si="209"/>
        <v>0</v>
      </c>
      <c r="AJ210" s="127">
        <f t="shared" si="209"/>
        <v>0</v>
      </c>
      <c r="AK210" s="127">
        <f t="shared" si="209"/>
        <v>0</v>
      </c>
      <c r="AL210" s="127">
        <f t="shared" si="209"/>
        <v>0</v>
      </c>
      <c r="AM210" s="127">
        <f t="shared" si="209"/>
        <v>0</v>
      </c>
      <c r="AN210" s="127">
        <f t="shared" si="209"/>
        <v>0</v>
      </c>
      <c r="AO210" s="127">
        <f t="shared" si="209"/>
        <v>0</v>
      </c>
      <c r="AP210" s="127">
        <f t="shared" si="209"/>
        <v>0</v>
      </c>
      <c r="AQ210" s="127">
        <f t="shared" si="209"/>
        <v>0</v>
      </c>
      <c r="AR210" s="127">
        <f t="shared" si="209"/>
        <v>0</v>
      </c>
      <c r="AS210" s="127">
        <f t="shared" si="209"/>
        <v>0</v>
      </c>
      <c r="AT210" s="127">
        <f t="shared" si="209"/>
        <v>0</v>
      </c>
      <c r="AU210" s="127">
        <f t="shared" si="209"/>
        <v>0</v>
      </c>
      <c r="AV210" s="127">
        <f t="shared" si="209"/>
        <v>0</v>
      </c>
      <c r="AW210" s="127">
        <f t="shared" si="209"/>
        <v>0</v>
      </c>
      <c r="AX210" s="127">
        <f t="shared" si="209"/>
        <v>0</v>
      </c>
      <c r="AY210" s="127">
        <f t="shared" si="209"/>
        <v>0</v>
      </c>
      <c r="AZ210" s="127">
        <f t="shared" si="209"/>
        <v>0</v>
      </c>
      <c r="BA210" s="127">
        <f t="shared" si="209"/>
        <v>0</v>
      </c>
      <c r="BB210" s="127">
        <f t="shared" si="209"/>
        <v>0</v>
      </c>
      <c r="BC210" s="127">
        <f t="shared" si="209"/>
        <v>0</v>
      </c>
      <c r="BD210" s="127">
        <f t="shared" si="209"/>
        <v>0</v>
      </c>
      <c r="BE210" s="127">
        <f t="shared" si="209"/>
        <v>0</v>
      </c>
      <c r="BF210" s="127">
        <f t="shared" si="209"/>
        <v>0</v>
      </c>
      <c r="BG210" s="127">
        <f t="shared" si="209"/>
        <v>0</v>
      </c>
      <c r="BH210" s="127">
        <f t="shared" si="209"/>
        <v>0</v>
      </c>
      <c r="BI210" s="127">
        <f t="shared" si="209"/>
        <v>0</v>
      </c>
      <c r="BJ210" s="127">
        <f t="shared" si="209"/>
        <v>0</v>
      </c>
      <c r="BK210" s="127">
        <f t="shared" si="209"/>
        <v>0</v>
      </c>
      <c r="BL210" s="127">
        <f t="shared" si="209"/>
        <v>0</v>
      </c>
      <c r="BM210" s="127">
        <f t="shared" si="209"/>
        <v>0</v>
      </c>
    </row>
    <row r="211" spans="2:65" x14ac:dyDescent="0.25">
      <c r="B211" t="str">
        <f t="shared" si="205"/>
        <v>ALTRE IMM.NI IMMATERIALI</v>
      </c>
      <c r="C211" s="51">
        <f t="shared" si="205"/>
        <v>0</v>
      </c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>
        <f t="shared" ref="Q211:BM211" si="210">+IF(P218=$G$5,0,1)*(SUM($G$10)*$C211)/12</f>
        <v>0</v>
      </c>
      <c r="R211" s="127">
        <f t="shared" si="210"/>
        <v>0</v>
      </c>
      <c r="S211" s="127">
        <f t="shared" si="210"/>
        <v>0</v>
      </c>
      <c r="T211" s="127">
        <f t="shared" si="210"/>
        <v>0</v>
      </c>
      <c r="U211" s="127">
        <f t="shared" si="210"/>
        <v>0</v>
      </c>
      <c r="V211" s="127">
        <f t="shared" si="210"/>
        <v>0</v>
      </c>
      <c r="W211" s="127">
        <f t="shared" si="210"/>
        <v>0</v>
      </c>
      <c r="X211" s="127">
        <f t="shared" si="210"/>
        <v>0</v>
      </c>
      <c r="Y211" s="127">
        <f t="shared" si="210"/>
        <v>0</v>
      </c>
      <c r="Z211" s="127">
        <f t="shared" si="210"/>
        <v>0</v>
      </c>
      <c r="AA211" s="127">
        <f t="shared" si="210"/>
        <v>0</v>
      </c>
      <c r="AB211" s="127">
        <f t="shared" si="210"/>
        <v>0</v>
      </c>
      <c r="AC211" s="127">
        <f t="shared" si="210"/>
        <v>0</v>
      </c>
      <c r="AD211" s="127">
        <f t="shared" si="210"/>
        <v>0</v>
      </c>
      <c r="AE211" s="127">
        <f t="shared" si="210"/>
        <v>0</v>
      </c>
      <c r="AF211" s="127">
        <f t="shared" si="210"/>
        <v>0</v>
      </c>
      <c r="AG211" s="127">
        <f t="shared" si="210"/>
        <v>0</v>
      </c>
      <c r="AH211" s="127">
        <f t="shared" si="210"/>
        <v>0</v>
      </c>
      <c r="AI211" s="127">
        <f t="shared" si="210"/>
        <v>0</v>
      </c>
      <c r="AJ211" s="127">
        <f t="shared" si="210"/>
        <v>0</v>
      </c>
      <c r="AK211" s="127">
        <f t="shared" si="210"/>
        <v>0</v>
      </c>
      <c r="AL211" s="127">
        <f t="shared" si="210"/>
        <v>0</v>
      </c>
      <c r="AM211" s="127">
        <f t="shared" si="210"/>
        <v>0</v>
      </c>
      <c r="AN211" s="127">
        <f t="shared" si="210"/>
        <v>0</v>
      </c>
      <c r="AO211" s="127">
        <f t="shared" si="210"/>
        <v>0</v>
      </c>
      <c r="AP211" s="127">
        <f t="shared" si="210"/>
        <v>0</v>
      </c>
      <c r="AQ211" s="127">
        <f t="shared" si="210"/>
        <v>0</v>
      </c>
      <c r="AR211" s="127">
        <f t="shared" si="210"/>
        <v>0</v>
      </c>
      <c r="AS211" s="127">
        <f t="shared" si="210"/>
        <v>0</v>
      </c>
      <c r="AT211" s="127">
        <f t="shared" si="210"/>
        <v>0</v>
      </c>
      <c r="AU211" s="127">
        <f t="shared" si="210"/>
        <v>0</v>
      </c>
      <c r="AV211" s="127">
        <f t="shared" si="210"/>
        <v>0</v>
      </c>
      <c r="AW211" s="127">
        <f t="shared" si="210"/>
        <v>0</v>
      </c>
      <c r="AX211" s="127">
        <f t="shared" si="210"/>
        <v>0</v>
      </c>
      <c r="AY211" s="127">
        <f t="shared" si="210"/>
        <v>0</v>
      </c>
      <c r="AZ211" s="127">
        <f t="shared" si="210"/>
        <v>0</v>
      </c>
      <c r="BA211" s="127">
        <f t="shared" si="210"/>
        <v>0</v>
      </c>
      <c r="BB211" s="127">
        <f t="shared" si="210"/>
        <v>0</v>
      </c>
      <c r="BC211" s="127">
        <f t="shared" si="210"/>
        <v>0</v>
      </c>
      <c r="BD211" s="127">
        <f t="shared" si="210"/>
        <v>0</v>
      </c>
      <c r="BE211" s="127">
        <f t="shared" si="210"/>
        <v>0</v>
      </c>
      <c r="BF211" s="127">
        <f t="shared" si="210"/>
        <v>0</v>
      </c>
      <c r="BG211" s="127">
        <f t="shared" si="210"/>
        <v>0</v>
      </c>
      <c r="BH211" s="127">
        <f t="shared" si="210"/>
        <v>0</v>
      </c>
      <c r="BI211" s="127">
        <f t="shared" si="210"/>
        <v>0</v>
      </c>
      <c r="BJ211" s="127">
        <f t="shared" si="210"/>
        <v>0</v>
      </c>
      <c r="BK211" s="127">
        <f t="shared" si="210"/>
        <v>0</v>
      </c>
      <c r="BL211" s="127">
        <f t="shared" si="210"/>
        <v>0</v>
      </c>
      <c r="BM211" s="127">
        <f t="shared" si="210"/>
        <v>0</v>
      </c>
    </row>
    <row r="212" spans="2:65" ht="30" x14ac:dyDescent="0.25">
      <c r="C212" s="50"/>
      <c r="F212" s="165" t="s">
        <v>167</v>
      </c>
      <c r="G212" s="165" t="s">
        <v>167</v>
      </c>
      <c r="H212" s="165" t="s">
        <v>167</v>
      </c>
      <c r="I212" s="165" t="s">
        <v>167</v>
      </c>
      <c r="J212" s="165" t="s">
        <v>167</v>
      </c>
      <c r="K212" s="165" t="s">
        <v>167</v>
      </c>
      <c r="L212" s="165" t="s">
        <v>167</v>
      </c>
      <c r="M212" s="165" t="s">
        <v>167</v>
      </c>
      <c r="N212" s="165" t="s">
        <v>167</v>
      </c>
      <c r="O212" s="165" t="s">
        <v>167</v>
      </c>
      <c r="P212" s="165" t="s">
        <v>167</v>
      </c>
      <c r="Q212" s="165" t="s">
        <v>167</v>
      </c>
      <c r="R212" s="165" t="s">
        <v>167</v>
      </c>
      <c r="S212" s="165" t="s">
        <v>167</v>
      </c>
      <c r="T212" s="165" t="s">
        <v>167</v>
      </c>
      <c r="U212" s="165" t="s">
        <v>167</v>
      </c>
      <c r="V212" s="165" t="s">
        <v>167</v>
      </c>
      <c r="W212" s="165" t="s">
        <v>167</v>
      </c>
      <c r="X212" s="165" t="s">
        <v>167</v>
      </c>
      <c r="Y212" s="165" t="s">
        <v>167</v>
      </c>
      <c r="Z212" s="165" t="s">
        <v>167</v>
      </c>
      <c r="AA212" s="165" t="s">
        <v>167</v>
      </c>
      <c r="AB212" s="165" t="s">
        <v>167</v>
      </c>
      <c r="AC212" s="165" t="s">
        <v>167</v>
      </c>
      <c r="AD212" s="165" t="s">
        <v>167</v>
      </c>
      <c r="AE212" s="165" t="s">
        <v>167</v>
      </c>
      <c r="AF212" s="165" t="s">
        <v>167</v>
      </c>
      <c r="AG212" s="165" t="s">
        <v>167</v>
      </c>
      <c r="AH212" s="165" t="s">
        <v>167</v>
      </c>
      <c r="AI212" s="165" t="s">
        <v>167</v>
      </c>
      <c r="AJ212" s="165" t="s">
        <v>167</v>
      </c>
      <c r="AK212" s="165" t="s">
        <v>167</v>
      </c>
      <c r="AL212" s="165" t="s">
        <v>167</v>
      </c>
      <c r="AM212" s="165" t="s">
        <v>167</v>
      </c>
      <c r="AN212" s="165" t="s">
        <v>167</v>
      </c>
      <c r="AO212" s="165" t="s">
        <v>167</v>
      </c>
      <c r="AP212" s="165" t="s">
        <v>167</v>
      </c>
      <c r="AQ212" s="165" t="s">
        <v>167</v>
      </c>
      <c r="AR212" s="165" t="s">
        <v>167</v>
      </c>
      <c r="AS212" s="165" t="s">
        <v>167</v>
      </c>
      <c r="AT212" s="165" t="s">
        <v>167</v>
      </c>
      <c r="AU212" s="165" t="s">
        <v>167</v>
      </c>
      <c r="AV212" s="165" t="s">
        <v>167</v>
      </c>
      <c r="AW212" s="165" t="s">
        <v>167</v>
      </c>
      <c r="AX212" s="165" t="s">
        <v>167</v>
      </c>
      <c r="AY212" s="165" t="s">
        <v>167</v>
      </c>
      <c r="AZ212" s="165" t="s">
        <v>167</v>
      </c>
      <c r="BA212" s="165" t="s">
        <v>167</v>
      </c>
      <c r="BB212" s="165" t="s">
        <v>167</v>
      </c>
      <c r="BC212" s="165" t="s">
        <v>167</v>
      </c>
      <c r="BD212" s="165" t="s">
        <v>167</v>
      </c>
      <c r="BE212" s="165" t="s">
        <v>167</v>
      </c>
      <c r="BF212" s="165" t="s">
        <v>167</v>
      </c>
      <c r="BG212" s="165" t="s">
        <v>167</v>
      </c>
      <c r="BH212" s="165" t="s">
        <v>167</v>
      </c>
      <c r="BI212" s="165" t="s">
        <v>167</v>
      </c>
      <c r="BJ212" s="165" t="s">
        <v>167</v>
      </c>
      <c r="BK212" s="165" t="s">
        <v>167</v>
      </c>
      <c r="BL212" s="165" t="s">
        <v>167</v>
      </c>
      <c r="BM212" s="165" t="s">
        <v>167</v>
      </c>
    </row>
    <row r="213" spans="2:65" x14ac:dyDescent="0.25">
      <c r="B213" t="str">
        <f>+B206</f>
        <v>FABBRICATI</v>
      </c>
      <c r="C213" s="51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>
        <f t="shared" ref="Q213:BM218" si="211">+P213+Q206</f>
        <v>0</v>
      </c>
      <c r="R213" s="127">
        <f t="shared" si="211"/>
        <v>0</v>
      </c>
      <c r="S213" s="127">
        <f t="shared" si="211"/>
        <v>0</v>
      </c>
      <c r="T213" s="127">
        <f t="shared" si="211"/>
        <v>0</v>
      </c>
      <c r="U213" s="127">
        <f t="shared" si="211"/>
        <v>0</v>
      </c>
      <c r="V213" s="127">
        <f t="shared" si="211"/>
        <v>0</v>
      </c>
      <c r="W213" s="127">
        <f t="shared" si="211"/>
        <v>0</v>
      </c>
      <c r="X213" s="127">
        <f t="shared" si="211"/>
        <v>0</v>
      </c>
      <c r="Y213" s="127">
        <f t="shared" si="211"/>
        <v>0</v>
      </c>
      <c r="Z213" s="127">
        <f t="shared" si="211"/>
        <v>0</v>
      </c>
      <c r="AA213" s="127">
        <f t="shared" si="211"/>
        <v>0</v>
      </c>
      <c r="AB213" s="127">
        <f t="shared" si="211"/>
        <v>0</v>
      </c>
      <c r="AC213" s="127">
        <f t="shared" si="211"/>
        <v>0</v>
      </c>
      <c r="AD213" s="127">
        <f t="shared" si="211"/>
        <v>0</v>
      </c>
      <c r="AE213" s="127">
        <f t="shared" si="211"/>
        <v>0</v>
      </c>
      <c r="AF213" s="127">
        <f t="shared" si="211"/>
        <v>0</v>
      </c>
      <c r="AG213" s="127">
        <f t="shared" si="211"/>
        <v>0</v>
      </c>
      <c r="AH213" s="127">
        <f t="shared" si="211"/>
        <v>0</v>
      </c>
      <c r="AI213" s="127">
        <f t="shared" si="211"/>
        <v>0</v>
      </c>
      <c r="AJ213" s="127">
        <f t="shared" si="211"/>
        <v>0</v>
      </c>
      <c r="AK213" s="127">
        <f t="shared" si="211"/>
        <v>0</v>
      </c>
      <c r="AL213" s="127">
        <f t="shared" si="211"/>
        <v>0</v>
      </c>
      <c r="AM213" s="127">
        <f t="shared" si="211"/>
        <v>0</v>
      </c>
      <c r="AN213" s="127">
        <f t="shared" si="211"/>
        <v>0</v>
      </c>
      <c r="AO213" s="127">
        <f t="shared" si="211"/>
        <v>0</v>
      </c>
      <c r="AP213" s="127">
        <f t="shared" si="211"/>
        <v>0</v>
      </c>
      <c r="AQ213" s="127">
        <f t="shared" si="211"/>
        <v>0</v>
      </c>
      <c r="AR213" s="127">
        <f t="shared" si="211"/>
        <v>0</v>
      </c>
      <c r="AS213" s="127">
        <f t="shared" si="211"/>
        <v>0</v>
      </c>
      <c r="AT213" s="127">
        <f t="shared" si="211"/>
        <v>0</v>
      </c>
      <c r="AU213" s="127">
        <f t="shared" si="211"/>
        <v>0</v>
      </c>
      <c r="AV213" s="127">
        <f t="shared" si="211"/>
        <v>0</v>
      </c>
      <c r="AW213" s="127">
        <f t="shared" si="211"/>
        <v>0</v>
      </c>
      <c r="AX213" s="127">
        <f t="shared" si="211"/>
        <v>0</v>
      </c>
      <c r="AY213" s="127">
        <f t="shared" si="211"/>
        <v>0</v>
      </c>
      <c r="AZ213" s="127">
        <f t="shared" si="211"/>
        <v>0</v>
      </c>
      <c r="BA213" s="127">
        <f t="shared" si="211"/>
        <v>0</v>
      </c>
      <c r="BB213" s="127">
        <f t="shared" si="211"/>
        <v>0</v>
      </c>
      <c r="BC213" s="127">
        <f t="shared" si="211"/>
        <v>0</v>
      </c>
      <c r="BD213" s="127">
        <f t="shared" si="211"/>
        <v>0</v>
      </c>
      <c r="BE213" s="127">
        <f t="shared" si="211"/>
        <v>0</v>
      </c>
      <c r="BF213" s="127">
        <f t="shared" si="211"/>
        <v>0</v>
      </c>
      <c r="BG213" s="127">
        <f t="shared" si="211"/>
        <v>0</v>
      </c>
      <c r="BH213" s="127">
        <f t="shared" si="211"/>
        <v>0</v>
      </c>
      <c r="BI213" s="127">
        <f t="shared" si="211"/>
        <v>0</v>
      </c>
      <c r="BJ213" s="127">
        <f t="shared" si="211"/>
        <v>0</v>
      </c>
      <c r="BK213" s="127">
        <f t="shared" si="211"/>
        <v>0</v>
      </c>
      <c r="BL213" s="127">
        <f t="shared" si="211"/>
        <v>0</v>
      </c>
      <c r="BM213" s="127">
        <f t="shared" si="211"/>
        <v>0</v>
      </c>
    </row>
    <row r="214" spans="2:65" x14ac:dyDescent="0.25">
      <c r="B214" t="str">
        <f t="shared" ref="B214:B217" si="212">+B207</f>
        <v>IMPIANTI E MACCHINARI</v>
      </c>
      <c r="C214" s="51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>
        <f t="shared" si="211"/>
        <v>0</v>
      </c>
      <c r="R214" s="127">
        <f t="shared" si="211"/>
        <v>0</v>
      </c>
      <c r="S214" s="127">
        <f t="shared" si="211"/>
        <v>0</v>
      </c>
      <c r="T214" s="127">
        <f t="shared" si="211"/>
        <v>0</v>
      </c>
      <c r="U214" s="127">
        <f t="shared" si="211"/>
        <v>0</v>
      </c>
      <c r="V214" s="127">
        <f t="shared" si="211"/>
        <v>0</v>
      </c>
      <c r="W214" s="127">
        <f t="shared" si="211"/>
        <v>0</v>
      </c>
      <c r="X214" s="127">
        <f t="shared" si="211"/>
        <v>0</v>
      </c>
      <c r="Y214" s="127">
        <f t="shared" si="211"/>
        <v>0</v>
      </c>
      <c r="Z214" s="127">
        <f t="shared" si="211"/>
        <v>0</v>
      </c>
      <c r="AA214" s="127">
        <f t="shared" si="211"/>
        <v>0</v>
      </c>
      <c r="AB214" s="127">
        <f t="shared" si="211"/>
        <v>0</v>
      </c>
      <c r="AC214" s="127">
        <f t="shared" si="211"/>
        <v>0</v>
      </c>
      <c r="AD214" s="127">
        <f t="shared" si="211"/>
        <v>0</v>
      </c>
      <c r="AE214" s="127">
        <f t="shared" si="211"/>
        <v>0</v>
      </c>
      <c r="AF214" s="127">
        <f t="shared" si="211"/>
        <v>0</v>
      </c>
      <c r="AG214" s="127">
        <f t="shared" si="211"/>
        <v>0</v>
      </c>
      <c r="AH214" s="127">
        <f t="shared" si="211"/>
        <v>0</v>
      </c>
      <c r="AI214" s="127">
        <f t="shared" si="211"/>
        <v>0</v>
      </c>
      <c r="AJ214" s="127">
        <f t="shared" si="211"/>
        <v>0</v>
      </c>
      <c r="AK214" s="127">
        <f t="shared" si="211"/>
        <v>0</v>
      </c>
      <c r="AL214" s="127">
        <f t="shared" si="211"/>
        <v>0</v>
      </c>
      <c r="AM214" s="127">
        <f t="shared" si="211"/>
        <v>0</v>
      </c>
      <c r="AN214" s="127">
        <f t="shared" si="211"/>
        <v>0</v>
      </c>
      <c r="AO214" s="127">
        <f t="shared" si="211"/>
        <v>0</v>
      </c>
      <c r="AP214" s="127">
        <f t="shared" si="211"/>
        <v>0</v>
      </c>
      <c r="AQ214" s="127">
        <f t="shared" si="211"/>
        <v>0</v>
      </c>
      <c r="AR214" s="127">
        <f t="shared" si="211"/>
        <v>0</v>
      </c>
      <c r="AS214" s="127">
        <f t="shared" si="211"/>
        <v>0</v>
      </c>
      <c r="AT214" s="127">
        <f t="shared" si="211"/>
        <v>0</v>
      </c>
      <c r="AU214" s="127">
        <f t="shared" si="211"/>
        <v>0</v>
      </c>
      <c r="AV214" s="127">
        <f t="shared" si="211"/>
        <v>0</v>
      </c>
      <c r="AW214" s="127">
        <f t="shared" si="211"/>
        <v>0</v>
      </c>
      <c r="AX214" s="127">
        <f t="shared" si="211"/>
        <v>0</v>
      </c>
      <c r="AY214" s="127">
        <f t="shared" si="211"/>
        <v>0</v>
      </c>
      <c r="AZ214" s="127">
        <f t="shared" si="211"/>
        <v>0</v>
      </c>
      <c r="BA214" s="127">
        <f t="shared" si="211"/>
        <v>0</v>
      </c>
      <c r="BB214" s="127">
        <f t="shared" si="211"/>
        <v>0</v>
      </c>
      <c r="BC214" s="127">
        <f t="shared" si="211"/>
        <v>0</v>
      </c>
      <c r="BD214" s="127">
        <f t="shared" si="211"/>
        <v>0</v>
      </c>
      <c r="BE214" s="127">
        <f t="shared" si="211"/>
        <v>0</v>
      </c>
      <c r="BF214" s="127">
        <f t="shared" si="211"/>
        <v>0</v>
      </c>
      <c r="BG214" s="127">
        <f t="shared" si="211"/>
        <v>0</v>
      </c>
      <c r="BH214" s="127">
        <f t="shared" si="211"/>
        <v>0</v>
      </c>
      <c r="BI214" s="127">
        <f t="shared" si="211"/>
        <v>0</v>
      </c>
      <c r="BJ214" s="127">
        <f t="shared" si="211"/>
        <v>0</v>
      </c>
      <c r="BK214" s="127">
        <f t="shared" si="211"/>
        <v>0</v>
      </c>
      <c r="BL214" s="127">
        <f t="shared" si="211"/>
        <v>0</v>
      </c>
      <c r="BM214" s="127">
        <f t="shared" si="211"/>
        <v>0</v>
      </c>
    </row>
    <row r="215" spans="2:65" x14ac:dyDescent="0.25">
      <c r="B215" t="str">
        <f t="shared" si="212"/>
        <v>ATTREZZATURE IND.LI E COMM.LI</v>
      </c>
      <c r="C215" s="51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>
        <f t="shared" si="211"/>
        <v>0</v>
      </c>
      <c r="R215" s="127">
        <f t="shared" si="211"/>
        <v>0</v>
      </c>
      <c r="S215" s="127">
        <f t="shared" si="211"/>
        <v>0</v>
      </c>
      <c r="T215" s="127">
        <f t="shared" si="211"/>
        <v>0</v>
      </c>
      <c r="U215" s="127">
        <f t="shared" si="211"/>
        <v>0</v>
      </c>
      <c r="V215" s="127">
        <f t="shared" si="211"/>
        <v>0</v>
      </c>
      <c r="W215" s="127">
        <f t="shared" si="211"/>
        <v>0</v>
      </c>
      <c r="X215" s="127">
        <f t="shared" si="211"/>
        <v>0</v>
      </c>
      <c r="Y215" s="127">
        <f t="shared" si="211"/>
        <v>0</v>
      </c>
      <c r="Z215" s="127">
        <f t="shared" si="211"/>
        <v>0</v>
      </c>
      <c r="AA215" s="127">
        <f t="shared" si="211"/>
        <v>0</v>
      </c>
      <c r="AB215" s="127">
        <f t="shared" si="211"/>
        <v>0</v>
      </c>
      <c r="AC215" s="127">
        <f t="shared" si="211"/>
        <v>0</v>
      </c>
      <c r="AD215" s="127">
        <f t="shared" si="211"/>
        <v>0</v>
      </c>
      <c r="AE215" s="127">
        <f t="shared" si="211"/>
        <v>0</v>
      </c>
      <c r="AF215" s="127">
        <f t="shared" si="211"/>
        <v>0</v>
      </c>
      <c r="AG215" s="127">
        <f t="shared" si="211"/>
        <v>0</v>
      </c>
      <c r="AH215" s="127">
        <f t="shared" si="211"/>
        <v>0</v>
      </c>
      <c r="AI215" s="127">
        <f t="shared" si="211"/>
        <v>0</v>
      </c>
      <c r="AJ215" s="127">
        <f t="shared" si="211"/>
        <v>0</v>
      </c>
      <c r="AK215" s="127">
        <f t="shared" si="211"/>
        <v>0</v>
      </c>
      <c r="AL215" s="127">
        <f t="shared" si="211"/>
        <v>0</v>
      </c>
      <c r="AM215" s="127">
        <f t="shared" si="211"/>
        <v>0</v>
      </c>
      <c r="AN215" s="127">
        <f t="shared" si="211"/>
        <v>0</v>
      </c>
      <c r="AO215" s="127">
        <f t="shared" si="211"/>
        <v>0</v>
      </c>
      <c r="AP215" s="127">
        <f t="shared" si="211"/>
        <v>0</v>
      </c>
      <c r="AQ215" s="127">
        <f t="shared" si="211"/>
        <v>0</v>
      </c>
      <c r="AR215" s="127">
        <f t="shared" si="211"/>
        <v>0</v>
      </c>
      <c r="AS215" s="127">
        <f t="shared" si="211"/>
        <v>0</v>
      </c>
      <c r="AT215" s="127">
        <f t="shared" si="211"/>
        <v>0</v>
      </c>
      <c r="AU215" s="127">
        <f t="shared" si="211"/>
        <v>0</v>
      </c>
      <c r="AV215" s="127">
        <f t="shared" si="211"/>
        <v>0</v>
      </c>
      <c r="AW215" s="127">
        <f t="shared" si="211"/>
        <v>0</v>
      </c>
      <c r="AX215" s="127">
        <f t="shared" si="211"/>
        <v>0</v>
      </c>
      <c r="AY215" s="127">
        <f t="shared" si="211"/>
        <v>0</v>
      </c>
      <c r="AZ215" s="127">
        <f t="shared" si="211"/>
        <v>0</v>
      </c>
      <c r="BA215" s="127">
        <f t="shared" si="211"/>
        <v>0</v>
      </c>
      <c r="BB215" s="127">
        <f t="shared" si="211"/>
        <v>0</v>
      </c>
      <c r="BC215" s="127">
        <f t="shared" si="211"/>
        <v>0</v>
      </c>
      <c r="BD215" s="127">
        <f t="shared" si="211"/>
        <v>0</v>
      </c>
      <c r="BE215" s="127">
        <f t="shared" si="211"/>
        <v>0</v>
      </c>
      <c r="BF215" s="127">
        <f t="shared" si="211"/>
        <v>0</v>
      </c>
      <c r="BG215" s="127">
        <f t="shared" si="211"/>
        <v>0</v>
      </c>
      <c r="BH215" s="127">
        <f t="shared" si="211"/>
        <v>0</v>
      </c>
      <c r="BI215" s="127">
        <f t="shared" si="211"/>
        <v>0</v>
      </c>
      <c r="BJ215" s="127">
        <f t="shared" si="211"/>
        <v>0</v>
      </c>
      <c r="BK215" s="127">
        <f t="shared" si="211"/>
        <v>0</v>
      </c>
      <c r="BL215" s="127">
        <f t="shared" si="211"/>
        <v>0</v>
      </c>
      <c r="BM215" s="127">
        <f t="shared" si="211"/>
        <v>0</v>
      </c>
    </row>
    <row r="216" spans="2:65" x14ac:dyDescent="0.25">
      <c r="B216" t="str">
        <f t="shared" si="212"/>
        <v>COSTI D'IMPIANTO E AMPLIAMENTO</v>
      </c>
      <c r="C216" s="51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>
        <f t="shared" si="211"/>
        <v>0</v>
      </c>
      <c r="R216" s="127">
        <f t="shared" si="211"/>
        <v>0</v>
      </c>
      <c r="S216" s="127">
        <f t="shared" si="211"/>
        <v>0</v>
      </c>
      <c r="T216" s="127">
        <f t="shared" si="211"/>
        <v>0</v>
      </c>
      <c r="U216" s="127">
        <f t="shared" si="211"/>
        <v>0</v>
      </c>
      <c r="V216" s="127">
        <f t="shared" si="211"/>
        <v>0</v>
      </c>
      <c r="W216" s="127">
        <f t="shared" si="211"/>
        <v>0</v>
      </c>
      <c r="X216" s="127">
        <f t="shared" si="211"/>
        <v>0</v>
      </c>
      <c r="Y216" s="127">
        <f t="shared" si="211"/>
        <v>0</v>
      </c>
      <c r="Z216" s="127">
        <f t="shared" si="211"/>
        <v>0</v>
      </c>
      <c r="AA216" s="127">
        <f t="shared" si="211"/>
        <v>0</v>
      </c>
      <c r="AB216" s="127">
        <f t="shared" si="211"/>
        <v>0</v>
      </c>
      <c r="AC216" s="127">
        <f t="shared" si="211"/>
        <v>0</v>
      </c>
      <c r="AD216" s="127">
        <f t="shared" si="211"/>
        <v>0</v>
      </c>
      <c r="AE216" s="127">
        <f t="shared" si="211"/>
        <v>0</v>
      </c>
      <c r="AF216" s="127">
        <f t="shared" si="211"/>
        <v>0</v>
      </c>
      <c r="AG216" s="127">
        <f t="shared" si="211"/>
        <v>0</v>
      </c>
      <c r="AH216" s="127">
        <f t="shared" si="211"/>
        <v>0</v>
      </c>
      <c r="AI216" s="127">
        <f t="shared" si="211"/>
        <v>0</v>
      </c>
      <c r="AJ216" s="127">
        <f t="shared" si="211"/>
        <v>0</v>
      </c>
      <c r="AK216" s="127">
        <f t="shared" si="211"/>
        <v>0</v>
      </c>
      <c r="AL216" s="127">
        <f t="shared" si="211"/>
        <v>0</v>
      </c>
      <c r="AM216" s="127">
        <f t="shared" si="211"/>
        <v>0</v>
      </c>
      <c r="AN216" s="127">
        <f t="shared" si="211"/>
        <v>0</v>
      </c>
      <c r="AO216" s="127">
        <f t="shared" si="211"/>
        <v>0</v>
      </c>
      <c r="AP216" s="127">
        <f t="shared" si="211"/>
        <v>0</v>
      </c>
      <c r="AQ216" s="127">
        <f t="shared" si="211"/>
        <v>0</v>
      </c>
      <c r="AR216" s="127">
        <f t="shared" si="211"/>
        <v>0</v>
      </c>
      <c r="AS216" s="127">
        <f t="shared" si="211"/>
        <v>0</v>
      </c>
      <c r="AT216" s="127">
        <f t="shared" si="211"/>
        <v>0</v>
      </c>
      <c r="AU216" s="127">
        <f t="shared" si="211"/>
        <v>0</v>
      </c>
      <c r="AV216" s="127">
        <f t="shared" si="211"/>
        <v>0</v>
      </c>
      <c r="AW216" s="127">
        <f t="shared" si="211"/>
        <v>0</v>
      </c>
      <c r="AX216" s="127">
        <f t="shared" si="211"/>
        <v>0</v>
      </c>
      <c r="AY216" s="127">
        <f t="shared" si="211"/>
        <v>0</v>
      </c>
      <c r="AZ216" s="127">
        <f t="shared" si="211"/>
        <v>0</v>
      </c>
      <c r="BA216" s="127">
        <f t="shared" si="211"/>
        <v>0</v>
      </c>
      <c r="BB216" s="127">
        <f t="shared" si="211"/>
        <v>0</v>
      </c>
      <c r="BC216" s="127">
        <f t="shared" si="211"/>
        <v>0</v>
      </c>
      <c r="BD216" s="127">
        <f t="shared" si="211"/>
        <v>0</v>
      </c>
      <c r="BE216" s="127">
        <f t="shared" si="211"/>
        <v>0</v>
      </c>
      <c r="BF216" s="127">
        <f t="shared" si="211"/>
        <v>0</v>
      </c>
      <c r="BG216" s="127">
        <f t="shared" si="211"/>
        <v>0</v>
      </c>
      <c r="BH216" s="127">
        <f t="shared" si="211"/>
        <v>0</v>
      </c>
      <c r="BI216" s="127">
        <f t="shared" si="211"/>
        <v>0</v>
      </c>
      <c r="BJ216" s="127">
        <f t="shared" si="211"/>
        <v>0</v>
      </c>
      <c r="BK216" s="127">
        <f t="shared" si="211"/>
        <v>0</v>
      </c>
      <c r="BL216" s="127">
        <f t="shared" si="211"/>
        <v>0</v>
      </c>
      <c r="BM216" s="127">
        <f t="shared" si="211"/>
        <v>0</v>
      </c>
    </row>
    <row r="217" spans="2:65" x14ac:dyDescent="0.25">
      <c r="B217" t="str">
        <f t="shared" si="212"/>
        <v>FEE D'INGRESSO</v>
      </c>
      <c r="C217" s="51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>
        <f t="shared" si="211"/>
        <v>0</v>
      </c>
      <c r="R217" s="127">
        <f t="shared" si="211"/>
        <v>0</v>
      </c>
      <c r="S217" s="127">
        <f t="shared" si="211"/>
        <v>0</v>
      </c>
      <c r="T217" s="127">
        <f t="shared" si="211"/>
        <v>0</v>
      </c>
      <c r="U217" s="127">
        <f t="shared" si="211"/>
        <v>0</v>
      </c>
      <c r="V217" s="127">
        <f t="shared" si="211"/>
        <v>0</v>
      </c>
      <c r="W217" s="127">
        <f t="shared" si="211"/>
        <v>0</v>
      </c>
      <c r="X217" s="127">
        <f t="shared" si="211"/>
        <v>0</v>
      </c>
      <c r="Y217" s="127">
        <f t="shared" si="211"/>
        <v>0</v>
      </c>
      <c r="Z217" s="127">
        <f t="shared" si="211"/>
        <v>0</v>
      </c>
      <c r="AA217" s="127">
        <f t="shared" si="211"/>
        <v>0</v>
      </c>
      <c r="AB217" s="127">
        <f t="shared" si="211"/>
        <v>0</v>
      </c>
      <c r="AC217" s="127">
        <f t="shared" si="211"/>
        <v>0</v>
      </c>
      <c r="AD217" s="127">
        <f t="shared" si="211"/>
        <v>0</v>
      </c>
      <c r="AE217" s="127">
        <f t="shared" si="211"/>
        <v>0</v>
      </c>
      <c r="AF217" s="127">
        <f t="shared" si="211"/>
        <v>0</v>
      </c>
      <c r="AG217" s="127">
        <f t="shared" si="211"/>
        <v>0</v>
      </c>
      <c r="AH217" s="127">
        <f t="shared" si="211"/>
        <v>0</v>
      </c>
      <c r="AI217" s="127">
        <f t="shared" si="211"/>
        <v>0</v>
      </c>
      <c r="AJ217" s="127">
        <f t="shared" si="211"/>
        <v>0</v>
      </c>
      <c r="AK217" s="127">
        <f t="shared" si="211"/>
        <v>0</v>
      </c>
      <c r="AL217" s="127">
        <f t="shared" si="211"/>
        <v>0</v>
      </c>
      <c r="AM217" s="127">
        <f t="shared" si="211"/>
        <v>0</v>
      </c>
      <c r="AN217" s="127">
        <f t="shared" si="211"/>
        <v>0</v>
      </c>
      <c r="AO217" s="127">
        <f t="shared" si="211"/>
        <v>0</v>
      </c>
      <c r="AP217" s="127">
        <f t="shared" si="211"/>
        <v>0</v>
      </c>
      <c r="AQ217" s="127">
        <f t="shared" si="211"/>
        <v>0</v>
      </c>
      <c r="AR217" s="127">
        <f t="shared" si="211"/>
        <v>0</v>
      </c>
      <c r="AS217" s="127">
        <f t="shared" si="211"/>
        <v>0</v>
      </c>
      <c r="AT217" s="127">
        <f t="shared" si="211"/>
        <v>0</v>
      </c>
      <c r="AU217" s="127">
        <f t="shared" si="211"/>
        <v>0</v>
      </c>
      <c r="AV217" s="127">
        <f t="shared" si="211"/>
        <v>0</v>
      </c>
      <c r="AW217" s="127">
        <f t="shared" si="211"/>
        <v>0</v>
      </c>
      <c r="AX217" s="127">
        <f t="shared" si="211"/>
        <v>0</v>
      </c>
      <c r="AY217" s="127">
        <f t="shared" si="211"/>
        <v>0</v>
      </c>
      <c r="AZ217" s="127">
        <f t="shared" si="211"/>
        <v>0</v>
      </c>
      <c r="BA217" s="127">
        <f t="shared" si="211"/>
        <v>0</v>
      </c>
      <c r="BB217" s="127">
        <f t="shared" si="211"/>
        <v>0</v>
      </c>
      <c r="BC217" s="127">
        <f t="shared" si="211"/>
        <v>0</v>
      </c>
      <c r="BD217" s="127">
        <f t="shared" si="211"/>
        <v>0</v>
      </c>
      <c r="BE217" s="127">
        <f t="shared" si="211"/>
        <v>0</v>
      </c>
      <c r="BF217" s="127">
        <f t="shared" si="211"/>
        <v>0</v>
      </c>
      <c r="BG217" s="127">
        <f t="shared" si="211"/>
        <v>0</v>
      </c>
      <c r="BH217" s="127">
        <f t="shared" si="211"/>
        <v>0</v>
      </c>
      <c r="BI217" s="127">
        <f t="shared" si="211"/>
        <v>0</v>
      </c>
      <c r="BJ217" s="127">
        <f t="shared" si="211"/>
        <v>0</v>
      </c>
      <c r="BK217" s="127">
        <f t="shared" si="211"/>
        <v>0</v>
      </c>
      <c r="BL217" s="127">
        <f t="shared" si="211"/>
        <v>0</v>
      </c>
      <c r="BM217" s="127">
        <f t="shared" si="211"/>
        <v>0</v>
      </c>
    </row>
    <row r="218" spans="2:65" x14ac:dyDescent="0.25">
      <c r="B218" t="str">
        <f>+B211</f>
        <v>ALTRE IMM.NI IMMATERIALI</v>
      </c>
      <c r="C218" s="51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>
        <f t="shared" si="211"/>
        <v>0</v>
      </c>
      <c r="R218" s="127">
        <f t="shared" si="211"/>
        <v>0</v>
      </c>
      <c r="S218" s="127">
        <f t="shared" si="211"/>
        <v>0</v>
      </c>
      <c r="T218" s="127">
        <f t="shared" si="211"/>
        <v>0</v>
      </c>
      <c r="U218" s="127">
        <f t="shared" si="211"/>
        <v>0</v>
      </c>
      <c r="V218" s="127">
        <f t="shared" si="211"/>
        <v>0</v>
      </c>
      <c r="W218" s="127">
        <f t="shared" si="211"/>
        <v>0</v>
      </c>
      <c r="X218" s="127">
        <f t="shared" si="211"/>
        <v>0</v>
      </c>
      <c r="Y218" s="127">
        <f t="shared" si="211"/>
        <v>0</v>
      </c>
      <c r="Z218" s="127">
        <f t="shared" si="211"/>
        <v>0</v>
      </c>
      <c r="AA218" s="127">
        <f t="shared" ref="AA218:BM218" si="213">+Z218+AA211</f>
        <v>0</v>
      </c>
      <c r="AB218" s="127">
        <f t="shared" si="213"/>
        <v>0</v>
      </c>
      <c r="AC218" s="127">
        <f t="shared" si="213"/>
        <v>0</v>
      </c>
      <c r="AD218" s="127">
        <f t="shared" si="213"/>
        <v>0</v>
      </c>
      <c r="AE218" s="127">
        <f t="shared" si="213"/>
        <v>0</v>
      </c>
      <c r="AF218" s="127">
        <f t="shared" si="213"/>
        <v>0</v>
      </c>
      <c r="AG218" s="127">
        <f t="shared" si="213"/>
        <v>0</v>
      </c>
      <c r="AH218" s="127">
        <f t="shared" si="213"/>
        <v>0</v>
      </c>
      <c r="AI218" s="127">
        <f t="shared" si="213"/>
        <v>0</v>
      </c>
      <c r="AJ218" s="127">
        <f t="shared" si="213"/>
        <v>0</v>
      </c>
      <c r="AK218" s="127">
        <f t="shared" si="213"/>
        <v>0</v>
      </c>
      <c r="AL218" s="127">
        <f t="shared" si="213"/>
        <v>0</v>
      </c>
      <c r="AM218" s="127">
        <f t="shared" si="213"/>
        <v>0</v>
      </c>
      <c r="AN218" s="127">
        <f t="shared" si="213"/>
        <v>0</v>
      </c>
      <c r="AO218" s="127">
        <f t="shared" si="213"/>
        <v>0</v>
      </c>
      <c r="AP218" s="127">
        <f t="shared" si="213"/>
        <v>0</v>
      </c>
      <c r="AQ218" s="127">
        <f t="shared" si="213"/>
        <v>0</v>
      </c>
      <c r="AR218" s="127">
        <f t="shared" si="213"/>
        <v>0</v>
      </c>
      <c r="AS218" s="127">
        <f t="shared" si="213"/>
        <v>0</v>
      </c>
      <c r="AT218" s="127">
        <f t="shared" si="213"/>
        <v>0</v>
      </c>
      <c r="AU218" s="127">
        <f t="shared" si="213"/>
        <v>0</v>
      </c>
      <c r="AV218" s="127">
        <f t="shared" si="213"/>
        <v>0</v>
      </c>
      <c r="AW218" s="127">
        <f t="shared" si="213"/>
        <v>0</v>
      </c>
      <c r="AX218" s="127">
        <f t="shared" si="213"/>
        <v>0</v>
      </c>
      <c r="AY218" s="127">
        <f t="shared" si="213"/>
        <v>0</v>
      </c>
      <c r="AZ218" s="127">
        <f t="shared" si="213"/>
        <v>0</v>
      </c>
      <c r="BA218" s="127">
        <f t="shared" si="213"/>
        <v>0</v>
      </c>
      <c r="BB218" s="127">
        <f t="shared" si="213"/>
        <v>0</v>
      </c>
      <c r="BC218" s="127">
        <f t="shared" si="213"/>
        <v>0</v>
      </c>
      <c r="BD218" s="127">
        <f t="shared" si="213"/>
        <v>0</v>
      </c>
      <c r="BE218" s="127">
        <f t="shared" si="213"/>
        <v>0</v>
      </c>
      <c r="BF218" s="127">
        <f t="shared" si="213"/>
        <v>0</v>
      </c>
      <c r="BG218" s="127">
        <f t="shared" si="213"/>
        <v>0</v>
      </c>
      <c r="BH218" s="127">
        <f t="shared" si="213"/>
        <v>0</v>
      </c>
      <c r="BI218" s="127">
        <f t="shared" si="213"/>
        <v>0</v>
      </c>
      <c r="BJ218" s="127">
        <f t="shared" si="213"/>
        <v>0</v>
      </c>
      <c r="BK218" s="127">
        <f t="shared" si="213"/>
        <v>0</v>
      </c>
      <c r="BL218" s="127">
        <f t="shared" si="213"/>
        <v>0</v>
      </c>
      <c r="BM218" s="127">
        <f t="shared" si="213"/>
        <v>0</v>
      </c>
    </row>
    <row r="219" spans="2:65" x14ac:dyDescent="0.25">
      <c r="F219" s="142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  <c r="AB219" s="142"/>
      <c r="AC219" s="142"/>
      <c r="AD219" s="142"/>
      <c r="AE219" s="142"/>
      <c r="AF219" s="142"/>
      <c r="AG219" s="142"/>
      <c r="AH219" s="142"/>
      <c r="AI219" s="142"/>
      <c r="AJ219" s="142"/>
      <c r="AK219" s="142"/>
      <c r="AL219" s="142"/>
      <c r="AM219" s="142"/>
      <c r="AN219" s="142"/>
      <c r="AO219" s="142"/>
      <c r="AP219" s="142"/>
      <c r="AQ219" s="142"/>
      <c r="AR219" s="142"/>
      <c r="AS219" s="142"/>
      <c r="AT219" s="142"/>
      <c r="AU219" s="142"/>
      <c r="AV219" s="142"/>
      <c r="AW219" s="142"/>
      <c r="AX219" s="142"/>
      <c r="AY219" s="142"/>
      <c r="AZ219" s="142"/>
      <c r="BA219" s="142"/>
      <c r="BB219" s="142"/>
      <c r="BC219" s="142"/>
      <c r="BD219" s="142"/>
      <c r="BE219" s="142"/>
      <c r="BF219" s="142"/>
      <c r="BG219" s="142"/>
      <c r="BH219" s="142"/>
      <c r="BI219" s="142"/>
      <c r="BJ219" s="142"/>
      <c r="BK219" s="142"/>
      <c r="BL219" s="142"/>
      <c r="BM219" s="142"/>
    </row>
    <row r="220" spans="2:65" ht="30" x14ac:dyDescent="0.25">
      <c r="C220" s="50" t="s">
        <v>165</v>
      </c>
      <c r="F220" s="165" t="s">
        <v>166</v>
      </c>
      <c r="G220" s="165" t="s">
        <v>166</v>
      </c>
      <c r="H220" s="165" t="s">
        <v>166</v>
      </c>
      <c r="I220" s="165" t="s">
        <v>166</v>
      </c>
      <c r="J220" s="165" t="s">
        <v>166</v>
      </c>
      <c r="K220" s="165" t="s">
        <v>166</v>
      </c>
      <c r="L220" s="165" t="s">
        <v>166</v>
      </c>
      <c r="M220" s="165" t="s">
        <v>166</v>
      </c>
      <c r="N220" s="165" t="s">
        <v>166</v>
      </c>
      <c r="O220" s="165" t="s">
        <v>166</v>
      </c>
      <c r="P220" s="165" t="s">
        <v>166</v>
      </c>
      <c r="Q220" s="165" t="s">
        <v>166</v>
      </c>
      <c r="R220" s="165" t="s">
        <v>166</v>
      </c>
      <c r="S220" s="165" t="s">
        <v>166</v>
      </c>
      <c r="T220" s="165" t="s">
        <v>166</v>
      </c>
      <c r="U220" s="165" t="s">
        <v>166</v>
      </c>
      <c r="V220" s="165" t="s">
        <v>166</v>
      </c>
      <c r="W220" s="165" t="s">
        <v>166</v>
      </c>
      <c r="X220" s="165" t="s">
        <v>166</v>
      </c>
      <c r="Y220" s="165" t="s">
        <v>166</v>
      </c>
      <c r="Z220" s="165" t="s">
        <v>166</v>
      </c>
      <c r="AA220" s="165" t="s">
        <v>166</v>
      </c>
      <c r="AB220" s="165" t="s">
        <v>166</v>
      </c>
      <c r="AC220" s="165" t="s">
        <v>166</v>
      </c>
      <c r="AD220" s="165" t="s">
        <v>166</v>
      </c>
      <c r="AE220" s="165" t="s">
        <v>166</v>
      </c>
      <c r="AF220" s="165" t="s">
        <v>166</v>
      </c>
      <c r="AG220" s="165" t="s">
        <v>166</v>
      </c>
      <c r="AH220" s="165" t="s">
        <v>166</v>
      </c>
      <c r="AI220" s="165" t="s">
        <v>166</v>
      </c>
      <c r="AJ220" s="165" t="s">
        <v>166</v>
      </c>
      <c r="AK220" s="165" t="s">
        <v>166</v>
      </c>
      <c r="AL220" s="165" t="s">
        <v>166</v>
      </c>
      <c r="AM220" s="165" t="s">
        <v>166</v>
      </c>
      <c r="AN220" s="165" t="s">
        <v>166</v>
      </c>
      <c r="AO220" s="165" t="s">
        <v>166</v>
      </c>
      <c r="AP220" s="165" t="s">
        <v>166</v>
      </c>
      <c r="AQ220" s="165" t="s">
        <v>166</v>
      </c>
      <c r="AR220" s="165" t="s">
        <v>166</v>
      </c>
      <c r="AS220" s="165" t="s">
        <v>166</v>
      </c>
      <c r="AT220" s="165" t="s">
        <v>166</v>
      </c>
      <c r="AU220" s="165" t="s">
        <v>166</v>
      </c>
      <c r="AV220" s="165" t="s">
        <v>166</v>
      </c>
      <c r="AW220" s="165" t="s">
        <v>166</v>
      </c>
      <c r="AX220" s="165" t="s">
        <v>166</v>
      </c>
      <c r="AY220" s="165" t="s">
        <v>166</v>
      </c>
      <c r="AZ220" s="165" t="s">
        <v>166</v>
      </c>
      <c r="BA220" s="165" t="s">
        <v>166</v>
      </c>
      <c r="BB220" s="165" t="s">
        <v>166</v>
      </c>
      <c r="BC220" s="165" t="s">
        <v>166</v>
      </c>
      <c r="BD220" s="165" t="s">
        <v>166</v>
      </c>
      <c r="BE220" s="165" t="s">
        <v>166</v>
      </c>
      <c r="BF220" s="165" t="s">
        <v>166</v>
      </c>
      <c r="BG220" s="165" t="s">
        <v>166</v>
      </c>
      <c r="BH220" s="165" t="s">
        <v>166</v>
      </c>
      <c r="BI220" s="165" t="s">
        <v>166</v>
      </c>
      <c r="BJ220" s="165" t="s">
        <v>166</v>
      </c>
      <c r="BK220" s="165" t="s">
        <v>166</v>
      </c>
      <c r="BL220" s="165" t="s">
        <v>166</v>
      </c>
      <c r="BM220" s="165" t="s">
        <v>166</v>
      </c>
    </row>
    <row r="221" spans="2:65" x14ac:dyDescent="0.25">
      <c r="B221" t="str">
        <f>+B206</f>
        <v>FABBRICATI</v>
      </c>
      <c r="C221" s="51">
        <f>+C206</f>
        <v>0</v>
      </c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>
        <f t="shared" ref="R221:BM221" si="214">+IF(Q228=$G$5,0,1)*(SUM($G$5)*$C221)/12</f>
        <v>0</v>
      </c>
      <c r="S221" s="127">
        <f t="shared" si="214"/>
        <v>0</v>
      </c>
      <c r="T221" s="127">
        <f t="shared" si="214"/>
        <v>0</v>
      </c>
      <c r="U221" s="127">
        <f t="shared" si="214"/>
        <v>0</v>
      </c>
      <c r="V221" s="127">
        <f t="shared" si="214"/>
        <v>0</v>
      </c>
      <c r="W221" s="127">
        <f t="shared" si="214"/>
        <v>0</v>
      </c>
      <c r="X221" s="127">
        <f t="shared" si="214"/>
        <v>0</v>
      </c>
      <c r="Y221" s="127">
        <f t="shared" si="214"/>
        <v>0</v>
      </c>
      <c r="Z221" s="127">
        <f t="shared" si="214"/>
        <v>0</v>
      </c>
      <c r="AA221" s="127">
        <f t="shared" si="214"/>
        <v>0</v>
      </c>
      <c r="AB221" s="127">
        <f t="shared" si="214"/>
        <v>0</v>
      </c>
      <c r="AC221" s="127">
        <f t="shared" si="214"/>
        <v>0</v>
      </c>
      <c r="AD221" s="127">
        <f t="shared" si="214"/>
        <v>0</v>
      </c>
      <c r="AE221" s="127">
        <f t="shared" si="214"/>
        <v>0</v>
      </c>
      <c r="AF221" s="127">
        <f t="shared" si="214"/>
        <v>0</v>
      </c>
      <c r="AG221" s="127">
        <f t="shared" si="214"/>
        <v>0</v>
      </c>
      <c r="AH221" s="127">
        <f t="shared" si="214"/>
        <v>0</v>
      </c>
      <c r="AI221" s="127">
        <f t="shared" si="214"/>
        <v>0</v>
      </c>
      <c r="AJ221" s="127">
        <f t="shared" si="214"/>
        <v>0</v>
      </c>
      <c r="AK221" s="127">
        <f t="shared" si="214"/>
        <v>0</v>
      </c>
      <c r="AL221" s="127">
        <f t="shared" si="214"/>
        <v>0</v>
      </c>
      <c r="AM221" s="127">
        <f t="shared" si="214"/>
        <v>0</v>
      </c>
      <c r="AN221" s="127">
        <f t="shared" si="214"/>
        <v>0</v>
      </c>
      <c r="AO221" s="127">
        <f t="shared" si="214"/>
        <v>0</v>
      </c>
      <c r="AP221" s="127">
        <f t="shared" si="214"/>
        <v>0</v>
      </c>
      <c r="AQ221" s="127">
        <f t="shared" si="214"/>
        <v>0</v>
      </c>
      <c r="AR221" s="127">
        <f t="shared" si="214"/>
        <v>0</v>
      </c>
      <c r="AS221" s="127">
        <f t="shared" si="214"/>
        <v>0</v>
      </c>
      <c r="AT221" s="127">
        <f t="shared" si="214"/>
        <v>0</v>
      </c>
      <c r="AU221" s="127">
        <f t="shared" si="214"/>
        <v>0</v>
      </c>
      <c r="AV221" s="127">
        <f t="shared" si="214"/>
        <v>0</v>
      </c>
      <c r="AW221" s="127">
        <f t="shared" si="214"/>
        <v>0</v>
      </c>
      <c r="AX221" s="127">
        <f t="shared" si="214"/>
        <v>0</v>
      </c>
      <c r="AY221" s="127">
        <f t="shared" si="214"/>
        <v>0</v>
      </c>
      <c r="AZ221" s="127">
        <f t="shared" si="214"/>
        <v>0</v>
      </c>
      <c r="BA221" s="127">
        <f t="shared" si="214"/>
        <v>0</v>
      </c>
      <c r="BB221" s="127">
        <f t="shared" si="214"/>
        <v>0</v>
      </c>
      <c r="BC221" s="127">
        <f t="shared" si="214"/>
        <v>0</v>
      </c>
      <c r="BD221" s="127">
        <f t="shared" si="214"/>
        <v>0</v>
      </c>
      <c r="BE221" s="127">
        <f t="shared" si="214"/>
        <v>0</v>
      </c>
      <c r="BF221" s="127">
        <f t="shared" si="214"/>
        <v>0</v>
      </c>
      <c r="BG221" s="127">
        <f t="shared" si="214"/>
        <v>0</v>
      </c>
      <c r="BH221" s="127">
        <f t="shared" si="214"/>
        <v>0</v>
      </c>
      <c r="BI221" s="127">
        <f t="shared" si="214"/>
        <v>0</v>
      </c>
      <c r="BJ221" s="127">
        <f t="shared" si="214"/>
        <v>0</v>
      </c>
      <c r="BK221" s="127">
        <f t="shared" si="214"/>
        <v>0</v>
      </c>
      <c r="BL221" s="127">
        <f t="shared" si="214"/>
        <v>0</v>
      </c>
      <c r="BM221" s="127">
        <f t="shared" si="214"/>
        <v>0</v>
      </c>
    </row>
    <row r="222" spans="2:65" x14ac:dyDescent="0.25">
      <c r="B222" t="str">
        <f t="shared" ref="B222:C226" si="215">+B207</f>
        <v>IMPIANTI E MACCHINARI</v>
      </c>
      <c r="C222" s="51">
        <f t="shared" si="215"/>
        <v>0</v>
      </c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>
        <f t="shared" ref="R222:BM222" si="216">+IF(Q229=$G$5,0,1)*(SUM($G$6)*$C222)/12</f>
        <v>0</v>
      </c>
      <c r="S222" s="127">
        <f t="shared" si="216"/>
        <v>0</v>
      </c>
      <c r="T222" s="127">
        <f t="shared" si="216"/>
        <v>0</v>
      </c>
      <c r="U222" s="127">
        <f t="shared" si="216"/>
        <v>0</v>
      </c>
      <c r="V222" s="127">
        <f t="shared" si="216"/>
        <v>0</v>
      </c>
      <c r="W222" s="127">
        <f t="shared" si="216"/>
        <v>0</v>
      </c>
      <c r="X222" s="127">
        <f t="shared" si="216"/>
        <v>0</v>
      </c>
      <c r="Y222" s="127">
        <f t="shared" si="216"/>
        <v>0</v>
      </c>
      <c r="Z222" s="127">
        <f t="shared" si="216"/>
        <v>0</v>
      </c>
      <c r="AA222" s="127">
        <f t="shared" si="216"/>
        <v>0</v>
      </c>
      <c r="AB222" s="127">
        <f t="shared" si="216"/>
        <v>0</v>
      </c>
      <c r="AC222" s="127">
        <f t="shared" si="216"/>
        <v>0</v>
      </c>
      <c r="AD222" s="127">
        <f t="shared" si="216"/>
        <v>0</v>
      </c>
      <c r="AE222" s="127">
        <f t="shared" si="216"/>
        <v>0</v>
      </c>
      <c r="AF222" s="127">
        <f t="shared" si="216"/>
        <v>0</v>
      </c>
      <c r="AG222" s="127">
        <f t="shared" si="216"/>
        <v>0</v>
      </c>
      <c r="AH222" s="127">
        <f t="shared" si="216"/>
        <v>0</v>
      </c>
      <c r="AI222" s="127">
        <f t="shared" si="216"/>
        <v>0</v>
      </c>
      <c r="AJ222" s="127">
        <f t="shared" si="216"/>
        <v>0</v>
      </c>
      <c r="AK222" s="127">
        <f t="shared" si="216"/>
        <v>0</v>
      </c>
      <c r="AL222" s="127">
        <f t="shared" si="216"/>
        <v>0</v>
      </c>
      <c r="AM222" s="127">
        <f t="shared" si="216"/>
        <v>0</v>
      </c>
      <c r="AN222" s="127">
        <f t="shared" si="216"/>
        <v>0</v>
      </c>
      <c r="AO222" s="127">
        <f t="shared" si="216"/>
        <v>0</v>
      </c>
      <c r="AP222" s="127">
        <f t="shared" si="216"/>
        <v>0</v>
      </c>
      <c r="AQ222" s="127">
        <f t="shared" si="216"/>
        <v>0</v>
      </c>
      <c r="AR222" s="127">
        <f t="shared" si="216"/>
        <v>0</v>
      </c>
      <c r="AS222" s="127">
        <f t="shared" si="216"/>
        <v>0</v>
      </c>
      <c r="AT222" s="127">
        <f t="shared" si="216"/>
        <v>0</v>
      </c>
      <c r="AU222" s="127">
        <f t="shared" si="216"/>
        <v>0</v>
      </c>
      <c r="AV222" s="127">
        <f t="shared" si="216"/>
        <v>0</v>
      </c>
      <c r="AW222" s="127">
        <f t="shared" si="216"/>
        <v>0</v>
      </c>
      <c r="AX222" s="127">
        <f t="shared" si="216"/>
        <v>0</v>
      </c>
      <c r="AY222" s="127">
        <f t="shared" si="216"/>
        <v>0</v>
      </c>
      <c r="AZ222" s="127">
        <f t="shared" si="216"/>
        <v>0</v>
      </c>
      <c r="BA222" s="127">
        <f t="shared" si="216"/>
        <v>0</v>
      </c>
      <c r="BB222" s="127">
        <f t="shared" si="216"/>
        <v>0</v>
      </c>
      <c r="BC222" s="127">
        <f t="shared" si="216"/>
        <v>0</v>
      </c>
      <c r="BD222" s="127">
        <f t="shared" si="216"/>
        <v>0</v>
      </c>
      <c r="BE222" s="127">
        <f t="shared" si="216"/>
        <v>0</v>
      </c>
      <c r="BF222" s="127">
        <f t="shared" si="216"/>
        <v>0</v>
      </c>
      <c r="BG222" s="127">
        <f t="shared" si="216"/>
        <v>0</v>
      </c>
      <c r="BH222" s="127">
        <f t="shared" si="216"/>
        <v>0</v>
      </c>
      <c r="BI222" s="127">
        <f t="shared" si="216"/>
        <v>0</v>
      </c>
      <c r="BJ222" s="127">
        <f t="shared" si="216"/>
        <v>0</v>
      </c>
      <c r="BK222" s="127">
        <f t="shared" si="216"/>
        <v>0</v>
      </c>
      <c r="BL222" s="127">
        <f t="shared" si="216"/>
        <v>0</v>
      </c>
      <c r="BM222" s="127">
        <f t="shared" si="216"/>
        <v>0</v>
      </c>
    </row>
    <row r="223" spans="2:65" x14ac:dyDescent="0.25">
      <c r="B223" t="str">
        <f t="shared" si="215"/>
        <v>ATTREZZATURE IND.LI E COMM.LI</v>
      </c>
      <c r="C223" s="51">
        <f t="shared" si="215"/>
        <v>0</v>
      </c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>
        <f t="shared" ref="R223:BM223" si="217">+IF(Q230=$G$5,0,1)*(SUM($G$7)*$C223)/12</f>
        <v>0</v>
      </c>
      <c r="S223" s="127">
        <f t="shared" si="217"/>
        <v>0</v>
      </c>
      <c r="T223" s="127">
        <f t="shared" si="217"/>
        <v>0</v>
      </c>
      <c r="U223" s="127">
        <f t="shared" si="217"/>
        <v>0</v>
      </c>
      <c r="V223" s="127">
        <f t="shared" si="217"/>
        <v>0</v>
      </c>
      <c r="W223" s="127">
        <f t="shared" si="217"/>
        <v>0</v>
      </c>
      <c r="X223" s="127">
        <f t="shared" si="217"/>
        <v>0</v>
      </c>
      <c r="Y223" s="127">
        <f t="shared" si="217"/>
        <v>0</v>
      </c>
      <c r="Z223" s="127">
        <f t="shared" si="217"/>
        <v>0</v>
      </c>
      <c r="AA223" s="127">
        <f t="shared" si="217"/>
        <v>0</v>
      </c>
      <c r="AB223" s="127">
        <f t="shared" si="217"/>
        <v>0</v>
      </c>
      <c r="AC223" s="127">
        <f t="shared" si="217"/>
        <v>0</v>
      </c>
      <c r="AD223" s="127">
        <f t="shared" si="217"/>
        <v>0</v>
      </c>
      <c r="AE223" s="127">
        <f t="shared" si="217"/>
        <v>0</v>
      </c>
      <c r="AF223" s="127">
        <f t="shared" si="217"/>
        <v>0</v>
      </c>
      <c r="AG223" s="127">
        <f t="shared" si="217"/>
        <v>0</v>
      </c>
      <c r="AH223" s="127">
        <f t="shared" si="217"/>
        <v>0</v>
      </c>
      <c r="AI223" s="127">
        <f t="shared" si="217"/>
        <v>0</v>
      </c>
      <c r="AJ223" s="127">
        <f t="shared" si="217"/>
        <v>0</v>
      </c>
      <c r="AK223" s="127">
        <f t="shared" si="217"/>
        <v>0</v>
      </c>
      <c r="AL223" s="127">
        <f t="shared" si="217"/>
        <v>0</v>
      </c>
      <c r="AM223" s="127">
        <f t="shared" si="217"/>
        <v>0</v>
      </c>
      <c r="AN223" s="127">
        <f t="shared" si="217"/>
        <v>0</v>
      </c>
      <c r="AO223" s="127">
        <f t="shared" si="217"/>
        <v>0</v>
      </c>
      <c r="AP223" s="127">
        <f t="shared" si="217"/>
        <v>0</v>
      </c>
      <c r="AQ223" s="127">
        <f t="shared" si="217"/>
        <v>0</v>
      </c>
      <c r="AR223" s="127">
        <f t="shared" si="217"/>
        <v>0</v>
      </c>
      <c r="AS223" s="127">
        <f t="shared" si="217"/>
        <v>0</v>
      </c>
      <c r="AT223" s="127">
        <f t="shared" si="217"/>
        <v>0</v>
      </c>
      <c r="AU223" s="127">
        <f t="shared" si="217"/>
        <v>0</v>
      </c>
      <c r="AV223" s="127">
        <f t="shared" si="217"/>
        <v>0</v>
      </c>
      <c r="AW223" s="127">
        <f t="shared" si="217"/>
        <v>0</v>
      </c>
      <c r="AX223" s="127">
        <f t="shared" si="217"/>
        <v>0</v>
      </c>
      <c r="AY223" s="127">
        <f t="shared" si="217"/>
        <v>0</v>
      </c>
      <c r="AZ223" s="127">
        <f t="shared" si="217"/>
        <v>0</v>
      </c>
      <c r="BA223" s="127">
        <f t="shared" si="217"/>
        <v>0</v>
      </c>
      <c r="BB223" s="127">
        <f t="shared" si="217"/>
        <v>0</v>
      </c>
      <c r="BC223" s="127">
        <f t="shared" si="217"/>
        <v>0</v>
      </c>
      <c r="BD223" s="127">
        <f t="shared" si="217"/>
        <v>0</v>
      </c>
      <c r="BE223" s="127">
        <f t="shared" si="217"/>
        <v>0</v>
      </c>
      <c r="BF223" s="127">
        <f t="shared" si="217"/>
        <v>0</v>
      </c>
      <c r="BG223" s="127">
        <f t="shared" si="217"/>
        <v>0</v>
      </c>
      <c r="BH223" s="127">
        <f t="shared" si="217"/>
        <v>0</v>
      </c>
      <c r="BI223" s="127">
        <f t="shared" si="217"/>
        <v>0</v>
      </c>
      <c r="BJ223" s="127">
        <f t="shared" si="217"/>
        <v>0</v>
      </c>
      <c r="BK223" s="127">
        <f t="shared" si="217"/>
        <v>0</v>
      </c>
      <c r="BL223" s="127">
        <f t="shared" si="217"/>
        <v>0</v>
      </c>
      <c r="BM223" s="127">
        <f t="shared" si="217"/>
        <v>0</v>
      </c>
    </row>
    <row r="224" spans="2:65" x14ac:dyDescent="0.25">
      <c r="B224" t="str">
        <f t="shared" si="215"/>
        <v>COSTI D'IMPIANTO E AMPLIAMENTO</v>
      </c>
      <c r="C224" s="51">
        <f t="shared" si="215"/>
        <v>0</v>
      </c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>
        <f t="shared" ref="R224:BM224" si="218">+IF(Q231=$G$5,0,1)*(SUM($G$8)*$C224)/12</f>
        <v>0</v>
      </c>
      <c r="S224" s="127">
        <f t="shared" si="218"/>
        <v>0</v>
      </c>
      <c r="T224" s="127">
        <f t="shared" si="218"/>
        <v>0</v>
      </c>
      <c r="U224" s="127">
        <f t="shared" si="218"/>
        <v>0</v>
      </c>
      <c r="V224" s="127">
        <f t="shared" si="218"/>
        <v>0</v>
      </c>
      <c r="W224" s="127">
        <f t="shared" si="218"/>
        <v>0</v>
      </c>
      <c r="X224" s="127">
        <f t="shared" si="218"/>
        <v>0</v>
      </c>
      <c r="Y224" s="127">
        <f t="shared" si="218"/>
        <v>0</v>
      </c>
      <c r="Z224" s="127">
        <f t="shared" si="218"/>
        <v>0</v>
      </c>
      <c r="AA224" s="127">
        <f t="shared" si="218"/>
        <v>0</v>
      </c>
      <c r="AB224" s="127">
        <f t="shared" si="218"/>
        <v>0</v>
      </c>
      <c r="AC224" s="127">
        <f t="shared" si="218"/>
        <v>0</v>
      </c>
      <c r="AD224" s="127">
        <f t="shared" si="218"/>
        <v>0</v>
      </c>
      <c r="AE224" s="127">
        <f t="shared" si="218"/>
        <v>0</v>
      </c>
      <c r="AF224" s="127">
        <f t="shared" si="218"/>
        <v>0</v>
      </c>
      <c r="AG224" s="127">
        <f t="shared" si="218"/>
        <v>0</v>
      </c>
      <c r="AH224" s="127">
        <f t="shared" si="218"/>
        <v>0</v>
      </c>
      <c r="AI224" s="127">
        <f t="shared" si="218"/>
        <v>0</v>
      </c>
      <c r="AJ224" s="127">
        <f t="shared" si="218"/>
        <v>0</v>
      </c>
      <c r="AK224" s="127">
        <f t="shared" si="218"/>
        <v>0</v>
      </c>
      <c r="AL224" s="127">
        <f t="shared" si="218"/>
        <v>0</v>
      </c>
      <c r="AM224" s="127">
        <f t="shared" si="218"/>
        <v>0</v>
      </c>
      <c r="AN224" s="127">
        <f t="shared" si="218"/>
        <v>0</v>
      </c>
      <c r="AO224" s="127">
        <f t="shared" si="218"/>
        <v>0</v>
      </c>
      <c r="AP224" s="127">
        <f t="shared" si="218"/>
        <v>0</v>
      </c>
      <c r="AQ224" s="127">
        <f t="shared" si="218"/>
        <v>0</v>
      </c>
      <c r="AR224" s="127">
        <f t="shared" si="218"/>
        <v>0</v>
      </c>
      <c r="AS224" s="127">
        <f t="shared" si="218"/>
        <v>0</v>
      </c>
      <c r="AT224" s="127">
        <f t="shared" si="218"/>
        <v>0</v>
      </c>
      <c r="AU224" s="127">
        <f t="shared" si="218"/>
        <v>0</v>
      </c>
      <c r="AV224" s="127">
        <f t="shared" si="218"/>
        <v>0</v>
      </c>
      <c r="AW224" s="127">
        <f t="shared" si="218"/>
        <v>0</v>
      </c>
      <c r="AX224" s="127">
        <f t="shared" si="218"/>
        <v>0</v>
      </c>
      <c r="AY224" s="127">
        <f t="shared" si="218"/>
        <v>0</v>
      </c>
      <c r="AZ224" s="127">
        <f t="shared" si="218"/>
        <v>0</v>
      </c>
      <c r="BA224" s="127">
        <f t="shared" si="218"/>
        <v>0</v>
      </c>
      <c r="BB224" s="127">
        <f t="shared" si="218"/>
        <v>0</v>
      </c>
      <c r="BC224" s="127">
        <f t="shared" si="218"/>
        <v>0</v>
      </c>
      <c r="BD224" s="127">
        <f t="shared" si="218"/>
        <v>0</v>
      </c>
      <c r="BE224" s="127">
        <f t="shared" si="218"/>
        <v>0</v>
      </c>
      <c r="BF224" s="127">
        <f t="shared" si="218"/>
        <v>0</v>
      </c>
      <c r="BG224" s="127">
        <f t="shared" si="218"/>
        <v>0</v>
      </c>
      <c r="BH224" s="127">
        <f t="shared" si="218"/>
        <v>0</v>
      </c>
      <c r="BI224" s="127">
        <f t="shared" si="218"/>
        <v>0</v>
      </c>
      <c r="BJ224" s="127">
        <f t="shared" si="218"/>
        <v>0</v>
      </c>
      <c r="BK224" s="127">
        <f t="shared" si="218"/>
        <v>0</v>
      </c>
      <c r="BL224" s="127">
        <f t="shared" si="218"/>
        <v>0</v>
      </c>
      <c r="BM224" s="127">
        <f t="shared" si="218"/>
        <v>0</v>
      </c>
    </row>
    <row r="225" spans="2:65" x14ac:dyDescent="0.25">
      <c r="B225" t="str">
        <f t="shared" si="215"/>
        <v>FEE D'INGRESSO</v>
      </c>
      <c r="C225" s="51">
        <f t="shared" si="215"/>
        <v>0</v>
      </c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>
        <f t="shared" ref="R225:BM225" si="219">+IF(Q232=$G$5,0,1)*(SUM($G$9)*$C225)/12</f>
        <v>0</v>
      </c>
      <c r="S225" s="127">
        <f t="shared" si="219"/>
        <v>0</v>
      </c>
      <c r="T225" s="127">
        <f t="shared" si="219"/>
        <v>0</v>
      </c>
      <c r="U225" s="127">
        <f t="shared" si="219"/>
        <v>0</v>
      </c>
      <c r="V225" s="127">
        <f t="shared" si="219"/>
        <v>0</v>
      </c>
      <c r="W225" s="127">
        <f t="shared" si="219"/>
        <v>0</v>
      </c>
      <c r="X225" s="127">
        <f t="shared" si="219"/>
        <v>0</v>
      </c>
      <c r="Y225" s="127">
        <f t="shared" si="219"/>
        <v>0</v>
      </c>
      <c r="Z225" s="127">
        <f t="shared" si="219"/>
        <v>0</v>
      </c>
      <c r="AA225" s="127">
        <f t="shared" si="219"/>
        <v>0</v>
      </c>
      <c r="AB225" s="127">
        <f t="shared" si="219"/>
        <v>0</v>
      </c>
      <c r="AC225" s="127">
        <f t="shared" si="219"/>
        <v>0</v>
      </c>
      <c r="AD225" s="127">
        <f t="shared" si="219"/>
        <v>0</v>
      </c>
      <c r="AE225" s="127">
        <f t="shared" si="219"/>
        <v>0</v>
      </c>
      <c r="AF225" s="127">
        <f t="shared" si="219"/>
        <v>0</v>
      </c>
      <c r="AG225" s="127">
        <f t="shared" si="219"/>
        <v>0</v>
      </c>
      <c r="AH225" s="127">
        <f t="shared" si="219"/>
        <v>0</v>
      </c>
      <c r="AI225" s="127">
        <f t="shared" si="219"/>
        <v>0</v>
      </c>
      <c r="AJ225" s="127">
        <f t="shared" si="219"/>
        <v>0</v>
      </c>
      <c r="AK225" s="127">
        <f t="shared" si="219"/>
        <v>0</v>
      </c>
      <c r="AL225" s="127">
        <f t="shared" si="219"/>
        <v>0</v>
      </c>
      <c r="AM225" s="127">
        <f t="shared" si="219"/>
        <v>0</v>
      </c>
      <c r="AN225" s="127">
        <f t="shared" si="219"/>
        <v>0</v>
      </c>
      <c r="AO225" s="127">
        <f t="shared" si="219"/>
        <v>0</v>
      </c>
      <c r="AP225" s="127">
        <f t="shared" si="219"/>
        <v>0</v>
      </c>
      <c r="AQ225" s="127">
        <f t="shared" si="219"/>
        <v>0</v>
      </c>
      <c r="AR225" s="127">
        <f t="shared" si="219"/>
        <v>0</v>
      </c>
      <c r="AS225" s="127">
        <f t="shared" si="219"/>
        <v>0</v>
      </c>
      <c r="AT225" s="127">
        <f t="shared" si="219"/>
        <v>0</v>
      </c>
      <c r="AU225" s="127">
        <f t="shared" si="219"/>
        <v>0</v>
      </c>
      <c r="AV225" s="127">
        <f t="shared" si="219"/>
        <v>0</v>
      </c>
      <c r="AW225" s="127">
        <f t="shared" si="219"/>
        <v>0</v>
      </c>
      <c r="AX225" s="127">
        <f t="shared" si="219"/>
        <v>0</v>
      </c>
      <c r="AY225" s="127">
        <f t="shared" si="219"/>
        <v>0</v>
      </c>
      <c r="AZ225" s="127">
        <f t="shared" si="219"/>
        <v>0</v>
      </c>
      <c r="BA225" s="127">
        <f t="shared" si="219"/>
        <v>0</v>
      </c>
      <c r="BB225" s="127">
        <f t="shared" si="219"/>
        <v>0</v>
      </c>
      <c r="BC225" s="127">
        <f t="shared" si="219"/>
        <v>0</v>
      </c>
      <c r="BD225" s="127">
        <f t="shared" si="219"/>
        <v>0</v>
      </c>
      <c r="BE225" s="127">
        <f t="shared" si="219"/>
        <v>0</v>
      </c>
      <c r="BF225" s="127">
        <f t="shared" si="219"/>
        <v>0</v>
      </c>
      <c r="BG225" s="127">
        <f t="shared" si="219"/>
        <v>0</v>
      </c>
      <c r="BH225" s="127">
        <f t="shared" si="219"/>
        <v>0</v>
      </c>
      <c r="BI225" s="127">
        <f t="shared" si="219"/>
        <v>0</v>
      </c>
      <c r="BJ225" s="127">
        <f t="shared" si="219"/>
        <v>0</v>
      </c>
      <c r="BK225" s="127">
        <f t="shared" si="219"/>
        <v>0</v>
      </c>
      <c r="BL225" s="127">
        <f t="shared" si="219"/>
        <v>0</v>
      </c>
      <c r="BM225" s="127">
        <f t="shared" si="219"/>
        <v>0</v>
      </c>
    </row>
    <row r="226" spans="2:65" x14ac:dyDescent="0.25">
      <c r="B226" t="str">
        <f t="shared" si="215"/>
        <v>ALTRE IMM.NI IMMATERIALI</v>
      </c>
      <c r="C226" s="51">
        <f t="shared" si="215"/>
        <v>0</v>
      </c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>
        <f t="shared" ref="R226:BM226" si="220">+IF(Q233=$G$5,0,1)*(SUM($G$10)*$C226)/12</f>
        <v>0</v>
      </c>
      <c r="S226" s="127">
        <f t="shared" si="220"/>
        <v>0</v>
      </c>
      <c r="T226" s="127">
        <f t="shared" si="220"/>
        <v>0</v>
      </c>
      <c r="U226" s="127">
        <f t="shared" si="220"/>
        <v>0</v>
      </c>
      <c r="V226" s="127">
        <f t="shared" si="220"/>
        <v>0</v>
      </c>
      <c r="W226" s="127">
        <f t="shared" si="220"/>
        <v>0</v>
      </c>
      <c r="X226" s="127">
        <f t="shared" si="220"/>
        <v>0</v>
      </c>
      <c r="Y226" s="127">
        <f t="shared" si="220"/>
        <v>0</v>
      </c>
      <c r="Z226" s="127">
        <f t="shared" si="220"/>
        <v>0</v>
      </c>
      <c r="AA226" s="127">
        <f t="shared" si="220"/>
        <v>0</v>
      </c>
      <c r="AB226" s="127">
        <f t="shared" si="220"/>
        <v>0</v>
      </c>
      <c r="AC226" s="127">
        <f t="shared" si="220"/>
        <v>0</v>
      </c>
      <c r="AD226" s="127">
        <f t="shared" si="220"/>
        <v>0</v>
      </c>
      <c r="AE226" s="127">
        <f t="shared" si="220"/>
        <v>0</v>
      </c>
      <c r="AF226" s="127">
        <f t="shared" si="220"/>
        <v>0</v>
      </c>
      <c r="AG226" s="127">
        <f t="shared" si="220"/>
        <v>0</v>
      </c>
      <c r="AH226" s="127">
        <f t="shared" si="220"/>
        <v>0</v>
      </c>
      <c r="AI226" s="127">
        <f t="shared" si="220"/>
        <v>0</v>
      </c>
      <c r="AJ226" s="127">
        <f t="shared" si="220"/>
        <v>0</v>
      </c>
      <c r="AK226" s="127">
        <f t="shared" si="220"/>
        <v>0</v>
      </c>
      <c r="AL226" s="127">
        <f t="shared" si="220"/>
        <v>0</v>
      </c>
      <c r="AM226" s="127">
        <f t="shared" si="220"/>
        <v>0</v>
      </c>
      <c r="AN226" s="127">
        <f t="shared" si="220"/>
        <v>0</v>
      </c>
      <c r="AO226" s="127">
        <f t="shared" si="220"/>
        <v>0</v>
      </c>
      <c r="AP226" s="127">
        <f t="shared" si="220"/>
        <v>0</v>
      </c>
      <c r="AQ226" s="127">
        <f t="shared" si="220"/>
        <v>0</v>
      </c>
      <c r="AR226" s="127">
        <f t="shared" si="220"/>
        <v>0</v>
      </c>
      <c r="AS226" s="127">
        <f t="shared" si="220"/>
        <v>0</v>
      </c>
      <c r="AT226" s="127">
        <f t="shared" si="220"/>
        <v>0</v>
      </c>
      <c r="AU226" s="127">
        <f t="shared" si="220"/>
        <v>0</v>
      </c>
      <c r="AV226" s="127">
        <f t="shared" si="220"/>
        <v>0</v>
      </c>
      <c r="AW226" s="127">
        <f t="shared" si="220"/>
        <v>0</v>
      </c>
      <c r="AX226" s="127">
        <f t="shared" si="220"/>
        <v>0</v>
      </c>
      <c r="AY226" s="127">
        <f t="shared" si="220"/>
        <v>0</v>
      </c>
      <c r="AZ226" s="127">
        <f t="shared" si="220"/>
        <v>0</v>
      </c>
      <c r="BA226" s="127">
        <f t="shared" si="220"/>
        <v>0</v>
      </c>
      <c r="BB226" s="127">
        <f t="shared" si="220"/>
        <v>0</v>
      </c>
      <c r="BC226" s="127">
        <f t="shared" si="220"/>
        <v>0</v>
      </c>
      <c r="BD226" s="127">
        <f t="shared" si="220"/>
        <v>0</v>
      </c>
      <c r="BE226" s="127">
        <f t="shared" si="220"/>
        <v>0</v>
      </c>
      <c r="BF226" s="127">
        <f t="shared" si="220"/>
        <v>0</v>
      </c>
      <c r="BG226" s="127">
        <f t="shared" si="220"/>
        <v>0</v>
      </c>
      <c r="BH226" s="127">
        <f t="shared" si="220"/>
        <v>0</v>
      </c>
      <c r="BI226" s="127">
        <f t="shared" si="220"/>
        <v>0</v>
      </c>
      <c r="BJ226" s="127">
        <f t="shared" si="220"/>
        <v>0</v>
      </c>
      <c r="BK226" s="127">
        <f t="shared" si="220"/>
        <v>0</v>
      </c>
      <c r="BL226" s="127">
        <f t="shared" si="220"/>
        <v>0</v>
      </c>
      <c r="BM226" s="127">
        <f t="shared" si="220"/>
        <v>0</v>
      </c>
    </row>
    <row r="227" spans="2:65" ht="30" x14ac:dyDescent="0.25">
      <c r="C227" s="50"/>
      <c r="F227" s="165" t="s">
        <v>167</v>
      </c>
      <c r="G227" s="165" t="s">
        <v>167</v>
      </c>
      <c r="H227" s="165" t="s">
        <v>167</v>
      </c>
      <c r="I227" s="165" t="s">
        <v>167</v>
      </c>
      <c r="J227" s="165" t="s">
        <v>167</v>
      </c>
      <c r="K227" s="165" t="s">
        <v>167</v>
      </c>
      <c r="L227" s="165" t="s">
        <v>167</v>
      </c>
      <c r="M227" s="165" t="s">
        <v>167</v>
      </c>
      <c r="N227" s="165" t="s">
        <v>167</v>
      </c>
      <c r="O227" s="165" t="s">
        <v>167</v>
      </c>
      <c r="P227" s="165" t="s">
        <v>167</v>
      </c>
      <c r="Q227" s="165" t="s">
        <v>167</v>
      </c>
      <c r="R227" s="165" t="s">
        <v>167</v>
      </c>
      <c r="S227" s="165" t="s">
        <v>167</v>
      </c>
      <c r="T227" s="165" t="s">
        <v>167</v>
      </c>
      <c r="U227" s="165" t="s">
        <v>167</v>
      </c>
      <c r="V227" s="165" t="s">
        <v>167</v>
      </c>
      <c r="W227" s="165" t="s">
        <v>167</v>
      </c>
      <c r="X227" s="165" t="s">
        <v>167</v>
      </c>
      <c r="Y227" s="165" t="s">
        <v>167</v>
      </c>
      <c r="Z227" s="165" t="s">
        <v>167</v>
      </c>
      <c r="AA227" s="165" t="s">
        <v>167</v>
      </c>
      <c r="AB227" s="165" t="s">
        <v>167</v>
      </c>
      <c r="AC227" s="165" t="s">
        <v>167</v>
      </c>
      <c r="AD227" s="165" t="s">
        <v>167</v>
      </c>
      <c r="AE227" s="165" t="s">
        <v>167</v>
      </c>
      <c r="AF227" s="165" t="s">
        <v>167</v>
      </c>
      <c r="AG227" s="165" t="s">
        <v>167</v>
      </c>
      <c r="AH227" s="165" t="s">
        <v>167</v>
      </c>
      <c r="AI227" s="165" t="s">
        <v>167</v>
      </c>
      <c r="AJ227" s="165" t="s">
        <v>167</v>
      </c>
      <c r="AK227" s="165" t="s">
        <v>167</v>
      </c>
      <c r="AL227" s="165" t="s">
        <v>167</v>
      </c>
      <c r="AM227" s="165" t="s">
        <v>167</v>
      </c>
      <c r="AN227" s="165" t="s">
        <v>167</v>
      </c>
      <c r="AO227" s="165" t="s">
        <v>167</v>
      </c>
      <c r="AP227" s="165" t="s">
        <v>167</v>
      </c>
      <c r="AQ227" s="165" t="s">
        <v>167</v>
      </c>
      <c r="AR227" s="165" t="s">
        <v>167</v>
      </c>
      <c r="AS227" s="165" t="s">
        <v>167</v>
      </c>
      <c r="AT227" s="165" t="s">
        <v>167</v>
      </c>
      <c r="AU227" s="165" t="s">
        <v>167</v>
      </c>
      <c r="AV227" s="165" t="s">
        <v>167</v>
      </c>
      <c r="AW227" s="165" t="s">
        <v>167</v>
      </c>
      <c r="AX227" s="165" t="s">
        <v>167</v>
      </c>
      <c r="AY227" s="165" t="s">
        <v>167</v>
      </c>
      <c r="AZ227" s="165" t="s">
        <v>167</v>
      </c>
      <c r="BA227" s="165" t="s">
        <v>167</v>
      </c>
      <c r="BB227" s="165" t="s">
        <v>167</v>
      </c>
      <c r="BC227" s="165" t="s">
        <v>167</v>
      </c>
      <c r="BD227" s="165" t="s">
        <v>167</v>
      </c>
      <c r="BE227" s="165" t="s">
        <v>167</v>
      </c>
      <c r="BF227" s="165" t="s">
        <v>167</v>
      </c>
      <c r="BG227" s="165" t="s">
        <v>167</v>
      </c>
      <c r="BH227" s="165" t="s">
        <v>167</v>
      </c>
      <c r="BI227" s="165" t="s">
        <v>167</v>
      </c>
      <c r="BJ227" s="165" t="s">
        <v>167</v>
      </c>
      <c r="BK227" s="165" t="s">
        <v>167</v>
      </c>
      <c r="BL227" s="165" t="s">
        <v>167</v>
      </c>
      <c r="BM227" s="165" t="s">
        <v>167</v>
      </c>
    </row>
    <row r="228" spans="2:65" x14ac:dyDescent="0.25">
      <c r="B228" t="str">
        <f>+B221</f>
        <v>FABBRICATI</v>
      </c>
      <c r="C228" s="51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>
        <f t="shared" ref="R228:BM233" si="221">+Q228+R221</f>
        <v>0</v>
      </c>
      <c r="S228" s="127">
        <f t="shared" si="221"/>
        <v>0</v>
      </c>
      <c r="T228" s="127">
        <f t="shared" si="221"/>
        <v>0</v>
      </c>
      <c r="U228" s="127">
        <f t="shared" si="221"/>
        <v>0</v>
      </c>
      <c r="V228" s="127">
        <f t="shared" si="221"/>
        <v>0</v>
      </c>
      <c r="W228" s="127">
        <f t="shared" si="221"/>
        <v>0</v>
      </c>
      <c r="X228" s="127">
        <f t="shared" si="221"/>
        <v>0</v>
      </c>
      <c r="Y228" s="127">
        <f t="shared" si="221"/>
        <v>0</v>
      </c>
      <c r="Z228" s="127">
        <f t="shared" si="221"/>
        <v>0</v>
      </c>
      <c r="AA228" s="127">
        <f t="shared" si="221"/>
        <v>0</v>
      </c>
      <c r="AB228" s="127">
        <f t="shared" si="221"/>
        <v>0</v>
      </c>
      <c r="AC228" s="127">
        <f t="shared" si="221"/>
        <v>0</v>
      </c>
      <c r="AD228" s="127">
        <f t="shared" si="221"/>
        <v>0</v>
      </c>
      <c r="AE228" s="127">
        <f t="shared" si="221"/>
        <v>0</v>
      </c>
      <c r="AF228" s="127">
        <f t="shared" si="221"/>
        <v>0</v>
      </c>
      <c r="AG228" s="127">
        <f t="shared" si="221"/>
        <v>0</v>
      </c>
      <c r="AH228" s="127">
        <f t="shared" si="221"/>
        <v>0</v>
      </c>
      <c r="AI228" s="127">
        <f t="shared" si="221"/>
        <v>0</v>
      </c>
      <c r="AJ228" s="127">
        <f t="shared" si="221"/>
        <v>0</v>
      </c>
      <c r="AK228" s="127">
        <f t="shared" si="221"/>
        <v>0</v>
      </c>
      <c r="AL228" s="127">
        <f t="shared" si="221"/>
        <v>0</v>
      </c>
      <c r="AM228" s="127">
        <f t="shared" si="221"/>
        <v>0</v>
      </c>
      <c r="AN228" s="127">
        <f t="shared" si="221"/>
        <v>0</v>
      </c>
      <c r="AO228" s="127">
        <f t="shared" si="221"/>
        <v>0</v>
      </c>
      <c r="AP228" s="127">
        <f t="shared" si="221"/>
        <v>0</v>
      </c>
      <c r="AQ228" s="127">
        <f t="shared" si="221"/>
        <v>0</v>
      </c>
      <c r="AR228" s="127">
        <f t="shared" si="221"/>
        <v>0</v>
      </c>
      <c r="AS228" s="127">
        <f t="shared" si="221"/>
        <v>0</v>
      </c>
      <c r="AT228" s="127">
        <f t="shared" si="221"/>
        <v>0</v>
      </c>
      <c r="AU228" s="127">
        <f t="shared" si="221"/>
        <v>0</v>
      </c>
      <c r="AV228" s="127">
        <f t="shared" si="221"/>
        <v>0</v>
      </c>
      <c r="AW228" s="127">
        <f t="shared" si="221"/>
        <v>0</v>
      </c>
      <c r="AX228" s="127">
        <f t="shared" si="221"/>
        <v>0</v>
      </c>
      <c r="AY228" s="127">
        <f t="shared" si="221"/>
        <v>0</v>
      </c>
      <c r="AZ228" s="127">
        <f t="shared" si="221"/>
        <v>0</v>
      </c>
      <c r="BA228" s="127">
        <f t="shared" si="221"/>
        <v>0</v>
      </c>
      <c r="BB228" s="127">
        <f t="shared" si="221"/>
        <v>0</v>
      </c>
      <c r="BC228" s="127">
        <f t="shared" si="221"/>
        <v>0</v>
      </c>
      <c r="BD228" s="127">
        <f t="shared" si="221"/>
        <v>0</v>
      </c>
      <c r="BE228" s="127">
        <f t="shared" si="221"/>
        <v>0</v>
      </c>
      <c r="BF228" s="127">
        <f t="shared" si="221"/>
        <v>0</v>
      </c>
      <c r="BG228" s="127">
        <f t="shared" si="221"/>
        <v>0</v>
      </c>
      <c r="BH228" s="127">
        <f t="shared" si="221"/>
        <v>0</v>
      </c>
      <c r="BI228" s="127">
        <f t="shared" si="221"/>
        <v>0</v>
      </c>
      <c r="BJ228" s="127">
        <f t="shared" si="221"/>
        <v>0</v>
      </c>
      <c r="BK228" s="127">
        <f t="shared" si="221"/>
        <v>0</v>
      </c>
      <c r="BL228" s="127">
        <f t="shared" si="221"/>
        <v>0</v>
      </c>
      <c r="BM228" s="127">
        <f t="shared" si="221"/>
        <v>0</v>
      </c>
    </row>
    <row r="229" spans="2:65" x14ac:dyDescent="0.25">
      <c r="B229" t="str">
        <f t="shared" ref="B229:B232" si="222">+B222</f>
        <v>IMPIANTI E MACCHINARI</v>
      </c>
      <c r="C229" s="51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>
        <f t="shared" si="221"/>
        <v>0</v>
      </c>
      <c r="S229" s="127">
        <f t="shared" si="221"/>
        <v>0</v>
      </c>
      <c r="T229" s="127">
        <f t="shared" si="221"/>
        <v>0</v>
      </c>
      <c r="U229" s="127">
        <f t="shared" si="221"/>
        <v>0</v>
      </c>
      <c r="V229" s="127">
        <f t="shared" si="221"/>
        <v>0</v>
      </c>
      <c r="W229" s="127">
        <f t="shared" si="221"/>
        <v>0</v>
      </c>
      <c r="X229" s="127">
        <f t="shared" si="221"/>
        <v>0</v>
      </c>
      <c r="Y229" s="127">
        <f t="shared" si="221"/>
        <v>0</v>
      </c>
      <c r="Z229" s="127">
        <f t="shared" si="221"/>
        <v>0</v>
      </c>
      <c r="AA229" s="127">
        <f t="shared" si="221"/>
        <v>0</v>
      </c>
      <c r="AB229" s="127">
        <f t="shared" si="221"/>
        <v>0</v>
      </c>
      <c r="AC229" s="127">
        <f t="shared" si="221"/>
        <v>0</v>
      </c>
      <c r="AD229" s="127">
        <f t="shared" si="221"/>
        <v>0</v>
      </c>
      <c r="AE229" s="127">
        <f t="shared" si="221"/>
        <v>0</v>
      </c>
      <c r="AF229" s="127">
        <f t="shared" si="221"/>
        <v>0</v>
      </c>
      <c r="AG229" s="127">
        <f t="shared" si="221"/>
        <v>0</v>
      </c>
      <c r="AH229" s="127">
        <f t="shared" si="221"/>
        <v>0</v>
      </c>
      <c r="AI229" s="127">
        <f t="shared" si="221"/>
        <v>0</v>
      </c>
      <c r="AJ229" s="127">
        <f t="shared" si="221"/>
        <v>0</v>
      </c>
      <c r="AK229" s="127">
        <f t="shared" si="221"/>
        <v>0</v>
      </c>
      <c r="AL229" s="127">
        <f t="shared" si="221"/>
        <v>0</v>
      </c>
      <c r="AM229" s="127">
        <f t="shared" si="221"/>
        <v>0</v>
      </c>
      <c r="AN229" s="127">
        <f t="shared" si="221"/>
        <v>0</v>
      </c>
      <c r="AO229" s="127">
        <f t="shared" si="221"/>
        <v>0</v>
      </c>
      <c r="AP229" s="127">
        <f t="shared" si="221"/>
        <v>0</v>
      </c>
      <c r="AQ229" s="127">
        <f t="shared" si="221"/>
        <v>0</v>
      </c>
      <c r="AR229" s="127">
        <f t="shared" si="221"/>
        <v>0</v>
      </c>
      <c r="AS229" s="127">
        <f t="shared" si="221"/>
        <v>0</v>
      </c>
      <c r="AT229" s="127">
        <f t="shared" si="221"/>
        <v>0</v>
      </c>
      <c r="AU229" s="127">
        <f t="shared" si="221"/>
        <v>0</v>
      </c>
      <c r="AV229" s="127">
        <f t="shared" si="221"/>
        <v>0</v>
      </c>
      <c r="AW229" s="127">
        <f t="shared" si="221"/>
        <v>0</v>
      </c>
      <c r="AX229" s="127">
        <f t="shared" si="221"/>
        <v>0</v>
      </c>
      <c r="AY229" s="127">
        <f t="shared" si="221"/>
        <v>0</v>
      </c>
      <c r="AZ229" s="127">
        <f t="shared" si="221"/>
        <v>0</v>
      </c>
      <c r="BA229" s="127">
        <f t="shared" si="221"/>
        <v>0</v>
      </c>
      <c r="BB229" s="127">
        <f t="shared" si="221"/>
        <v>0</v>
      </c>
      <c r="BC229" s="127">
        <f t="shared" si="221"/>
        <v>0</v>
      </c>
      <c r="BD229" s="127">
        <f t="shared" si="221"/>
        <v>0</v>
      </c>
      <c r="BE229" s="127">
        <f t="shared" si="221"/>
        <v>0</v>
      </c>
      <c r="BF229" s="127">
        <f t="shared" si="221"/>
        <v>0</v>
      </c>
      <c r="BG229" s="127">
        <f t="shared" si="221"/>
        <v>0</v>
      </c>
      <c r="BH229" s="127">
        <f t="shared" si="221"/>
        <v>0</v>
      </c>
      <c r="BI229" s="127">
        <f t="shared" si="221"/>
        <v>0</v>
      </c>
      <c r="BJ229" s="127">
        <f t="shared" si="221"/>
        <v>0</v>
      </c>
      <c r="BK229" s="127">
        <f t="shared" si="221"/>
        <v>0</v>
      </c>
      <c r="BL229" s="127">
        <f t="shared" si="221"/>
        <v>0</v>
      </c>
      <c r="BM229" s="127">
        <f t="shared" si="221"/>
        <v>0</v>
      </c>
    </row>
    <row r="230" spans="2:65" x14ac:dyDescent="0.25">
      <c r="B230" t="str">
        <f t="shared" si="222"/>
        <v>ATTREZZATURE IND.LI E COMM.LI</v>
      </c>
      <c r="C230" s="51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>
        <f t="shared" si="221"/>
        <v>0</v>
      </c>
      <c r="S230" s="127">
        <f t="shared" si="221"/>
        <v>0</v>
      </c>
      <c r="T230" s="127">
        <f t="shared" si="221"/>
        <v>0</v>
      </c>
      <c r="U230" s="127">
        <f t="shared" si="221"/>
        <v>0</v>
      </c>
      <c r="V230" s="127">
        <f t="shared" si="221"/>
        <v>0</v>
      </c>
      <c r="W230" s="127">
        <f t="shared" si="221"/>
        <v>0</v>
      </c>
      <c r="X230" s="127">
        <f t="shared" si="221"/>
        <v>0</v>
      </c>
      <c r="Y230" s="127">
        <f t="shared" si="221"/>
        <v>0</v>
      </c>
      <c r="Z230" s="127">
        <f t="shared" si="221"/>
        <v>0</v>
      </c>
      <c r="AA230" s="127">
        <f t="shared" si="221"/>
        <v>0</v>
      </c>
      <c r="AB230" s="127">
        <f t="shared" si="221"/>
        <v>0</v>
      </c>
      <c r="AC230" s="127">
        <f t="shared" si="221"/>
        <v>0</v>
      </c>
      <c r="AD230" s="127">
        <f t="shared" si="221"/>
        <v>0</v>
      </c>
      <c r="AE230" s="127">
        <f t="shared" si="221"/>
        <v>0</v>
      </c>
      <c r="AF230" s="127">
        <f t="shared" si="221"/>
        <v>0</v>
      </c>
      <c r="AG230" s="127">
        <f t="shared" si="221"/>
        <v>0</v>
      </c>
      <c r="AH230" s="127">
        <f t="shared" si="221"/>
        <v>0</v>
      </c>
      <c r="AI230" s="127">
        <f t="shared" si="221"/>
        <v>0</v>
      </c>
      <c r="AJ230" s="127">
        <f t="shared" si="221"/>
        <v>0</v>
      </c>
      <c r="AK230" s="127">
        <f t="shared" si="221"/>
        <v>0</v>
      </c>
      <c r="AL230" s="127">
        <f t="shared" si="221"/>
        <v>0</v>
      </c>
      <c r="AM230" s="127">
        <f t="shared" si="221"/>
        <v>0</v>
      </c>
      <c r="AN230" s="127">
        <f t="shared" si="221"/>
        <v>0</v>
      </c>
      <c r="AO230" s="127">
        <f t="shared" si="221"/>
        <v>0</v>
      </c>
      <c r="AP230" s="127">
        <f t="shared" si="221"/>
        <v>0</v>
      </c>
      <c r="AQ230" s="127">
        <f t="shared" si="221"/>
        <v>0</v>
      </c>
      <c r="AR230" s="127">
        <f t="shared" si="221"/>
        <v>0</v>
      </c>
      <c r="AS230" s="127">
        <f t="shared" si="221"/>
        <v>0</v>
      </c>
      <c r="AT230" s="127">
        <f t="shared" si="221"/>
        <v>0</v>
      </c>
      <c r="AU230" s="127">
        <f t="shared" si="221"/>
        <v>0</v>
      </c>
      <c r="AV230" s="127">
        <f t="shared" si="221"/>
        <v>0</v>
      </c>
      <c r="AW230" s="127">
        <f t="shared" si="221"/>
        <v>0</v>
      </c>
      <c r="AX230" s="127">
        <f t="shared" si="221"/>
        <v>0</v>
      </c>
      <c r="AY230" s="127">
        <f t="shared" si="221"/>
        <v>0</v>
      </c>
      <c r="AZ230" s="127">
        <f t="shared" si="221"/>
        <v>0</v>
      </c>
      <c r="BA230" s="127">
        <f t="shared" si="221"/>
        <v>0</v>
      </c>
      <c r="BB230" s="127">
        <f t="shared" si="221"/>
        <v>0</v>
      </c>
      <c r="BC230" s="127">
        <f t="shared" si="221"/>
        <v>0</v>
      </c>
      <c r="BD230" s="127">
        <f t="shared" si="221"/>
        <v>0</v>
      </c>
      <c r="BE230" s="127">
        <f t="shared" si="221"/>
        <v>0</v>
      </c>
      <c r="BF230" s="127">
        <f t="shared" si="221"/>
        <v>0</v>
      </c>
      <c r="BG230" s="127">
        <f t="shared" si="221"/>
        <v>0</v>
      </c>
      <c r="BH230" s="127">
        <f t="shared" si="221"/>
        <v>0</v>
      </c>
      <c r="BI230" s="127">
        <f t="shared" si="221"/>
        <v>0</v>
      </c>
      <c r="BJ230" s="127">
        <f t="shared" si="221"/>
        <v>0</v>
      </c>
      <c r="BK230" s="127">
        <f t="shared" si="221"/>
        <v>0</v>
      </c>
      <c r="BL230" s="127">
        <f t="shared" si="221"/>
        <v>0</v>
      </c>
      <c r="BM230" s="127">
        <f t="shared" si="221"/>
        <v>0</v>
      </c>
    </row>
    <row r="231" spans="2:65" x14ac:dyDescent="0.25">
      <c r="B231" t="str">
        <f t="shared" si="222"/>
        <v>COSTI D'IMPIANTO E AMPLIAMENTO</v>
      </c>
      <c r="C231" s="51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>
        <f t="shared" si="221"/>
        <v>0</v>
      </c>
      <c r="S231" s="127">
        <f t="shared" si="221"/>
        <v>0</v>
      </c>
      <c r="T231" s="127">
        <f t="shared" si="221"/>
        <v>0</v>
      </c>
      <c r="U231" s="127">
        <f t="shared" si="221"/>
        <v>0</v>
      </c>
      <c r="V231" s="127">
        <f t="shared" si="221"/>
        <v>0</v>
      </c>
      <c r="W231" s="127">
        <f t="shared" si="221"/>
        <v>0</v>
      </c>
      <c r="X231" s="127">
        <f t="shared" si="221"/>
        <v>0</v>
      </c>
      <c r="Y231" s="127">
        <f t="shared" si="221"/>
        <v>0</v>
      </c>
      <c r="Z231" s="127">
        <f t="shared" si="221"/>
        <v>0</v>
      </c>
      <c r="AA231" s="127">
        <f t="shared" si="221"/>
        <v>0</v>
      </c>
      <c r="AB231" s="127">
        <f t="shared" si="221"/>
        <v>0</v>
      </c>
      <c r="AC231" s="127">
        <f t="shared" si="221"/>
        <v>0</v>
      </c>
      <c r="AD231" s="127">
        <f t="shared" si="221"/>
        <v>0</v>
      </c>
      <c r="AE231" s="127">
        <f t="shared" si="221"/>
        <v>0</v>
      </c>
      <c r="AF231" s="127">
        <f t="shared" si="221"/>
        <v>0</v>
      </c>
      <c r="AG231" s="127">
        <f t="shared" si="221"/>
        <v>0</v>
      </c>
      <c r="AH231" s="127">
        <f t="shared" si="221"/>
        <v>0</v>
      </c>
      <c r="AI231" s="127">
        <f t="shared" si="221"/>
        <v>0</v>
      </c>
      <c r="AJ231" s="127">
        <f t="shared" si="221"/>
        <v>0</v>
      </c>
      <c r="AK231" s="127">
        <f t="shared" si="221"/>
        <v>0</v>
      </c>
      <c r="AL231" s="127">
        <f t="shared" si="221"/>
        <v>0</v>
      </c>
      <c r="AM231" s="127">
        <f t="shared" si="221"/>
        <v>0</v>
      </c>
      <c r="AN231" s="127">
        <f t="shared" si="221"/>
        <v>0</v>
      </c>
      <c r="AO231" s="127">
        <f t="shared" si="221"/>
        <v>0</v>
      </c>
      <c r="AP231" s="127">
        <f t="shared" si="221"/>
        <v>0</v>
      </c>
      <c r="AQ231" s="127">
        <f t="shared" si="221"/>
        <v>0</v>
      </c>
      <c r="AR231" s="127">
        <f t="shared" si="221"/>
        <v>0</v>
      </c>
      <c r="AS231" s="127">
        <f t="shared" si="221"/>
        <v>0</v>
      </c>
      <c r="AT231" s="127">
        <f t="shared" si="221"/>
        <v>0</v>
      </c>
      <c r="AU231" s="127">
        <f t="shared" si="221"/>
        <v>0</v>
      </c>
      <c r="AV231" s="127">
        <f t="shared" si="221"/>
        <v>0</v>
      </c>
      <c r="AW231" s="127">
        <f t="shared" si="221"/>
        <v>0</v>
      </c>
      <c r="AX231" s="127">
        <f t="shared" si="221"/>
        <v>0</v>
      </c>
      <c r="AY231" s="127">
        <f t="shared" si="221"/>
        <v>0</v>
      </c>
      <c r="AZ231" s="127">
        <f t="shared" si="221"/>
        <v>0</v>
      </c>
      <c r="BA231" s="127">
        <f t="shared" si="221"/>
        <v>0</v>
      </c>
      <c r="BB231" s="127">
        <f t="shared" si="221"/>
        <v>0</v>
      </c>
      <c r="BC231" s="127">
        <f t="shared" si="221"/>
        <v>0</v>
      </c>
      <c r="BD231" s="127">
        <f t="shared" si="221"/>
        <v>0</v>
      </c>
      <c r="BE231" s="127">
        <f t="shared" si="221"/>
        <v>0</v>
      </c>
      <c r="BF231" s="127">
        <f t="shared" si="221"/>
        <v>0</v>
      </c>
      <c r="BG231" s="127">
        <f t="shared" si="221"/>
        <v>0</v>
      </c>
      <c r="BH231" s="127">
        <f t="shared" si="221"/>
        <v>0</v>
      </c>
      <c r="BI231" s="127">
        <f t="shared" si="221"/>
        <v>0</v>
      </c>
      <c r="BJ231" s="127">
        <f t="shared" si="221"/>
        <v>0</v>
      </c>
      <c r="BK231" s="127">
        <f t="shared" si="221"/>
        <v>0</v>
      </c>
      <c r="BL231" s="127">
        <f t="shared" si="221"/>
        <v>0</v>
      </c>
      <c r="BM231" s="127">
        <f t="shared" si="221"/>
        <v>0</v>
      </c>
    </row>
    <row r="232" spans="2:65" x14ac:dyDescent="0.25">
      <c r="B232" t="str">
        <f t="shared" si="222"/>
        <v>FEE D'INGRESSO</v>
      </c>
      <c r="C232" s="51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>
        <f t="shared" si="221"/>
        <v>0</v>
      </c>
      <c r="S232" s="127">
        <f t="shared" si="221"/>
        <v>0</v>
      </c>
      <c r="T232" s="127">
        <f t="shared" si="221"/>
        <v>0</v>
      </c>
      <c r="U232" s="127">
        <f t="shared" si="221"/>
        <v>0</v>
      </c>
      <c r="V232" s="127">
        <f t="shared" si="221"/>
        <v>0</v>
      </c>
      <c r="W232" s="127">
        <f t="shared" si="221"/>
        <v>0</v>
      </c>
      <c r="X232" s="127">
        <f t="shared" si="221"/>
        <v>0</v>
      </c>
      <c r="Y232" s="127">
        <f t="shared" si="221"/>
        <v>0</v>
      </c>
      <c r="Z232" s="127">
        <f t="shared" si="221"/>
        <v>0</v>
      </c>
      <c r="AA232" s="127">
        <f t="shared" si="221"/>
        <v>0</v>
      </c>
      <c r="AB232" s="127">
        <f t="shared" si="221"/>
        <v>0</v>
      </c>
      <c r="AC232" s="127">
        <f t="shared" si="221"/>
        <v>0</v>
      </c>
      <c r="AD232" s="127">
        <f t="shared" si="221"/>
        <v>0</v>
      </c>
      <c r="AE232" s="127">
        <f t="shared" si="221"/>
        <v>0</v>
      </c>
      <c r="AF232" s="127">
        <f t="shared" si="221"/>
        <v>0</v>
      </c>
      <c r="AG232" s="127">
        <f t="shared" si="221"/>
        <v>0</v>
      </c>
      <c r="AH232" s="127">
        <f t="shared" si="221"/>
        <v>0</v>
      </c>
      <c r="AI232" s="127">
        <f t="shared" si="221"/>
        <v>0</v>
      </c>
      <c r="AJ232" s="127">
        <f t="shared" si="221"/>
        <v>0</v>
      </c>
      <c r="AK232" s="127">
        <f t="shared" si="221"/>
        <v>0</v>
      </c>
      <c r="AL232" s="127">
        <f t="shared" si="221"/>
        <v>0</v>
      </c>
      <c r="AM232" s="127">
        <f t="shared" si="221"/>
        <v>0</v>
      </c>
      <c r="AN232" s="127">
        <f t="shared" si="221"/>
        <v>0</v>
      </c>
      <c r="AO232" s="127">
        <f t="shared" si="221"/>
        <v>0</v>
      </c>
      <c r="AP232" s="127">
        <f t="shared" si="221"/>
        <v>0</v>
      </c>
      <c r="AQ232" s="127">
        <f t="shared" si="221"/>
        <v>0</v>
      </c>
      <c r="AR232" s="127">
        <f t="shared" si="221"/>
        <v>0</v>
      </c>
      <c r="AS232" s="127">
        <f t="shared" si="221"/>
        <v>0</v>
      </c>
      <c r="AT232" s="127">
        <f t="shared" si="221"/>
        <v>0</v>
      </c>
      <c r="AU232" s="127">
        <f t="shared" si="221"/>
        <v>0</v>
      </c>
      <c r="AV232" s="127">
        <f t="shared" si="221"/>
        <v>0</v>
      </c>
      <c r="AW232" s="127">
        <f t="shared" si="221"/>
        <v>0</v>
      </c>
      <c r="AX232" s="127">
        <f t="shared" si="221"/>
        <v>0</v>
      </c>
      <c r="AY232" s="127">
        <f t="shared" si="221"/>
        <v>0</v>
      </c>
      <c r="AZ232" s="127">
        <f t="shared" si="221"/>
        <v>0</v>
      </c>
      <c r="BA232" s="127">
        <f t="shared" si="221"/>
        <v>0</v>
      </c>
      <c r="BB232" s="127">
        <f t="shared" si="221"/>
        <v>0</v>
      </c>
      <c r="BC232" s="127">
        <f t="shared" si="221"/>
        <v>0</v>
      </c>
      <c r="BD232" s="127">
        <f t="shared" si="221"/>
        <v>0</v>
      </c>
      <c r="BE232" s="127">
        <f t="shared" si="221"/>
        <v>0</v>
      </c>
      <c r="BF232" s="127">
        <f t="shared" si="221"/>
        <v>0</v>
      </c>
      <c r="BG232" s="127">
        <f t="shared" si="221"/>
        <v>0</v>
      </c>
      <c r="BH232" s="127">
        <f t="shared" si="221"/>
        <v>0</v>
      </c>
      <c r="BI232" s="127">
        <f t="shared" si="221"/>
        <v>0</v>
      </c>
      <c r="BJ232" s="127">
        <f t="shared" si="221"/>
        <v>0</v>
      </c>
      <c r="BK232" s="127">
        <f t="shared" si="221"/>
        <v>0</v>
      </c>
      <c r="BL232" s="127">
        <f t="shared" si="221"/>
        <v>0</v>
      </c>
      <c r="BM232" s="127">
        <f t="shared" si="221"/>
        <v>0</v>
      </c>
    </row>
    <row r="233" spans="2:65" x14ac:dyDescent="0.25">
      <c r="B233" t="str">
        <f>+B226</f>
        <v>ALTRE IMM.NI IMMATERIALI</v>
      </c>
      <c r="C233" s="51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>
        <f t="shared" si="221"/>
        <v>0</v>
      </c>
      <c r="S233" s="127">
        <f t="shared" si="221"/>
        <v>0</v>
      </c>
      <c r="T233" s="127">
        <f t="shared" si="221"/>
        <v>0</v>
      </c>
      <c r="U233" s="127">
        <f t="shared" si="221"/>
        <v>0</v>
      </c>
      <c r="V233" s="127">
        <f t="shared" si="221"/>
        <v>0</v>
      </c>
      <c r="W233" s="127">
        <f t="shared" si="221"/>
        <v>0</v>
      </c>
      <c r="X233" s="127">
        <f t="shared" si="221"/>
        <v>0</v>
      </c>
      <c r="Y233" s="127">
        <f t="shared" si="221"/>
        <v>0</v>
      </c>
      <c r="Z233" s="127">
        <f t="shared" si="221"/>
        <v>0</v>
      </c>
      <c r="AA233" s="127">
        <f t="shared" si="221"/>
        <v>0</v>
      </c>
      <c r="AB233" s="127">
        <f t="shared" si="221"/>
        <v>0</v>
      </c>
      <c r="AC233" s="127">
        <f t="shared" si="221"/>
        <v>0</v>
      </c>
      <c r="AD233" s="127">
        <f t="shared" si="221"/>
        <v>0</v>
      </c>
      <c r="AE233" s="127">
        <f t="shared" si="221"/>
        <v>0</v>
      </c>
      <c r="AF233" s="127">
        <f t="shared" si="221"/>
        <v>0</v>
      </c>
      <c r="AG233" s="127">
        <f t="shared" ref="AG233:BM233" si="223">+AF233+AG226</f>
        <v>0</v>
      </c>
      <c r="AH233" s="127">
        <f t="shared" si="223"/>
        <v>0</v>
      </c>
      <c r="AI233" s="127">
        <f t="shared" si="223"/>
        <v>0</v>
      </c>
      <c r="AJ233" s="127">
        <f t="shared" si="223"/>
        <v>0</v>
      </c>
      <c r="AK233" s="127">
        <f t="shared" si="223"/>
        <v>0</v>
      </c>
      <c r="AL233" s="127">
        <f t="shared" si="223"/>
        <v>0</v>
      </c>
      <c r="AM233" s="127">
        <f t="shared" si="223"/>
        <v>0</v>
      </c>
      <c r="AN233" s="127">
        <f t="shared" si="223"/>
        <v>0</v>
      </c>
      <c r="AO233" s="127">
        <f t="shared" si="223"/>
        <v>0</v>
      </c>
      <c r="AP233" s="127">
        <f t="shared" si="223"/>
        <v>0</v>
      </c>
      <c r="AQ233" s="127">
        <f t="shared" si="223"/>
        <v>0</v>
      </c>
      <c r="AR233" s="127">
        <f t="shared" si="223"/>
        <v>0</v>
      </c>
      <c r="AS233" s="127">
        <f t="shared" si="223"/>
        <v>0</v>
      </c>
      <c r="AT233" s="127">
        <f t="shared" si="223"/>
        <v>0</v>
      </c>
      <c r="AU233" s="127">
        <f t="shared" si="223"/>
        <v>0</v>
      </c>
      <c r="AV233" s="127">
        <f t="shared" si="223"/>
        <v>0</v>
      </c>
      <c r="AW233" s="127">
        <f t="shared" si="223"/>
        <v>0</v>
      </c>
      <c r="AX233" s="127">
        <f t="shared" si="223"/>
        <v>0</v>
      </c>
      <c r="AY233" s="127">
        <f t="shared" si="223"/>
        <v>0</v>
      </c>
      <c r="AZ233" s="127">
        <f t="shared" si="223"/>
        <v>0</v>
      </c>
      <c r="BA233" s="127">
        <f t="shared" si="223"/>
        <v>0</v>
      </c>
      <c r="BB233" s="127">
        <f t="shared" si="223"/>
        <v>0</v>
      </c>
      <c r="BC233" s="127">
        <f t="shared" si="223"/>
        <v>0</v>
      </c>
      <c r="BD233" s="127">
        <f t="shared" si="223"/>
        <v>0</v>
      </c>
      <c r="BE233" s="127">
        <f t="shared" si="223"/>
        <v>0</v>
      </c>
      <c r="BF233" s="127">
        <f t="shared" si="223"/>
        <v>0</v>
      </c>
      <c r="BG233" s="127">
        <f t="shared" si="223"/>
        <v>0</v>
      </c>
      <c r="BH233" s="127">
        <f t="shared" si="223"/>
        <v>0</v>
      </c>
      <c r="BI233" s="127">
        <f t="shared" si="223"/>
        <v>0</v>
      </c>
      <c r="BJ233" s="127">
        <f t="shared" si="223"/>
        <v>0</v>
      </c>
      <c r="BK233" s="127">
        <f t="shared" si="223"/>
        <v>0</v>
      </c>
      <c r="BL233" s="127">
        <f t="shared" si="223"/>
        <v>0</v>
      </c>
      <c r="BM233" s="127">
        <f t="shared" si="223"/>
        <v>0</v>
      </c>
    </row>
    <row r="234" spans="2:65" x14ac:dyDescent="0.25">
      <c r="F234" s="142"/>
      <c r="G234" s="142"/>
      <c r="H234" s="142"/>
      <c r="I234" s="142"/>
      <c r="J234" s="142"/>
      <c r="K234" s="142"/>
      <c r="L234" s="142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  <c r="Y234" s="142"/>
      <c r="Z234" s="142"/>
      <c r="AA234" s="142"/>
      <c r="AB234" s="142"/>
      <c r="AC234" s="142"/>
      <c r="AD234" s="142"/>
      <c r="AE234" s="142"/>
      <c r="AF234" s="142"/>
      <c r="AG234" s="142"/>
      <c r="AH234" s="142"/>
      <c r="AI234" s="142"/>
      <c r="AJ234" s="142"/>
      <c r="AK234" s="142"/>
      <c r="AL234" s="142"/>
      <c r="AM234" s="142"/>
      <c r="AN234" s="142"/>
      <c r="AO234" s="142"/>
      <c r="AP234" s="142"/>
      <c r="AQ234" s="142"/>
      <c r="AR234" s="142"/>
      <c r="AS234" s="142"/>
      <c r="AT234" s="142"/>
      <c r="AU234" s="142"/>
      <c r="AV234" s="142"/>
      <c r="AW234" s="142"/>
      <c r="AX234" s="142"/>
      <c r="AY234" s="142"/>
      <c r="AZ234" s="142"/>
      <c r="BA234" s="142"/>
      <c r="BB234" s="142"/>
      <c r="BC234" s="142"/>
      <c r="BD234" s="142"/>
      <c r="BE234" s="142"/>
      <c r="BF234" s="142"/>
      <c r="BG234" s="142"/>
      <c r="BH234" s="142"/>
      <c r="BI234" s="142"/>
      <c r="BJ234" s="142"/>
      <c r="BK234" s="142"/>
      <c r="BL234" s="142"/>
      <c r="BM234" s="142"/>
    </row>
    <row r="235" spans="2:65" ht="30" x14ac:dyDescent="0.25">
      <c r="C235" s="50" t="s">
        <v>165</v>
      </c>
      <c r="F235" s="165" t="s">
        <v>166</v>
      </c>
      <c r="G235" s="165" t="s">
        <v>166</v>
      </c>
      <c r="H235" s="165" t="s">
        <v>166</v>
      </c>
      <c r="I235" s="165" t="s">
        <v>166</v>
      </c>
      <c r="J235" s="165" t="s">
        <v>166</v>
      </c>
      <c r="K235" s="165" t="s">
        <v>166</v>
      </c>
      <c r="L235" s="165" t="s">
        <v>166</v>
      </c>
      <c r="M235" s="165" t="s">
        <v>166</v>
      </c>
      <c r="N235" s="165" t="s">
        <v>166</v>
      </c>
      <c r="O235" s="165" t="s">
        <v>166</v>
      </c>
      <c r="P235" s="165" t="s">
        <v>166</v>
      </c>
      <c r="Q235" s="165" t="s">
        <v>166</v>
      </c>
      <c r="R235" s="165" t="s">
        <v>166</v>
      </c>
      <c r="S235" s="165" t="s">
        <v>166</v>
      </c>
      <c r="T235" s="165" t="s">
        <v>166</v>
      </c>
      <c r="U235" s="165" t="s">
        <v>166</v>
      </c>
      <c r="V235" s="165" t="s">
        <v>166</v>
      </c>
      <c r="W235" s="165" t="s">
        <v>166</v>
      </c>
      <c r="X235" s="165" t="s">
        <v>166</v>
      </c>
      <c r="Y235" s="165" t="s">
        <v>166</v>
      </c>
      <c r="Z235" s="165" t="s">
        <v>166</v>
      </c>
      <c r="AA235" s="165" t="s">
        <v>166</v>
      </c>
      <c r="AB235" s="165" t="s">
        <v>166</v>
      </c>
      <c r="AC235" s="165" t="s">
        <v>166</v>
      </c>
      <c r="AD235" s="165" t="s">
        <v>166</v>
      </c>
      <c r="AE235" s="165" t="s">
        <v>166</v>
      </c>
      <c r="AF235" s="165" t="s">
        <v>166</v>
      </c>
      <c r="AG235" s="165" t="s">
        <v>166</v>
      </c>
      <c r="AH235" s="165" t="s">
        <v>166</v>
      </c>
      <c r="AI235" s="165" t="s">
        <v>166</v>
      </c>
      <c r="AJ235" s="165" t="s">
        <v>166</v>
      </c>
      <c r="AK235" s="165" t="s">
        <v>166</v>
      </c>
      <c r="AL235" s="165" t="s">
        <v>166</v>
      </c>
      <c r="AM235" s="165" t="s">
        <v>166</v>
      </c>
      <c r="AN235" s="165" t="s">
        <v>166</v>
      </c>
      <c r="AO235" s="165" t="s">
        <v>166</v>
      </c>
      <c r="AP235" s="165" t="s">
        <v>166</v>
      </c>
      <c r="AQ235" s="165" t="s">
        <v>166</v>
      </c>
      <c r="AR235" s="165" t="s">
        <v>166</v>
      </c>
      <c r="AS235" s="165" t="s">
        <v>166</v>
      </c>
      <c r="AT235" s="165" t="s">
        <v>166</v>
      </c>
      <c r="AU235" s="165" t="s">
        <v>166</v>
      </c>
      <c r="AV235" s="165" t="s">
        <v>166</v>
      </c>
      <c r="AW235" s="165" t="s">
        <v>166</v>
      </c>
      <c r="AX235" s="165" t="s">
        <v>166</v>
      </c>
      <c r="AY235" s="165" t="s">
        <v>166</v>
      </c>
      <c r="AZ235" s="165" t="s">
        <v>166</v>
      </c>
      <c r="BA235" s="165" t="s">
        <v>166</v>
      </c>
      <c r="BB235" s="165" t="s">
        <v>166</v>
      </c>
      <c r="BC235" s="165" t="s">
        <v>166</v>
      </c>
      <c r="BD235" s="165" t="s">
        <v>166</v>
      </c>
      <c r="BE235" s="165" t="s">
        <v>166</v>
      </c>
      <c r="BF235" s="165" t="s">
        <v>166</v>
      </c>
      <c r="BG235" s="165" t="s">
        <v>166</v>
      </c>
      <c r="BH235" s="165" t="s">
        <v>166</v>
      </c>
      <c r="BI235" s="165" t="s">
        <v>166</v>
      </c>
      <c r="BJ235" s="165" t="s">
        <v>166</v>
      </c>
      <c r="BK235" s="165" t="s">
        <v>166</v>
      </c>
      <c r="BL235" s="165" t="s">
        <v>166</v>
      </c>
      <c r="BM235" s="165" t="s">
        <v>166</v>
      </c>
    </row>
    <row r="236" spans="2:65" x14ac:dyDescent="0.25">
      <c r="B236" t="str">
        <f>+B221</f>
        <v>FABBRICATI</v>
      </c>
      <c r="C236" s="51">
        <f>+C221</f>
        <v>0</v>
      </c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>
        <f t="shared" ref="S236:BM236" si="224">+IF(R243=$G$5,0,1)*(SUM($G$5)*$C236)/12</f>
        <v>0</v>
      </c>
      <c r="T236" s="127">
        <f t="shared" si="224"/>
        <v>0</v>
      </c>
      <c r="U236" s="127">
        <f t="shared" si="224"/>
        <v>0</v>
      </c>
      <c r="V236" s="127">
        <f t="shared" si="224"/>
        <v>0</v>
      </c>
      <c r="W236" s="127">
        <f t="shared" si="224"/>
        <v>0</v>
      </c>
      <c r="X236" s="127">
        <f t="shared" si="224"/>
        <v>0</v>
      </c>
      <c r="Y236" s="127">
        <f t="shared" si="224"/>
        <v>0</v>
      </c>
      <c r="Z236" s="127">
        <f t="shared" si="224"/>
        <v>0</v>
      </c>
      <c r="AA236" s="127">
        <f t="shared" si="224"/>
        <v>0</v>
      </c>
      <c r="AB236" s="127">
        <f t="shared" si="224"/>
        <v>0</v>
      </c>
      <c r="AC236" s="127">
        <f t="shared" si="224"/>
        <v>0</v>
      </c>
      <c r="AD236" s="127">
        <f t="shared" si="224"/>
        <v>0</v>
      </c>
      <c r="AE236" s="127">
        <f t="shared" si="224"/>
        <v>0</v>
      </c>
      <c r="AF236" s="127">
        <f t="shared" si="224"/>
        <v>0</v>
      </c>
      <c r="AG236" s="127">
        <f t="shared" si="224"/>
        <v>0</v>
      </c>
      <c r="AH236" s="127">
        <f t="shared" si="224"/>
        <v>0</v>
      </c>
      <c r="AI236" s="127">
        <f t="shared" si="224"/>
        <v>0</v>
      </c>
      <c r="AJ236" s="127">
        <f t="shared" si="224"/>
        <v>0</v>
      </c>
      <c r="AK236" s="127">
        <f t="shared" si="224"/>
        <v>0</v>
      </c>
      <c r="AL236" s="127">
        <f t="shared" si="224"/>
        <v>0</v>
      </c>
      <c r="AM236" s="127">
        <f t="shared" si="224"/>
        <v>0</v>
      </c>
      <c r="AN236" s="127">
        <f t="shared" si="224"/>
        <v>0</v>
      </c>
      <c r="AO236" s="127">
        <f t="shared" si="224"/>
        <v>0</v>
      </c>
      <c r="AP236" s="127">
        <f t="shared" si="224"/>
        <v>0</v>
      </c>
      <c r="AQ236" s="127">
        <f t="shared" si="224"/>
        <v>0</v>
      </c>
      <c r="AR236" s="127">
        <f t="shared" si="224"/>
        <v>0</v>
      </c>
      <c r="AS236" s="127">
        <f t="shared" si="224"/>
        <v>0</v>
      </c>
      <c r="AT236" s="127">
        <f t="shared" si="224"/>
        <v>0</v>
      </c>
      <c r="AU236" s="127">
        <f t="shared" si="224"/>
        <v>0</v>
      </c>
      <c r="AV236" s="127">
        <f t="shared" si="224"/>
        <v>0</v>
      </c>
      <c r="AW236" s="127">
        <f t="shared" si="224"/>
        <v>0</v>
      </c>
      <c r="AX236" s="127">
        <f t="shared" si="224"/>
        <v>0</v>
      </c>
      <c r="AY236" s="127">
        <f t="shared" si="224"/>
        <v>0</v>
      </c>
      <c r="AZ236" s="127">
        <f t="shared" si="224"/>
        <v>0</v>
      </c>
      <c r="BA236" s="127">
        <f t="shared" si="224"/>
        <v>0</v>
      </c>
      <c r="BB236" s="127">
        <f t="shared" si="224"/>
        <v>0</v>
      </c>
      <c r="BC236" s="127">
        <f t="shared" si="224"/>
        <v>0</v>
      </c>
      <c r="BD236" s="127">
        <f t="shared" si="224"/>
        <v>0</v>
      </c>
      <c r="BE236" s="127">
        <f t="shared" si="224"/>
        <v>0</v>
      </c>
      <c r="BF236" s="127">
        <f t="shared" si="224"/>
        <v>0</v>
      </c>
      <c r="BG236" s="127">
        <f t="shared" si="224"/>
        <v>0</v>
      </c>
      <c r="BH236" s="127">
        <f t="shared" si="224"/>
        <v>0</v>
      </c>
      <c r="BI236" s="127">
        <f t="shared" si="224"/>
        <v>0</v>
      </c>
      <c r="BJ236" s="127">
        <f t="shared" si="224"/>
        <v>0</v>
      </c>
      <c r="BK236" s="127">
        <f t="shared" si="224"/>
        <v>0</v>
      </c>
      <c r="BL236" s="127">
        <f t="shared" si="224"/>
        <v>0</v>
      </c>
      <c r="BM236" s="127">
        <f t="shared" si="224"/>
        <v>0</v>
      </c>
    </row>
    <row r="237" spans="2:65" x14ac:dyDescent="0.25">
      <c r="B237" t="str">
        <f t="shared" ref="B237:C241" si="225">+B222</f>
        <v>IMPIANTI E MACCHINARI</v>
      </c>
      <c r="C237" s="51">
        <f t="shared" si="225"/>
        <v>0</v>
      </c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>
        <f t="shared" ref="S237:BM237" si="226">+IF(R244=$G$5,0,1)*(SUM($G$6)*$C237)/12</f>
        <v>0</v>
      </c>
      <c r="T237" s="127">
        <f t="shared" si="226"/>
        <v>0</v>
      </c>
      <c r="U237" s="127">
        <f t="shared" si="226"/>
        <v>0</v>
      </c>
      <c r="V237" s="127">
        <f t="shared" si="226"/>
        <v>0</v>
      </c>
      <c r="W237" s="127">
        <f t="shared" si="226"/>
        <v>0</v>
      </c>
      <c r="X237" s="127">
        <f t="shared" si="226"/>
        <v>0</v>
      </c>
      <c r="Y237" s="127">
        <f t="shared" si="226"/>
        <v>0</v>
      </c>
      <c r="Z237" s="127">
        <f t="shared" si="226"/>
        <v>0</v>
      </c>
      <c r="AA237" s="127">
        <f t="shared" si="226"/>
        <v>0</v>
      </c>
      <c r="AB237" s="127">
        <f t="shared" si="226"/>
        <v>0</v>
      </c>
      <c r="AC237" s="127">
        <f t="shared" si="226"/>
        <v>0</v>
      </c>
      <c r="AD237" s="127">
        <f t="shared" si="226"/>
        <v>0</v>
      </c>
      <c r="AE237" s="127">
        <f t="shared" si="226"/>
        <v>0</v>
      </c>
      <c r="AF237" s="127">
        <f t="shared" si="226"/>
        <v>0</v>
      </c>
      <c r="AG237" s="127">
        <f t="shared" si="226"/>
        <v>0</v>
      </c>
      <c r="AH237" s="127">
        <f t="shared" si="226"/>
        <v>0</v>
      </c>
      <c r="AI237" s="127">
        <f t="shared" si="226"/>
        <v>0</v>
      </c>
      <c r="AJ237" s="127">
        <f t="shared" si="226"/>
        <v>0</v>
      </c>
      <c r="AK237" s="127">
        <f t="shared" si="226"/>
        <v>0</v>
      </c>
      <c r="AL237" s="127">
        <f t="shared" si="226"/>
        <v>0</v>
      </c>
      <c r="AM237" s="127">
        <f t="shared" si="226"/>
        <v>0</v>
      </c>
      <c r="AN237" s="127">
        <f t="shared" si="226"/>
        <v>0</v>
      </c>
      <c r="AO237" s="127">
        <f t="shared" si="226"/>
        <v>0</v>
      </c>
      <c r="AP237" s="127">
        <f t="shared" si="226"/>
        <v>0</v>
      </c>
      <c r="AQ237" s="127">
        <f t="shared" si="226"/>
        <v>0</v>
      </c>
      <c r="AR237" s="127">
        <f t="shared" si="226"/>
        <v>0</v>
      </c>
      <c r="AS237" s="127">
        <f t="shared" si="226"/>
        <v>0</v>
      </c>
      <c r="AT237" s="127">
        <f t="shared" si="226"/>
        <v>0</v>
      </c>
      <c r="AU237" s="127">
        <f t="shared" si="226"/>
        <v>0</v>
      </c>
      <c r="AV237" s="127">
        <f t="shared" si="226"/>
        <v>0</v>
      </c>
      <c r="AW237" s="127">
        <f t="shared" si="226"/>
        <v>0</v>
      </c>
      <c r="AX237" s="127">
        <f t="shared" si="226"/>
        <v>0</v>
      </c>
      <c r="AY237" s="127">
        <f t="shared" si="226"/>
        <v>0</v>
      </c>
      <c r="AZ237" s="127">
        <f t="shared" si="226"/>
        <v>0</v>
      </c>
      <c r="BA237" s="127">
        <f t="shared" si="226"/>
        <v>0</v>
      </c>
      <c r="BB237" s="127">
        <f t="shared" si="226"/>
        <v>0</v>
      </c>
      <c r="BC237" s="127">
        <f t="shared" si="226"/>
        <v>0</v>
      </c>
      <c r="BD237" s="127">
        <f t="shared" si="226"/>
        <v>0</v>
      </c>
      <c r="BE237" s="127">
        <f t="shared" si="226"/>
        <v>0</v>
      </c>
      <c r="BF237" s="127">
        <f t="shared" si="226"/>
        <v>0</v>
      </c>
      <c r="BG237" s="127">
        <f t="shared" si="226"/>
        <v>0</v>
      </c>
      <c r="BH237" s="127">
        <f t="shared" si="226"/>
        <v>0</v>
      </c>
      <c r="BI237" s="127">
        <f t="shared" si="226"/>
        <v>0</v>
      </c>
      <c r="BJ237" s="127">
        <f t="shared" si="226"/>
        <v>0</v>
      </c>
      <c r="BK237" s="127">
        <f t="shared" si="226"/>
        <v>0</v>
      </c>
      <c r="BL237" s="127">
        <f t="shared" si="226"/>
        <v>0</v>
      </c>
      <c r="BM237" s="127">
        <f t="shared" si="226"/>
        <v>0</v>
      </c>
    </row>
    <row r="238" spans="2:65" x14ac:dyDescent="0.25">
      <c r="B238" t="str">
        <f t="shared" si="225"/>
        <v>ATTREZZATURE IND.LI E COMM.LI</v>
      </c>
      <c r="C238" s="51">
        <f t="shared" si="225"/>
        <v>0</v>
      </c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>
        <f t="shared" ref="S238:BM238" si="227">+IF(R245=$G$5,0,1)*(SUM($G$7)*$C238)/12</f>
        <v>0</v>
      </c>
      <c r="T238" s="127">
        <f t="shared" si="227"/>
        <v>0</v>
      </c>
      <c r="U238" s="127">
        <f t="shared" si="227"/>
        <v>0</v>
      </c>
      <c r="V238" s="127">
        <f t="shared" si="227"/>
        <v>0</v>
      </c>
      <c r="W238" s="127">
        <f t="shared" si="227"/>
        <v>0</v>
      </c>
      <c r="X238" s="127">
        <f t="shared" si="227"/>
        <v>0</v>
      </c>
      <c r="Y238" s="127">
        <f t="shared" si="227"/>
        <v>0</v>
      </c>
      <c r="Z238" s="127">
        <f t="shared" si="227"/>
        <v>0</v>
      </c>
      <c r="AA238" s="127">
        <f t="shared" si="227"/>
        <v>0</v>
      </c>
      <c r="AB238" s="127">
        <f t="shared" si="227"/>
        <v>0</v>
      </c>
      <c r="AC238" s="127">
        <f t="shared" si="227"/>
        <v>0</v>
      </c>
      <c r="AD238" s="127">
        <f t="shared" si="227"/>
        <v>0</v>
      </c>
      <c r="AE238" s="127">
        <f t="shared" si="227"/>
        <v>0</v>
      </c>
      <c r="AF238" s="127">
        <f t="shared" si="227"/>
        <v>0</v>
      </c>
      <c r="AG238" s="127">
        <f t="shared" si="227"/>
        <v>0</v>
      </c>
      <c r="AH238" s="127">
        <f t="shared" si="227"/>
        <v>0</v>
      </c>
      <c r="AI238" s="127">
        <f t="shared" si="227"/>
        <v>0</v>
      </c>
      <c r="AJ238" s="127">
        <f t="shared" si="227"/>
        <v>0</v>
      </c>
      <c r="AK238" s="127">
        <f t="shared" si="227"/>
        <v>0</v>
      </c>
      <c r="AL238" s="127">
        <f t="shared" si="227"/>
        <v>0</v>
      </c>
      <c r="AM238" s="127">
        <f t="shared" si="227"/>
        <v>0</v>
      </c>
      <c r="AN238" s="127">
        <f t="shared" si="227"/>
        <v>0</v>
      </c>
      <c r="AO238" s="127">
        <f t="shared" si="227"/>
        <v>0</v>
      </c>
      <c r="AP238" s="127">
        <f t="shared" si="227"/>
        <v>0</v>
      </c>
      <c r="AQ238" s="127">
        <f t="shared" si="227"/>
        <v>0</v>
      </c>
      <c r="AR238" s="127">
        <f t="shared" si="227"/>
        <v>0</v>
      </c>
      <c r="AS238" s="127">
        <f t="shared" si="227"/>
        <v>0</v>
      </c>
      <c r="AT238" s="127">
        <f t="shared" si="227"/>
        <v>0</v>
      </c>
      <c r="AU238" s="127">
        <f t="shared" si="227"/>
        <v>0</v>
      </c>
      <c r="AV238" s="127">
        <f t="shared" si="227"/>
        <v>0</v>
      </c>
      <c r="AW238" s="127">
        <f t="shared" si="227"/>
        <v>0</v>
      </c>
      <c r="AX238" s="127">
        <f t="shared" si="227"/>
        <v>0</v>
      </c>
      <c r="AY238" s="127">
        <f t="shared" si="227"/>
        <v>0</v>
      </c>
      <c r="AZ238" s="127">
        <f t="shared" si="227"/>
        <v>0</v>
      </c>
      <c r="BA238" s="127">
        <f t="shared" si="227"/>
        <v>0</v>
      </c>
      <c r="BB238" s="127">
        <f t="shared" si="227"/>
        <v>0</v>
      </c>
      <c r="BC238" s="127">
        <f t="shared" si="227"/>
        <v>0</v>
      </c>
      <c r="BD238" s="127">
        <f t="shared" si="227"/>
        <v>0</v>
      </c>
      <c r="BE238" s="127">
        <f t="shared" si="227"/>
        <v>0</v>
      </c>
      <c r="BF238" s="127">
        <f t="shared" si="227"/>
        <v>0</v>
      </c>
      <c r="BG238" s="127">
        <f t="shared" si="227"/>
        <v>0</v>
      </c>
      <c r="BH238" s="127">
        <f t="shared" si="227"/>
        <v>0</v>
      </c>
      <c r="BI238" s="127">
        <f t="shared" si="227"/>
        <v>0</v>
      </c>
      <c r="BJ238" s="127">
        <f t="shared" si="227"/>
        <v>0</v>
      </c>
      <c r="BK238" s="127">
        <f t="shared" si="227"/>
        <v>0</v>
      </c>
      <c r="BL238" s="127">
        <f t="shared" si="227"/>
        <v>0</v>
      </c>
      <c r="BM238" s="127">
        <f t="shared" si="227"/>
        <v>0</v>
      </c>
    </row>
    <row r="239" spans="2:65" x14ac:dyDescent="0.25">
      <c r="B239" t="str">
        <f t="shared" si="225"/>
        <v>COSTI D'IMPIANTO E AMPLIAMENTO</v>
      </c>
      <c r="C239" s="51">
        <f t="shared" si="225"/>
        <v>0</v>
      </c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>
        <f t="shared" ref="S239:BM239" si="228">+IF(R246=$G$5,0,1)*(SUM($G$8)*$C239)/12</f>
        <v>0</v>
      </c>
      <c r="T239" s="127">
        <f t="shared" si="228"/>
        <v>0</v>
      </c>
      <c r="U239" s="127">
        <f t="shared" si="228"/>
        <v>0</v>
      </c>
      <c r="V239" s="127">
        <f t="shared" si="228"/>
        <v>0</v>
      </c>
      <c r="W239" s="127">
        <f t="shared" si="228"/>
        <v>0</v>
      </c>
      <c r="X239" s="127">
        <f t="shared" si="228"/>
        <v>0</v>
      </c>
      <c r="Y239" s="127">
        <f t="shared" si="228"/>
        <v>0</v>
      </c>
      <c r="Z239" s="127">
        <f t="shared" si="228"/>
        <v>0</v>
      </c>
      <c r="AA239" s="127">
        <f t="shared" si="228"/>
        <v>0</v>
      </c>
      <c r="AB239" s="127">
        <f t="shared" si="228"/>
        <v>0</v>
      </c>
      <c r="AC239" s="127">
        <f t="shared" si="228"/>
        <v>0</v>
      </c>
      <c r="AD239" s="127">
        <f t="shared" si="228"/>
        <v>0</v>
      </c>
      <c r="AE239" s="127">
        <f t="shared" si="228"/>
        <v>0</v>
      </c>
      <c r="AF239" s="127">
        <f t="shared" si="228"/>
        <v>0</v>
      </c>
      <c r="AG239" s="127">
        <f t="shared" si="228"/>
        <v>0</v>
      </c>
      <c r="AH239" s="127">
        <f t="shared" si="228"/>
        <v>0</v>
      </c>
      <c r="AI239" s="127">
        <f t="shared" si="228"/>
        <v>0</v>
      </c>
      <c r="AJ239" s="127">
        <f t="shared" si="228"/>
        <v>0</v>
      </c>
      <c r="AK239" s="127">
        <f t="shared" si="228"/>
        <v>0</v>
      </c>
      <c r="AL239" s="127">
        <f t="shared" si="228"/>
        <v>0</v>
      </c>
      <c r="AM239" s="127">
        <f t="shared" si="228"/>
        <v>0</v>
      </c>
      <c r="AN239" s="127">
        <f t="shared" si="228"/>
        <v>0</v>
      </c>
      <c r="AO239" s="127">
        <f t="shared" si="228"/>
        <v>0</v>
      </c>
      <c r="AP239" s="127">
        <f t="shared" si="228"/>
        <v>0</v>
      </c>
      <c r="AQ239" s="127">
        <f t="shared" si="228"/>
        <v>0</v>
      </c>
      <c r="AR239" s="127">
        <f t="shared" si="228"/>
        <v>0</v>
      </c>
      <c r="AS239" s="127">
        <f t="shared" si="228"/>
        <v>0</v>
      </c>
      <c r="AT239" s="127">
        <f t="shared" si="228"/>
        <v>0</v>
      </c>
      <c r="AU239" s="127">
        <f t="shared" si="228"/>
        <v>0</v>
      </c>
      <c r="AV239" s="127">
        <f t="shared" si="228"/>
        <v>0</v>
      </c>
      <c r="AW239" s="127">
        <f t="shared" si="228"/>
        <v>0</v>
      </c>
      <c r="AX239" s="127">
        <f t="shared" si="228"/>
        <v>0</v>
      </c>
      <c r="AY239" s="127">
        <f t="shared" si="228"/>
        <v>0</v>
      </c>
      <c r="AZ239" s="127">
        <f t="shared" si="228"/>
        <v>0</v>
      </c>
      <c r="BA239" s="127">
        <f t="shared" si="228"/>
        <v>0</v>
      </c>
      <c r="BB239" s="127">
        <f t="shared" si="228"/>
        <v>0</v>
      </c>
      <c r="BC239" s="127">
        <f t="shared" si="228"/>
        <v>0</v>
      </c>
      <c r="BD239" s="127">
        <f t="shared" si="228"/>
        <v>0</v>
      </c>
      <c r="BE239" s="127">
        <f t="shared" si="228"/>
        <v>0</v>
      </c>
      <c r="BF239" s="127">
        <f t="shared" si="228"/>
        <v>0</v>
      </c>
      <c r="BG239" s="127">
        <f t="shared" si="228"/>
        <v>0</v>
      </c>
      <c r="BH239" s="127">
        <f t="shared" si="228"/>
        <v>0</v>
      </c>
      <c r="BI239" s="127">
        <f t="shared" si="228"/>
        <v>0</v>
      </c>
      <c r="BJ239" s="127">
        <f t="shared" si="228"/>
        <v>0</v>
      </c>
      <c r="BK239" s="127">
        <f t="shared" si="228"/>
        <v>0</v>
      </c>
      <c r="BL239" s="127">
        <f t="shared" si="228"/>
        <v>0</v>
      </c>
      <c r="BM239" s="127">
        <f t="shared" si="228"/>
        <v>0</v>
      </c>
    </row>
    <row r="240" spans="2:65" x14ac:dyDescent="0.25">
      <c r="B240" t="str">
        <f t="shared" si="225"/>
        <v>FEE D'INGRESSO</v>
      </c>
      <c r="C240" s="51">
        <f t="shared" si="225"/>
        <v>0</v>
      </c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>
        <f t="shared" ref="S240:BM240" si="229">+IF(R247=$G$5,0,1)*(SUM($G$9)*$C240)/12</f>
        <v>0</v>
      </c>
      <c r="T240" s="127">
        <f t="shared" si="229"/>
        <v>0</v>
      </c>
      <c r="U240" s="127">
        <f t="shared" si="229"/>
        <v>0</v>
      </c>
      <c r="V240" s="127">
        <f t="shared" si="229"/>
        <v>0</v>
      </c>
      <c r="W240" s="127">
        <f t="shared" si="229"/>
        <v>0</v>
      </c>
      <c r="X240" s="127">
        <f t="shared" si="229"/>
        <v>0</v>
      </c>
      <c r="Y240" s="127">
        <f t="shared" si="229"/>
        <v>0</v>
      </c>
      <c r="Z240" s="127">
        <f t="shared" si="229"/>
        <v>0</v>
      </c>
      <c r="AA240" s="127">
        <f t="shared" si="229"/>
        <v>0</v>
      </c>
      <c r="AB240" s="127">
        <f t="shared" si="229"/>
        <v>0</v>
      </c>
      <c r="AC240" s="127">
        <f t="shared" si="229"/>
        <v>0</v>
      </c>
      <c r="AD240" s="127">
        <f t="shared" si="229"/>
        <v>0</v>
      </c>
      <c r="AE240" s="127">
        <f t="shared" si="229"/>
        <v>0</v>
      </c>
      <c r="AF240" s="127">
        <f t="shared" si="229"/>
        <v>0</v>
      </c>
      <c r="AG240" s="127">
        <f t="shared" si="229"/>
        <v>0</v>
      </c>
      <c r="AH240" s="127">
        <f t="shared" si="229"/>
        <v>0</v>
      </c>
      <c r="AI240" s="127">
        <f t="shared" si="229"/>
        <v>0</v>
      </c>
      <c r="AJ240" s="127">
        <f t="shared" si="229"/>
        <v>0</v>
      </c>
      <c r="AK240" s="127">
        <f t="shared" si="229"/>
        <v>0</v>
      </c>
      <c r="AL240" s="127">
        <f t="shared" si="229"/>
        <v>0</v>
      </c>
      <c r="AM240" s="127">
        <f t="shared" si="229"/>
        <v>0</v>
      </c>
      <c r="AN240" s="127">
        <f t="shared" si="229"/>
        <v>0</v>
      </c>
      <c r="AO240" s="127">
        <f t="shared" si="229"/>
        <v>0</v>
      </c>
      <c r="AP240" s="127">
        <f t="shared" si="229"/>
        <v>0</v>
      </c>
      <c r="AQ240" s="127">
        <f t="shared" si="229"/>
        <v>0</v>
      </c>
      <c r="AR240" s="127">
        <f t="shared" si="229"/>
        <v>0</v>
      </c>
      <c r="AS240" s="127">
        <f t="shared" si="229"/>
        <v>0</v>
      </c>
      <c r="AT240" s="127">
        <f t="shared" si="229"/>
        <v>0</v>
      </c>
      <c r="AU240" s="127">
        <f t="shared" si="229"/>
        <v>0</v>
      </c>
      <c r="AV240" s="127">
        <f t="shared" si="229"/>
        <v>0</v>
      </c>
      <c r="AW240" s="127">
        <f t="shared" si="229"/>
        <v>0</v>
      </c>
      <c r="AX240" s="127">
        <f t="shared" si="229"/>
        <v>0</v>
      </c>
      <c r="AY240" s="127">
        <f t="shared" si="229"/>
        <v>0</v>
      </c>
      <c r="AZ240" s="127">
        <f t="shared" si="229"/>
        <v>0</v>
      </c>
      <c r="BA240" s="127">
        <f t="shared" si="229"/>
        <v>0</v>
      </c>
      <c r="BB240" s="127">
        <f t="shared" si="229"/>
        <v>0</v>
      </c>
      <c r="BC240" s="127">
        <f t="shared" si="229"/>
        <v>0</v>
      </c>
      <c r="BD240" s="127">
        <f t="shared" si="229"/>
        <v>0</v>
      </c>
      <c r="BE240" s="127">
        <f t="shared" si="229"/>
        <v>0</v>
      </c>
      <c r="BF240" s="127">
        <f t="shared" si="229"/>
        <v>0</v>
      </c>
      <c r="BG240" s="127">
        <f t="shared" si="229"/>
        <v>0</v>
      </c>
      <c r="BH240" s="127">
        <f t="shared" si="229"/>
        <v>0</v>
      </c>
      <c r="BI240" s="127">
        <f t="shared" si="229"/>
        <v>0</v>
      </c>
      <c r="BJ240" s="127">
        <f t="shared" si="229"/>
        <v>0</v>
      </c>
      <c r="BK240" s="127">
        <f t="shared" si="229"/>
        <v>0</v>
      </c>
      <c r="BL240" s="127">
        <f t="shared" si="229"/>
        <v>0</v>
      </c>
      <c r="BM240" s="127">
        <f t="shared" si="229"/>
        <v>0</v>
      </c>
    </row>
    <row r="241" spans="2:65" x14ac:dyDescent="0.25">
      <c r="B241" t="str">
        <f t="shared" si="225"/>
        <v>ALTRE IMM.NI IMMATERIALI</v>
      </c>
      <c r="C241" s="51">
        <f t="shared" si="225"/>
        <v>0</v>
      </c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>
        <f t="shared" ref="S241:BM241" si="230">+IF(R248=$G$5,0,1)*(SUM($G$10)*$C241)/12</f>
        <v>0</v>
      </c>
      <c r="T241" s="127">
        <f t="shared" si="230"/>
        <v>0</v>
      </c>
      <c r="U241" s="127">
        <f t="shared" si="230"/>
        <v>0</v>
      </c>
      <c r="V241" s="127">
        <f t="shared" si="230"/>
        <v>0</v>
      </c>
      <c r="W241" s="127">
        <f t="shared" si="230"/>
        <v>0</v>
      </c>
      <c r="X241" s="127">
        <f t="shared" si="230"/>
        <v>0</v>
      </c>
      <c r="Y241" s="127">
        <f t="shared" si="230"/>
        <v>0</v>
      </c>
      <c r="Z241" s="127">
        <f t="shared" si="230"/>
        <v>0</v>
      </c>
      <c r="AA241" s="127">
        <f t="shared" si="230"/>
        <v>0</v>
      </c>
      <c r="AB241" s="127">
        <f t="shared" si="230"/>
        <v>0</v>
      </c>
      <c r="AC241" s="127">
        <f t="shared" si="230"/>
        <v>0</v>
      </c>
      <c r="AD241" s="127">
        <f t="shared" si="230"/>
        <v>0</v>
      </c>
      <c r="AE241" s="127">
        <f t="shared" si="230"/>
        <v>0</v>
      </c>
      <c r="AF241" s="127">
        <f t="shared" si="230"/>
        <v>0</v>
      </c>
      <c r="AG241" s="127">
        <f t="shared" si="230"/>
        <v>0</v>
      </c>
      <c r="AH241" s="127">
        <f t="shared" si="230"/>
        <v>0</v>
      </c>
      <c r="AI241" s="127">
        <f t="shared" si="230"/>
        <v>0</v>
      </c>
      <c r="AJ241" s="127">
        <f t="shared" si="230"/>
        <v>0</v>
      </c>
      <c r="AK241" s="127">
        <f t="shared" si="230"/>
        <v>0</v>
      </c>
      <c r="AL241" s="127">
        <f t="shared" si="230"/>
        <v>0</v>
      </c>
      <c r="AM241" s="127">
        <f t="shared" si="230"/>
        <v>0</v>
      </c>
      <c r="AN241" s="127">
        <f t="shared" si="230"/>
        <v>0</v>
      </c>
      <c r="AO241" s="127">
        <f t="shared" si="230"/>
        <v>0</v>
      </c>
      <c r="AP241" s="127">
        <f t="shared" si="230"/>
        <v>0</v>
      </c>
      <c r="AQ241" s="127">
        <f t="shared" si="230"/>
        <v>0</v>
      </c>
      <c r="AR241" s="127">
        <f t="shared" si="230"/>
        <v>0</v>
      </c>
      <c r="AS241" s="127">
        <f t="shared" si="230"/>
        <v>0</v>
      </c>
      <c r="AT241" s="127">
        <f t="shared" si="230"/>
        <v>0</v>
      </c>
      <c r="AU241" s="127">
        <f t="shared" si="230"/>
        <v>0</v>
      </c>
      <c r="AV241" s="127">
        <f t="shared" si="230"/>
        <v>0</v>
      </c>
      <c r="AW241" s="127">
        <f t="shared" si="230"/>
        <v>0</v>
      </c>
      <c r="AX241" s="127">
        <f t="shared" si="230"/>
        <v>0</v>
      </c>
      <c r="AY241" s="127">
        <f t="shared" si="230"/>
        <v>0</v>
      </c>
      <c r="AZ241" s="127">
        <f t="shared" si="230"/>
        <v>0</v>
      </c>
      <c r="BA241" s="127">
        <f t="shared" si="230"/>
        <v>0</v>
      </c>
      <c r="BB241" s="127">
        <f t="shared" si="230"/>
        <v>0</v>
      </c>
      <c r="BC241" s="127">
        <f t="shared" si="230"/>
        <v>0</v>
      </c>
      <c r="BD241" s="127">
        <f t="shared" si="230"/>
        <v>0</v>
      </c>
      <c r="BE241" s="127">
        <f t="shared" si="230"/>
        <v>0</v>
      </c>
      <c r="BF241" s="127">
        <f t="shared" si="230"/>
        <v>0</v>
      </c>
      <c r="BG241" s="127">
        <f t="shared" si="230"/>
        <v>0</v>
      </c>
      <c r="BH241" s="127">
        <f t="shared" si="230"/>
        <v>0</v>
      </c>
      <c r="BI241" s="127">
        <f t="shared" si="230"/>
        <v>0</v>
      </c>
      <c r="BJ241" s="127">
        <f t="shared" si="230"/>
        <v>0</v>
      </c>
      <c r="BK241" s="127">
        <f t="shared" si="230"/>
        <v>0</v>
      </c>
      <c r="BL241" s="127">
        <f t="shared" si="230"/>
        <v>0</v>
      </c>
      <c r="BM241" s="127">
        <f t="shared" si="230"/>
        <v>0</v>
      </c>
    </row>
    <row r="242" spans="2:65" ht="30" x14ac:dyDescent="0.25">
      <c r="C242" s="50"/>
      <c r="F242" s="165" t="s">
        <v>167</v>
      </c>
      <c r="G242" s="165" t="s">
        <v>167</v>
      </c>
      <c r="H242" s="165" t="s">
        <v>167</v>
      </c>
      <c r="I242" s="165" t="s">
        <v>167</v>
      </c>
      <c r="J242" s="165" t="s">
        <v>167</v>
      </c>
      <c r="K242" s="165" t="s">
        <v>167</v>
      </c>
      <c r="L242" s="165" t="s">
        <v>167</v>
      </c>
      <c r="M242" s="165" t="s">
        <v>167</v>
      </c>
      <c r="N242" s="165" t="s">
        <v>167</v>
      </c>
      <c r="O242" s="165" t="s">
        <v>167</v>
      </c>
      <c r="P242" s="165" t="s">
        <v>167</v>
      </c>
      <c r="Q242" s="165" t="s">
        <v>167</v>
      </c>
      <c r="R242" s="165" t="s">
        <v>167</v>
      </c>
      <c r="S242" s="165" t="s">
        <v>167</v>
      </c>
      <c r="T242" s="165" t="s">
        <v>167</v>
      </c>
      <c r="U242" s="165" t="s">
        <v>167</v>
      </c>
      <c r="V242" s="165" t="s">
        <v>167</v>
      </c>
      <c r="W242" s="165" t="s">
        <v>167</v>
      </c>
      <c r="X242" s="165" t="s">
        <v>167</v>
      </c>
      <c r="Y242" s="165" t="s">
        <v>167</v>
      </c>
      <c r="Z242" s="165" t="s">
        <v>167</v>
      </c>
      <c r="AA242" s="165" t="s">
        <v>167</v>
      </c>
      <c r="AB242" s="165" t="s">
        <v>167</v>
      </c>
      <c r="AC242" s="165" t="s">
        <v>167</v>
      </c>
      <c r="AD242" s="165" t="s">
        <v>167</v>
      </c>
      <c r="AE242" s="165" t="s">
        <v>167</v>
      </c>
      <c r="AF242" s="165" t="s">
        <v>167</v>
      </c>
      <c r="AG242" s="165" t="s">
        <v>167</v>
      </c>
      <c r="AH242" s="165" t="s">
        <v>167</v>
      </c>
      <c r="AI242" s="165" t="s">
        <v>167</v>
      </c>
      <c r="AJ242" s="165" t="s">
        <v>167</v>
      </c>
      <c r="AK242" s="165" t="s">
        <v>167</v>
      </c>
      <c r="AL242" s="165" t="s">
        <v>167</v>
      </c>
      <c r="AM242" s="165" t="s">
        <v>167</v>
      </c>
      <c r="AN242" s="165" t="s">
        <v>167</v>
      </c>
      <c r="AO242" s="165" t="s">
        <v>167</v>
      </c>
      <c r="AP242" s="165" t="s">
        <v>167</v>
      </c>
      <c r="AQ242" s="165" t="s">
        <v>167</v>
      </c>
      <c r="AR242" s="165" t="s">
        <v>167</v>
      </c>
      <c r="AS242" s="165" t="s">
        <v>167</v>
      </c>
      <c r="AT242" s="165" t="s">
        <v>167</v>
      </c>
      <c r="AU242" s="165" t="s">
        <v>167</v>
      </c>
      <c r="AV242" s="165" t="s">
        <v>167</v>
      </c>
      <c r="AW242" s="165" t="s">
        <v>167</v>
      </c>
      <c r="AX242" s="165" t="s">
        <v>167</v>
      </c>
      <c r="AY242" s="165" t="s">
        <v>167</v>
      </c>
      <c r="AZ242" s="165" t="s">
        <v>167</v>
      </c>
      <c r="BA242" s="165" t="s">
        <v>167</v>
      </c>
      <c r="BB242" s="165" t="s">
        <v>167</v>
      </c>
      <c r="BC242" s="165" t="s">
        <v>167</v>
      </c>
      <c r="BD242" s="165" t="s">
        <v>167</v>
      </c>
      <c r="BE242" s="165" t="s">
        <v>167</v>
      </c>
      <c r="BF242" s="165" t="s">
        <v>167</v>
      </c>
      <c r="BG242" s="165" t="s">
        <v>167</v>
      </c>
      <c r="BH242" s="165" t="s">
        <v>167</v>
      </c>
      <c r="BI242" s="165" t="s">
        <v>167</v>
      </c>
      <c r="BJ242" s="165" t="s">
        <v>167</v>
      </c>
      <c r="BK242" s="165" t="s">
        <v>167</v>
      </c>
      <c r="BL242" s="165" t="s">
        <v>167</v>
      </c>
      <c r="BM242" s="165" t="s">
        <v>167</v>
      </c>
    </row>
    <row r="243" spans="2:65" x14ac:dyDescent="0.25">
      <c r="B243" t="str">
        <f>+B236</f>
        <v>FABBRICATI</v>
      </c>
      <c r="C243" s="51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>
        <f t="shared" ref="S243:BM248" si="231">+R243+S236</f>
        <v>0</v>
      </c>
      <c r="T243" s="127">
        <f t="shared" si="231"/>
        <v>0</v>
      </c>
      <c r="U243" s="127">
        <f t="shared" si="231"/>
        <v>0</v>
      </c>
      <c r="V243" s="127">
        <f t="shared" si="231"/>
        <v>0</v>
      </c>
      <c r="W243" s="127">
        <f t="shared" si="231"/>
        <v>0</v>
      </c>
      <c r="X243" s="127">
        <f t="shared" si="231"/>
        <v>0</v>
      </c>
      <c r="Y243" s="127">
        <f t="shared" si="231"/>
        <v>0</v>
      </c>
      <c r="Z243" s="127">
        <f t="shared" si="231"/>
        <v>0</v>
      </c>
      <c r="AA243" s="127">
        <f t="shared" si="231"/>
        <v>0</v>
      </c>
      <c r="AB243" s="127">
        <f t="shared" si="231"/>
        <v>0</v>
      </c>
      <c r="AC243" s="127">
        <f t="shared" si="231"/>
        <v>0</v>
      </c>
      <c r="AD243" s="127">
        <f t="shared" si="231"/>
        <v>0</v>
      </c>
      <c r="AE243" s="127">
        <f t="shared" si="231"/>
        <v>0</v>
      </c>
      <c r="AF243" s="127">
        <f t="shared" si="231"/>
        <v>0</v>
      </c>
      <c r="AG243" s="127">
        <f t="shared" si="231"/>
        <v>0</v>
      </c>
      <c r="AH243" s="127">
        <f t="shared" si="231"/>
        <v>0</v>
      </c>
      <c r="AI243" s="127">
        <f t="shared" si="231"/>
        <v>0</v>
      </c>
      <c r="AJ243" s="127">
        <f t="shared" si="231"/>
        <v>0</v>
      </c>
      <c r="AK243" s="127">
        <f t="shared" si="231"/>
        <v>0</v>
      </c>
      <c r="AL243" s="127">
        <f t="shared" si="231"/>
        <v>0</v>
      </c>
      <c r="AM243" s="127">
        <f t="shared" si="231"/>
        <v>0</v>
      </c>
      <c r="AN243" s="127">
        <f t="shared" si="231"/>
        <v>0</v>
      </c>
      <c r="AO243" s="127">
        <f t="shared" si="231"/>
        <v>0</v>
      </c>
      <c r="AP243" s="127">
        <f t="shared" si="231"/>
        <v>0</v>
      </c>
      <c r="AQ243" s="127">
        <f t="shared" si="231"/>
        <v>0</v>
      </c>
      <c r="AR243" s="127">
        <f t="shared" si="231"/>
        <v>0</v>
      </c>
      <c r="AS243" s="127">
        <f t="shared" si="231"/>
        <v>0</v>
      </c>
      <c r="AT243" s="127">
        <f t="shared" si="231"/>
        <v>0</v>
      </c>
      <c r="AU243" s="127">
        <f t="shared" si="231"/>
        <v>0</v>
      </c>
      <c r="AV243" s="127">
        <f t="shared" si="231"/>
        <v>0</v>
      </c>
      <c r="AW243" s="127">
        <f t="shared" si="231"/>
        <v>0</v>
      </c>
      <c r="AX243" s="127">
        <f t="shared" si="231"/>
        <v>0</v>
      </c>
      <c r="AY243" s="127">
        <f t="shared" si="231"/>
        <v>0</v>
      </c>
      <c r="AZ243" s="127">
        <f t="shared" si="231"/>
        <v>0</v>
      </c>
      <c r="BA243" s="127">
        <f t="shared" si="231"/>
        <v>0</v>
      </c>
      <c r="BB243" s="127">
        <f t="shared" si="231"/>
        <v>0</v>
      </c>
      <c r="BC243" s="127">
        <f t="shared" si="231"/>
        <v>0</v>
      </c>
      <c r="BD243" s="127">
        <f t="shared" si="231"/>
        <v>0</v>
      </c>
      <c r="BE243" s="127">
        <f t="shared" si="231"/>
        <v>0</v>
      </c>
      <c r="BF243" s="127">
        <f t="shared" si="231"/>
        <v>0</v>
      </c>
      <c r="BG243" s="127">
        <f t="shared" si="231"/>
        <v>0</v>
      </c>
      <c r="BH243" s="127">
        <f t="shared" si="231"/>
        <v>0</v>
      </c>
      <c r="BI243" s="127">
        <f t="shared" si="231"/>
        <v>0</v>
      </c>
      <c r="BJ243" s="127">
        <f t="shared" si="231"/>
        <v>0</v>
      </c>
      <c r="BK243" s="127">
        <f t="shared" si="231"/>
        <v>0</v>
      </c>
      <c r="BL243" s="127">
        <f t="shared" si="231"/>
        <v>0</v>
      </c>
      <c r="BM243" s="127">
        <f t="shared" si="231"/>
        <v>0</v>
      </c>
    </row>
    <row r="244" spans="2:65" x14ac:dyDescent="0.25">
      <c r="B244" t="str">
        <f t="shared" ref="B244:B247" si="232">+B237</f>
        <v>IMPIANTI E MACCHINARI</v>
      </c>
      <c r="C244" s="51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>
        <f t="shared" si="231"/>
        <v>0</v>
      </c>
      <c r="T244" s="127">
        <f t="shared" si="231"/>
        <v>0</v>
      </c>
      <c r="U244" s="127">
        <f t="shared" si="231"/>
        <v>0</v>
      </c>
      <c r="V244" s="127">
        <f t="shared" si="231"/>
        <v>0</v>
      </c>
      <c r="W244" s="127">
        <f t="shared" si="231"/>
        <v>0</v>
      </c>
      <c r="X244" s="127">
        <f t="shared" si="231"/>
        <v>0</v>
      </c>
      <c r="Y244" s="127">
        <f t="shared" si="231"/>
        <v>0</v>
      </c>
      <c r="Z244" s="127">
        <f t="shared" si="231"/>
        <v>0</v>
      </c>
      <c r="AA244" s="127">
        <f t="shared" si="231"/>
        <v>0</v>
      </c>
      <c r="AB244" s="127">
        <f t="shared" si="231"/>
        <v>0</v>
      </c>
      <c r="AC244" s="127">
        <f t="shared" si="231"/>
        <v>0</v>
      </c>
      <c r="AD244" s="127">
        <f t="shared" si="231"/>
        <v>0</v>
      </c>
      <c r="AE244" s="127">
        <f t="shared" si="231"/>
        <v>0</v>
      </c>
      <c r="AF244" s="127">
        <f t="shared" si="231"/>
        <v>0</v>
      </c>
      <c r="AG244" s="127">
        <f t="shared" si="231"/>
        <v>0</v>
      </c>
      <c r="AH244" s="127">
        <f t="shared" si="231"/>
        <v>0</v>
      </c>
      <c r="AI244" s="127">
        <f t="shared" si="231"/>
        <v>0</v>
      </c>
      <c r="AJ244" s="127">
        <f t="shared" si="231"/>
        <v>0</v>
      </c>
      <c r="AK244" s="127">
        <f t="shared" si="231"/>
        <v>0</v>
      </c>
      <c r="AL244" s="127">
        <f t="shared" si="231"/>
        <v>0</v>
      </c>
      <c r="AM244" s="127">
        <f t="shared" si="231"/>
        <v>0</v>
      </c>
      <c r="AN244" s="127">
        <f t="shared" si="231"/>
        <v>0</v>
      </c>
      <c r="AO244" s="127">
        <f t="shared" si="231"/>
        <v>0</v>
      </c>
      <c r="AP244" s="127">
        <f t="shared" si="231"/>
        <v>0</v>
      </c>
      <c r="AQ244" s="127">
        <f t="shared" si="231"/>
        <v>0</v>
      </c>
      <c r="AR244" s="127">
        <f t="shared" si="231"/>
        <v>0</v>
      </c>
      <c r="AS244" s="127">
        <f t="shared" si="231"/>
        <v>0</v>
      </c>
      <c r="AT244" s="127">
        <f t="shared" si="231"/>
        <v>0</v>
      </c>
      <c r="AU244" s="127">
        <f t="shared" si="231"/>
        <v>0</v>
      </c>
      <c r="AV244" s="127">
        <f t="shared" si="231"/>
        <v>0</v>
      </c>
      <c r="AW244" s="127">
        <f t="shared" si="231"/>
        <v>0</v>
      </c>
      <c r="AX244" s="127">
        <f t="shared" si="231"/>
        <v>0</v>
      </c>
      <c r="AY244" s="127">
        <f t="shared" si="231"/>
        <v>0</v>
      </c>
      <c r="AZ244" s="127">
        <f t="shared" si="231"/>
        <v>0</v>
      </c>
      <c r="BA244" s="127">
        <f t="shared" si="231"/>
        <v>0</v>
      </c>
      <c r="BB244" s="127">
        <f t="shared" si="231"/>
        <v>0</v>
      </c>
      <c r="BC244" s="127">
        <f t="shared" si="231"/>
        <v>0</v>
      </c>
      <c r="BD244" s="127">
        <f t="shared" si="231"/>
        <v>0</v>
      </c>
      <c r="BE244" s="127">
        <f t="shared" si="231"/>
        <v>0</v>
      </c>
      <c r="BF244" s="127">
        <f t="shared" si="231"/>
        <v>0</v>
      </c>
      <c r="BG244" s="127">
        <f t="shared" si="231"/>
        <v>0</v>
      </c>
      <c r="BH244" s="127">
        <f t="shared" si="231"/>
        <v>0</v>
      </c>
      <c r="BI244" s="127">
        <f t="shared" si="231"/>
        <v>0</v>
      </c>
      <c r="BJ244" s="127">
        <f t="shared" si="231"/>
        <v>0</v>
      </c>
      <c r="BK244" s="127">
        <f t="shared" si="231"/>
        <v>0</v>
      </c>
      <c r="BL244" s="127">
        <f t="shared" si="231"/>
        <v>0</v>
      </c>
      <c r="BM244" s="127">
        <f t="shared" si="231"/>
        <v>0</v>
      </c>
    </row>
    <row r="245" spans="2:65" x14ac:dyDescent="0.25">
      <c r="B245" t="str">
        <f t="shared" si="232"/>
        <v>ATTREZZATURE IND.LI E COMM.LI</v>
      </c>
      <c r="C245" s="51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>
        <f t="shared" si="231"/>
        <v>0</v>
      </c>
      <c r="T245" s="127">
        <f t="shared" si="231"/>
        <v>0</v>
      </c>
      <c r="U245" s="127">
        <f t="shared" si="231"/>
        <v>0</v>
      </c>
      <c r="V245" s="127">
        <f t="shared" si="231"/>
        <v>0</v>
      </c>
      <c r="W245" s="127">
        <f t="shared" si="231"/>
        <v>0</v>
      </c>
      <c r="X245" s="127">
        <f t="shared" si="231"/>
        <v>0</v>
      </c>
      <c r="Y245" s="127">
        <f t="shared" si="231"/>
        <v>0</v>
      </c>
      <c r="Z245" s="127">
        <f t="shared" si="231"/>
        <v>0</v>
      </c>
      <c r="AA245" s="127">
        <f t="shared" si="231"/>
        <v>0</v>
      </c>
      <c r="AB245" s="127">
        <f t="shared" si="231"/>
        <v>0</v>
      </c>
      <c r="AC245" s="127">
        <f t="shared" si="231"/>
        <v>0</v>
      </c>
      <c r="AD245" s="127">
        <f t="shared" si="231"/>
        <v>0</v>
      </c>
      <c r="AE245" s="127">
        <f t="shared" si="231"/>
        <v>0</v>
      </c>
      <c r="AF245" s="127">
        <f t="shared" si="231"/>
        <v>0</v>
      </c>
      <c r="AG245" s="127">
        <f t="shared" si="231"/>
        <v>0</v>
      </c>
      <c r="AH245" s="127">
        <f t="shared" si="231"/>
        <v>0</v>
      </c>
      <c r="AI245" s="127">
        <f t="shared" si="231"/>
        <v>0</v>
      </c>
      <c r="AJ245" s="127">
        <f t="shared" si="231"/>
        <v>0</v>
      </c>
      <c r="AK245" s="127">
        <f t="shared" si="231"/>
        <v>0</v>
      </c>
      <c r="AL245" s="127">
        <f t="shared" si="231"/>
        <v>0</v>
      </c>
      <c r="AM245" s="127">
        <f t="shared" si="231"/>
        <v>0</v>
      </c>
      <c r="AN245" s="127">
        <f t="shared" si="231"/>
        <v>0</v>
      </c>
      <c r="AO245" s="127">
        <f t="shared" si="231"/>
        <v>0</v>
      </c>
      <c r="AP245" s="127">
        <f t="shared" si="231"/>
        <v>0</v>
      </c>
      <c r="AQ245" s="127">
        <f t="shared" si="231"/>
        <v>0</v>
      </c>
      <c r="AR245" s="127">
        <f t="shared" si="231"/>
        <v>0</v>
      </c>
      <c r="AS245" s="127">
        <f t="shared" si="231"/>
        <v>0</v>
      </c>
      <c r="AT245" s="127">
        <f t="shared" si="231"/>
        <v>0</v>
      </c>
      <c r="AU245" s="127">
        <f t="shared" si="231"/>
        <v>0</v>
      </c>
      <c r="AV245" s="127">
        <f t="shared" si="231"/>
        <v>0</v>
      </c>
      <c r="AW245" s="127">
        <f t="shared" si="231"/>
        <v>0</v>
      </c>
      <c r="AX245" s="127">
        <f t="shared" si="231"/>
        <v>0</v>
      </c>
      <c r="AY245" s="127">
        <f t="shared" si="231"/>
        <v>0</v>
      </c>
      <c r="AZ245" s="127">
        <f t="shared" si="231"/>
        <v>0</v>
      </c>
      <c r="BA245" s="127">
        <f t="shared" si="231"/>
        <v>0</v>
      </c>
      <c r="BB245" s="127">
        <f t="shared" si="231"/>
        <v>0</v>
      </c>
      <c r="BC245" s="127">
        <f t="shared" si="231"/>
        <v>0</v>
      </c>
      <c r="BD245" s="127">
        <f t="shared" si="231"/>
        <v>0</v>
      </c>
      <c r="BE245" s="127">
        <f t="shared" si="231"/>
        <v>0</v>
      </c>
      <c r="BF245" s="127">
        <f t="shared" si="231"/>
        <v>0</v>
      </c>
      <c r="BG245" s="127">
        <f t="shared" si="231"/>
        <v>0</v>
      </c>
      <c r="BH245" s="127">
        <f t="shared" si="231"/>
        <v>0</v>
      </c>
      <c r="BI245" s="127">
        <f t="shared" si="231"/>
        <v>0</v>
      </c>
      <c r="BJ245" s="127">
        <f t="shared" si="231"/>
        <v>0</v>
      </c>
      <c r="BK245" s="127">
        <f t="shared" si="231"/>
        <v>0</v>
      </c>
      <c r="BL245" s="127">
        <f t="shared" si="231"/>
        <v>0</v>
      </c>
      <c r="BM245" s="127">
        <f t="shared" si="231"/>
        <v>0</v>
      </c>
    </row>
    <row r="246" spans="2:65" x14ac:dyDescent="0.25">
      <c r="B246" t="str">
        <f t="shared" si="232"/>
        <v>COSTI D'IMPIANTO E AMPLIAMENTO</v>
      </c>
      <c r="C246" s="51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>
        <f t="shared" si="231"/>
        <v>0</v>
      </c>
      <c r="T246" s="127">
        <f t="shared" si="231"/>
        <v>0</v>
      </c>
      <c r="U246" s="127">
        <f t="shared" si="231"/>
        <v>0</v>
      </c>
      <c r="V246" s="127">
        <f t="shared" si="231"/>
        <v>0</v>
      </c>
      <c r="W246" s="127">
        <f t="shared" si="231"/>
        <v>0</v>
      </c>
      <c r="X246" s="127">
        <f t="shared" si="231"/>
        <v>0</v>
      </c>
      <c r="Y246" s="127">
        <f t="shared" si="231"/>
        <v>0</v>
      </c>
      <c r="Z246" s="127">
        <f t="shared" si="231"/>
        <v>0</v>
      </c>
      <c r="AA246" s="127">
        <f t="shared" si="231"/>
        <v>0</v>
      </c>
      <c r="AB246" s="127">
        <f t="shared" si="231"/>
        <v>0</v>
      </c>
      <c r="AC246" s="127">
        <f t="shared" si="231"/>
        <v>0</v>
      </c>
      <c r="AD246" s="127">
        <f t="shared" si="231"/>
        <v>0</v>
      </c>
      <c r="AE246" s="127">
        <f t="shared" si="231"/>
        <v>0</v>
      </c>
      <c r="AF246" s="127">
        <f t="shared" si="231"/>
        <v>0</v>
      </c>
      <c r="AG246" s="127">
        <f t="shared" si="231"/>
        <v>0</v>
      </c>
      <c r="AH246" s="127">
        <f t="shared" si="231"/>
        <v>0</v>
      </c>
      <c r="AI246" s="127">
        <f t="shared" si="231"/>
        <v>0</v>
      </c>
      <c r="AJ246" s="127">
        <f t="shared" si="231"/>
        <v>0</v>
      </c>
      <c r="AK246" s="127">
        <f t="shared" si="231"/>
        <v>0</v>
      </c>
      <c r="AL246" s="127">
        <f t="shared" si="231"/>
        <v>0</v>
      </c>
      <c r="AM246" s="127">
        <f t="shared" si="231"/>
        <v>0</v>
      </c>
      <c r="AN246" s="127">
        <f t="shared" si="231"/>
        <v>0</v>
      </c>
      <c r="AO246" s="127">
        <f t="shared" si="231"/>
        <v>0</v>
      </c>
      <c r="AP246" s="127">
        <f t="shared" si="231"/>
        <v>0</v>
      </c>
      <c r="AQ246" s="127">
        <f t="shared" si="231"/>
        <v>0</v>
      </c>
      <c r="AR246" s="127">
        <f t="shared" si="231"/>
        <v>0</v>
      </c>
      <c r="AS246" s="127">
        <f t="shared" si="231"/>
        <v>0</v>
      </c>
      <c r="AT246" s="127">
        <f t="shared" si="231"/>
        <v>0</v>
      </c>
      <c r="AU246" s="127">
        <f t="shared" si="231"/>
        <v>0</v>
      </c>
      <c r="AV246" s="127">
        <f t="shared" si="231"/>
        <v>0</v>
      </c>
      <c r="AW246" s="127">
        <f t="shared" si="231"/>
        <v>0</v>
      </c>
      <c r="AX246" s="127">
        <f t="shared" si="231"/>
        <v>0</v>
      </c>
      <c r="AY246" s="127">
        <f t="shared" si="231"/>
        <v>0</v>
      </c>
      <c r="AZ246" s="127">
        <f t="shared" si="231"/>
        <v>0</v>
      </c>
      <c r="BA246" s="127">
        <f t="shared" si="231"/>
        <v>0</v>
      </c>
      <c r="BB246" s="127">
        <f t="shared" si="231"/>
        <v>0</v>
      </c>
      <c r="BC246" s="127">
        <f t="shared" si="231"/>
        <v>0</v>
      </c>
      <c r="BD246" s="127">
        <f t="shared" si="231"/>
        <v>0</v>
      </c>
      <c r="BE246" s="127">
        <f t="shared" si="231"/>
        <v>0</v>
      </c>
      <c r="BF246" s="127">
        <f t="shared" si="231"/>
        <v>0</v>
      </c>
      <c r="BG246" s="127">
        <f t="shared" si="231"/>
        <v>0</v>
      </c>
      <c r="BH246" s="127">
        <f t="shared" si="231"/>
        <v>0</v>
      </c>
      <c r="BI246" s="127">
        <f t="shared" si="231"/>
        <v>0</v>
      </c>
      <c r="BJ246" s="127">
        <f t="shared" si="231"/>
        <v>0</v>
      </c>
      <c r="BK246" s="127">
        <f t="shared" si="231"/>
        <v>0</v>
      </c>
      <c r="BL246" s="127">
        <f t="shared" si="231"/>
        <v>0</v>
      </c>
      <c r="BM246" s="127">
        <f t="shared" si="231"/>
        <v>0</v>
      </c>
    </row>
    <row r="247" spans="2:65" x14ac:dyDescent="0.25">
      <c r="B247" t="str">
        <f t="shared" si="232"/>
        <v>FEE D'INGRESSO</v>
      </c>
      <c r="C247" s="51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>
        <f t="shared" si="231"/>
        <v>0</v>
      </c>
      <c r="T247" s="127">
        <f t="shared" si="231"/>
        <v>0</v>
      </c>
      <c r="U247" s="127">
        <f t="shared" si="231"/>
        <v>0</v>
      </c>
      <c r="V247" s="127">
        <f t="shared" si="231"/>
        <v>0</v>
      </c>
      <c r="W247" s="127">
        <f t="shared" si="231"/>
        <v>0</v>
      </c>
      <c r="X247" s="127">
        <f t="shared" si="231"/>
        <v>0</v>
      </c>
      <c r="Y247" s="127">
        <f t="shared" si="231"/>
        <v>0</v>
      </c>
      <c r="Z247" s="127">
        <f t="shared" si="231"/>
        <v>0</v>
      </c>
      <c r="AA247" s="127">
        <f t="shared" si="231"/>
        <v>0</v>
      </c>
      <c r="AB247" s="127">
        <f t="shared" si="231"/>
        <v>0</v>
      </c>
      <c r="AC247" s="127">
        <f t="shared" si="231"/>
        <v>0</v>
      </c>
      <c r="AD247" s="127">
        <f t="shared" si="231"/>
        <v>0</v>
      </c>
      <c r="AE247" s="127">
        <f t="shared" si="231"/>
        <v>0</v>
      </c>
      <c r="AF247" s="127">
        <f t="shared" si="231"/>
        <v>0</v>
      </c>
      <c r="AG247" s="127">
        <f t="shared" si="231"/>
        <v>0</v>
      </c>
      <c r="AH247" s="127">
        <f t="shared" si="231"/>
        <v>0</v>
      </c>
      <c r="AI247" s="127">
        <f t="shared" si="231"/>
        <v>0</v>
      </c>
      <c r="AJ247" s="127">
        <f t="shared" si="231"/>
        <v>0</v>
      </c>
      <c r="AK247" s="127">
        <f t="shared" si="231"/>
        <v>0</v>
      </c>
      <c r="AL247" s="127">
        <f t="shared" si="231"/>
        <v>0</v>
      </c>
      <c r="AM247" s="127">
        <f t="shared" si="231"/>
        <v>0</v>
      </c>
      <c r="AN247" s="127">
        <f t="shared" si="231"/>
        <v>0</v>
      </c>
      <c r="AO247" s="127">
        <f t="shared" si="231"/>
        <v>0</v>
      </c>
      <c r="AP247" s="127">
        <f t="shared" si="231"/>
        <v>0</v>
      </c>
      <c r="AQ247" s="127">
        <f t="shared" si="231"/>
        <v>0</v>
      </c>
      <c r="AR247" s="127">
        <f t="shared" si="231"/>
        <v>0</v>
      </c>
      <c r="AS247" s="127">
        <f t="shared" si="231"/>
        <v>0</v>
      </c>
      <c r="AT247" s="127">
        <f t="shared" si="231"/>
        <v>0</v>
      </c>
      <c r="AU247" s="127">
        <f t="shared" si="231"/>
        <v>0</v>
      </c>
      <c r="AV247" s="127">
        <f t="shared" si="231"/>
        <v>0</v>
      </c>
      <c r="AW247" s="127">
        <f t="shared" si="231"/>
        <v>0</v>
      </c>
      <c r="AX247" s="127">
        <f t="shared" si="231"/>
        <v>0</v>
      </c>
      <c r="AY247" s="127">
        <f t="shared" si="231"/>
        <v>0</v>
      </c>
      <c r="AZ247" s="127">
        <f t="shared" si="231"/>
        <v>0</v>
      </c>
      <c r="BA247" s="127">
        <f t="shared" si="231"/>
        <v>0</v>
      </c>
      <c r="BB247" s="127">
        <f t="shared" si="231"/>
        <v>0</v>
      </c>
      <c r="BC247" s="127">
        <f t="shared" si="231"/>
        <v>0</v>
      </c>
      <c r="BD247" s="127">
        <f t="shared" si="231"/>
        <v>0</v>
      </c>
      <c r="BE247" s="127">
        <f t="shared" si="231"/>
        <v>0</v>
      </c>
      <c r="BF247" s="127">
        <f t="shared" si="231"/>
        <v>0</v>
      </c>
      <c r="BG247" s="127">
        <f t="shared" si="231"/>
        <v>0</v>
      </c>
      <c r="BH247" s="127">
        <f t="shared" si="231"/>
        <v>0</v>
      </c>
      <c r="BI247" s="127">
        <f t="shared" si="231"/>
        <v>0</v>
      </c>
      <c r="BJ247" s="127">
        <f t="shared" si="231"/>
        <v>0</v>
      </c>
      <c r="BK247" s="127">
        <f t="shared" si="231"/>
        <v>0</v>
      </c>
      <c r="BL247" s="127">
        <f t="shared" si="231"/>
        <v>0</v>
      </c>
      <c r="BM247" s="127">
        <f t="shared" si="231"/>
        <v>0</v>
      </c>
    </row>
    <row r="248" spans="2:65" x14ac:dyDescent="0.25">
      <c r="B248" t="str">
        <f>+B241</f>
        <v>ALTRE IMM.NI IMMATERIALI</v>
      </c>
      <c r="C248" s="51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>
        <f t="shared" si="231"/>
        <v>0</v>
      </c>
      <c r="T248" s="127">
        <f t="shared" si="231"/>
        <v>0</v>
      </c>
      <c r="U248" s="127">
        <f t="shared" si="231"/>
        <v>0</v>
      </c>
      <c r="V248" s="127">
        <f t="shared" si="231"/>
        <v>0</v>
      </c>
      <c r="W248" s="127">
        <f t="shared" si="231"/>
        <v>0</v>
      </c>
      <c r="X248" s="127">
        <f t="shared" si="231"/>
        <v>0</v>
      </c>
      <c r="Y248" s="127">
        <f t="shared" si="231"/>
        <v>0</v>
      </c>
      <c r="Z248" s="127">
        <f t="shared" si="231"/>
        <v>0</v>
      </c>
      <c r="AA248" s="127">
        <f t="shared" si="231"/>
        <v>0</v>
      </c>
      <c r="AB248" s="127">
        <f t="shared" si="231"/>
        <v>0</v>
      </c>
      <c r="AC248" s="127">
        <f t="shared" si="231"/>
        <v>0</v>
      </c>
      <c r="AD248" s="127">
        <f t="shared" si="231"/>
        <v>0</v>
      </c>
      <c r="AE248" s="127">
        <f t="shared" si="231"/>
        <v>0</v>
      </c>
      <c r="AF248" s="127">
        <f t="shared" si="231"/>
        <v>0</v>
      </c>
      <c r="AG248" s="127">
        <f t="shared" si="231"/>
        <v>0</v>
      </c>
      <c r="AH248" s="127">
        <f t="shared" si="231"/>
        <v>0</v>
      </c>
      <c r="AI248" s="127">
        <f t="shared" si="231"/>
        <v>0</v>
      </c>
      <c r="AJ248" s="127">
        <f t="shared" si="231"/>
        <v>0</v>
      </c>
      <c r="AK248" s="127">
        <f t="shared" si="231"/>
        <v>0</v>
      </c>
      <c r="AL248" s="127">
        <f t="shared" si="231"/>
        <v>0</v>
      </c>
      <c r="AM248" s="127">
        <f t="shared" ref="AM248:BM248" si="233">+AL248+AM241</f>
        <v>0</v>
      </c>
      <c r="AN248" s="127">
        <f t="shared" si="233"/>
        <v>0</v>
      </c>
      <c r="AO248" s="127">
        <f t="shared" si="233"/>
        <v>0</v>
      </c>
      <c r="AP248" s="127">
        <f t="shared" si="233"/>
        <v>0</v>
      </c>
      <c r="AQ248" s="127">
        <f t="shared" si="233"/>
        <v>0</v>
      </c>
      <c r="AR248" s="127">
        <f t="shared" si="233"/>
        <v>0</v>
      </c>
      <c r="AS248" s="127">
        <f t="shared" si="233"/>
        <v>0</v>
      </c>
      <c r="AT248" s="127">
        <f t="shared" si="233"/>
        <v>0</v>
      </c>
      <c r="AU248" s="127">
        <f t="shared" si="233"/>
        <v>0</v>
      </c>
      <c r="AV248" s="127">
        <f t="shared" si="233"/>
        <v>0</v>
      </c>
      <c r="AW248" s="127">
        <f t="shared" si="233"/>
        <v>0</v>
      </c>
      <c r="AX248" s="127">
        <f t="shared" si="233"/>
        <v>0</v>
      </c>
      <c r="AY248" s="127">
        <f t="shared" si="233"/>
        <v>0</v>
      </c>
      <c r="AZ248" s="127">
        <f t="shared" si="233"/>
        <v>0</v>
      </c>
      <c r="BA248" s="127">
        <f t="shared" si="233"/>
        <v>0</v>
      </c>
      <c r="BB248" s="127">
        <f t="shared" si="233"/>
        <v>0</v>
      </c>
      <c r="BC248" s="127">
        <f t="shared" si="233"/>
        <v>0</v>
      </c>
      <c r="BD248" s="127">
        <f t="shared" si="233"/>
        <v>0</v>
      </c>
      <c r="BE248" s="127">
        <f t="shared" si="233"/>
        <v>0</v>
      </c>
      <c r="BF248" s="127">
        <f t="shared" si="233"/>
        <v>0</v>
      </c>
      <c r="BG248" s="127">
        <f t="shared" si="233"/>
        <v>0</v>
      </c>
      <c r="BH248" s="127">
        <f t="shared" si="233"/>
        <v>0</v>
      </c>
      <c r="BI248" s="127">
        <f t="shared" si="233"/>
        <v>0</v>
      </c>
      <c r="BJ248" s="127">
        <f t="shared" si="233"/>
        <v>0</v>
      </c>
      <c r="BK248" s="127">
        <f t="shared" si="233"/>
        <v>0</v>
      </c>
      <c r="BL248" s="127">
        <f t="shared" si="233"/>
        <v>0</v>
      </c>
      <c r="BM248" s="127">
        <f t="shared" si="233"/>
        <v>0</v>
      </c>
    </row>
    <row r="249" spans="2:65" x14ac:dyDescent="0.25">
      <c r="F249" s="142"/>
      <c r="G249" s="142"/>
      <c r="H249" s="142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  <c r="AA249" s="142"/>
      <c r="AB249" s="142"/>
      <c r="AC249" s="142"/>
      <c r="AD249" s="142"/>
      <c r="AE249" s="142"/>
      <c r="AF249" s="142"/>
      <c r="AG249" s="142"/>
      <c r="AH249" s="142"/>
      <c r="AI249" s="142"/>
      <c r="AJ249" s="142"/>
      <c r="AK249" s="142"/>
      <c r="AL249" s="142"/>
      <c r="AM249" s="142"/>
      <c r="AN249" s="142"/>
      <c r="AO249" s="142"/>
      <c r="AP249" s="142"/>
      <c r="AQ249" s="142"/>
      <c r="AR249" s="142"/>
      <c r="AS249" s="142"/>
      <c r="AT249" s="142"/>
      <c r="AU249" s="142"/>
      <c r="AV249" s="142"/>
      <c r="AW249" s="142"/>
      <c r="AX249" s="142"/>
      <c r="AY249" s="142"/>
      <c r="AZ249" s="142"/>
      <c r="BA249" s="142"/>
      <c r="BB249" s="142"/>
      <c r="BC249" s="142"/>
      <c r="BD249" s="142"/>
      <c r="BE249" s="142"/>
      <c r="BF249" s="142"/>
      <c r="BG249" s="142"/>
      <c r="BH249" s="142"/>
      <c r="BI249" s="142"/>
      <c r="BJ249" s="142"/>
      <c r="BK249" s="142"/>
      <c r="BL249" s="142"/>
      <c r="BM249" s="142"/>
    </row>
    <row r="250" spans="2:65" ht="30" x14ac:dyDescent="0.25">
      <c r="C250" s="50" t="s">
        <v>165</v>
      </c>
      <c r="F250" s="165" t="s">
        <v>166</v>
      </c>
      <c r="G250" s="165" t="s">
        <v>166</v>
      </c>
      <c r="H250" s="165" t="s">
        <v>166</v>
      </c>
      <c r="I250" s="165" t="s">
        <v>166</v>
      </c>
      <c r="J250" s="165" t="s">
        <v>166</v>
      </c>
      <c r="K250" s="165" t="s">
        <v>166</v>
      </c>
      <c r="L250" s="165" t="s">
        <v>166</v>
      </c>
      <c r="M250" s="165" t="s">
        <v>166</v>
      </c>
      <c r="N250" s="165" t="s">
        <v>166</v>
      </c>
      <c r="O250" s="165" t="s">
        <v>166</v>
      </c>
      <c r="P250" s="165" t="s">
        <v>166</v>
      </c>
      <c r="Q250" s="165" t="s">
        <v>166</v>
      </c>
      <c r="R250" s="165" t="s">
        <v>166</v>
      </c>
      <c r="S250" s="165" t="s">
        <v>166</v>
      </c>
      <c r="T250" s="165" t="s">
        <v>166</v>
      </c>
      <c r="U250" s="165" t="s">
        <v>166</v>
      </c>
      <c r="V250" s="165" t="s">
        <v>166</v>
      </c>
      <c r="W250" s="165" t="s">
        <v>166</v>
      </c>
      <c r="X250" s="165" t="s">
        <v>166</v>
      </c>
      <c r="Y250" s="165" t="s">
        <v>166</v>
      </c>
      <c r="Z250" s="165" t="s">
        <v>166</v>
      </c>
      <c r="AA250" s="165" t="s">
        <v>166</v>
      </c>
      <c r="AB250" s="165" t="s">
        <v>166</v>
      </c>
      <c r="AC250" s="165" t="s">
        <v>166</v>
      </c>
      <c r="AD250" s="165" t="s">
        <v>166</v>
      </c>
      <c r="AE250" s="165" t="s">
        <v>166</v>
      </c>
      <c r="AF250" s="165" t="s">
        <v>166</v>
      </c>
      <c r="AG250" s="165" t="s">
        <v>166</v>
      </c>
      <c r="AH250" s="165" t="s">
        <v>166</v>
      </c>
      <c r="AI250" s="165" t="s">
        <v>166</v>
      </c>
      <c r="AJ250" s="165" t="s">
        <v>166</v>
      </c>
      <c r="AK250" s="165" t="s">
        <v>166</v>
      </c>
      <c r="AL250" s="165" t="s">
        <v>166</v>
      </c>
      <c r="AM250" s="165" t="s">
        <v>166</v>
      </c>
      <c r="AN250" s="165" t="s">
        <v>166</v>
      </c>
      <c r="AO250" s="165" t="s">
        <v>166</v>
      </c>
      <c r="AP250" s="165" t="s">
        <v>166</v>
      </c>
      <c r="AQ250" s="165" t="s">
        <v>166</v>
      </c>
      <c r="AR250" s="165" t="s">
        <v>166</v>
      </c>
      <c r="AS250" s="165" t="s">
        <v>166</v>
      </c>
      <c r="AT250" s="165" t="s">
        <v>166</v>
      </c>
      <c r="AU250" s="165" t="s">
        <v>166</v>
      </c>
      <c r="AV250" s="165" t="s">
        <v>166</v>
      </c>
      <c r="AW250" s="165" t="s">
        <v>166</v>
      </c>
      <c r="AX250" s="165" t="s">
        <v>166</v>
      </c>
      <c r="AY250" s="165" t="s">
        <v>166</v>
      </c>
      <c r="AZ250" s="165" t="s">
        <v>166</v>
      </c>
      <c r="BA250" s="165" t="s">
        <v>166</v>
      </c>
      <c r="BB250" s="165" t="s">
        <v>166</v>
      </c>
      <c r="BC250" s="165" t="s">
        <v>166</v>
      </c>
      <c r="BD250" s="165" t="s">
        <v>166</v>
      </c>
      <c r="BE250" s="165" t="s">
        <v>166</v>
      </c>
      <c r="BF250" s="165" t="s">
        <v>166</v>
      </c>
      <c r="BG250" s="165" t="s">
        <v>166</v>
      </c>
      <c r="BH250" s="165" t="s">
        <v>166</v>
      </c>
      <c r="BI250" s="165" t="s">
        <v>166</v>
      </c>
      <c r="BJ250" s="165" t="s">
        <v>166</v>
      </c>
      <c r="BK250" s="165" t="s">
        <v>166</v>
      </c>
      <c r="BL250" s="165" t="s">
        <v>166</v>
      </c>
      <c r="BM250" s="165" t="s">
        <v>166</v>
      </c>
    </row>
    <row r="251" spans="2:65" x14ac:dyDescent="0.25">
      <c r="B251" t="str">
        <f>+B236</f>
        <v>FABBRICATI</v>
      </c>
      <c r="C251" s="51">
        <f>+C236</f>
        <v>0</v>
      </c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>
        <f t="shared" ref="T251:BM251" si="234">+IF(S258=$G$5,0,1)*(SUM($G$5)*$C251)/12</f>
        <v>0</v>
      </c>
      <c r="U251" s="127">
        <f t="shared" si="234"/>
        <v>0</v>
      </c>
      <c r="V251" s="127">
        <f t="shared" si="234"/>
        <v>0</v>
      </c>
      <c r="W251" s="127">
        <f t="shared" si="234"/>
        <v>0</v>
      </c>
      <c r="X251" s="127">
        <f t="shared" si="234"/>
        <v>0</v>
      </c>
      <c r="Y251" s="127">
        <f t="shared" si="234"/>
        <v>0</v>
      </c>
      <c r="Z251" s="127">
        <f t="shared" si="234"/>
        <v>0</v>
      </c>
      <c r="AA251" s="127">
        <f t="shared" si="234"/>
        <v>0</v>
      </c>
      <c r="AB251" s="127">
        <f t="shared" si="234"/>
        <v>0</v>
      </c>
      <c r="AC251" s="127">
        <f t="shared" si="234"/>
        <v>0</v>
      </c>
      <c r="AD251" s="127">
        <f t="shared" si="234"/>
        <v>0</v>
      </c>
      <c r="AE251" s="127">
        <f t="shared" si="234"/>
        <v>0</v>
      </c>
      <c r="AF251" s="127">
        <f t="shared" si="234"/>
        <v>0</v>
      </c>
      <c r="AG251" s="127">
        <f t="shared" si="234"/>
        <v>0</v>
      </c>
      <c r="AH251" s="127">
        <f t="shared" si="234"/>
        <v>0</v>
      </c>
      <c r="AI251" s="127">
        <f t="shared" si="234"/>
        <v>0</v>
      </c>
      <c r="AJ251" s="127">
        <f t="shared" si="234"/>
        <v>0</v>
      </c>
      <c r="AK251" s="127">
        <f t="shared" si="234"/>
        <v>0</v>
      </c>
      <c r="AL251" s="127">
        <f t="shared" si="234"/>
        <v>0</v>
      </c>
      <c r="AM251" s="127">
        <f t="shared" si="234"/>
        <v>0</v>
      </c>
      <c r="AN251" s="127">
        <f t="shared" si="234"/>
        <v>0</v>
      </c>
      <c r="AO251" s="127">
        <f t="shared" si="234"/>
        <v>0</v>
      </c>
      <c r="AP251" s="127">
        <f t="shared" si="234"/>
        <v>0</v>
      </c>
      <c r="AQ251" s="127">
        <f t="shared" si="234"/>
        <v>0</v>
      </c>
      <c r="AR251" s="127">
        <f t="shared" si="234"/>
        <v>0</v>
      </c>
      <c r="AS251" s="127">
        <f t="shared" si="234"/>
        <v>0</v>
      </c>
      <c r="AT251" s="127">
        <f t="shared" si="234"/>
        <v>0</v>
      </c>
      <c r="AU251" s="127">
        <f t="shared" si="234"/>
        <v>0</v>
      </c>
      <c r="AV251" s="127">
        <f t="shared" si="234"/>
        <v>0</v>
      </c>
      <c r="AW251" s="127">
        <f t="shared" si="234"/>
        <v>0</v>
      </c>
      <c r="AX251" s="127">
        <f t="shared" si="234"/>
        <v>0</v>
      </c>
      <c r="AY251" s="127">
        <f t="shared" si="234"/>
        <v>0</v>
      </c>
      <c r="AZ251" s="127">
        <f t="shared" si="234"/>
        <v>0</v>
      </c>
      <c r="BA251" s="127">
        <f t="shared" si="234"/>
        <v>0</v>
      </c>
      <c r="BB251" s="127">
        <f t="shared" si="234"/>
        <v>0</v>
      </c>
      <c r="BC251" s="127">
        <f t="shared" si="234"/>
        <v>0</v>
      </c>
      <c r="BD251" s="127">
        <f t="shared" si="234"/>
        <v>0</v>
      </c>
      <c r="BE251" s="127">
        <f t="shared" si="234"/>
        <v>0</v>
      </c>
      <c r="BF251" s="127">
        <f t="shared" si="234"/>
        <v>0</v>
      </c>
      <c r="BG251" s="127">
        <f t="shared" si="234"/>
        <v>0</v>
      </c>
      <c r="BH251" s="127">
        <f t="shared" si="234"/>
        <v>0</v>
      </c>
      <c r="BI251" s="127">
        <f t="shared" si="234"/>
        <v>0</v>
      </c>
      <c r="BJ251" s="127">
        <f t="shared" si="234"/>
        <v>0</v>
      </c>
      <c r="BK251" s="127">
        <f t="shared" si="234"/>
        <v>0</v>
      </c>
      <c r="BL251" s="127">
        <f t="shared" si="234"/>
        <v>0</v>
      </c>
      <c r="BM251" s="127">
        <f t="shared" si="234"/>
        <v>0</v>
      </c>
    </row>
    <row r="252" spans="2:65" x14ac:dyDescent="0.25">
      <c r="B252" t="str">
        <f t="shared" ref="B252:C256" si="235">+B237</f>
        <v>IMPIANTI E MACCHINARI</v>
      </c>
      <c r="C252" s="51">
        <f t="shared" si="235"/>
        <v>0</v>
      </c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>
        <f t="shared" ref="T252:BM252" si="236">+IF(S259=$G$5,0,1)*(SUM($G$6)*$C252)/12</f>
        <v>0</v>
      </c>
      <c r="U252" s="127">
        <f t="shared" si="236"/>
        <v>0</v>
      </c>
      <c r="V252" s="127">
        <f t="shared" si="236"/>
        <v>0</v>
      </c>
      <c r="W252" s="127">
        <f t="shared" si="236"/>
        <v>0</v>
      </c>
      <c r="X252" s="127">
        <f t="shared" si="236"/>
        <v>0</v>
      </c>
      <c r="Y252" s="127">
        <f t="shared" si="236"/>
        <v>0</v>
      </c>
      <c r="Z252" s="127">
        <f t="shared" si="236"/>
        <v>0</v>
      </c>
      <c r="AA252" s="127">
        <f t="shared" si="236"/>
        <v>0</v>
      </c>
      <c r="AB252" s="127">
        <f t="shared" si="236"/>
        <v>0</v>
      </c>
      <c r="AC252" s="127">
        <f t="shared" si="236"/>
        <v>0</v>
      </c>
      <c r="AD252" s="127">
        <f t="shared" si="236"/>
        <v>0</v>
      </c>
      <c r="AE252" s="127">
        <f t="shared" si="236"/>
        <v>0</v>
      </c>
      <c r="AF252" s="127">
        <f t="shared" si="236"/>
        <v>0</v>
      </c>
      <c r="AG252" s="127">
        <f t="shared" si="236"/>
        <v>0</v>
      </c>
      <c r="AH252" s="127">
        <f t="shared" si="236"/>
        <v>0</v>
      </c>
      <c r="AI252" s="127">
        <f t="shared" si="236"/>
        <v>0</v>
      </c>
      <c r="AJ252" s="127">
        <f t="shared" si="236"/>
        <v>0</v>
      </c>
      <c r="AK252" s="127">
        <f t="shared" si="236"/>
        <v>0</v>
      </c>
      <c r="AL252" s="127">
        <f t="shared" si="236"/>
        <v>0</v>
      </c>
      <c r="AM252" s="127">
        <f t="shared" si="236"/>
        <v>0</v>
      </c>
      <c r="AN252" s="127">
        <f t="shared" si="236"/>
        <v>0</v>
      </c>
      <c r="AO252" s="127">
        <f t="shared" si="236"/>
        <v>0</v>
      </c>
      <c r="AP252" s="127">
        <f t="shared" si="236"/>
        <v>0</v>
      </c>
      <c r="AQ252" s="127">
        <f t="shared" si="236"/>
        <v>0</v>
      </c>
      <c r="AR252" s="127">
        <f t="shared" si="236"/>
        <v>0</v>
      </c>
      <c r="AS252" s="127">
        <f t="shared" si="236"/>
        <v>0</v>
      </c>
      <c r="AT252" s="127">
        <f t="shared" si="236"/>
        <v>0</v>
      </c>
      <c r="AU252" s="127">
        <f t="shared" si="236"/>
        <v>0</v>
      </c>
      <c r="AV252" s="127">
        <f t="shared" si="236"/>
        <v>0</v>
      </c>
      <c r="AW252" s="127">
        <f t="shared" si="236"/>
        <v>0</v>
      </c>
      <c r="AX252" s="127">
        <f t="shared" si="236"/>
        <v>0</v>
      </c>
      <c r="AY252" s="127">
        <f t="shared" si="236"/>
        <v>0</v>
      </c>
      <c r="AZ252" s="127">
        <f t="shared" si="236"/>
        <v>0</v>
      </c>
      <c r="BA252" s="127">
        <f t="shared" si="236"/>
        <v>0</v>
      </c>
      <c r="BB252" s="127">
        <f t="shared" si="236"/>
        <v>0</v>
      </c>
      <c r="BC252" s="127">
        <f t="shared" si="236"/>
        <v>0</v>
      </c>
      <c r="BD252" s="127">
        <f t="shared" si="236"/>
        <v>0</v>
      </c>
      <c r="BE252" s="127">
        <f t="shared" si="236"/>
        <v>0</v>
      </c>
      <c r="BF252" s="127">
        <f t="shared" si="236"/>
        <v>0</v>
      </c>
      <c r="BG252" s="127">
        <f t="shared" si="236"/>
        <v>0</v>
      </c>
      <c r="BH252" s="127">
        <f t="shared" si="236"/>
        <v>0</v>
      </c>
      <c r="BI252" s="127">
        <f t="shared" si="236"/>
        <v>0</v>
      </c>
      <c r="BJ252" s="127">
        <f t="shared" si="236"/>
        <v>0</v>
      </c>
      <c r="BK252" s="127">
        <f t="shared" si="236"/>
        <v>0</v>
      </c>
      <c r="BL252" s="127">
        <f t="shared" si="236"/>
        <v>0</v>
      </c>
      <c r="BM252" s="127">
        <f t="shared" si="236"/>
        <v>0</v>
      </c>
    </row>
    <row r="253" spans="2:65" x14ac:dyDescent="0.25">
      <c r="B253" t="str">
        <f t="shared" si="235"/>
        <v>ATTREZZATURE IND.LI E COMM.LI</v>
      </c>
      <c r="C253" s="51">
        <f t="shared" si="235"/>
        <v>0</v>
      </c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>
        <f t="shared" ref="T253:BM253" si="237">+IF(S260=$G$5,0,1)*(SUM($G$7)*$C253)/12</f>
        <v>0</v>
      </c>
      <c r="U253" s="127">
        <f t="shared" si="237"/>
        <v>0</v>
      </c>
      <c r="V253" s="127">
        <f t="shared" si="237"/>
        <v>0</v>
      </c>
      <c r="W253" s="127">
        <f t="shared" si="237"/>
        <v>0</v>
      </c>
      <c r="X253" s="127">
        <f t="shared" si="237"/>
        <v>0</v>
      </c>
      <c r="Y253" s="127">
        <f t="shared" si="237"/>
        <v>0</v>
      </c>
      <c r="Z253" s="127">
        <f t="shared" si="237"/>
        <v>0</v>
      </c>
      <c r="AA253" s="127">
        <f t="shared" si="237"/>
        <v>0</v>
      </c>
      <c r="AB253" s="127">
        <f t="shared" si="237"/>
        <v>0</v>
      </c>
      <c r="AC253" s="127">
        <f t="shared" si="237"/>
        <v>0</v>
      </c>
      <c r="AD253" s="127">
        <f t="shared" si="237"/>
        <v>0</v>
      </c>
      <c r="AE253" s="127">
        <f t="shared" si="237"/>
        <v>0</v>
      </c>
      <c r="AF253" s="127">
        <f t="shared" si="237"/>
        <v>0</v>
      </c>
      <c r="AG253" s="127">
        <f t="shared" si="237"/>
        <v>0</v>
      </c>
      <c r="AH253" s="127">
        <f t="shared" si="237"/>
        <v>0</v>
      </c>
      <c r="AI253" s="127">
        <f t="shared" si="237"/>
        <v>0</v>
      </c>
      <c r="AJ253" s="127">
        <f t="shared" si="237"/>
        <v>0</v>
      </c>
      <c r="AK253" s="127">
        <f t="shared" si="237"/>
        <v>0</v>
      </c>
      <c r="AL253" s="127">
        <f t="shared" si="237"/>
        <v>0</v>
      </c>
      <c r="AM253" s="127">
        <f t="shared" si="237"/>
        <v>0</v>
      </c>
      <c r="AN253" s="127">
        <f t="shared" si="237"/>
        <v>0</v>
      </c>
      <c r="AO253" s="127">
        <f t="shared" si="237"/>
        <v>0</v>
      </c>
      <c r="AP253" s="127">
        <f t="shared" si="237"/>
        <v>0</v>
      </c>
      <c r="AQ253" s="127">
        <f t="shared" si="237"/>
        <v>0</v>
      </c>
      <c r="AR253" s="127">
        <f t="shared" si="237"/>
        <v>0</v>
      </c>
      <c r="AS253" s="127">
        <f t="shared" si="237"/>
        <v>0</v>
      </c>
      <c r="AT253" s="127">
        <f t="shared" si="237"/>
        <v>0</v>
      </c>
      <c r="AU253" s="127">
        <f t="shared" si="237"/>
        <v>0</v>
      </c>
      <c r="AV253" s="127">
        <f t="shared" si="237"/>
        <v>0</v>
      </c>
      <c r="AW253" s="127">
        <f t="shared" si="237"/>
        <v>0</v>
      </c>
      <c r="AX253" s="127">
        <f t="shared" si="237"/>
        <v>0</v>
      </c>
      <c r="AY253" s="127">
        <f t="shared" si="237"/>
        <v>0</v>
      </c>
      <c r="AZ253" s="127">
        <f t="shared" si="237"/>
        <v>0</v>
      </c>
      <c r="BA253" s="127">
        <f t="shared" si="237"/>
        <v>0</v>
      </c>
      <c r="BB253" s="127">
        <f t="shared" si="237"/>
        <v>0</v>
      </c>
      <c r="BC253" s="127">
        <f t="shared" si="237"/>
        <v>0</v>
      </c>
      <c r="BD253" s="127">
        <f t="shared" si="237"/>
        <v>0</v>
      </c>
      <c r="BE253" s="127">
        <f t="shared" si="237"/>
        <v>0</v>
      </c>
      <c r="BF253" s="127">
        <f t="shared" si="237"/>
        <v>0</v>
      </c>
      <c r="BG253" s="127">
        <f t="shared" si="237"/>
        <v>0</v>
      </c>
      <c r="BH253" s="127">
        <f t="shared" si="237"/>
        <v>0</v>
      </c>
      <c r="BI253" s="127">
        <f t="shared" si="237"/>
        <v>0</v>
      </c>
      <c r="BJ253" s="127">
        <f t="shared" si="237"/>
        <v>0</v>
      </c>
      <c r="BK253" s="127">
        <f t="shared" si="237"/>
        <v>0</v>
      </c>
      <c r="BL253" s="127">
        <f t="shared" si="237"/>
        <v>0</v>
      </c>
      <c r="BM253" s="127">
        <f t="shared" si="237"/>
        <v>0</v>
      </c>
    </row>
    <row r="254" spans="2:65" x14ac:dyDescent="0.25">
      <c r="B254" t="str">
        <f t="shared" si="235"/>
        <v>COSTI D'IMPIANTO E AMPLIAMENTO</v>
      </c>
      <c r="C254" s="51">
        <f t="shared" si="235"/>
        <v>0</v>
      </c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>
        <f t="shared" ref="T254:BM254" si="238">+IF(S261=$G$5,0,1)*(SUM($G$8)*$C254)/12</f>
        <v>0</v>
      </c>
      <c r="U254" s="127">
        <f t="shared" si="238"/>
        <v>0</v>
      </c>
      <c r="V254" s="127">
        <f t="shared" si="238"/>
        <v>0</v>
      </c>
      <c r="W254" s="127">
        <f t="shared" si="238"/>
        <v>0</v>
      </c>
      <c r="X254" s="127">
        <f t="shared" si="238"/>
        <v>0</v>
      </c>
      <c r="Y254" s="127">
        <f t="shared" si="238"/>
        <v>0</v>
      </c>
      <c r="Z254" s="127">
        <f t="shared" si="238"/>
        <v>0</v>
      </c>
      <c r="AA254" s="127">
        <f t="shared" si="238"/>
        <v>0</v>
      </c>
      <c r="AB254" s="127">
        <f t="shared" si="238"/>
        <v>0</v>
      </c>
      <c r="AC254" s="127">
        <f t="shared" si="238"/>
        <v>0</v>
      </c>
      <c r="AD254" s="127">
        <f t="shared" si="238"/>
        <v>0</v>
      </c>
      <c r="AE254" s="127">
        <f t="shared" si="238"/>
        <v>0</v>
      </c>
      <c r="AF254" s="127">
        <f t="shared" si="238"/>
        <v>0</v>
      </c>
      <c r="AG254" s="127">
        <f t="shared" si="238"/>
        <v>0</v>
      </c>
      <c r="AH254" s="127">
        <f t="shared" si="238"/>
        <v>0</v>
      </c>
      <c r="AI254" s="127">
        <f t="shared" si="238"/>
        <v>0</v>
      </c>
      <c r="AJ254" s="127">
        <f t="shared" si="238"/>
        <v>0</v>
      </c>
      <c r="AK254" s="127">
        <f t="shared" si="238"/>
        <v>0</v>
      </c>
      <c r="AL254" s="127">
        <f t="shared" si="238"/>
        <v>0</v>
      </c>
      <c r="AM254" s="127">
        <f t="shared" si="238"/>
        <v>0</v>
      </c>
      <c r="AN254" s="127">
        <f t="shared" si="238"/>
        <v>0</v>
      </c>
      <c r="AO254" s="127">
        <f t="shared" si="238"/>
        <v>0</v>
      </c>
      <c r="AP254" s="127">
        <f t="shared" si="238"/>
        <v>0</v>
      </c>
      <c r="AQ254" s="127">
        <f t="shared" si="238"/>
        <v>0</v>
      </c>
      <c r="AR254" s="127">
        <f t="shared" si="238"/>
        <v>0</v>
      </c>
      <c r="AS254" s="127">
        <f t="shared" si="238"/>
        <v>0</v>
      </c>
      <c r="AT254" s="127">
        <f t="shared" si="238"/>
        <v>0</v>
      </c>
      <c r="AU254" s="127">
        <f t="shared" si="238"/>
        <v>0</v>
      </c>
      <c r="AV254" s="127">
        <f t="shared" si="238"/>
        <v>0</v>
      </c>
      <c r="AW254" s="127">
        <f t="shared" si="238"/>
        <v>0</v>
      </c>
      <c r="AX254" s="127">
        <f t="shared" si="238"/>
        <v>0</v>
      </c>
      <c r="AY254" s="127">
        <f t="shared" si="238"/>
        <v>0</v>
      </c>
      <c r="AZ254" s="127">
        <f t="shared" si="238"/>
        <v>0</v>
      </c>
      <c r="BA254" s="127">
        <f t="shared" si="238"/>
        <v>0</v>
      </c>
      <c r="BB254" s="127">
        <f t="shared" si="238"/>
        <v>0</v>
      </c>
      <c r="BC254" s="127">
        <f t="shared" si="238"/>
        <v>0</v>
      </c>
      <c r="BD254" s="127">
        <f t="shared" si="238"/>
        <v>0</v>
      </c>
      <c r="BE254" s="127">
        <f t="shared" si="238"/>
        <v>0</v>
      </c>
      <c r="BF254" s="127">
        <f t="shared" si="238"/>
        <v>0</v>
      </c>
      <c r="BG254" s="127">
        <f t="shared" si="238"/>
        <v>0</v>
      </c>
      <c r="BH254" s="127">
        <f t="shared" si="238"/>
        <v>0</v>
      </c>
      <c r="BI254" s="127">
        <f t="shared" si="238"/>
        <v>0</v>
      </c>
      <c r="BJ254" s="127">
        <f t="shared" si="238"/>
        <v>0</v>
      </c>
      <c r="BK254" s="127">
        <f t="shared" si="238"/>
        <v>0</v>
      </c>
      <c r="BL254" s="127">
        <f t="shared" si="238"/>
        <v>0</v>
      </c>
      <c r="BM254" s="127">
        <f t="shared" si="238"/>
        <v>0</v>
      </c>
    </row>
    <row r="255" spans="2:65" x14ac:dyDescent="0.25">
      <c r="B255" t="str">
        <f t="shared" si="235"/>
        <v>FEE D'INGRESSO</v>
      </c>
      <c r="C255" s="51">
        <f t="shared" si="235"/>
        <v>0</v>
      </c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>
        <f t="shared" ref="T255:BM255" si="239">+IF(S262=$G$5,0,1)*(SUM($G$9)*$C255)/12</f>
        <v>0</v>
      </c>
      <c r="U255" s="127">
        <f t="shared" si="239"/>
        <v>0</v>
      </c>
      <c r="V255" s="127">
        <f t="shared" si="239"/>
        <v>0</v>
      </c>
      <c r="W255" s="127">
        <f t="shared" si="239"/>
        <v>0</v>
      </c>
      <c r="X255" s="127">
        <f t="shared" si="239"/>
        <v>0</v>
      </c>
      <c r="Y255" s="127">
        <f t="shared" si="239"/>
        <v>0</v>
      </c>
      <c r="Z255" s="127">
        <f t="shared" si="239"/>
        <v>0</v>
      </c>
      <c r="AA255" s="127">
        <f t="shared" si="239"/>
        <v>0</v>
      </c>
      <c r="AB255" s="127">
        <f t="shared" si="239"/>
        <v>0</v>
      </c>
      <c r="AC255" s="127">
        <f t="shared" si="239"/>
        <v>0</v>
      </c>
      <c r="AD255" s="127">
        <f t="shared" si="239"/>
        <v>0</v>
      </c>
      <c r="AE255" s="127">
        <f t="shared" si="239"/>
        <v>0</v>
      </c>
      <c r="AF255" s="127">
        <f t="shared" si="239"/>
        <v>0</v>
      </c>
      <c r="AG255" s="127">
        <f t="shared" si="239"/>
        <v>0</v>
      </c>
      <c r="AH255" s="127">
        <f t="shared" si="239"/>
        <v>0</v>
      </c>
      <c r="AI255" s="127">
        <f t="shared" si="239"/>
        <v>0</v>
      </c>
      <c r="AJ255" s="127">
        <f t="shared" si="239"/>
        <v>0</v>
      </c>
      <c r="AK255" s="127">
        <f t="shared" si="239"/>
        <v>0</v>
      </c>
      <c r="AL255" s="127">
        <f t="shared" si="239"/>
        <v>0</v>
      </c>
      <c r="AM255" s="127">
        <f t="shared" si="239"/>
        <v>0</v>
      </c>
      <c r="AN255" s="127">
        <f t="shared" si="239"/>
        <v>0</v>
      </c>
      <c r="AO255" s="127">
        <f t="shared" si="239"/>
        <v>0</v>
      </c>
      <c r="AP255" s="127">
        <f t="shared" si="239"/>
        <v>0</v>
      </c>
      <c r="AQ255" s="127">
        <f t="shared" si="239"/>
        <v>0</v>
      </c>
      <c r="AR255" s="127">
        <f t="shared" si="239"/>
        <v>0</v>
      </c>
      <c r="AS255" s="127">
        <f t="shared" si="239"/>
        <v>0</v>
      </c>
      <c r="AT255" s="127">
        <f t="shared" si="239"/>
        <v>0</v>
      </c>
      <c r="AU255" s="127">
        <f t="shared" si="239"/>
        <v>0</v>
      </c>
      <c r="AV255" s="127">
        <f t="shared" si="239"/>
        <v>0</v>
      </c>
      <c r="AW255" s="127">
        <f t="shared" si="239"/>
        <v>0</v>
      </c>
      <c r="AX255" s="127">
        <f t="shared" si="239"/>
        <v>0</v>
      </c>
      <c r="AY255" s="127">
        <f t="shared" si="239"/>
        <v>0</v>
      </c>
      <c r="AZ255" s="127">
        <f t="shared" si="239"/>
        <v>0</v>
      </c>
      <c r="BA255" s="127">
        <f t="shared" si="239"/>
        <v>0</v>
      </c>
      <c r="BB255" s="127">
        <f t="shared" si="239"/>
        <v>0</v>
      </c>
      <c r="BC255" s="127">
        <f t="shared" si="239"/>
        <v>0</v>
      </c>
      <c r="BD255" s="127">
        <f t="shared" si="239"/>
        <v>0</v>
      </c>
      <c r="BE255" s="127">
        <f t="shared" si="239"/>
        <v>0</v>
      </c>
      <c r="BF255" s="127">
        <f t="shared" si="239"/>
        <v>0</v>
      </c>
      <c r="BG255" s="127">
        <f t="shared" si="239"/>
        <v>0</v>
      </c>
      <c r="BH255" s="127">
        <f t="shared" si="239"/>
        <v>0</v>
      </c>
      <c r="BI255" s="127">
        <f t="shared" si="239"/>
        <v>0</v>
      </c>
      <c r="BJ255" s="127">
        <f t="shared" si="239"/>
        <v>0</v>
      </c>
      <c r="BK255" s="127">
        <f t="shared" si="239"/>
        <v>0</v>
      </c>
      <c r="BL255" s="127">
        <f t="shared" si="239"/>
        <v>0</v>
      </c>
      <c r="BM255" s="127">
        <f t="shared" si="239"/>
        <v>0</v>
      </c>
    </row>
    <row r="256" spans="2:65" x14ac:dyDescent="0.25">
      <c r="B256" t="str">
        <f t="shared" si="235"/>
        <v>ALTRE IMM.NI IMMATERIALI</v>
      </c>
      <c r="C256" s="51">
        <f t="shared" si="235"/>
        <v>0</v>
      </c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>
        <f t="shared" ref="T256:BM256" si="240">+IF(S263=$G$5,0,1)*(SUM($G$10)*$C256)/12</f>
        <v>0</v>
      </c>
      <c r="U256" s="127">
        <f t="shared" si="240"/>
        <v>0</v>
      </c>
      <c r="V256" s="127">
        <f t="shared" si="240"/>
        <v>0</v>
      </c>
      <c r="W256" s="127">
        <f t="shared" si="240"/>
        <v>0</v>
      </c>
      <c r="X256" s="127">
        <f t="shared" si="240"/>
        <v>0</v>
      </c>
      <c r="Y256" s="127">
        <f t="shared" si="240"/>
        <v>0</v>
      </c>
      <c r="Z256" s="127">
        <f t="shared" si="240"/>
        <v>0</v>
      </c>
      <c r="AA256" s="127">
        <f t="shared" si="240"/>
        <v>0</v>
      </c>
      <c r="AB256" s="127">
        <f t="shared" si="240"/>
        <v>0</v>
      </c>
      <c r="AC256" s="127">
        <f t="shared" si="240"/>
        <v>0</v>
      </c>
      <c r="AD256" s="127">
        <f t="shared" si="240"/>
        <v>0</v>
      </c>
      <c r="AE256" s="127">
        <f t="shared" si="240"/>
        <v>0</v>
      </c>
      <c r="AF256" s="127">
        <f t="shared" si="240"/>
        <v>0</v>
      </c>
      <c r="AG256" s="127">
        <f t="shared" si="240"/>
        <v>0</v>
      </c>
      <c r="AH256" s="127">
        <f t="shared" si="240"/>
        <v>0</v>
      </c>
      <c r="AI256" s="127">
        <f t="shared" si="240"/>
        <v>0</v>
      </c>
      <c r="AJ256" s="127">
        <f t="shared" si="240"/>
        <v>0</v>
      </c>
      <c r="AK256" s="127">
        <f t="shared" si="240"/>
        <v>0</v>
      </c>
      <c r="AL256" s="127">
        <f t="shared" si="240"/>
        <v>0</v>
      </c>
      <c r="AM256" s="127">
        <f t="shared" si="240"/>
        <v>0</v>
      </c>
      <c r="AN256" s="127">
        <f t="shared" si="240"/>
        <v>0</v>
      </c>
      <c r="AO256" s="127">
        <f t="shared" si="240"/>
        <v>0</v>
      </c>
      <c r="AP256" s="127">
        <f t="shared" si="240"/>
        <v>0</v>
      </c>
      <c r="AQ256" s="127">
        <f t="shared" si="240"/>
        <v>0</v>
      </c>
      <c r="AR256" s="127">
        <f t="shared" si="240"/>
        <v>0</v>
      </c>
      <c r="AS256" s="127">
        <f t="shared" si="240"/>
        <v>0</v>
      </c>
      <c r="AT256" s="127">
        <f t="shared" si="240"/>
        <v>0</v>
      </c>
      <c r="AU256" s="127">
        <f t="shared" si="240"/>
        <v>0</v>
      </c>
      <c r="AV256" s="127">
        <f t="shared" si="240"/>
        <v>0</v>
      </c>
      <c r="AW256" s="127">
        <f t="shared" si="240"/>
        <v>0</v>
      </c>
      <c r="AX256" s="127">
        <f t="shared" si="240"/>
        <v>0</v>
      </c>
      <c r="AY256" s="127">
        <f t="shared" si="240"/>
        <v>0</v>
      </c>
      <c r="AZ256" s="127">
        <f t="shared" si="240"/>
        <v>0</v>
      </c>
      <c r="BA256" s="127">
        <f t="shared" si="240"/>
        <v>0</v>
      </c>
      <c r="BB256" s="127">
        <f t="shared" si="240"/>
        <v>0</v>
      </c>
      <c r="BC256" s="127">
        <f t="shared" si="240"/>
        <v>0</v>
      </c>
      <c r="BD256" s="127">
        <f t="shared" si="240"/>
        <v>0</v>
      </c>
      <c r="BE256" s="127">
        <f t="shared" si="240"/>
        <v>0</v>
      </c>
      <c r="BF256" s="127">
        <f t="shared" si="240"/>
        <v>0</v>
      </c>
      <c r="BG256" s="127">
        <f t="shared" si="240"/>
        <v>0</v>
      </c>
      <c r="BH256" s="127">
        <f t="shared" si="240"/>
        <v>0</v>
      </c>
      <c r="BI256" s="127">
        <f t="shared" si="240"/>
        <v>0</v>
      </c>
      <c r="BJ256" s="127">
        <f t="shared" si="240"/>
        <v>0</v>
      </c>
      <c r="BK256" s="127">
        <f t="shared" si="240"/>
        <v>0</v>
      </c>
      <c r="BL256" s="127">
        <f t="shared" si="240"/>
        <v>0</v>
      </c>
      <c r="BM256" s="127">
        <f t="shared" si="240"/>
        <v>0</v>
      </c>
    </row>
    <row r="257" spans="2:65" ht="30" x14ac:dyDescent="0.25">
      <c r="C257" s="50"/>
      <c r="F257" s="165" t="s">
        <v>167</v>
      </c>
      <c r="G257" s="165" t="s">
        <v>167</v>
      </c>
      <c r="H257" s="165" t="s">
        <v>167</v>
      </c>
      <c r="I257" s="165" t="s">
        <v>167</v>
      </c>
      <c r="J257" s="165" t="s">
        <v>167</v>
      </c>
      <c r="K257" s="165" t="s">
        <v>167</v>
      </c>
      <c r="L257" s="165" t="s">
        <v>167</v>
      </c>
      <c r="M257" s="165" t="s">
        <v>167</v>
      </c>
      <c r="N257" s="165" t="s">
        <v>167</v>
      </c>
      <c r="O257" s="165" t="s">
        <v>167</v>
      </c>
      <c r="P257" s="165" t="s">
        <v>167</v>
      </c>
      <c r="Q257" s="165" t="s">
        <v>167</v>
      </c>
      <c r="R257" s="165" t="s">
        <v>167</v>
      </c>
      <c r="S257" s="165" t="s">
        <v>167</v>
      </c>
      <c r="T257" s="165" t="s">
        <v>167</v>
      </c>
      <c r="U257" s="165" t="s">
        <v>167</v>
      </c>
      <c r="V257" s="165" t="s">
        <v>167</v>
      </c>
      <c r="W257" s="165" t="s">
        <v>167</v>
      </c>
      <c r="X257" s="165" t="s">
        <v>167</v>
      </c>
      <c r="Y257" s="165" t="s">
        <v>167</v>
      </c>
      <c r="Z257" s="165" t="s">
        <v>167</v>
      </c>
      <c r="AA257" s="165" t="s">
        <v>167</v>
      </c>
      <c r="AB257" s="165" t="s">
        <v>167</v>
      </c>
      <c r="AC257" s="165" t="s">
        <v>167</v>
      </c>
      <c r="AD257" s="165" t="s">
        <v>167</v>
      </c>
      <c r="AE257" s="165" t="s">
        <v>167</v>
      </c>
      <c r="AF257" s="165" t="s">
        <v>167</v>
      </c>
      <c r="AG257" s="165" t="s">
        <v>167</v>
      </c>
      <c r="AH257" s="165" t="s">
        <v>167</v>
      </c>
      <c r="AI257" s="165" t="s">
        <v>167</v>
      </c>
      <c r="AJ257" s="165" t="s">
        <v>167</v>
      </c>
      <c r="AK257" s="165" t="s">
        <v>167</v>
      </c>
      <c r="AL257" s="165" t="s">
        <v>167</v>
      </c>
      <c r="AM257" s="165" t="s">
        <v>167</v>
      </c>
      <c r="AN257" s="165" t="s">
        <v>167</v>
      </c>
      <c r="AO257" s="165" t="s">
        <v>167</v>
      </c>
      <c r="AP257" s="165" t="s">
        <v>167</v>
      </c>
      <c r="AQ257" s="165" t="s">
        <v>167</v>
      </c>
      <c r="AR257" s="165" t="s">
        <v>167</v>
      </c>
      <c r="AS257" s="165" t="s">
        <v>167</v>
      </c>
      <c r="AT257" s="165" t="s">
        <v>167</v>
      </c>
      <c r="AU257" s="165" t="s">
        <v>167</v>
      </c>
      <c r="AV257" s="165" t="s">
        <v>167</v>
      </c>
      <c r="AW257" s="165" t="s">
        <v>167</v>
      </c>
      <c r="AX257" s="165" t="s">
        <v>167</v>
      </c>
      <c r="AY257" s="165" t="s">
        <v>167</v>
      </c>
      <c r="AZ257" s="165" t="s">
        <v>167</v>
      </c>
      <c r="BA257" s="165" t="s">
        <v>167</v>
      </c>
      <c r="BB257" s="165" t="s">
        <v>167</v>
      </c>
      <c r="BC257" s="165" t="s">
        <v>167</v>
      </c>
      <c r="BD257" s="165" t="s">
        <v>167</v>
      </c>
      <c r="BE257" s="165" t="s">
        <v>167</v>
      </c>
      <c r="BF257" s="165" t="s">
        <v>167</v>
      </c>
      <c r="BG257" s="165" t="s">
        <v>167</v>
      </c>
      <c r="BH257" s="165" t="s">
        <v>167</v>
      </c>
      <c r="BI257" s="165" t="s">
        <v>167</v>
      </c>
      <c r="BJ257" s="165" t="s">
        <v>167</v>
      </c>
      <c r="BK257" s="165" t="s">
        <v>167</v>
      </c>
      <c r="BL257" s="165" t="s">
        <v>167</v>
      </c>
      <c r="BM257" s="165" t="s">
        <v>167</v>
      </c>
    </row>
    <row r="258" spans="2:65" x14ac:dyDescent="0.25">
      <c r="B258" t="str">
        <f>+B251</f>
        <v>FABBRICATI</v>
      </c>
      <c r="C258" s="51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>
        <f t="shared" ref="T258:BM263" si="241">+S258+T251</f>
        <v>0</v>
      </c>
      <c r="U258" s="127">
        <f t="shared" si="241"/>
        <v>0</v>
      </c>
      <c r="V258" s="127">
        <f t="shared" si="241"/>
        <v>0</v>
      </c>
      <c r="W258" s="127">
        <f t="shared" si="241"/>
        <v>0</v>
      </c>
      <c r="X258" s="127">
        <f t="shared" si="241"/>
        <v>0</v>
      </c>
      <c r="Y258" s="127">
        <f t="shared" si="241"/>
        <v>0</v>
      </c>
      <c r="Z258" s="127">
        <f t="shared" si="241"/>
        <v>0</v>
      </c>
      <c r="AA258" s="127">
        <f t="shared" si="241"/>
        <v>0</v>
      </c>
      <c r="AB258" s="127">
        <f t="shared" si="241"/>
        <v>0</v>
      </c>
      <c r="AC258" s="127">
        <f t="shared" si="241"/>
        <v>0</v>
      </c>
      <c r="AD258" s="127">
        <f t="shared" si="241"/>
        <v>0</v>
      </c>
      <c r="AE258" s="127">
        <f t="shared" si="241"/>
        <v>0</v>
      </c>
      <c r="AF258" s="127">
        <f t="shared" si="241"/>
        <v>0</v>
      </c>
      <c r="AG258" s="127">
        <f t="shared" si="241"/>
        <v>0</v>
      </c>
      <c r="AH258" s="127">
        <f t="shared" si="241"/>
        <v>0</v>
      </c>
      <c r="AI258" s="127">
        <f t="shared" si="241"/>
        <v>0</v>
      </c>
      <c r="AJ258" s="127">
        <f t="shared" si="241"/>
        <v>0</v>
      </c>
      <c r="AK258" s="127">
        <f t="shared" si="241"/>
        <v>0</v>
      </c>
      <c r="AL258" s="127">
        <f t="shared" si="241"/>
        <v>0</v>
      </c>
      <c r="AM258" s="127">
        <f t="shared" si="241"/>
        <v>0</v>
      </c>
      <c r="AN258" s="127">
        <f t="shared" si="241"/>
        <v>0</v>
      </c>
      <c r="AO258" s="127">
        <f t="shared" si="241"/>
        <v>0</v>
      </c>
      <c r="AP258" s="127">
        <f t="shared" si="241"/>
        <v>0</v>
      </c>
      <c r="AQ258" s="127">
        <f t="shared" si="241"/>
        <v>0</v>
      </c>
      <c r="AR258" s="127">
        <f t="shared" si="241"/>
        <v>0</v>
      </c>
      <c r="AS258" s="127">
        <f t="shared" si="241"/>
        <v>0</v>
      </c>
      <c r="AT258" s="127">
        <f t="shared" si="241"/>
        <v>0</v>
      </c>
      <c r="AU258" s="127">
        <f t="shared" si="241"/>
        <v>0</v>
      </c>
      <c r="AV258" s="127">
        <f t="shared" si="241"/>
        <v>0</v>
      </c>
      <c r="AW258" s="127">
        <f t="shared" si="241"/>
        <v>0</v>
      </c>
      <c r="AX258" s="127">
        <f t="shared" si="241"/>
        <v>0</v>
      </c>
      <c r="AY258" s="127">
        <f t="shared" si="241"/>
        <v>0</v>
      </c>
      <c r="AZ258" s="127">
        <f t="shared" si="241"/>
        <v>0</v>
      </c>
      <c r="BA258" s="127">
        <f t="shared" si="241"/>
        <v>0</v>
      </c>
      <c r="BB258" s="127">
        <f t="shared" si="241"/>
        <v>0</v>
      </c>
      <c r="BC258" s="127">
        <f t="shared" si="241"/>
        <v>0</v>
      </c>
      <c r="BD258" s="127">
        <f t="shared" si="241"/>
        <v>0</v>
      </c>
      <c r="BE258" s="127">
        <f t="shared" si="241"/>
        <v>0</v>
      </c>
      <c r="BF258" s="127">
        <f t="shared" si="241"/>
        <v>0</v>
      </c>
      <c r="BG258" s="127">
        <f t="shared" si="241"/>
        <v>0</v>
      </c>
      <c r="BH258" s="127">
        <f t="shared" si="241"/>
        <v>0</v>
      </c>
      <c r="BI258" s="127">
        <f t="shared" si="241"/>
        <v>0</v>
      </c>
      <c r="BJ258" s="127">
        <f t="shared" si="241"/>
        <v>0</v>
      </c>
      <c r="BK258" s="127">
        <f t="shared" si="241"/>
        <v>0</v>
      </c>
      <c r="BL258" s="127">
        <f t="shared" si="241"/>
        <v>0</v>
      </c>
      <c r="BM258" s="127">
        <f t="shared" si="241"/>
        <v>0</v>
      </c>
    </row>
    <row r="259" spans="2:65" x14ac:dyDescent="0.25">
      <c r="B259" t="str">
        <f t="shared" ref="B259:B262" si="242">+B252</f>
        <v>IMPIANTI E MACCHINARI</v>
      </c>
      <c r="C259" s="51"/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>
        <f t="shared" si="241"/>
        <v>0</v>
      </c>
      <c r="U259" s="127">
        <f t="shared" si="241"/>
        <v>0</v>
      </c>
      <c r="V259" s="127">
        <f t="shared" si="241"/>
        <v>0</v>
      </c>
      <c r="W259" s="127">
        <f t="shared" si="241"/>
        <v>0</v>
      </c>
      <c r="X259" s="127">
        <f t="shared" si="241"/>
        <v>0</v>
      </c>
      <c r="Y259" s="127">
        <f t="shared" si="241"/>
        <v>0</v>
      </c>
      <c r="Z259" s="127">
        <f t="shared" si="241"/>
        <v>0</v>
      </c>
      <c r="AA259" s="127">
        <f t="shared" si="241"/>
        <v>0</v>
      </c>
      <c r="AB259" s="127">
        <f t="shared" si="241"/>
        <v>0</v>
      </c>
      <c r="AC259" s="127">
        <f t="shared" si="241"/>
        <v>0</v>
      </c>
      <c r="AD259" s="127">
        <f t="shared" si="241"/>
        <v>0</v>
      </c>
      <c r="AE259" s="127">
        <f t="shared" si="241"/>
        <v>0</v>
      </c>
      <c r="AF259" s="127">
        <f t="shared" si="241"/>
        <v>0</v>
      </c>
      <c r="AG259" s="127">
        <f t="shared" si="241"/>
        <v>0</v>
      </c>
      <c r="AH259" s="127">
        <f t="shared" si="241"/>
        <v>0</v>
      </c>
      <c r="AI259" s="127">
        <f t="shared" si="241"/>
        <v>0</v>
      </c>
      <c r="AJ259" s="127">
        <f t="shared" si="241"/>
        <v>0</v>
      </c>
      <c r="AK259" s="127">
        <f t="shared" si="241"/>
        <v>0</v>
      </c>
      <c r="AL259" s="127">
        <f t="shared" si="241"/>
        <v>0</v>
      </c>
      <c r="AM259" s="127">
        <f t="shared" si="241"/>
        <v>0</v>
      </c>
      <c r="AN259" s="127">
        <f t="shared" si="241"/>
        <v>0</v>
      </c>
      <c r="AO259" s="127">
        <f t="shared" si="241"/>
        <v>0</v>
      </c>
      <c r="AP259" s="127">
        <f t="shared" si="241"/>
        <v>0</v>
      </c>
      <c r="AQ259" s="127">
        <f t="shared" si="241"/>
        <v>0</v>
      </c>
      <c r="AR259" s="127">
        <f t="shared" si="241"/>
        <v>0</v>
      </c>
      <c r="AS259" s="127">
        <f t="shared" si="241"/>
        <v>0</v>
      </c>
      <c r="AT259" s="127">
        <f t="shared" si="241"/>
        <v>0</v>
      </c>
      <c r="AU259" s="127">
        <f t="shared" si="241"/>
        <v>0</v>
      </c>
      <c r="AV259" s="127">
        <f t="shared" si="241"/>
        <v>0</v>
      </c>
      <c r="AW259" s="127">
        <f t="shared" si="241"/>
        <v>0</v>
      </c>
      <c r="AX259" s="127">
        <f t="shared" si="241"/>
        <v>0</v>
      </c>
      <c r="AY259" s="127">
        <f t="shared" si="241"/>
        <v>0</v>
      </c>
      <c r="AZ259" s="127">
        <f t="shared" si="241"/>
        <v>0</v>
      </c>
      <c r="BA259" s="127">
        <f t="shared" si="241"/>
        <v>0</v>
      </c>
      <c r="BB259" s="127">
        <f t="shared" si="241"/>
        <v>0</v>
      </c>
      <c r="BC259" s="127">
        <f t="shared" si="241"/>
        <v>0</v>
      </c>
      <c r="BD259" s="127">
        <f t="shared" si="241"/>
        <v>0</v>
      </c>
      <c r="BE259" s="127">
        <f t="shared" si="241"/>
        <v>0</v>
      </c>
      <c r="BF259" s="127">
        <f t="shared" si="241"/>
        <v>0</v>
      </c>
      <c r="BG259" s="127">
        <f t="shared" si="241"/>
        <v>0</v>
      </c>
      <c r="BH259" s="127">
        <f t="shared" si="241"/>
        <v>0</v>
      </c>
      <c r="BI259" s="127">
        <f t="shared" si="241"/>
        <v>0</v>
      </c>
      <c r="BJ259" s="127">
        <f t="shared" si="241"/>
        <v>0</v>
      </c>
      <c r="BK259" s="127">
        <f t="shared" si="241"/>
        <v>0</v>
      </c>
      <c r="BL259" s="127">
        <f t="shared" si="241"/>
        <v>0</v>
      </c>
      <c r="BM259" s="127">
        <f t="shared" si="241"/>
        <v>0</v>
      </c>
    </row>
    <row r="260" spans="2:65" x14ac:dyDescent="0.25">
      <c r="B260" t="str">
        <f t="shared" si="242"/>
        <v>ATTREZZATURE IND.LI E COMM.LI</v>
      </c>
      <c r="C260" s="51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>
        <f t="shared" si="241"/>
        <v>0</v>
      </c>
      <c r="U260" s="127">
        <f t="shared" si="241"/>
        <v>0</v>
      </c>
      <c r="V260" s="127">
        <f t="shared" si="241"/>
        <v>0</v>
      </c>
      <c r="W260" s="127">
        <f t="shared" si="241"/>
        <v>0</v>
      </c>
      <c r="X260" s="127">
        <f t="shared" si="241"/>
        <v>0</v>
      </c>
      <c r="Y260" s="127">
        <f t="shared" si="241"/>
        <v>0</v>
      </c>
      <c r="Z260" s="127">
        <f t="shared" si="241"/>
        <v>0</v>
      </c>
      <c r="AA260" s="127">
        <f t="shared" si="241"/>
        <v>0</v>
      </c>
      <c r="AB260" s="127">
        <f t="shared" si="241"/>
        <v>0</v>
      </c>
      <c r="AC260" s="127">
        <f t="shared" si="241"/>
        <v>0</v>
      </c>
      <c r="AD260" s="127">
        <f t="shared" si="241"/>
        <v>0</v>
      </c>
      <c r="AE260" s="127">
        <f t="shared" si="241"/>
        <v>0</v>
      </c>
      <c r="AF260" s="127">
        <f t="shared" si="241"/>
        <v>0</v>
      </c>
      <c r="AG260" s="127">
        <f t="shared" si="241"/>
        <v>0</v>
      </c>
      <c r="AH260" s="127">
        <f t="shared" si="241"/>
        <v>0</v>
      </c>
      <c r="AI260" s="127">
        <f t="shared" si="241"/>
        <v>0</v>
      </c>
      <c r="AJ260" s="127">
        <f t="shared" si="241"/>
        <v>0</v>
      </c>
      <c r="AK260" s="127">
        <f t="shared" si="241"/>
        <v>0</v>
      </c>
      <c r="AL260" s="127">
        <f t="shared" si="241"/>
        <v>0</v>
      </c>
      <c r="AM260" s="127">
        <f t="shared" si="241"/>
        <v>0</v>
      </c>
      <c r="AN260" s="127">
        <f t="shared" si="241"/>
        <v>0</v>
      </c>
      <c r="AO260" s="127">
        <f t="shared" si="241"/>
        <v>0</v>
      </c>
      <c r="AP260" s="127">
        <f t="shared" si="241"/>
        <v>0</v>
      </c>
      <c r="AQ260" s="127">
        <f t="shared" si="241"/>
        <v>0</v>
      </c>
      <c r="AR260" s="127">
        <f t="shared" si="241"/>
        <v>0</v>
      </c>
      <c r="AS260" s="127">
        <f t="shared" si="241"/>
        <v>0</v>
      </c>
      <c r="AT260" s="127">
        <f t="shared" si="241"/>
        <v>0</v>
      </c>
      <c r="AU260" s="127">
        <f t="shared" si="241"/>
        <v>0</v>
      </c>
      <c r="AV260" s="127">
        <f t="shared" si="241"/>
        <v>0</v>
      </c>
      <c r="AW260" s="127">
        <f t="shared" si="241"/>
        <v>0</v>
      </c>
      <c r="AX260" s="127">
        <f t="shared" si="241"/>
        <v>0</v>
      </c>
      <c r="AY260" s="127">
        <f t="shared" si="241"/>
        <v>0</v>
      </c>
      <c r="AZ260" s="127">
        <f t="shared" si="241"/>
        <v>0</v>
      </c>
      <c r="BA260" s="127">
        <f t="shared" si="241"/>
        <v>0</v>
      </c>
      <c r="BB260" s="127">
        <f t="shared" si="241"/>
        <v>0</v>
      </c>
      <c r="BC260" s="127">
        <f t="shared" si="241"/>
        <v>0</v>
      </c>
      <c r="BD260" s="127">
        <f t="shared" si="241"/>
        <v>0</v>
      </c>
      <c r="BE260" s="127">
        <f t="shared" si="241"/>
        <v>0</v>
      </c>
      <c r="BF260" s="127">
        <f t="shared" si="241"/>
        <v>0</v>
      </c>
      <c r="BG260" s="127">
        <f t="shared" si="241"/>
        <v>0</v>
      </c>
      <c r="BH260" s="127">
        <f t="shared" si="241"/>
        <v>0</v>
      </c>
      <c r="BI260" s="127">
        <f t="shared" si="241"/>
        <v>0</v>
      </c>
      <c r="BJ260" s="127">
        <f t="shared" si="241"/>
        <v>0</v>
      </c>
      <c r="BK260" s="127">
        <f t="shared" si="241"/>
        <v>0</v>
      </c>
      <c r="BL260" s="127">
        <f t="shared" si="241"/>
        <v>0</v>
      </c>
      <c r="BM260" s="127">
        <f t="shared" si="241"/>
        <v>0</v>
      </c>
    </row>
    <row r="261" spans="2:65" x14ac:dyDescent="0.25">
      <c r="B261" t="str">
        <f t="shared" si="242"/>
        <v>COSTI D'IMPIANTO E AMPLIAMENTO</v>
      </c>
      <c r="C261" s="51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>
        <f t="shared" si="241"/>
        <v>0</v>
      </c>
      <c r="U261" s="127">
        <f t="shared" si="241"/>
        <v>0</v>
      </c>
      <c r="V261" s="127">
        <f t="shared" si="241"/>
        <v>0</v>
      </c>
      <c r="W261" s="127">
        <f t="shared" si="241"/>
        <v>0</v>
      </c>
      <c r="X261" s="127">
        <f t="shared" si="241"/>
        <v>0</v>
      </c>
      <c r="Y261" s="127">
        <f t="shared" si="241"/>
        <v>0</v>
      </c>
      <c r="Z261" s="127">
        <f t="shared" si="241"/>
        <v>0</v>
      </c>
      <c r="AA261" s="127">
        <f t="shared" si="241"/>
        <v>0</v>
      </c>
      <c r="AB261" s="127">
        <f t="shared" si="241"/>
        <v>0</v>
      </c>
      <c r="AC261" s="127">
        <f t="shared" si="241"/>
        <v>0</v>
      </c>
      <c r="AD261" s="127">
        <f t="shared" si="241"/>
        <v>0</v>
      </c>
      <c r="AE261" s="127">
        <f t="shared" si="241"/>
        <v>0</v>
      </c>
      <c r="AF261" s="127">
        <f t="shared" si="241"/>
        <v>0</v>
      </c>
      <c r="AG261" s="127">
        <f t="shared" si="241"/>
        <v>0</v>
      </c>
      <c r="AH261" s="127">
        <f t="shared" si="241"/>
        <v>0</v>
      </c>
      <c r="AI261" s="127">
        <f t="shared" si="241"/>
        <v>0</v>
      </c>
      <c r="AJ261" s="127">
        <f t="shared" si="241"/>
        <v>0</v>
      </c>
      <c r="AK261" s="127">
        <f t="shared" si="241"/>
        <v>0</v>
      </c>
      <c r="AL261" s="127">
        <f t="shared" si="241"/>
        <v>0</v>
      </c>
      <c r="AM261" s="127">
        <f t="shared" si="241"/>
        <v>0</v>
      </c>
      <c r="AN261" s="127">
        <f t="shared" si="241"/>
        <v>0</v>
      </c>
      <c r="AO261" s="127">
        <f t="shared" si="241"/>
        <v>0</v>
      </c>
      <c r="AP261" s="127">
        <f t="shared" si="241"/>
        <v>0</v>
      </c>
      <c r="AQ261" s="127">
        <f t="shared" si="241"/>
        <v>0</v>
      </c>
      <c r="AR261" s="127">
        <f t="shared" si="241"/>
        <v>0</v>
      </c>
      <c r="AS261" s="127">
        <f t="shared" si="241"/>
        <v>0</v>
      </c>
      <c r="AT261" s="127">
        <f t="shared" si="241"/>
        <v>0</v>
      </c>
      <c r="AU261" s="127">
        <f t="shared" si="241"/>
        <v>0</v>
      </c>
      <c r="AV261" s="127">
        <f t="shared" si="241"/>
        <v>0</v>
      </c>
      <c r="AW261" s="127">
        <f t="shared" si="241"/>
        <v>0</v>
      </c>
      <c r="AX261" s="127">
        <f t="shared" si="241"/>
        <v>0</v>
      </c>
      <c r="AY261" s="127">
        <f t="shared" si="241"/>
        <v>0</v>
      </c>
      <c r="AZ261" s="127">
        <f t="shared" si="241"/>
        <v>0</v>
      </c>
      <c r="BA261" s="127">
        <f t="shared" si="241"/>
        <v>0</v>
      </c>
      <c r="BB261" s="127">
        <f t="shared" si="241"/>
        <v>0</v>
      </c>
      <c r="BC261" s="127">
        <f t="shared" si="241"/>
        <v>0</v>
      </c>
      <c r="BD261" s="127">
        <f t="shared" si="241"/>
        <v>0</v>
      </c>
      <c r="BE261" s="127">
        <f t="shared" si="241"/>
        <v>0</v>
      </c>
      <c r="BF261" s="127">
        <f t="shared" si="241"/>
        <v>0</v>
      </c>
      <c r="BG261" s="127">
        <f t="shared" si="241"/>
        <v>0</v>
      </c>
      <c r="BH261" s="127">
        <f t="shared" si="241"/>
        <v>0</v>
      </c>
      <c r="BI261" s="127">
        <f t="shared" si="241"/>
        <v>0</v>
      </c>
      <c r="BJ261" s="127">
        <f t="shared" si="241"/>
        <v>0</v>
      </c>
      <c r="BK261" s="127">
        <f t="shared" si="241"/>
        <v>0</v>
      </c>
      <c r="BL261" s="127">
        <f t="shared" si="241"/>
        <v>0</v>
      </c>
      <c r="BM261" s="127">
        <f t="shared" si="241"/>
        <v>0</v>
      </c>
    </row>
    <row r="262" spans="2:65" x14ac:dyDescent="0.25">
      <c r="B262" t="str">
        <f t="shared" si="242"/>
        <v>FEE D'INGRESSO</v>
      </c>
      <c r="C262" s="51"/>
      <c r="F262" s="127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>
        <f t="shared" si="241"/>
        <v>0</v>
      </c>
      <c r="U262" s="127">
        <f t="shared" si="241"/>
        <v>0</v>
      </c>
      <c r="V262" s="127">
        <f t="shared" si="241"/>
        <v>0</v>
      </c>
      <c r="W262" s="127">
        <f t="shared" si="241"/>
        <v>0</v>
      </c>
      <c r="X262" s="127">
        <f t="shared" si="241"/>
        <v>0</v>
      </c>
      <c r="Y262" s="127">
        <f t="shared" si="241"/>
        <v>0</v>
      </c>
      <c r="Z262" s="127">
        <f t="shared" si="241"/>
        <v>0</v>
      </c>
      <c r="AA262" s="127">
        <f t="shared" si="241"/>
        <v>0</v>
      </c>
      <c r="AB262" s="127">
        <f t="shared" si="241"/>
        <v>0</v>
      </c>
      <c r="AC262" s="127">
        <f t="shared" si="241"/>
        <v>0</v>
      </c>
      <c r="AD262" s="127">
        <f t="shared" si="241"/>
        <v>0</v>
      </c>
      <c r="AE262" s="127">
        <f t="shared" si="241"/>
        <v>0</v>
      </c>
      <c r="AF262" s="127">
        <f t="shared" si="241"/>
        <v>0</v>
      </c>
      <c r="AG262" s="127">
        <f t="shared" si="241"/>
        <v>0</v>
      </c>
      <c r="AH262" s="127">
        <f t="shared" si="241"/>
        <v>0</v>
      </c>
      <c r="AI262" s="127">
        <f t="shared" si="241"/>
        <v>0</v>
      </c>
      <c r="AJ262" s="127">
        <f t="shared" si="241"/>
        <v>0</v>
      </c>
      <c r="AK262" s="127">
        <f t="shared" si="241"/>
        <v>0</v>
      </c>
      <c r="AL262" s="127">
        <f t="shared" si="241"/>
        <v>0</v>
      </c>
      <c r="AM262" s="127">
        <f t="shared" si="241"/>
        <v>0</v>
      </c>
      <c r="AN262" s="127">
        <f t="shared" si="241"/>
        <v>0</v>
      </c>
      <c r="AO262" s="127">
        <f t="shared" si="241"/>
        <v>0</v>
      </c>
      <c r="AP262" s="127">
        <f t="shared" si="241"/>
        <v>0</v>
      </c>
      <c r="AQ262" s="127">
        <f t="shared" si="241"/>
        <v>0</v>
      </c>
      <c r="AR262" s="127">
        <f t="shared" si="241"/>
        <v>0</v>
      </c>
      <c r="AS262" s="127">
        <f t="shared" si="241"/>
        <v>0</v>
      </c>
      <c r="AT262" s="127">
        <f t="shared" si="241"/>
        <v>0</v>
      </c>
      <c r="AU262" s="127">
        <f t="shared" si="241"/>
        <v>0</v>
      </c>
      <c r="AV262" s="127">
        <f t="shared" si="241"/>
        <v>0</v>
      </c>
      <c r="AW262" s="127">
        <f t="shared" si="241"/>
        <v>0</v>
      </c>
      <c r="AX262" s="127">
        <f t="shared" si="241"/>
        <v>0</v>
      </c>
      <c r="AY262" s="127">
        <f t="shared" si="241"/>
        <v>0</v>
      </c>
      <c r="AZ262" s="127">
        <f t="shared" si="241"/>
        <v>0</v>
      </c>
      <c r="BA262" s="127">
        <f t="shared" si="241"/>
        <v>0</v>
      </c>
      <c r="BB262" s="127">
        <f t="shared" si="241"/>
        <v>0</v>
      </c>
      <c r="BC262" s="127">
        <f t="shared" si="241"/>
        <v>0</v>
      </c>
      <c r="BD262" s="127">
        <f t="shared" si="241"/>
        <v>0</v>
      </c>
      <c r="BE262" s="127">
        <f t="shared" si="241"/>
        <v>0</v>
      </c>
      <c r="BF262" s="127">
        <f t="shared" si="241"/>
        <v>0</v>
      </c>
      <c r="BG262" s="127">
        <f t="shared" si="241"/>
        <v>0</v>
      </c>
      <c r="BH262" s="127">
        <f t="shared" si="241"/>
        <v>0</v>
      </c>
      <c r="BI262" s="127">
        <f t="shared" si="241"/>
        <v>0</v>
      </c>
      <c r="BJ262" s="127">
        <f t="shared" si="241"/>
        <v>0</v>
      </c>
      <c r="BK262" s="127">
        <f t="shared" si="241"/>
        <v>0</v>
      </c>
      <c r="BL262" s="127">
        <f t="shared" si="241"/>
        <v>0</v>
      </c>
      <c r="BM262" s="127">
        <f t="shared" si="241"/>
        <v>0</v>
      </c>
    </row>
    <row r="263" spans="2:65" x14ac:dyDescent="0.25">
      <c r="B263" t="str">
        <f>+B256</f>
        <v>ALTRE IMM.NI IMMATERIALI</v>
      </c>
      <c r="C263" s="51"/>
      <c r="F263" s="127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>
        <f t="shared" si="241"/>
        <v>0</v>
      </c>
      <c r="U263" s="127">
        <f t="shared" si="241"/>
        <v>0</v>
      </c>
      <c r="V263" s="127">
        <f t="shared" si="241"/>
        <v>0</v>
      </c>
      <c r="W263" s="127">
        <f t="shared" si="241"/>
        <v>0</v>
      </c>
      <c r="X263" s="127">
        <f t="shared" si="241"/>
        <v>0</v>
      </c>
      <c r="Y263" s="127">
        <f t="shared" si="241"/>
        <v>0</v>
      </c>
      <c r="Z263" s="127">
        <f t="shared" si="241"/>
        <v>0</v>
      </c>
      <c r="AA263" s="127">
        <f t="shared" si="241"/>
        <v>0</v>
      </c>
      <c r="AB263" s="127">
        <f t="shared" si="241"/>
        <v>0</v>
      </c>
      <c r="AC263" s="127">
        <f t="shared" si="241"/>
        <v>0</v>
      </c>
      <c r="AD263" s="127">
        <f t="shared" si="241"/>
        <v>0</v>
      </c>
      <c r="AE263" s="127">
        <f t="shared" si="241"/>
        <v>0</v>
      </c>
      <c r="AF263" s="127">
        <f t="shared" si="241"/>
        <v>0</v>
      </c>
      <c r="AG263" s="127">
        <f t="shared" si="241"/>
        <v>0</v>
      </c>
      <c r="AH263" s="127">
        <f t="shared" si="241"/>
        <v>0</v>
      </c>
      <c r="AI263" s="127">
        <f t="shared" si="241"/>
        <v>0</v>
      </c>
      <c r="AJ263" s="127">
        <f t="shared" si="241"/>
        <v>0</v>
      </c>
      <c r="AK263" s="127">
        <f t="shared" si="241"/>
        <v>0</v>
      </c>
      <c r="AL263" s="127">
        <f t="shared" si="241"/>
        <v>0</v>
      </c>
      <c r="AM263" s="127">
        <f t="shared" si="241"/>
        <v>0</v>
      </c>
      <c r="AN263" s="127">
        <f t="shared" si="241"/>
        <v>0</v>
      </c>
      <c r="AO263" s="127">
        <f t="shared" si="241"/>
        <v>0</v>
      </c>
      <c r="AP263" s="127">
        <f t="shared" si="241"/>
        <v>0</v>
      </c>
      <c r="AQ263" s="127">
        <f t="shared" si="241"/>
        <v>0</v>
      </c>
      <c r="AR263" s="127">
        <f t="shared" si="241"/>
        <v>0</v>
      </c>
      <c r="AS263" s="127">
        <f t="shared" ref="AS263:BM263" si="243">+AR263+AS256</f>
        <v>0</v>
      </c>
      <c r="AT263" s="127">
        <f t="shared" si="243"/>
        <v>0</v>
      </c>
      <c r="AU263" s="127">
        <f t="shared" si="243"/>
        <v>0</v>
      </c>
      <c r="AV263" s="127">
        <f t="shared" si="243"/>
        <v>0</v>
      </c>
      <c r="AW263" s="127">
        <f t="shared" si="243"/>
        <v>0</v>
      </c>
      <c r="AX263" s="127">
        <f t="shared" si="243"/>
        <v>0</v>
      </c>
      <c r="AY263" s="127">
        <f t="shared" si="243"/>
        <v>0</v>
      </c>
      <c r="AZ263" s="127">
        <f t="shared" si="243"/>
        <v>0</v>
      </c>
      <c r="BA263" s="127">
        <f t="shared" si="243"/>
        <v>0</v>
      </c>
      <c r="BB263" s="127">
        <f t="shared" si="243"/>
        <v>0</v>
      </c>
      <c r="BC263" s="127">
        <f t="shared" si="243"/>
        <v>0</v>
      </c>
      <c r="BD263" s="127">
        <f t="shared" si="243"/>
        <v>0</v>
      </c>
      <c r="BE263" s="127">
        <f t="shared" si="243"/>
        <v>0</v>
      </c>
      <c r="BF263" s="127">
        <f t="shared" si="243"/>
        <v>0</v>
      </c>
      <c r="BG263" s="127">
        <f t="shared" si="243"/>
        <v>0</v>
      </c>
      <c r="BH263" s="127">
        <f t="shared" si="243"/>
        <v>0</v>
      </c>
      <c r="BI263" s="127">
        <f t="shared" si="243"/>
        <v>0</v>
      </c>
      <c r="BJ263" s="127">
        <f t="shared" si="243"/>
        <v>0</v>
      </c>
      <c r="BK263" s="127">
        <f t="shared" si="243"/>
        <v>0</v>
      </c>
      <c r="BL263" s="127">
        <f t="shared" si="243"/>
        <v>0</v>
      </c>
      <c r="BM263" s="127">
        <f t="shared" si="243"/>
        <v>0</v>
      </c>
    </row>
    <row r="264" spans="2:65" x14ac:dyDescent="0.25">
      <c r="F264" s="142"/>
      <c r="G264" s="142"/>
      <c r="H264" s="142"/>
      <c r="I264" s="142"/>
      <c r="J264" s="142"/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  <c r="AA264" s="142"/>
      <c r="AB264" s="142"/>
      <c r="AC264" s="142"/>
      <c r="AD264" s="142"/>
      <c r="AE264" s="142"/>
      <c r="AF264" s="142"/>
      <c r="AG264" s="142"/>
      <c r="AH264" s="142"/>
      <c r="AI264" s="142"/>
      <c r="AJ264" s="142"/>
      <c r="AK264" s="142"/>
      <c r="AL264" s="142"/>
      <c r="AM264" s="142"/>
      <c r="AN264" s="142"/>
      <c r="AO264" s="142"/>
      <c r="AP264" s="142"/>
      <c r="AQ264" s="142"/>
      <c r="AR264" s="142"/>
      <c r="AS264" s="142"/>
      <c r="AT264" s="142"/>
      <c r="AU264" s="142"/>
      <c r="AV264" s="142"/>
      <c r="AW264" s="142"/>
      <c r="AX264" s="142"/>
      <c r="AY264" s="142"/>
      <c r="AZ264" s="142"/>
      <c r="BA264" s="142"/>
      <c r="BB264" s="142"/>
      <c r="BC264" s="142"/>
      <c r="BD264" s="142"/>
      <c r="BE264" s="142"/>
      <c r="BF264" s="142"/>
      <c r="BG264" s="142"/>
      <c r="BH264" s="142"/>
      <c r="BI264" s="142"/>
      <c r="BJ264" s="142"/>
      <c r="BK264" s="142"/>
      <c r="BL264" s="142"/>
      <c r="BM264" s="142"/>
    </row>
    <row r="265" spans="2:65" ht="30" x14ac:dyDescent="0.25">
      <c r="C265" s="50" t="s">
        <v>165</v>
      </c>
      <c r="F265" s="165" t="s">
        <v>166</v>
      </c>
      <c r="G265" s="165" t="s">
        <v>166</v>
      </c>
      <c r="H265" s="165" t="s">
        <v>166</v>
      </c>
      <c r="I265" s="165" t="s">
        <v>166</v>
      </c>
      <c r="J265" s="165" t="s">
        <v>166</v>
      </c>
      <c r="K265" s="165" t="s">
        <v>166</v>
      </c>
      <c r="L265" s="165" t="s">
        <v>166</v>
      </c>
      <c r="M265" s="165" t="s">
        <v>166</v>
      </c>
      <c r="N265" s="165" t="s">
        <v>166</v>
      </c>
      <c r="O265" s="165" t="s">
        <v>166</v>
      </c>
      <c r="P265" s="165" t="s">
        <v>166</v>
      </c>
      <c r="Q265" s="165" t="s">
        <v>166</v>
      </c>
      <c r="R265" s="165" t="s">
        <v>166</v>
      </c>
      <c r="S265" s="165" t="s">
        <v>166</v>
      </c>
      <c r="T265" s="165" t="s">
        <v>166</v>
      </c>
      <c r="U265" s="165" t="s">
        <v>166</v>
      </c>
      <c r="V265" s="165" t="s">
        <v>166</v>
      </c>
      <c r="W265" s="165" t="s">
        <v>166</v>
      </c>
      <c r="X265" s="165" t="s">
        <v>166</v>
      </c>
      <c r="Y265" s="165" t="s">
        <v>166</v>
      </c>
      <c r="Z265" s="165" t="s">
        <v>166</v>
      </c>
      <c r="AA265" s="165" t="s">
        <v>166</v>
      </c>
      <c r="AB265" s="165" t="s">
        <v>166</v>
      </c>
      <c r="AC265" s="165" t="s">
        <v>166</v>
      </c>
      <c r="AD265" s="165" t="s">
        <v>166</v>
      </c>
      <c r="AE265" s="165" t="s">
        <v>166</v>
      </c>
      <c r="AF265" s="165" t="s">
        <v>166</v>
      </c>
      <c r="AG265" s="165" t="s">
        <v>166</v>
      </c>
      <c r="AH265" s="165" t="s">
        <v>166</v>
      </c>
      <c r="AI265" s="165" t="s">
        <v>166</v>
      </c>
      <c r="AJ265" s="165" t="s">
        <v>166</v>
      </c>
      <c r="AK265" s="165" t="s">
        <v>166</v>
      </c>
      <c r="AL265" s="165" t="s">
        <v>166</v>
      </c>
      <c r="AM265" s="165" t="s">
        <v>166</v>
      </c>
      <c r="AN265" s="165" t="s">
        <v>166</v>
      </c>
      <c r="AO265" s="165" t="s">
        <v>166</v>
      </c>
      <c r="AP265" s="165" t="s">
        <v>166</v>
      </c>
      <c r="AQ265" s="165" t="s">
        <v>166</v>
      </c>
      <c r="AR265" s="165" t="s">
        <v>166</v>
      </c>
      <c r="AS265" s="165" t="s">
        <v>166</v>
      </c>
      <c r="AT265" s="165" t="s">
        <v>166</v>
      </c>
      <c r="AU265" s="165" t="s">
        <v>166</v>
      </c>
      <c r="AV265" s="165" t="s">
        <v>166</v>
      </c>
      <c r="AW265" s="165" t="s">
        <v>166</v>
      </c>
      <c r="AX265" s="165" t="s">
        <v>166</v>
      </c>
      <c r="AY265" s="165" t="s">
        <v>166</v>
      </c>
      <c r="AZ265" s="165" t="s">
        <v>166</v>
      </c>
      <c r="BA265" s="165" t="s">
        <v>166</v>
      </c>
      <c r="BB265" s="165" t="s">
        <v>166</v>
      </c>
      <c r="BC265" s="165" t="s">
        <v>166</v>
      </c>
      <c r="BD265" s="165" t="s">
        <v>166</v>
      </c>
      <c r="BE265" s="165" t="s">
        <v>166</v>
      </c>
      <c r="BF265" s="165" t="s">
        <v>166</v>
      </c>
      <c r="BG265" s="165" t="s">
        <v>166</v>
      </c>
      <c r="BH265" s="165" t="s">
        <v>166</v>
      </c>
      <c r="BI265" s="165" t="s">
        <v>166</v>
      </c>
      <c r="BJ265" s="165" t="s">
        <v>166</v>
      </c>
      <c r="BK265" s="165" t="s">
        <v>166</v>
      </c>
      <c r="BL265" s="165" t="s">
        <v>166</v>
      </c>
      <c r="BM265" s="165" t="s">
        <v>166</v>
      </c>
    </row>
    <row r="266" spans="2:65" x14ac:dyDescent="0.25">
      <c r="B266" t="str">
        <f>+B251</f>
        <v>FABBRICATI</v>
      </c>
      <c r="C266" s="51">
        <f>+C251</f>
        <v>0</v>
      </c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>
        <f t="shared" ref="U266:BM266" si="244">+IF(T273=$G$5,0,1)*(SUM($G$5)*$C266)/12</f>
        <v>0</v>
      </c>
      <c r="V266" s="127">
        <f t="shared" si="244"/>
        <v>0</v>
      </c>
      <c r="W266" s="127">
        <f t="shared" si="244"/>
        <v>0</v>
      </c>
      <c r="X266" s="127">
        <f t="shared" si="244"/>
        <v>0</v>
      </c>
      <c r="Y266" s="127">
        <f t="shared" si="244"/>
        <v>0</v>
      </c>
      <c r="Z266" s="127">
        <f t="shared" si="244"/>
        <v>0</v>
      </c>
      <c r="AA266" s="127">
        <f t="shared" si="244"/>
        <v>0</v>
      </c>
      <c r="AB266" s="127">
        <f t="shared" si="244"/>
        <v>0</v>
      </c>
      <c r="AC266" s="127">
        <f t="shared" si="244"/>
        <v>0</v>
      </c>
      <c r="AD266" s="127">
        <f t="shared" si="244"/>
        <v>0</v>
      </c>
      <c r="AE266" s="127">
        <f t="shared" si="244"/>
        <v>0</v>
      </c>
      <c r="AF266" s="127">
        <f t="shared" si="244"/>
        <v>0</v>
      </c>
      <c r="AG266" s="127">
        <f t="shared" si="244"/>
        <v>0</v>
      </c>
      <c r="AH266" s="127">
        <f t="shared" si="244"/>
        <v>0</v>
      </c>
      <c r="AI266" s="127">
        <f t="shared" si="244"/>
        <v>0</v>
      </c>
      <c r="AJ266" s="127">
        <f t="shared" si="244"/>
        <v>0</v>
      </c>
      <c r="AK266" s="127">
        <f t="shared" si="244"/>
        <v>0</v>
      </c>
      <c r="AL266" s="127">
        <f t="shared" si="244"/>
        <v>0</v>
      </c>
      <c r="AM266" s="127">
        <f t="shared" si="244"/>
        <v>0</v>
      </c>
      <c r="AN266" s="127">
        <f t="shared" si="244"/>
        <v>0</v>
      </c>
      <c r="AO266" s="127">
        <f t="shared" si="244"/>
        <v>0</v>
      </c>
      <c r="AP266" s="127">
        <f t="shared" si="244"/>
        <v>0</v>
      </c>
      <c r="AQ266" s="127">
        <f t="shared" si="244"/>
        <v>0</v>
      </c>
      <c r="AR266" s="127">
        <f t="shared" si="244"/>
        <v>0</v>
      </c>
      <c r="AS266" s="127">
        <f t="shared" si="244"/>
        <v>0</v>
      </c>
      <c r="AT266" s="127">
        <f t="shared" si="244"/>
        <v>0</v>
      </c>
      <c r="AU266" s="127">
        <f t="shared" si="244"/>
        <v>0</v>
      </c>
      <c r="AV266" s="127">
        <f t="shared" si="244"/>
        <v>0</v>
      </c>
      <c r="AW266" s="127">
        <f t="shared" si="244"/>
        <v>0</v>
      </c>
      <c r="AX266" s="127">
        <f t="shared" si="244"/>
        <v>0</v>
      </c>
      <c r="AY266" s="127">
        <f t="shared" si="244"/>
        <v>0</v>
      </c>
      <c r="AZ266" s="127">
        <f t="shared" si="244"/>
        <v>0</v>
      </c>
      <c r="BA266" s="127">
        <f t="shared" si="244"/>
        <v>0</v>
      </c>
      <c r="BB266" s="127">
        <f t="shared" si="244"/>
        <v>0</v>
      </c>
      <c r="BC266" s="127">
        <f t="shared" si="244"/>
        <v>0</v>
      </c>
      <c r="BD266" s="127">
        <f t="shared" si="244"/>
        <v>0</v>
      </c>
      <c r="BE266" s="127">
        <f t="shared" si="244"/>
        <v>0</v>
      </c>
      <c r="BF266" s="127">
        <f t="shared" si="244"/>
        <v>0</v>
      </c>
      <c r="BG266" s="127">
        <f t="shared" si="244"/>
        <v>0</v>
      </c>
      <c r="BH266" s="127">
        <f t="shared" si="244"/>
        <v>0</v>
      </c>
      <c r="BI266" s="127">
        <f t="shared" si="244"/>
        <v>0</v>
      </c>
      <c r="BJ266" s="127">
        <f t="shared" si="244"/>
        <v>0</v>
      </c>
      <c r="BK266" s="127">
        <f t="shared" si="244"/>
        <v>0</v>
      </c>
      <c r="BL266" s="127">
        <f t="shared" si="244"/>
        <v>0</v>
      </c>
      <c r="BM266" s="127">
        <f t="shared" si="244"/>
        <v>0</v>
      </c>
    </row>
    <row r="267" spans="2:65" x14ac:dyDescent="0.25">
      <c r="B267" t="str">
        <f t="shared" ref="B267:C271" si="245">+B252</f>
        <v>IMPIANTI E MACCHINARI</v>
      </c>
      <c r="C267" s="51">
        <f t="shared" si="245"/>
        <v>0</v>
      </c>
      <c r="F267" s="127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>
        <f t="shared" ref="U267:BM267" si="246">+IF(T274=$G$5,0,1)*(SUM($G$6)*$C267)/12</f>
        <v>0</v>
      </c>
      <c r="V267" s="127">
        <f t="shared" si="246"/>
        <v>0</v>
      </c>
      <c r="W267" s="127">
        <f t="shared" si="246"/>
        <v>0</v>
      </c>
      <c r="X267" s="127">
        <f t="shared" si="246"/>
        <v>0</v>
      </c>
      <c r="Y267" s="127">
        <f t="shared" si="246"/>
        <v>0</v>
      </c>
      <c r="Z267" s="127">
        <f t="shared" si="246"/>
        <v>0</v>
      </c>
      <c r="AA267" s="127">
        <f t="shared" si="246"/>
        <v>0</v>
      </c>
      <c r="AB267" s="127">
        <f t="shared" si="246"/>
        <v>0</v>
      </c>
      <c r="AC267" s="127">
        <f t="shared" si="246"/>
        <v>0</v>
      </c>
      <c r="AD267" s="127">
        <f t="shared" si="246"/>
        <v>0</v>
      </c>
      <c r="AE267" s="127">
        <f t="shared" si="246"/>
        <v>0</v>
      </c>
      <c r="AF267" s="127">
        <f t="shared" si="246"/>
        <v>0</v>
      </c>
      <c r="AG267" s="127">
        <f t="shared" si="246"/>
        <v>0</v>
      </c>
      <c r="AH267" s="127">
        <f t="shared" si="246"/>
        <v>0</v>
      </c>
      <c r="AI267" s="127">
        <f t="shared" si="246"/>
        <v>0</v>
      </c>
      <c r="AJ267" s="127">
        <f t="shared" si="246"/>
        <v>0</v>
      </c>
      <c r="AK267" s="127">
        <f t="shared" si="246"/>
        <v>0</v>
      </c>
      <c r="AL267" s="127">
        <f t="shared" si="246"/>
        <v>0</v>
      </c>
      <c r="AM267" s="127">
        <f t="shared" si="246"/>
        <v>0</v>
      </c>
      <c r="AN267" s="127">
        <f t="shared" si="246"/>
        <v>0</v>
      </c>
      <c r="AO267" s="127">
        <f t="shared" si="246"/>
        <v>0</v>
      </c>
      <c r="AP267" s="127">
        <f t="shared" si="246"/>
        <v>0</v>
      </c>
      <c r="AQ267" s="127">
        <f t="shared" si="246"/>
        <v>0</v>
      </c>
      <c r="AR267" s="127">
        <f t="shared" si="246"/>
        <v>0</v>
      </c>
      <c r="AS267" s="127">
        <f t="shared" si="246"/>
        <v>0</v>
      </c>
      <c r="AT267" s="127">
        <f t="shared" si="246"/>
        <v>0</v>
      </c>
      <c r="AU267" s="127">
        <f t="shared" si="246"/>
        <v>0</v>
      </c>
      <c r="AV267" s="127">
        <f t="shared" si="246"/>
        <v>0</v>
      </c>
      <c r="AW267" s="127">
        <f t="shared" si="246"/>
        <v>0</v>
      </c>
      <c r="AX267" s="127">
        <f t="shared" si="246"/>
        <v>0</v>
      </c>
      <c r="AY267" s="127">
        <f t="shared" si="246"/>
        <v>0</v>
      </c>
      <c r="AZ267" s="127">
        <f t="shared" si="246"/>
        <v>0</v>
      </c>
      <c r="BA267" s="127">
        <f t="shared" si="246"/>
        <v>0</v>
      </c>
      <c r="BB267" s="127">
        <f t="shared" si="246"/>
        <v>0</v>
      </c>
      <c r="BC267" s="127">
        <f t="shared" si="246"/>
        <v>0</v>
      </c>
      <c r="BD267" s="127">
        <f t="shared" si="246"/>
        <v>0</v>
      </c>
      <c r="BE267" s="127">
        <f t="shared" si="246"/>
        <v>0</v>
      </c>
      <c r="BF267" s="127">
        <f t="shared" si="246"/>
        <v>0</v>
      </c>
      <c r="BG267" s="127">
        <f t="shared" si="246"/>
        <v>0</v>
      </c>
      <c r="BH267" s="127">
        <f t="shared" si="246"/>
        <v>0</v>
      </c>
      <c r="BI267" s="127">
        <f t="shared" si="246"/>
        <v>0</v>
      </c>
      <c r="BJ267" s="127">
        <f t="shared" si="246"/>
        <v>0</v>
      </c>
      <c r="BK267" s="127">
        <f t="shared" si="246"/>
        <v>0</v>
      </c>
      <c r="BL267" s="127">
        <f t="shared" si="246"/>
        <v>0</v>
      </c>
      <c r="BM267" s="127">
        <f t="shared" si="246"/>
        <v>0</v>
      </c>
    </row>
    <row r="268" spans="2:65" x14ac:dyDescent="0.25">
      <c r="B268" t="str">
        <f t="shared" si="245"/>
        <v>ATTREZZATURE IND.LI E COMM.LI</v>
      </c>
      <c r="C268" s="51">
        <f t="shared" si="245"/>
        <v>0</v>
      </c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>
        <f t="shared" ref="U268:BM268" si="247">+IF(T275=$G$5,0,1)*(SUM($G$7)*$C268)/12</f>
        <v>0</v>
      </c>
      <c r="V268" s="127">
        <f t="shared" si="247"/>
        <v>0</v>
      </c>
      <c r="W268" s="127">
        <f t="shared" si="247"/>
        <v>0</v>
      </c>
      <c r="X268" s="127">
        <f t="shared" si="247"/>
        <v>0</v>
      </c>
      <c r="Y268" s="127">
        <f t="shared" si="247"/>
        <v>0</v>
      </c>
      <c r="Z268" s="127">
        <f t="shared" si="247"/>
        <v>0</v>
      </c>
      <c r="AA268" s="127">
        <f t="shared" si="247"/>
        <v>0</v>
      </c>
      <c r="AB268" s="127">
        <f t="shared" si="247"/>
        <v>0</v>
      </c>
      <c r="AC268" s="127">
        <f t="shared" si="247"/>
        <v>0</v>
      </c>
      <c r="AD268" s="127">
        <f t="shared" si="247"/>
        <v>0</v>
      </c>
      <c r="AE268" s="127">
        <f t="shared" si="247"/>
        <v>0</v>
      </c>
      <c r="AF268" s="127">
        <f t="shared" si="247"/>
        <v>0</v>
      </c>
      <c r="AG268" s="127">
        <f t="shared" si="247"/>
        <v>0</v>
      </c>
      <c r="AH268" s="127">
        <f t="shared" si="247"/>
        <v>0</v>
      </c>
      <c r="AI268" s="127">
        <f t="shared" si="247"/>
        <v>0</v>
      </c>
      <c r="AJ268" s="127">
        <f t="shared" si="247"/>
        <v>0</v>
      </c>
      <c r="AK268" s="127">
        <f t="shared" si="247"/>
        <v>0</v>
      </c>
      <c r="AL268" s="127">
        <f t="shared" si="247"/>
        <v>0</v>
      </c>
      <c r="AM268" s="127">
        <f t="shared" si="247"/>
        <v>0</v>
      </c>
      <c r="AN268" s="127">
        <f t="shared" si="247"/>
        <v>0</v>
      </c>
      <c r="AO268" s="127">
        <f t="shared" si="247"/>
        <v>0</v>
      </c>
      <c r="AP268" s="127">
        <f t="shared" si="247"/>
        <v>0</v>
      </c>
      <c r="AQ268" s="127">
        <f t="shared" si="247"/>
        <v>0</v>
      </c>
      <c r="AR268" s="127">
        <f t="shared" si="247"/>
        <v>0</v>
      </c>
      <c r="AS268" s="127">
        <f t="shared" si="247"/>
        <v>0</v>
      </c>
      <c r="AT268" s="127">
        <f t="shared" si="247"/>
        <v>0</v>
      </c>
      <c r="AU268" s="127">
        <f t="shared" si="247"/>
        <v>0</v>
      </c>
      <c r="AV268" s="127">
        <f t="shared" si="247"/>
        <v>0</v>
      </c>
      <c r="AW268" s="127">
        <f t="shared" si="247"/>
        <v>0</v>
      </c>
      <c r="AX268" s="127">
        <f t="shared" si="247"/>
        <v>0</v>
      </c>
      <c r="AY268" s="127">
        <f t="shared" si="247"/>
        <v>0</v>
      </c>
      <c r="AZ268" s="127">
        <f t="shared" si="247"/>
        <v>0</v>
      </c>
      <c r="BA268" s="127">
        <f t="shared" si="247"/>
        <v>0</v>
      </c>
      <c r="BB268" s="127">
        <f t="shared" si="247"/>
        <v>0</v>
      </c>
      <c r="BC268" s="127">
        <f t="shared" si="247"/>
        <v>0</v>
      </c>
      <c r="BD268" s="127">
        <f t="shared" si="247"/>
        <v>0</v>
      </c>
      <c r="BE268" s="127">
        <f t="shared" si="247"/>
        <v>0</v>
      </c>
      <c r="BF268" s="127">
        <f t="shared" si="247"/>
        <v>0</v>
      </c>
      <c r="BG268" s="127">
        <f t="shared" si="247"/>
        <v>0</v>
      </c>
      <c r="BH268" s="127">
        <f t="shared" si="247"/>
        <v>0</v>
      </c>
      <c r="BI268" s="127">
        <f t="shared" si="247"/>
        <v>0</v>
      </c>
      <c r="BJ268" s="127">
        <f t="shared" si="247"/>
        <v>0</v>
      </c>
      <c r="BK268" s="127">
        <f t="shared" si="247"/>
        <v>0</v>
      </c>
      <c r="BL268" s="127">
        <f t="shared" si="247"/>
        <v>0</v>
      </c>
      <c r="BM268" s="127">
        <f t="shared" si="247"/>
        <v>0</v>
      </c>
    </row>
    <row r="269" spans="2:65" x14ac:dyDescent="0.25">
      <c r="B269" t="str">
        <f t="shared" si="245"/>
        <v>COSTI D'IMPIANTO E AMPLIAMENTO</v>
      </c>
      <c r="C269" s="51">
        <f t="shared" si="245"/>
        <v>0</v>
      </c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>
        <f t="shared" ref="U269:BM269" si="248">+IF(T276=$G$5,0,1)*(SUM($G$8)*$C269)/12</f>
        <v>0</v>
      </c>
      <c r="V269" s="127">
        <f t="shared" si="248"/>
        <v>0</v>
      </c>
      <c r="W269" s="127">
        <f t="shared" si="248"/>
        <v>0</v>
      </c>
      <c r="X269" s="127">
        <f t="shared" si="248"/>
        <v>0</v>
      </c>
      <c r="Y269" s="127">
        <f t="shared" si="248"/>
        <v>0</v>
      </c>
      <c r="Z269" s="127">
        <f t="shared" si="248"/>
        <v>0</v>
      </c>
      <c r="AA269" s="127">
        <f t="shared" si="248"/>
        <v>0</v>
      </c>
      <c r="AB269" s="127">
        <f t="shared" si="248"/>
        <v>0</v>
      </c>
      <c r="AC269" s="127">
        <f t="shared" si="248"/>
        <v>0</v>
      </c>
      <c r="AD269" s="127">
        <f t="shared" si="248"/>
        <v>0</v>
      </c>
      <c r="AE269" s="127">
        <f t="shared" si="248"/>
        <v>0</v>
      </c>
      <c r="AF269" s="127">
        <f t="shared" si="248"/>
        <v>0</v>
      </c>
      <c r="AG269" s="127">
        <f t="shared" si="248"/>
        <v>0</v>
      </c>
      <c r="AH269" s="127">
        <f t="shared" si="248"/>
        <v>0</v>
      </c>
      <c r="AI269" s="127">
        <f t="shared" si="248"/>
        <v>0</v>
      </c>
      <c r="AJ269" s="127">
        <f t="shared" si="248"/>
        <v>0</v>
      </c>
      <c r="AK269" s="127">
        <f t="shared" si="248"/>
        <v>0</v>
      </c>
      <c r="AL269" s="127">
        <f t="shared" si="248"/>
        <v>0</v>
      </c>
      <c r="AM269" s="127">
        <f t="shared" si="248"/>
        <v>0</v>
      </c>
      <c r="AN269" s="127">
        <f t="shared" si="248"/>
        <v>0</v>
      </c>
      <c r="AO269" s="127">
        <f t="shared" si="248"/>
        <v>0</v>
      </c>
      <c r="AP269" s="127">
        <f t="shared" si="248"/>
        <v>0</v>
      </c>
      <c r="AQ269" s="127">
        <f t="shared" si="248"/>
        <v>0</v>
      </c>
      <c r="AR269" s="127">
        <f t="shared" si="248"/>
        <v>0</v>
      </c>
      <c r="AS269" s="127">
        <f t="shared" si="248"/>
        <v>0</v>
      </c>
      <c r="AT269" s="127">
        <f t="shared" si="248"/>
        <v>0</v>
      </c>
      <c r="AU269" s="127">
        <f t="shared" si="248"/>
        <v>0</v>
      </c>
      <c r="AV269" s="127">
        <f t="shared" si="248"/>
        <v>0</v>
      </c>
      <c r="AW269" s="127">
        <f t="shared" si="248"/>
        <v>0</v>
      </c>
      <c r="AX269" s="127">
        <f t="shared" si="248"/>
        <v>0</v>
      </c>
      <c r="AY269" s="127">
        <f t="shared" si="248"/>
        <v>0</v>
      </c>
      <c r="AZ269" s="127">
        <f t="shared" si="248"/>
        <v>0</v>
      </c>
      <c r="BA269" s="127">
        <f t="shared" si="248"/>
        <v>0</v>
      </c>
      <c r="BB269" s="127">
        <f t="shared" si="248"/>
        <v>0</v>
      </c>
      <c r="BC269" s="127">
        <f t="shared" si="248"/>
        <v>0</v>
      </c>
      <c r="BD269" s="127">
        <f t="shared" si="248"/>
        <v>0</v>
      </c>
      <c r="BE269" s="127">
        <f t="shared" si="248"/>
        <v>0</v>
      </c>
      <c r="BF269" s="127">
        <f t="shared" si="248"/>
        <v>0</v>
      </c>
      <c r="BG269" s="127">
        <f t="shared" si="248"/>
        <v>0</v>
      </c>
      <c r="BH269" s="127">
        <f t="shared" si="248"/>
        <v>0</v>
      </c>
      <c r="BI269" s="127">
        <f t="shared" si="248"/>
        <v>0</v>
      </c>
      <c r="BJ269" s="127">
        <f t="shared" si="248"/>
        <v>0</v>
      </c>
      <c r="BK269" s="127">
        <f t="shared" si="248"/>
        <v>0</v>
      </c>
      <c r="BL269" s="127">
        <f t="shared" si="248"/>
        <v>0</v>
      </c>
      <c r="BM269" s="127">
        <f t="shared" si="248"/>
        <v>0</v>
      </c>
    </row>
    <row r="270" spans="2:65" x14ac:dyDescent="0.25">
      <c r="B270" t="str">
        <f t="shared" si="245"/>
        <v>FEE D'INGRESSO</v>
      </c>
      <c r="C270" s="51">
        <f t="shared" si="245"/>
        <v>0</v>
      </c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>
        <f t="shared" ref="U270:BM270" si="249">+IF(T277=$G$5,0,1)*(SUM($G$9)*$C270)/12</f>
        <v>0</v>
      </c>
      <c r="V270" s="127">
        <f t="shared" si="249"/>
        <v>0</v>
      </c>
      <c r="W270" s="127">
        <f t="shared" si="249"/>
        <v>0</v>
      </c>
      <c r="X270" s="127">
        <f t="shared" si="249"/>
        <v>0</v>
      </c>
      <c r="Y270" s="127">
        <f t="shared" si="249"/>
        <v>0</v>
      </c>
      <c r="Z270" s="127">
        <f t="shared" si="249"/>
        <v>0</v>
      </c>
      <c r="AA270" s="127">
        <f t="shared" si="249"/>
        <v>0</v>
      </c>
      <c r="AB270" s="127">
        <f t="shared" si="249"/>
        <v>0</v>
      </c>
      <c r="AC270" s="127">
        <f t="shared" si="249"/>
        <v>0</v>
      </c>
      <c r="AD270" s="127">
        <f t="shared" si="249"/>
        <v>0</v>
      </c>
      <c r="AE270" s="127">
        <f t="shared" si="249"/>
        <v>0</v>
      </c>
      <c r="AF270" s="127">
        <f t="shared" si="249"/>
        <v>0</v>
      </c>
      <c r="AG270" s="127">
        <f t="shared" si="249"/>
        <v>0</v>
      </c>
      <c r="AH270" s="127">
        <f t="shared" si="249"/>
        <v>0</v>
      </c>
      <c r="AI270" s="127">
        <f t="shared" si="249"/>
        <v>0</v>
      </c>
      <c r="AJ270" s="127">
        <f t="shared" si="249"/>
        <v>0</v>
      </c>
      <c r="AK270" s="127">
        <f t="shared" si="249"/>
        <v>0</v>
      </c>
      <c r="AL270" s="127">
        <f t="shared" si="249"/>
        <v>0</v>
      </c>
      <c r="AM270" s="127">
        <f t="shared" si="249"/>
        <v>0</v>
      </c>
      <c r="AN270" s="127">
        <f t="shared" si="249"/>
        <v>0</v>
      </c>
      <c r="AO270" s="127">
        <f t="shared" si="249"/>
        <v>0</v>
      </c>
      <c r="AP270" s="127">
        <f t="shared" si="249"/>
        <v>0</v>
      </c>
      <c r="AQ270" s="127">
        <f t="shared" si="249"/>
        <v>0</v>
      </c>
      <c r="AR270" s="127">
        <f t="shared" si="249"/>
        <v>0</v>
      </c>
      <c r="AS270" s="127">
        <f t="shared" si="249"/>
        <v>0</v>
      </c>
      <c r="AT270" s="127">
        <f t="shared" si="249"/>
        <v>0</v>
      </c>
      <c r="AU270" s="127">
        <f t="shared" si="249"/>
        <v>0</v>
      </c>
      <c r="AV270" s="127">
        <f t="shared" si="249"/>
        <v>0</v>
      </c>
      <c r="AW270" s="127">
        <f t="shared" si="249"/>
        <v>0</v>
      </c>
      <c r="AX270" s="127">
        <f t="shared" si="249"/>
        <v>0</v>
      </c>
      <c r="AY270" s="127">
        <f t="shared" si="249"/>
        <v>0</v>
      </c>
      <c r="AZ270" s="127">
        <f t="shared" si="249"/>
        <v>0</v>
      </c>
      <c r="BA270" s="127">
        <f t="shared" si="249"/>
        <v>0</v>
      </c>
      <c r="BB270" s="127">
        <f t="shared" si="249"/>
        <v>0</v>
      </c>
      <c r="BC270" s="127">
        <f t="shared" si="249"/>
        <v>0</v>
      </c>
      <c r="BD270" s="127">
        <f t="shared" si="249"/>
        <v>0</v>
      </c>
      <c r="BE270" s="127">
        <f t="shared" si="249"/>
        <v>0</v>
      </c>
      <c r="BF270" s="127">
        <f t="shared" si="249"/>
        <v>0</v>
      </c>
      <c r="BG270" s="127">
        <f t="shared" si="249"/>
        <v>0</v>
      </c>
      <c r="BH270" s="127">
        <f t="shared" si="249"/>
        <v>0</v>
      </c>
      <c r="BI270" s="127">
        <f t="shared" si="249"/>
        <v>0</v>
      </c>
      <c r="BJ270" s="127">
        <f t="shared" si="249"/>
        <v>0</v>
      </c>
      <c r="BK270" s="127">
        <f t="shared" si="249"/>
        <v>0</v>
      </c>
      <c r="BL270" s="127">
        <f t="shared" si="249"/>
        <v>0</v>
      </c>
      <c r="BM270" s="127">
        <f t="shared" si="249"/>
        <v>0</v>
      </c>
    </row>
    <row r="271" spans="2:65" x14ac:dyDescent="0.25">
      <c r="B271" t="str">
        <f t="shared" si="245"/>
        <v>ALTRE IMM.NI IMMATERIALI</v>
      </c>
      <c r="C271" s="51">
        <f t="shared" si="245"/>
        <v>0</v>
      </c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>
        <f t="shared" ref="U271:BM271" si="250">+IF(T278=$G$5,0,1)*(SUM($G$10)*$C271)/12</f>
        <v>0</v>
      </c>
      <c r="V271" s="127">
        <f t="shared" si="250"/>
        <v>0</v>
      </c>
      <c r="W271" s="127">
        <f t="shared" si="250"/>
        <v>0</v>
      </c>
      <c r="X271" s="127">
        <f t="shared" si="250"/>
        <v>0</v>
      </c>
      <c r="Y271" s="127">
        <f t="shared" si="250"/>
        <v>0</v>
      </c>
      <c r="Z271" s="127">
        <f t="shared" si="250"/>
        <v>0</v>
      </c>
      <c r="AA271" s="127">
        <f t="shared" si="250"/>
        <v>0</v>
      </c>
      <c r="AB271" s="127">
        <f t="shared" si="250"/>
        <v>0</v>
      </c>
      <c r="AC271" s="127">
        <f t="shared" si="250"/>
        <v>0</v>
      </c>
      <c r="AD271" s="127">
        <f t="shared" si="250"/>
        <v>0</v>
      </c>
      <c r="AE271" s="127">
        <f t="shared" si="250"/>
        <v>0</v>
      </c>
      <c r="AF271" s="127">
        <f t="shared" si="250"/>
        <v>0</v>
      </c>
      <c r="AG271" s="127">
        <f t="shared" si="250"/>
        <v>0</v>
      </c>
      <c r="AH271" s="127">
        <f t="shared" si="250"/>
        <v>0</v>
      </c>
      <c r="AI271" s="127">
        <f t="shared" si="250"/>
        <v>0</v>
      </c>
      <c r="AJ271" s="127">
        <f t="shared" si="250"/>
        <v>0</v>
      </c>
      <c r="AK271" s="127">
        <f t="shared" si="250"/>
        <v>0</v>
      </c>
      <c r="AL271" s="127">
        <f t="shared" si="250"/>
        <v>0</v>
      </c>
      <c r="AM271" s="127">
        <f t="shared" si="250"/>
        <v>0</v>
      </c>
      <c r="AN271" s="127">
        <f t="shared" si="250"/>
        <v>0</v>
      </c>
      <c r="AO271" s="127">
        <f t="shared" si="250"/>
        <v>0</v>
      </c>
      <c r="AP271" s="127">
        <f t="shared" si="250"/>
        <v>0</v>
      </c>
      <c r="AQ271" s="127">
        <f t="shared" si="250"/>
        <v>0</v>
      </c>
      <c r="AR271" s="127">
        <f t="shared" si="250"/>
        <v>0</v>
      </c>
      <c r="AS271" s="127">
        <f t="shared" si="250"/>
        <v>0</v>
      </c>
      <c r="AT271" s="127">
        <f t="shared" si="250"/>
        <v>0</v>
      </c>
      <c r="AU271" s="127">
        <f t="shared" si="250"/>
        <v>0</v>
      </c>
      <c r="AV271" s="127">
        <f t="shared" si="250"/>
        <v>0</v>
      </c>
      <c r="AW271" s="127">
        <f t="shared" si="250"/>
        <v>0</v>
      </c>
      <c r="AX271" s="127">
        <f t="shared" si="250"/>
        <v>0</v>
      </c>
      <c r="AY271" s="127">
        <f t="shared" si="250"/>
        <v>0</v>
      </c>
      <c r="AZ271" s="127">
        <f t="shared" si="250"/>
        <v>0</v>
      </c>
      <c r="BA271" s="127">
        <f t="shared" si="250"/>
        <v>0</v>
      </c>
      <c r="BB271" s="127">
        <f t="shared" si="250"/>
        <v>0</v>
      </c>
      <c r="BC271" s="127">
        <f t="shared" si="250"/>
        <v>0</v>
      </c>
      <c r="BD271" s="127">
        <f t="shared" si="250"/>
        <v>0</v>
      </c>
      <c r="BE271" s="127">
        <f t="shared" si="250"/>
        <v>0</v>
      </c>
      <c r="BF271" s="127">
        <f t="shared" si="250"/>
        <v>0</v>
      </c>
      <c r="BG271" s="127">
        <f t="shared" si="250"/>
        <v>0</v>
      </c>
      <c r="BH271" s="127">
        <f t="shared" si="250"/>
        <v>0</v>
      </c>
      <c r="BI271" s="127">
        <f t="shared" si="250"/>
        <v>0</v>
      </c>
      <c r="BJ271" s="127">
        <f t="shared" si="250"/>
        <v>0</v>
      </c>
      <c r="BK271" s="127">
        <f t="shared" si="250"/>
        <v>0</v>
      </c>
      <c r="BL271" s="127">
        <f t="shared" si="250"/>
        <v>0</v>
      </c>
      <c r="BM271" s="127">
        <f t="shared" si="250"/>
        <v>0</v>
      </c>
    </row>
    <row r="272" spans="2:65" ht="30" x14ac:dyDescent="0.25">
      <c r="C272" s="50"/>
      <c r="F272" s="165" t="s">
        <v>167</v>
      </c>
      <c r="G272" s="165" t="s">
        <v>167</v>
      </c>
      <c r="H272" s="165" t="s">
        <v>167</v>
      </c>
      <c r="I272" s="165" t="s">
        <v>167</v>
      </c>
      <c r="J272" s="165" t="s">
        <v>167</v>
      </c>
      <c r="K272" s="165" t="s">
        <v>167</v>
      </c>
      <c r="L272" s="165" t="s">
        <v>167</v>
      </c>
      <c r="M272" s="165" t="s">
        <v>167</v>
      </c>
      <c r="N272" s="165" t="s">
        <v>167</v>
      </c>
      <c r="O272" s="165" t="s">
        <v>167</v>
      </c>
      <c r="P272" s="165" t="s">
        <v>167</v>
      </c>
      <c r="Q272" s="165" t="s">
        <v>167</v>
      </c>
      <c r="R272" s="165" t="s">
        <v>167</v>
      </c>
      <c r="S272" s="165" t="s">
        <v>167</v>
      </c>
      <c r="T272" s="165" t="s">
        <v>167</v>
      </c>
      <c r="U272" s="165" t="s">
        <v>167</v>
      </c>
      <c r="V272" s="165" t="s">
        <v>167</v>
      </c>
      <c r="W272" s="165" t="s">
        <v>167</v>
      </c>
      <c r="X272" s="165" t="s">
        <v>167</v>
      </c>
      <c r="Y272" s="165" t="s">
        <v>167</v>
      </c>
      <c r="Z272" s="165" t="s">
        <v>167</v>
      </c>
      <c r="AA272" s="165" t="s">
        <v>167</v>
      </c>
      <c r="AB272" s="165" t="s">
        <v>167</v>
      </c>
      <c r="AC272" s="165" t="s">
        <v>167</v>
      </c>
      <c r="AD272" s="165" t="s">
        <v>167</v>
      </c>
      <c r="AE272" s="165" t="s">
        <v>167</v>
      </c>
      <c r="AF272" s="165" t="s">
        <v>167</v>
      </c>
      <c r="AG272" s="165" t="s">
        <v>167</v>
      </c>
      <c r="AH272" s="165" t="s">
        <v>167</v>
      </c>
      <c r="AI272" s="165" t="s">
        <v>167</v>
      </c>
      <c r="AJ272" s="165" t="s">
        <v>167</v>
      </c>
      <c r="AK272" s="165" t="s">
        <v>167</v>
      </c>
      <c r="AL272" s="165" t="s">
        <v>167</v>
      </c>
      <c r="AM272" s="165" t="s">
        <v>167</v>
      </c>
      <c r="AN272" s="165" t="s">
        <v>167</v>
      </c>
      <c r="AO272" s="165" t="s">
        <v>167</v>
      </c>
      <c r="AP272" s="165" t="s">
        <v>167</v>
      </c>
      <c r="AQ272" s="165" t="s">
        <v>167</v>
      </c>
      <c r="AR272" s="165" t="s">
        <v>167</v>
      </c>
      <c r="AS272" s="165" t="s">
        <v>167</v>
      </c>
      <c r="AT272" s="165" t="s">
        <v>167</v>
      </c>
      <c r="AU272" s="165" t="s">
        <v>167</v>
      </c>
      <c r="AV272" s="165" t="s">
        <v>167</v>
      </c>
      <c r="AW272" s="165" t="s">
        <v>167</v>
      </c>
      <c r="AX272" s="165" t="s">
        <v>167</v>
      </c>
      <c r="AY272" s="165" t="s">
        <v>167</v>
      </c>
      <c r="AZ272" s="165" t="s">
        <v>167</v>
      </c>
      <c r="BA272" s="165" t="s">
        <v>167</v>
      </c>
      <c r="BB272" s="165" t="s">
        <v>167</v>
      </c>
      <c r="BC272" s="165" t="s">
        <v>167</v>
      </c>
      <c r="BD272" s="165" t="s">
        <v>167</v>
      </c>
      <c r="BE272" s="165" t="s">
        <v>167</v>
      </c>
      <c r="BF272" s="165" t="s">
        <v>167</v>
      </c>
      <c r="BG272" s="165" t="s">
        <v>167</v>
      </c>
      <c r="BH272" s="165" t="s">
        <v>167</v>
      </c>
      <c r="BI272" s="165" t="s">
        <v>167</v>
      </c>
      <c r="BJ272" s="165" t="s">
        <v>167</v>
      </c>
      <c r="BK272" s="165" t="s">
        <v>167</v>
      </c>
      <c r="BL272" s="165" t="s">
        <v>167</v>
      </c>
      <c r="BM272" s="165" t="s">
        <v>167</v>
      </c>
    </row>
    <row r="273" spans="2:65" x14ac:dyDescent="0.25">
      <c r="B273" t="str">
        <f>+B266</f>
        <v>FABBRICATI</v>
      </c>
      <c r="C273" s="51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>
        <f t="shared" ref="U273:BM278" si="251">+T273+U266</f>
        <v>0</v>
      </c>
      <c r="V273" s="127">
        <f t="shared" si="251"/>
        <v>0</v>
      </c>
      <c r="W273" s="127">
        <f t="shared" si="251"/>
        <v>0</v>
      </c>
      <c r="X273" s="127">
        <f t="shared" si="251"/>
        <v>0</v>
      </c>
      <c r="Y273" s="127">
        <f t="shared" si="251"/>
        <v>0</v>
      </c>
      <c r="Z273" s="127">
        <f t="shared" si="251"/>
        <v>0</v>
      </c>
      <c r="AA273" s="127">
        <f t="shared" si="251"/>
        <v>0</v>
      </c>
      <c r="AB273" s="127">
        <f t="shared" si="251"/>
        <v>0</v>
      </c>
      <c r="AC273" s="127">
        <f t="shared" si="251"/>
        <v>0</v>
      </c>
      <c r="AD273" s="127">
        <f t="shared" si="251"/>
        <v>0</v>
      </c>
      <c r="AE273" s="127">
        <f t="shared" si="251"/>
        <v>0</v>
      </c>
      <c r="AF273" s="127">
        <f t="shared" si="251"/>
        <v>0</v>
      </c>
      <c r="AG273" s="127">
        <f t="shared" si="251"/>
        <v>0</v>
      </c>
      <c r="AH273" s="127">
        <f t="shared" si="251"/>
        <v>0</v>
      </c>
      <c r="AI273" s="127">
        <f t="shared" si="251"/>
        <v>0</v>
      </c>
      <c r="AJ273" s="127">
        <f t="shared" si="251"/>
        <v>0</v>
      </c>
      <c r="AK273" s="127">
        <f t="shared" si="251"/>
        <v>0</v>
      </c>
      <c r="AL273" s="127">
        <f t="shared" si="251"/>
        <v>0</v>
      </c>
      <c r="AM273" s="127">
        <f t="shared" si="251"/>
        <v>0</v>
      </c>
      <c r="AN273" s="127">
        <f t="shared" si="251"/>
        <v>0</v>
      </c>
      <c r="AO273" s="127">
        <f t="shared" si="251"/>
        <v>0</v>
      </c>
      <c r="AP273" s="127">
        <f t="shared" si="251"/>
        <v>0</v>
      </c>
      <c r="AQ273" s="127">
        <f t="shared" si="251"/>
        <v>0</v>
      </c>
      <c r="AR273" s="127">
        <f t="shared" si="251"/>
        <v>0</v>
      </c>
      <c r="AS273" s="127">
        <f t="shared" si="251"/>
        <v>0</v>
      </c>
      <c r="AT273" s="127">
        <f t="shared" si="251"/>
        <v>0</v>
      </c>
      <c r="AU273" s="127">
        <f t="shared" si="251"/>
        <v>0</v>
      </c>
      <c r="AV273" s="127">
        <f t="shared" si="251"/>
        <v>0</v>
      </c>
      <c r="AW273" s="127">
        <f t="shared" si="251"/>
        <v>0</v>
      </c>
      <c r="AX273" s="127">
        <f t="shared" si="251"/>
        <v>0</v>
      </c>
      <c r="AY273" s="127">
        <f t="shared" si="251"/>
        <v>0</v>
      </c>
      <c r="AZ273" s="127">
        <f t="shared" si="251"/>
        <v>0</v>
      </c>
      <c r="BA273" s="127">
        <f t="shared" si="251"/>
        <v>0</v>
      </c>
      <c r="BB273" s="127">
        <f t="shared" si="251"/>
        <v>0</v>
      </c>
      <c r="BC273" s="127">
        <f t="shared" si="251"/>
        <v>0</v>
      </c>
      <c r="BD273" s="127">
        <f t="shared" si="251"/>
        <v>0</v>
      </c>
      <c r="BE273" s="127">
        <f t="shared" si="251"/>
        <v>0</v>
      </c>
      <c r="BF273" s="127">
        <f t="shared" si="251"/>
        <v>0</v>
      </c>
      <c r="BG273" s="127">
        <f t="shared" si="251"/>
        <v>0</v>
      </c>
      <c r="BH273" s="127">
        <f t="shared" si="251"/>
        <v>0</v>
      </c>
      <c r="BI273" s="127">
        <f t="shared" si="251"/>
        <v>0</v>
      </c>
      <c r="BJ273" s="127">
        <f t="shared" si="251"/>
        <v>0</v>
      </c>
      <c r="BK273" s="127">
        <f t="shared" si="251"/>
        <v>0</v>
      </c>
      <c r="BL273" s="127">
        <f t="shared" si="251"/>
        <v>0</v>
      </c>
      <c r="BM273" s="127">
        <f t="shared" si="251"/>
        <v>0</v>
      </c>
    </row>
    <row r="274" spans="2:65" x14ac:dyDescent="0.25">
      <c r="B274" t="str">
        <f t="shared" ref="B274:B277" si="252">+B267</f>
        <v>IMPIANTI E MACCHINARI</v>
      </c>
      <c r="C274" s="51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>
        <f t="shared" si="251"/>
        <v>0</v>
      </c>
      <c r="V274" s="127">
        <f t="shared" si="251"/>
        <v>0</v>
      </c>
      <c r="W274" s="127">
        <f t="shared" si="251"/>
        <v>0</v>
      </c>
      <c r="X274" s="127">
        <f t="shared" si="251"/>
        <v>0</v>
      </c>
      <c r="Y274" s="127">
        <f t="shared" si="251"/>
        <v>0</v>
      </c>
      <c r="Z274" s="127">
        <f t="shared" si="251"/>
        <v>0</v>
      </c>
      <c r="AA274" s="127">
        <f t="shared" si="251"/>
        <v>0</v>
      </c>
      <c r="AB274" s="127">
        <f t="shared" si="251"/>
        <v>0</v>
      </c>
      <c r="AC274" s="127">
        <f t="shared" si="251"/>
        <v>0</v>
      </c>
      <c r="AD274" s="127">
        <f t="shared" si="251"/>
        <v>0</v>
      </c>
      <c r="AE274" s="127">
        <f t="shared" si="251"/>
        <v>0</v>
      </c>
      <c r="AF274" s="127">
        <f t="shared" si="251"/>
        <v>0</v>
      </c>
      <c r="AG274" s="127">
        <f t="shared" si="251"/>
        <v>0</v>
      </c>
      <c r="AH274" s="127">
        <f t="shared" si="251"/>
        <v>0</v>
      </c>
      <c r="AI274" s="127">
        <f t="shared" si="251"/>
        <v>0</v>
      </c>
      <c r="AJ274" s="127">
        <f t="shared" si="251"/>
        <v>0</v>
      </c>
      <c r="AK274" s="127">
        <f t="shared" si="251"/>
        <v>0</v>
      </c>
      <c r="AL274" s="127">
        <f t="shared" si="251"/>
        <v>0</v>
      </c>
      <c r="AM274" s="127">
        <f t="shared" si="251"/>
        <v>0</v>
      </c>
      <c r="AN274" s="127">
        <f t="shared" si="251"/>
        <v>0</v>
      </c>
      <c r="AO274" s="127">
        <f t="shared" si="251"/>
        <v>0</v>
      </c>
      <c r="AP274" s="127">
        <f t="shared" si="251"/>
        <v>0</v>
      </c>
      <c r="AQ274" s="127">
        <f t="shared" si="251"/>
        <v>0</v>
      </c>
      <c r="AR274" s="127">
        <f t="shared" si="251"/>
        <v>0</v>
      </c>
      <c r="AS274" s="127">
        <f t="shared" si="251"/>
        <v>0</v>
      </c>
      <c r="AT274" s="127">
        <f t="shared" si="251"/>
        <v>0</v>
      </c>
      <c r="AU274" s="127">
        <f t="shared" si="251"/>
        <v>0</v>
      </c>
      <c r="AV274" s="127">
        <f t="shared" si="251"/>
        <v>0</v>
      </c>
      <c r="AW274" s="127">
        <f t="shared" si="251"/>
        <v>0</v>
      </c>
      <c r="AX274" s="127">
        <f t="shared" si="251"/>
        <v>0</v>
      </c>
      <c r="AY274" s="127">
        <f t="shared" si="251"/>
        <v>0</v>
      </c>
      <c r="AZ274" s="127">
        <f t="shared" si="251"/>
        <v>0</v>
      </c>
      <c r="BA274" s="127">
        <f t="shared" si="251"/>
        <v>0</v>
      </c>
      <c r="BB274" s="127">
        <f t="shared" si="251"/>
        <v>0</v>
      </c>
      <c r="BC274" s="127">
        <f t="shared" si="251"/>
        <v>0</v>
      </c>
      <c r="BD274" s="127">
        <f t="shared" si="251"/>
        <v>0</v>
      </c>
      <c r="BE274" s="127">
        <f t="shared" si="251"/>
        <v>0</v>
      </c>
      <c r="BF274" s="127">
        <f t="shared" si="251"/>
        <v>0</v>
      </c>
      <c r="BG274" s="127">
        <f t="shared" si="251"/>
        <v>0</v>
      </c>
      <c r="BH274" s="127">
        <f t="shared" si="251"/>
        <v>0</v>
      </c>
      <c r="BI274" s="127">
        <f t="shared" si="251"/>
        <v>0</v>
      </c>
      <c r="BJ274" s="127">
        <f t="shared" si="251"/>
        <v>0</v>
      </c>
      <c r="BK274" s="127">
        <f t="shared" si="251"/>
        <v>0</v>
      </c>
      <c r="BL274" s="127">
        <f t="shared" si="251"/>
        <v>0</v>
      </c>
      <c r="BM274" s="127">
        <f t="shared" si="251"/>
        <v>0</v>
      </c>
    </row>
    <row r="275" spans="2:65" x14ac:dyDescent="0.25">
      <c r="B275" t="str">
        <f t="shared" si="252"/>
        <v>ATTREZZATURE IND.LI E COMM.LI</v>
      </c>
      <c r="C275" s="51"/>
      <c r="F275" s="127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>
        <f t="shared" si="251"/>
        <v>0</v>
      </c>
      <c r="V275" s="127">
        <f t="shared" si="251"/>
        <v>0</v>
      </c>
      <c r="W275" s="127">
        <f t="shared" si="251"/>
        <v>0</v>
      </c>
      <c r="X275" s="127">
        <f t="shared" si="251"/>
        <v>0</v>
      </c>
      <c r="Y275" s="127">
        <f t="shared" si="251"/>
        <v>0</v>
      </c>
      <c r="Z275" s="127">
        <f t="shared" si="251"/>
        <v>0</v>
      </c>
      <c r="AA275" s="127">
        <f t="shared" si="251"/>
        <v>0</v>
      </c>
      <c r="AB275" s="127">
        <f t="shared" si="251"/>
        <v>0</v>
      </c>
      <c r="AC275" s="127">
        <f t="shared" si="251"/>
        <v>0</v>
      </c>
      <c r="AD275" s="127">
        <f t="shared" si="251"/>
        <v>0</v>
      </c>
      <c r="AE275" s="127">
        <f t="shared" si="251"/>
        <v>0</v>
      </c>
      <c r="AF275" s="127">
        <f t="shared" si="251"/>
        <v>0</v>
      </c>
      <c r="AG275" s="127">
        <f t="shared" si="251"/>
        <v>0</v>
      </c>
      <c r="AH275" s="127">
        <f t="shared" si="251"/>
        <v>0</v>
      </c>
      <c r="AI275" s="127">
        <f t="shared" si="251"/>
        <v>0</v>
      </c>
      <c r="AJ275" s="127">
        <f t="shared" si="251"/>
        <v>0</v>
      </c>
      <c r="AK275" s="127">
        <f t="shared" si="251"/>
        <v>0</v>
      </c>
      <c r="AL275" s="127">
        <f t="shared" si="251"/>
        <v>0</v>
      </c>
      <c r="AM275" s="127">
        <f t="shared" si="251"/>
        <v>0</v>
      </c>
      <c r="AN275" s="127">
        <f t="shared" si="251"/>
        <v>0</v>
      </c>
      <c r="AO275" s="127">
        <f t="shared" si="251"/>
        <v>0</v>
      </c>
      <c r="AP275" s="127">
        <f t="shared" si="251"/>
        <v>0</v>
      </c>
      <c r="AQ275" s="127">
        <f t="shared" si="251"/>
        <v>0</v>
      </c>
      <c r="AR275" s="127">
        <f t="shared" si="251"/>
        <v>0</v>
      </c>
      <c r="AS275" s="127">
        <f t="shared" si="251"/>
        <v>0</v>
      </c>
      <c r="AT275" s="127">
        <f t="shared" si="251"/>
        <v>0</v>
      </c>
      <c r="AU275" s="127">
        <f t="shared" si="251"/>
        <v>0</v>
      </c>
      <c r="AV275" s="127">
        <f t="shared" si="251"/>
        <v>0</v>
      </c>
      <c r="AW275" s="127">
        <f t="shared" si="251"/>
        <v>0</v>
      </c>
      <c r="AX275" s="127">
        <f t="shared" si="251"/>
        <v>0</v>
      </c>
      <c r="AY275" s="127">
        <f t="shared" si="251"/>
        <v>0</v>
      </c>
      <c r="AZ275" s="127">
        <f t="shared" si="251"/>
        <v>0</v>
      </c>
      <c r="BA275" s="127">
        <f t="shared" si="251"/>
        <v>0</v>
      </c>
      <c r="BB275" s="127">
        <f t="shared" si="251"/>
        <v>0</v>
      </c>
      <c r="BC275" s="127">
        <f t="shared" si="251"/>
        <v>0</v>
      </c>
      <c r="BD275" s="127">
        <f t="shared" si="251"/>
        <v>0</v>
      </c>
      <c r="BE275" s="127">
        <f t="shared" si="251"/>
        <v>0</v>
      </c>
      <c r="BF275" s="127">
        <f t="shared" si="251"/>
        <v>0</v>
      </c>
      <c r="BG275" s="127">
        <f t="shared" si="251"/>
        <v>0</v>
      </c>
      <c r="BH275" s="127">
        <f t="shared" si="251"/>
        <v>0</v>
      </c>
      <c r="BI275" s="127">
        <f t="shared" si="251"/>
        <v>0</v>
      </c>
      <c r="BJ275" s="127">
        <f t="shared" si="251"/>
        <v>0</v>
      </c>
      <c r="BK275" s="127">
        <f t="shared" si="251"/>
        <v>0</v>
      </c>
      <c r="BL275" s="127">
        <f t="shared" si="251"/>
        <v>0</v>
      </c>
      <c r="BM275" s="127">
        <f t="shared" si="251"/>
        <v>0</v>
      </c>
    </row>
    <row r="276" spans="2:65" x14ac:dyDescent="0.25">
      <c r="B276" t="str">
        <f t="shared" si="252"/>
        <v>COSTI D'IMPIANTO E AMPLIAMENTO</v>
      </c>
      <c r="C276" s="51"/>
      <c r="F276" s="127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>
        <f t="shared" si="251"/>
        <v>0</v>
      </c>
      <c r="V276" s="127">
        <f t="shared" si="251"/>
        <v>0</v>
      </c>
      <c r="W276" s="127">
        <f t="shared" si="251"/>
        <v>0</v>
      </c>
      <c r="X276" s="127">
        <f t="shared" si="251"/>
        <v>0</v>
      </c>
      <c r="Y276" s="127">
        <f t="shared" si="251"/>
        <v>0</v>
      </c>
      <c r="Z276" s="127">
        <f t="shared" si="251"/>
        <v>0</v>
      </c>
      <c r="AA276" s="127">
        <f t="shared" si="251"/>
        <v>0</v>
      </c>
      <c r="AB276" s="127">
        <f t="shared" si="251"/>
        <v>0</v>
      </c>
      <c r="AC276" s="127">
        <f t="shared" si="251"/>
        <v>0</v>
      </c>
      <c r="AD276" s="127">
        <f t="shared" si="251"/>
        <v>0</v>
      </c>
      <c r="AE276" s="127">
        <f t="shared" si="251"/>
        <v>0</v>
      </c>
      <c r="AF276" s="127">
        <f t="shared" si="251"/>
        <v>0</v>
      </c>
      <c r="AG276" s="127">
        <f t="shared" si="251"/>
        <v>0</v>
      </c>
      <c r="AH276" s="127">
        <f t="shared" si="251"/>
        <v>0</v>
      </c>
      <c r="AI276" s="127">
        <f t="shared" si="251"/>
        <v>0</v>
      </c>
      <c r="AJ276" s="127">
        <f t="shared" si="251"/>
        <v>0</v>
      </c>
      <c r="AK276" s="127">
        <f t="shared" si="251"/>
        <v>0</v>
      </c>
      <c r="AL276" s="127">
        <f t="shared" si="251"/>
        <v>0</v>
      </c>
      <c r="AM276" s="127">
        <f t="shared" si="251"/>
        <v>0</v>
      </c>
      <c r="AN276" s="127">
        <f t="shared" si="251"/>
        <v>0</v>
      </c>
      <c r="AO276" s="127">
        <f t="shared" si="251"/>
        <v>0</v>
      </c>
      <c r="AP276" s="127">
        <f t="shared" si="251"/>
        <v>0</v>
      </c>
      <c r="AQ276" s="127">
        <f t="shared" si="251"/>
        <v>0</v>
      </c>
      <c r="AR276" s="127">
        <f t="shared" si="251"/>
        <v>0</v>
      </c>
      <c r="AS276" s="127">
        <f t="shared" si="251"/>
        <v>0</v>
      </c>
      <c r="AT276" s="127">
        <f t="shared" si="251"/>
        <v>0</v>
      </c>
      <c r="AU276" s="127">
        <f t="shared" si="251"/>
        <v>0</v>
      </c>
      <c r="AV276" s="127">
        <f t="shared" si="251"/>
        <v>0</v>
      </c>
      <c r="AW276" s="127">
        <f t="shared" si="251"/>
        <v>0</v>
      </c>
      <c r="AX276" s="127">
        <f t="shared" si="251"/>
        <v>0</v>
      </c>
      <c r="AY276" s="127">
        <f t="shared" si="251"/>
        <v>0</v>
      </c>
      <c r="AZ276" s="127">
        <f t="shared" si="251"/>
        <v>0</v>
      </c>
      <c r="BA276" s="127">
        <f t="shared" si="251"/>
        <v>0</v>
      </c>
      <c r="BB276" s="127">
        <f t="shared" si="251"/>
        <v>0</v>
      </c>
      <c r="BC276" s="127">
        <f t="shared" si="251"/>
        <v>0</v>
      </c>
      <c r="BD276" s="127">
        <f t="shared" si="251"/>
        <v>0</v>
      </c>
      <c r="BE276" s="127">
        <f t="shared" si="251"/>
        <v>0</v>
      </c>
      <c r="BF276" s="127">
        <f t="shared" si="251"/>
        <v>0</v>
      </c>
      <c r="BG276" s="127">
        <f t="shared" si="251"/>
        <v>0</v>
      </c>
      <c r="BH276" s="127">
        <f t="shared" si="251"/>
        <v>0</v>
      </c>
      <c r="BI276" s="127">
        <f t="shared" si="251"/>
        <v>0</v>
      </c>
      <c r="BJ276" s="127">
        <f t="shared" si="251"/>
        <v>0</v>
      </c>
      <c r="BK276" s="127">
        <f t="shared" si="251"/>
        <v>0</v>
      </c>
      <c r="BL276" s="127">
        <f t="shared" si="251"/>
        <v>0</v>
      </c>
      <c r="BM276" s="127">
        <f t="shared" si="251"/>
        <v>0</v>
      </c>
    </row>
    <row r="277" spans="2:65" x14ac:dyDescent="0.25">
      <c r="B277" t="str">
        <f t="shared" si="252"/>
        <v>FEE D'INGRESSO</v>
      </c>
      <c r="C277" s="51"/>
      <c r="F277" s="127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>
        <f t="shared" si="251"/>
        <v>0</v>
      </c>
      <c r="V277" s="127">
        <f t="shared" si="251"/>
        <v>0</v>
      </c>
      <c r="W277" s="127">
        <f t="shared" si="251"/>
        <v>0</v>
      </c>
      <c r="X277" s="127">
        <f t="shared" si="251"/>
        <v>0</v>
      </c>
      <c r="Y277" s="127">
        <f t="shared" si="251"/>
        <v>0</v>
      </c>
      <c r="Z277" s="127">
        <f t="shared" si="251"/>
        <v>0</v>
      </c>
      <c r="AA277" s="127">
        <f t="shared" si="251"/>
        <v>0</v>
      </c>
      <c r="AB277" s="127">
        <f t="shared" si="251"/>
        <v>0</v>
      </c>
      <c r="AC277" s="127">
        <f t="shared" si="251"/>
        <v>0</v>
      </c>
      <c r="AD277" s="127">
        <f t="shared" si="251"/>
        <v>0</v>
      </c>
      <c r="AE277" s="127">
        <f t="shared" si="251"/>
        <v>0</v>
      </c>
      <c r="AF277" s="127">
        <f t="shared" si="251"/>
        <v>0</v>
      </c>
      <c r="AG277" s="127">
        <f t="shared" si="251"/>
        <v>0</v>
      </c>
      <c r="AH277" s="127">
        <f t="shared" si="251"/>
        <v>0</v>
      </c>
      <c r="AI277" s="127">
        <f t="shared" si="251"/>
        <v>0</v>
      </c>
      <c r="AJ277" s="127">
        <f t="shared" si="251"/>
        <v>0</v>
      </c>
      <c r="AK277" s="127">
        <f t="shared" si="251"/>
        <v>0</v>
      </c>
      <c r="AL277" s="127">
        <f t="shared" si="251"/>
        <v>0</v>
      </c>
      <c r="AM277" s="127">
        <f t="shared" si="251"/>
        <v>0</v>
      </c>
      <c r="AN277" s="127">
        <f t="shared" si="251"/>
        <v>0</v>
      </c>
      <c r="AO277" s="127">
        <f t="shared" si="251"/>
        <v>0</v>
      </c>
      <c r="AP277" s="127">
        <f t="shared" si="251"/>
        <v>0</v>
      </c>
      <c r="AQ277" s="127">
        <f t="shared" si="251"/>
        <v>0</v>
      </c>
      <c r="AR277" s="127">
        <f t="shared" si="251"/>
        <v>0</v>
      </c>
      <c r="AS277" s="127">
        <f t="shared" si="251"/>
        <v>0</v>
      </c>
      <c r="AT277" s="127">
        <f t="shared" si="251"/>
        <v>0</v>
      </c>
      <c r="AU277" s="127">
        <f t="shared" si="251"/>
        <v>0</v>
      </c>
      <c r="AV277" s="127">
        <f t="shared" si="251"/>
        <v>0</v>
      </c>
      <c r="AW277" s="127">
        <f t="shared" si="251"/>
        <v>0</v>
      </c>
      <c r="AX277" s="127">
        <f t="shared" si="251"/>
        <v>0</v>
      </c>
      <c r="AY277" s="127">
        <f t="shared" si="251"/>
        <v>0</v>
      </c>
      <c r="AZ277" s="127">
        <f t="shared" si="251"/>
        <v>0</v>
      </c>
      <c r="BA277" s="127">
        <f t="shared" si="251"/>
        <v>0</v>
      </c>
      <c r="BB277" s="127">
        <f t="shared" si="251"/>
        <v>0</v>
      </c>
      <c r="BC277" s="127">
        <f t="shared" si="251"/>
        <v>0</v>
      </c>
      <c r="BD277" s="127">
        <f t="shared" si="251"/>
        <v>0</v>
      </c>
      <c r="BE277" s="127">
        <f t="shared" si="251"/>
        <v>0</v>
      </c>
      <c r="BF277" s="127">
        <f t="shared" si="251"/>
        <v>0</v>
      </c>
      <c r="BG277" s="127">
        <f t="shared" si="251"/>
        <v>0</v>
      </c>
      <c r="BH277" s="127">
        <f t="shared" si="251"/>
        <v>0</v>
      </c>
      <c r="BI277" s="127">
        <f t="shared" si="251"/>
        <v>0</v>
      </c>
      <c r="BJ277" s="127">
        <f t="shared" si="251"/>
        <v>0</v>
      </c>
      <c r="BK277" s="127">
        <f t="shared" si="251"/>
        <v>0</v>
      </c>
      <c r="BL277" s="127">
        <f t="shared" si="251"/>
        <v>0</v>
      </c>
      <c r="BM277" s="127">
        <f t="shared" si="251"/>
        <v>0</v>
      </c>
    </row>
    <row r="278" spans="2:65" x14ac:dyDescent="0.25">
      <c r="B278" t="str">
        <f>+B271</f>
        <v>ALTRE IMM.NI IMMATERIALI</v>
      </c>
      <c r="C278" s="51"/>
      <c r="F278" s="127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>
        <f t="shared" si="251"/>
        <v>0</v>
      </c>
      <c r="V278" s="127">
        <f t="shared" si="251"/>
        <v>0</v>
      </c>
      <c r="W278" s="127">
        <f t="shared" si="251"/>
        <v>0</v>
      </c>
      <c r="X278" s="127">
        <f t="shared" si="251"/>
        <v>0</v>
      </c>
      <c r="Y278" s="127">
        <f t="shared" si="251"/>
        <v>0</v>
      </c>
      <c r="Z278" s="127">
        <f t="shared" si="251"/>
        <v>0</v>
      </c>
      <c r="AA278" s="127">
        <f t="shared" si="251"/>
        <v>0</v>
      </c>
      <c r="AB278" s="127">
        <f t="shared" si="251"/>
        <v>0</v>
      </c>
      <c r="AC278" s="127">
        <f t="shared" si="251"/>
        <v>0</v>
      </c>
      <c r="AD278" s="127">
        <f t="shared" si="251"/>
        <v>0</v>
      </c>
      <c r="AE278" s="127">
        <f t="shared" si="251"/>
        <v>0</v>
      </c>
      <c r="AF278" s="127">
        <f t="shared" si="251"/>
        <v>0</v>
      </c>
      <c r="AG278" s="127">
        <f t="shared" si="251"/>
        <v>0</v>
      </c>
      <c r="AH278" s="127">
        <f t="shared" si="251"/>
        <v>0</v>
      </c>
      <c r="AI278" s="127">
        <f t="shared" si="251"/>
        <v>0</v>
      </c>
      <c r="AJ278" s="127">
        <f t="shared" si="251"/>
        <v>0</v>
      </c>
      <c r="AK278" s="127">
        <f t="shared" si="251"/>
        <v>0</v>
      </c>
      <c r="AL278" s="127">
        <f t="shared" si="251"/>
        <v>0</v>
      </c>
      <c r="AM278" s="127">
        <f t="shared" si="251"/>
        <v>0</v>
      </c>
      <c r="AN278" s="127">
        <f t="shared" si="251"/>
        <v>0</v>
      </c>
      <c r="AO278" s="127">
        <f t="shared" si="251"/>
        <v>0</v>
      </c>
      <c r="AP278" s="127">
        <f t="shared" si="251"/>
        <v>0</v>
      </c>
      <c r="AQ278" s="127">
        <f t="shared" si="251"/>
        <v>0</v>
      </c>
      <c r="AR278" s="127">
        <f t="shared" si="251"/>
        <v>0</v>
      </c>
      <c r="AS278" s="127">
        <f t="shared" si="251"/>
        <v>0</v>
      </c>
      <c r="AT278" s="127">
        <f t="shared" si="251"/>
        <v>0</v>
      </c>
      <c r="AU278" s="127">
        <f t="shared" si="251"/>
        <v>0</v>
      </c>
      <c r="AV278" s="127">
        <f t="shared" si="251"/>
        <v>0</v>
      </c>
      <c r="AW278" s="127">
        <f t="shared" si="251"/>
        <v>0</v>
      </c>
      <c r="AX278" s="127">
        <f t="shared" si="251"/>
        <v>0</v>
      </c>
      <c r="AY278" s="127">
        <f t="shared" ref="AY278:BM278" si="253">+AX278+AY271</f>
        <v>0</v>
      </c>
      <c r="AZ278" s="127">
        <f t="shared" si="253"/>
        <v>0</v>
      </c>
      <c r="BA278" s="127">
        <f t="shared" si="253"/>
        <v>0</v>
      </c>
      <c r="BB278" s="127">
        <f t="shared" si="253"/>
        <v>0</v>
      </c>
      <c r="BC278" s="127">
        <f t="shared" si="253"/>
        <v>0</v>
      </c>
      <c r="BD278" s="127">
        <f t="shared" si="253"/>
        <v>0</v>
      </c>
      <c r="BE278" s="127">
        <f t="shared" si="253"/>
        <v>0</v>
      </c>
      <c r="BF278" s="127">
        <f t="shared" si="253"/>
        <v>0</v>
      </c>
      <c r="BG278" s="127">
        <f t="shared" si="253"/>
        <v>0</v>
      </c>
      <c r="BH278" s="127">
        <f t="shared" si="253"/>
        <v>0</v>
      </c>
      <c r="BI278" s="127">
        <f t="shared" si="253"/>
        <v>0</v>
      </c>
      <c r="BJ278" s="127">
        <f t="shared" si="253"/>
        <v>0</v>
      </c>
      <c r="BK278" s="127">
        <f t="shared" si="253"/>
        <v>0</v>
      </c>
      <c r="BL278" s="127">
        <f t="shared" si="253"/>
        <v>0</v>
      </c>
      <c r="BM278" s="127">
        <f t="shared" si="253"/>
        <v>0</v>
      </c>
    </row>
    <row r="279" spans="2:65" x14ac:dyDescent="0.25">
      <c r="F279" s="142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  <c r="AA279" s="142"/>
      <c r="AB279" s="142"/>
      <c r="AC279" s="142"/>
      <c r="AD279" s="142"/>
      <c r="AE279" s="142"/>
      <c r="AF279" s="142"/>
      <c r="AG279" s="142"/>
      <c r="AH279" s="142"/>
      <c r="AI279" s="142"/>
      <c r="AJ279" s="142"/>
      <c r="AK279" s="142"/>
      <c r="AL279" s="142"/>
      <c r="AM279" s="142"/>
      <c r="AN279" s="142"/>
      <c r="AO279" s="142"/>
      <c r="AP279" s="142"/>
      <c r="AQ279" s="142"/>
      <c r="AR279" s="142"/>
      <c r="AS279" s="142"/>
      <c r="AT279" s="142"/>
      <c r="AU279" s="142"/>
      <c r="AV279" s="142"/>
      <c r="AW279" s="142"/>
      <c r="AX279" s="142"/>
      <c r="AY279" s="142"/>
      <c r="AZ279" s="142"/>
      <c r="BA279" s="142"/>
      <c r="BB279" s="142"/>
      <c r="BC279" s="142"/>
      <c r="BD279" s="142"/>
      <c r="BE279" s="142"/>
      <c r="BF279" s="142"/>
      <c r="BG279" s="142"/>
      <c r="BH279" s="142"/>
      <c r="BI279" s="142"/>
      <c r="BJ279" s="142"/>
      <c r="BK279" s="142"/>
      <c r="BL279" s="142"/>
      <c r="BM279" s="142"/>
    </row>
    <row r="280" spans="2:65" ht="30" x14ac:dyDescent="0.25">
      <c r="C280" s="50" t="s">
        <v>165</v>
      </c>
      <c r="F280" s="165" t="s">
        <v>166</v>
      </c>
      <c r="G280" s="165" t="s">
        <v>166</v>
      </c>
      <c r="H280" s="165" t="s">
        <v>166</v>
      </c>
      <c r="I280" s="165" t="s">
        <v>166</v>
      </c>
      <c r="J280" s="165" t="s">
        <v>166</v>
      </c>
      <c r="K280" s="165" t="s">
        <v>166</v>
      </c>
      <c r="L280" s="165" t="s">
        <v>166</v>
      </c>
      <c r="M280" s="165" t="s">
        <v>166</v>
      </c>
      <c r="N280" s="165" t="s">
        <v>166</v>
      </c>
      <c r="O280" s="165" t="s">
        <v>166</v>
      </c>
      <c r="P280" s="165" t="s">
        <v>166</v>
      </c>
      <c r="Q280" s="165" t="s">
        <v>166</v>
      </c>
      <c r="R280" s="165" t="s">
        <v>166</v>
      </c>
      <c r="S280" s="165" t="s">
        <v>166</v>
      </c>
      <c r="T280" s="165" t="s">
        <v>166</v>
      </c>
      <c r="U280" s="165" t="s">
        <v>166</v>
      </c>
      <c r="V280" s="165" t="s">
        <v>166</v>
      </c>
      <c r="W280" s="165" t="s">
        <v>166</v>
      </c>
      <c r="X280" s="165" t="s">
        <v>166</v>
      </c>
      <c r="Y280" s="165" t="s">
        <v>166</v>
      </c>
      <c r="Z280" s="165" t="s">
        <v>166</v>
      </c>
      <c r="AA280" s="165" t="s">
        <v>166</v>
      </c>
      <c r="AB280" s="165" t="s">
        <v>166</v>
      </c>
      <c r="AC280" s="165" t="s">
        <v>166</v>
      </c>
      <c r="AD280" s="165" t="s">
        <v>166</v>
      </c>
      <c r="AE280" s="165" t="s">
        <v>166</v>
      </c>
      <c r="AF280" s="165" t="s">
        <v>166</v>
      </c>
      <c r="AG280" s="165" t="s">
        <v>166</v>
      </c>
      <c r="AH280" s="165" t="s">
        <v>166</v>
      </c>
      <c r="AI280" s="165" t="s">
        <v>166</v>
      </c>
      <c r="AJ280" s="165" t="s">
        <v>166</v>
      </c>
      <c r="AK280" s="165" t="s">
        <v>166</v>
      </c>
      <c r="AL280" s="165" t="s">
        <v>166</v>
      </c>
      <c r="AM280" s="165" t="s">
        <v>166</v>
      </c>
      <c r="AN280" s="165" t="s">
        <v>166</v>
      </c>
      <c r="AO280" s="165" t="s">
        <v>166</v>
      </c>
      <c r="AP280" s="165" t="s">
        <v>166</v>
      </c>
      <c r="AQ280" s="165" t="s">
        <v>166</v>
      </c>
      <c r="AR280" s="165" t="s">
        <v>166</v>
      </c>
      <c r="AS280" s="165" t="s">
        <v>166</v>
      </c>
      <c r="AT280" s="165" t="s">
        <v>166</v>
      </c>
      <c r="AU280" s="165" t="s">
        <v>166</v>
      </c>
      <c r="AV280" s="165" t="s">
        <v>166</v>
      </c>
      <c r="AW280" s="165" t="s">
        <v>166</v>
      </c>
      <c r="AX280" s="165" t="s">
        <v>166</v>
      </c>
      <c r="AY280" s="165" t="s">
        <v>166</v>
      </c>
      <c r="AZ280" s="165" t="s">
        <v>166</v>
      </c>
      <c r="BA280" s="165" t="s">
        <v>166</v>
      </c>
      <c r="BB280" s="165" t="s">
        <v>166</v>
      </c>
      <c r="BC280" s="165" t="s">
        <v>166</v>
      </c>
      <c r="BD280" s="165" t="s">
        <v>166</v>
      </c>
      <c r="BE280" s="165" t="s">
        <v>166</v>
      </c>
      <c r="BF280" s="165" t="s">
        <v>166</v>
      </c>
      <c r="BG280" s="165" t="s">
        <v>166</v>
      </c>
      <c r="BH280" s="165" t="s">
        <v>166</v>
      </c>
      <c r="BI280" s="165" t="s">
        <v>166</v>
      </c>
      <c r="BJ280" s="165" t="s">
        <v>166</v>
      </c>
      <c r="BK280" s="165" t="s">
        <v>166</v>
      </c>
      <c r="BL280" s="165" t="s">
        <v>166</v>
      </c>
      <c r="BM280" s="165" t="s">
        <v>166</v>
      </c>
    </row>
    <row r="281" spans="2:65" x14ac:dyDescent="0.25">
      <c r="B281" t="str">
        <f>+B266</f>
        <v>FABBRICATI</v>
      </c>
      <c r="C281" s="51">
        <f>+C266</f>
        <v>0</v>
      </c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>
        <f t="shared" ref="V281:BM281" si="254">+IF(U288=$G$5,0,1)*(SUM($G$5)*$C281)/12</f>
        <v>0</v>
      </c>
      <c r="W281" s="127">
        <f t="shared" si="254"/>
        <v>0</v>
      </c>
      <c r="X281" s="127">
        <f t="shared" si="254"/>
        <v>0</v>
      </c>
      <c r="Y281" s="127">
        <f t="shared" si="254"/>
        <v>0</v>
      </c>
      <c r="Z281" s="127">
        <f t="shared" si="254"/>
        <v>0</v>
      </c>
      <c r="AA281" s="127">
        <f t="shared" si="254"/>
        <v>0</v>
      </c>
      <c r="AB281" s="127">
        <f t="shared" si="254"/>
        <v>0</v>
      </c>
      <c r="AC281" s="127">
        <f t="shared" si="254"/>
        <v>0</v>
      </c>
      <c r="AD281" s="127">
        <f t="shared" si="254"/>
        <v>0</v>
      </c>
      <c r="AE281" s="127">
        <f t="shared" si="254"/>
        <v>0</v>
      </c>
      <c r="AF281" s="127">
        <f t="shared" si="254"/>
        <v>0</v>
      </c>
      <c r="AG281" s="127">
        <f t="shared" si="254"/>
        <v>0</v>
      </c>
      <c r="AH281" s="127">
        <f t="shared" si="254"/>
        <v>0</v>
      </c>
      <c r="AI281" s="127">
        <f t="shared" si="254"/>
        <v>0</v>
      </c>
      <c r="AJ281" s="127">
        <f t="shared" si="254"/>
        <v>0</v>
      </c>
      <c r="AK281" s="127">
        <f t="shared" si="254"/>
        <v>0</v>
      </c>
      <c r="AL281" s="127">
        <f t="shared" si="254"/>
        <v>0</v>
      </c>
      <c r="AM281" s="127">
        <f t="shared" si="254"/>
        <v>0</v>
      </c>
      <c r="AN281" s="127">
        <f t="shared" si="254"/>
        <v>0</v>
      </c>
      <c r="AO281" s="127">
        <f t="shared" si="254"/>
        <v>0</v>
      </c>
      <c r="AP281" s="127">
        <f t="shared" si="254"/>
        <v>0</v>
      </c>
      <c r="AQ281" s="127">
        <f t="shared" si="254"/>
        <v>0</v>
      </c>
      <c r="AR281" s="127">
        <f t="shared" si="254"/>
        <v>0</v>
      </c>
      <c r="AS281" s="127">
        <f t="shared" si="254"/>
        <v>0</v>
      </c>
      <c r="AT281" s="127">
        <f t="shared" si="254"/>
        <v>0</v>
      </c>
      <c r="AU281" s="127">
        <f t="shared" si="254"/>
        <v>0</v>
      </c>
      <c r="AV281" s="127">
        <f t="shared" si="254"/>
        <v>0</v>
      </c>
      <c r="AW281" s="127">
        <f t="shared" si="254"/>
        <v>0</v>
      </c>
      <c r="AX281" s="127">
        <f t="shared" si="254"/>
        <v>0</v>
      </c>
      <c r="AY281" s="127">
        <f t="shared" si="254"/>
        <v>0</v>
      </c>
      <c r="AZ281" s="127">
        <f t="shared" si="254"/>
        <v>0</v>
      </c>
      <c r="BA281" s="127">
        <f t="shared" si="254"/>
        <v>0</v>
      </c>
      <c r="BB281" s="127">
        <f t="shared" si="254"/>
        <v>0</v>
      </c>
      <c r="BC281" s="127">
        <f t="shared" si="254"/>
        <v>0</v>
      </c>
      <c r="BD281" s="127">
        <f t="shared" si="254"/>
        <v>0</v>
      </c>
      <c r="BE281" s="127">
        <f t="shared" si="254"/>
        <v>0</v>
      </c>
      <c r="BF281" s="127">
        <f t="shared" si="254"/>
        <v>0</v>
      </c>
      <c r="BG281" s="127">
        <f t="shared" si="254"/>
        <v>0</v>
      </c>
      <c r="BH281" s="127">
        <f t="shared" si="254"/>
        <v>0</v>
      </c>
      <c r="BI281" s="127">
        <f t="shared" si="254"/>
        <v>0</v>
      </c>
      <c r="BJ281" s="127">
        <f t="shared" si="254"/>
        <v>0</v>
      </c>
      <c r="BK281" s="127">
        <f t="shared" si="254"/>
        <v>0</v>
      </c>
      <c r="BL281" s="127">
        <f t="shared" si="254"/>
        <v>0</v>
      </c>
      <c r="BM281" s="127">
        <f t="shared" si="254"/>
        <v>0</v>
      </c>
    </row>
    <row r="282" spans="2:65" x14ac:dyDescent="0.25">
      <c r="B282" t="str">
        <f t="shared" ref="B282:C286" si="255">+B267</f>
        <v>IMPIANTI E MACCHINARI</v>
      </c>
      <c r="C282" s="51">
        <f t="shared" si="255"/>
        <v>0</v>
      </c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>
        <f t="shared" ref="V282:BM282" si="256">+IF(U289=$G$5,0,1)*(SUM($G$6)*$C282)/12</f>
        <v>0</v>
      </c>
      <c r="W282" s="127">
        <f t="shared" si="256"/>
        <v>0</v>
      </c>
      <c r="X282" s="127">
        <f t="shared" si="256"/>
        <v>0</v>
      </c>
      <c r="Y282" s="127">
        <f t="shared" si="256"/>
        <v>0</v>
      </c>
      <c r="Z282" s="127">
        <f t="shared" si="256"/>
        <v>0</v>
      </c>
      <c r="AA282" s="127">
        <f t="shared" si="256"/>
        <v>0</v>
      </c>
      <c r="AB282" s="127">
        <f t="shared" si="256"/>
        <v>0</v>
      </c>
      <c r="AC282" s="127">
        <f t="shared" si="256"/>
        <v>0</v>
      </c>
      <c r="AD282" s="127">
        <f t="shared" si="256"/>
        <v>0</v>
      </c>
      <c r="AE282" s="127">
        <f t="shared" si="256"/>
        <v>0</v>
      </c>
      <c r="AF282" s="127">
        <f t="shared" si="256"/>
        <v>0</v>
      </c>
      <c r="AG282" s="127">
        <f t="shared" si="256"/>
        <v>0</v>
      </c>
      <c r="AH282" s="127">
        <f t="shared" si="256"/>
        <v>0</v>
      </c>
      <c r="AI282" s="127">
        <f t="shared" si="256"/>
        <v>0</v>
      </c>
      <c r="AJ282" s="127">
        <f t="shared" si="256"/>
        <v>0</v>
      </c>
      <c r="AK282" s="127">
        <f t="shared" si="256"/>
        <v>0</v>
      </c>
      <c r="AL282" s="127">
        <f t="shared" si="256"/>
        <v>0</v>
      </c>
      <c r="AM282" s="127">
        <f t="shared" si="256"/>
        <v>0</v>
      </c>
      <c r="AN282" s="127">
        <f t="shared" si="256"/>
        <v>0</v>
      </c>
      <c r="AO282" s="127">
        <f t="shared" si="256"/>
        <v>0</v>
      </c>
      <c r="AP282" s="127">
        <f t="shared" si="256"/>
        <v>0</v>
      </c>
      <c r="AQ282" s="127">
        <f t="shared" si="256"/>
        <v>0</v>
      </c>
      <c r="AR282" s="127">
        <f t="shared" si="256"/>
        <v>0</v>
      </c>
      <c r="AS282" s="127">
        <f t="shared" si="256"/>
        <v>0</v>
      </c>
      <c r="AT282" s="127">
        <f t="shared" si="256"/>
        <v>0</v>
      </c>
      <c r="AU282" s="127">
        <f t="shared" si="256"/>
        <v>0</v>
      </c>
      <c r="AV282" s="127">
        <f t="shared" si="256"/>
        <v>0</v>
      </c>
      <c r="AW282" s="127">
        <f t="shared" si="256"/>
        <v>0</v>
      </c>
      <c r="AX282" s="127">
        <f t="shared" si="256"/>
        <v>0</v>
      </c>
      <c r="AY282" s="127">
        <f t="shared" si="256"/>
        <v>0</v>
      </c>
      <c r="AZ282" s="127">
        <f t="shared" si="256"/>
        <v>0</v>
      </c>
      <c r="BA282" s="127">
        <f t="shared" si="256"/>
        <v>0</v>
      </c>
      <c r="BB282" s="127">
        <f t="shared" si="256"/>
        <v>0</v>
      </c>
      <c r="BC282" s="127">
        <f t="shared" si="256"/>
        <v>0</v>
      </c>
      <c r="BD282" s="127">
        <f t="shared" si="256"/>
        <v>0</v>
      </c>
      <c r="BE282" s="127">
        <f t="shared" si="256"/>
        <v>0</v>
      </c>
      <c r="BF282" s="127">
        <f t="shared" si="256"/>
        <v>0</v>
      </c>
      <c r="BG282" s="127">
        <f t="shared" si="256"/>
        <v>0</v>
      </c>
      <c r="BH282" s="127">
        <f t="shared" si="256"/>
        <v>0</v>
      </c>
      <c r="BI282" s="127">
        <f t="shared" si="256"/>
        <v>0</v>
      </c>
      <c r="BJ282" s="127">
        <f t="shared" si="256"/>
        <v>0</v>
      </c>
      <c r="BK282" s="127">
        <f t="shared" si="256"/>
        <v>0</v>
      </c>
      <c r="BL282" s="127">
        <f t="shared" si="256"/>
        <v>0</v>
      </c>
      <c r="BM282" s="127">
        <f t="shared" si="256"/>
        <v>0</v>
      </c>
    </row>
    <row r="283" spans="2:65" x14ac:dyDescent="0.25">
      <c r="B283" t="str">
        <f t="shared" si="255"/>
        <v>ATTREZZATURE IND.LI E COMM.LI</v>
      </c>
      <c r="C283" s="51">
        <f t="shared" si="255"/>
        <v>0</v>
      </c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>
        <f t="shared" ref="V283:BM283" si="257">+IF(U290=$G$5,0,1)*(SUM($G$7)*$C283)/12</f>
        <v>0</v>
      </c>
      <c r="W283" s="127">
        <f t="shared" si="257"/>
        <v>0</v>
      </c>
      <c r="X283" s="127">
        <f t="shared" si="257"/>
        <v>0</v>
      </c>
      <c r="Y283" s="127">
        <f t="shared" si="257"/>
        <v>0</v>
      </c>
      <c r="Z283" s="127">
        <f t="shared" si="257"/>
        <v>0</v>
      </c>
      <c r="AA283" s="127">
        <f t="shared" si="257"/>
        <v>0</v>
      </c>
      <c r="AB283" s="127">
        <f t="shared" si="257"/>
        <v>0</v>
      </c>
      <c r="AC283" s="127">
        <f t="shared" si="257"/>
        <v>0</v>
      </c>
      <c r="AD283" s="127">
        <f t="shared" si="257"/>
        <v>0</v>
      </c>
      <c r="AE283" s="127">
        <f t="shared" si="257"/>
        <v>0</v>
      </c>
      <c r="AF283" s="127">
        <f t="shared" si="257"/>
        <v>0</v>
      </c>
      <c r="AG283" s="127">
        <f t="shared" si="257"/>
        <v>0</v>
      </c>
      <c r="AH283" s="127">
        <f t="shared" si="257"/>
        <v>0</v>
      </c>
      <c r="AI283" s="127">
        <f t="shared" si="257"/>
        <v>0</v>
      </c>
      <c r="AJ283" s="127">
        <f t="shared" si="257"/>
        <v>0</v>
      </c>
      <c r="AK283" s="127">
        <f t="shared" si="257"/>
        <v>0</v>
      </c>
      <c r="AL283" s="127">
        <f t="shared" si="257"/>
        <v>0</v>
      </c>
      <c r="AM283" s="127">
        <f t="shared" si="257"/>
        <v>0</v>
      </c>
      <c r="AN283" s="127">
        <f t="shared" si="257"/>
        <v>0</v>
      </c>
      <c r="AO283" s="127">
        <f t="shared" si="257"/>
        <v>0</v>
      </c>
      <c r="AP283" s="127">
        <f t="shared" si="257"/>
        <v>0</v>
      </c>
      <c r="AQ283" s="127">
        <f t="shared" si="257"/>
        <v>0</v>
      </c>
      <c r="AR283" s="127">
        <f t="shared" si="257"/>
        <v>0</v>
      </c>
      <c r="AS283" s="127">
        <f t="shared" si="257"/>
        <v>0</v>
      </c>
      <c r="AT283" s="127">
        <f t="shared" si="257"/>
        <v>0</v>
      </c>
      <c r="AU283" s="127">
        <f t="shared" si="257"/>
        <v>0</v>
      </c>
      <c r="AV283" s="127">
        <f t="shared" si="257"/>
        <v>0</v>
      </c>
      <c r="AW283" s="127">
        <f t="shared" si="257"/>
        <v>0</v>
      </c>
      <c r="AX283" s="127">
        <f t="shared" si="257"/>
        <v>0</v>
      </c>
      <c r="AY283" s="127">
        <f t="shared" si="257"/>
        <v>0</v>
      </c>
      <c r="AZ283" s="127">
        <f t="shared" si="257"/>
        <v>0</v>
      </c>
      <c r="BA283" s="127">
        <f t="shared" si="257"/>
        <v>0</v>
      </c>
      <c r="BB283" s="127">
        <f t="shared" si="257"/>
        <v>0</v>
      </c>
      <c r="BC283" s="127">
        <f t="shared" si="257"/>
        <v>0</v>
      </c>
      <c r="BD283" s="127">
        <f t="shared" si="257"/>
        <v>0</v>
      </c>
      <c r="BE283" s="127">
        <f t="shared" si="257"/>
        <v>0</v>
      </c>
      <c r="BF283" s="127">
        <f t="shared" si="257"/>
        <v>0</v>
      </c>
      <c r="BG283" s="127">
        <f t="shared" si="257"/>
        <v>0</v>
      </c>
      <c r="BH283" s="127">
        <f t="shared" si="257"/>
        <v>0</v>
      </c>
      <c r="BI283" s="127">
        <f t="shared" si="257"/>
        <v>0</v>
      </c>
      <c r="BJ283" s="127">
        <f t="shared" si="257"/>
        <v>0</v>
      </c>
      <c r="BK283" s="127">
        <f t="shared" si="257"/>
        <v>0</v>
      </c>
      <c r="BL283" s="127">
        <f t="shared" si="257"/>
        <v>0</v>
      </c>
      <c r="BM283" s="127">
        <f t="shared" si="257"/>
        <v>0</v>
      </c>
    </row>
    <row r="284" spans="2:65" x14ac:dyDescent="0.25">
      <c r="B284" t="str">
        <f t="shared" si="255"/>
        <v>COSTI D'IMPIANTO E AMPLIAMENTO</v>
      </c>
      <c r="C284" s="51">
        <f t="shared" si="255"/>
        <v>0</v>
      </c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>
        <f t="shared" ref="V284:BM284" si="258">+IF(U291=$G$5,0,1)*(SUM($G$8)*$C284)/12</f>
        <v>0</v>
      </c>
      <c r="W284" s="127">
        <f t="shared" si="258"/>
        <v>0</v>
      </c>
      <c r="X284" s="127">
        <f t="shared" si="258"/>
        <v>0</v>
      </c>
      <c r="Y284" s="127">
        <f t="shared" si="258"/>
        <v>0</v>
      </c>
      <c r="Z284" s="127">
        <f t="shared" si="258"/>
        <v>0</v>
      </c>
      <c r="AA284" s="127">
        <f t="shared" si="258"/>
        <v>0</v>
      </c>
      <c r="AB284" s="127">
        <f t="shared" si="258"/>
        <v>0</v>
      </c>
      <c r="AC284" s="127">
        <f t="shared" si="258"/>
        <v>0</v>
      </c>
      <c r="AD284" s="127">
        <f t="shared" si="258"/>
        <v>0</v>
      </c>
      <c r="AE284" s="127">
        <f t="shared" si="258"/>
        <v>0</v>
      </c>
      <c r="AF284" s="127">
        <f t="shared" si="258"/>
        <v>0</v>
      </c>
      <c r="AG284" s="127">
        <f t="shared" si="258"/>
        <v>0</v>
      </c>
      <c r="AH284" s="127">
        <f t="shared" si="258"/>
        <v>0</v>
      </c>
      <c r="AI284" s="127">
        <f t="shared" si="258"/>
        <v>0</v>
      </c>
      <c r="AJ284" s="127">
        <f t="shared" si="258"/>
        <v>0</v>
      </c>
      <c r="AK284" s="127">
        <f t="shared" si="258"/>
        <v>0</v>
      </c>
      <c r="AL284" s="127">
        <f t="shared" si="258"/>
        <v>0</v>
      </c>
      <c r="AM284" s="127">
        <f t="shared" si="258"/>
        <v>0</v>
      </c>
      <c r="AN284" s="127">
        <f t="shared" si="258"/>
        <v>0</v>
      </c>
      <c r="AO284" s="127">
        <f t="shared" si="258"/>
        <v>0</v>
      </c>
      <c r="AP284" s="127">
        <f t="shared" si="258"/>
        <v>0</v>
      </c>
      <c r="AQ284" s="127">
        <f t="shared" si="258"/>
        <v>0</v>
      </c>
      <c r="AR284" s="127">
        <f t="shared" si="258"/>
        <v>0</v>
      </c>
      <c r="AS284" s="127">
        <f t="shared" si="258"/>
        <v>0</v>
      </c>
      <c r="AT284" s="127">
        <f t="shared" si="258"/>
        <v>0</v>
      </c>
      <c r="AU284" s="127">
        <f t="shared" si="258"/>
        <v>0</v>
      </c>
      <c r="AV284" s="127">
        <f t="shared" si="258"/>
        <v>0</v>
      </c>
      <c r="AW284" s="127">
        <f t="shared" si="258"/>
        <v>0</v>
      </c>
      <c r="AX284" s="127">
        <f t="shared" si="258"/>
        <v>0</v>
      </c>
      <c r="AY284" s="127">
        <f t="shared" si="258"/>
        <v>0</v>
      </c>
      <c r="AZ284" s="127">
        <f t="shared" si="258"/>
        <v>0</v>
      </c>
      <c r="BA284" s="127">
        <f t="shared" si="258"/>
        <v>0</v>
      </c>
      <c r="BB284" s="127">
        <f t="shared" si="258"/>
        <v>0</v>
      </c>
      <c r="BC284" s="127">
        <f t="shared" si="258"/>
        <v>0</v>
      </c>
      <c r="BD284" s="127">
        <f t="shared" si="258"/>
        <v>0</v>
      </c>
      <c r="BE284" s="127">
        <f t="shared" si="258"/>
        <v>0</v>
      </c>
      <c r="BF284" s="127">
        <f t="shared" si="258"/>
        <v>0</v>
      </c>
      <c r="BG284" s="127">
        <f t="shared" si="258"/>
        <v>0</v>
      </c>
      <c r="BH284" s="127">
        <f t="shared" si="258"/>
        <v>0</v>
      </c>
      <c r="BI284" s="127">
        <f t="shared" si="258"/>
        <v>0</v>
      </c>
      <c r="BJ284" s="127">
        <f t="shared" si="258"/>
        <v>0</v>
      </c>
      <c r="BK284" s="127">
        <f t="shared" si="258"/>
        <v>0</v>
      </c>
      <c r="BL284" s="127">
        <f t="shared" si="258"/>
        <v>0</v>
      </c>
      <c r="BM284" s="127">
        <f t="shared" si="258"/>
        <v>0</v>
      </c>
    </row>
    <row r="285" spans="2:65" x14ac:dyDescent="0.25">
      <c r="B285" t="str">
        <f t="shared" si="255"/>
        <v>FEE D'INGRESSO</v>
      </c>
      <c r="C285" s="51">
        <f t="shared" si="255"/>
        <v>0</v>
      </c>
      <c r="F285" s="127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>
        <f t="shared" ref="V285:BM285" si="259">+IF(U292=$G$5,0,1)*(SUM($G$9)*$C285)/12</f>
        <v>0</v>
      </c>
      <c r="W285" s="127">
        <f t="shared" si="259"/>
        <v>0</v>
      </c>
      <c r="X285" s="127">
        <f t="shared" si="259"/>
        <v>0</v>
      </c>
      <c r="Y285" s="127">
        <f t="shared" si="259"/>
        <v>0</v>
      </c>
      <c r="Z285" s="127">
        <f t="shared" si="259"/>
        <v>0</v>
      </c>
      <c r="AA285" s="127">
        <f t="shared" si="259"/>
        <v>0</v>
      </c>
      <c r="AB285" s="127">
        <f t="shared" si="259"/>
        <v>0</v>
      </c>
      <c r="AC285" s="127">
        <f t="shared" si="259"/>
        <v>0</v>
      </c>
      <c r="AD285" s="127">
        <f t="shared" si="259"/>
        <v>0</v>
      </c>
      <c r="AE285" s="127">
        <f t="shared" si="259"/>
        <v>0</v>
      </c>
      <c r="AF285" s="127">
        <f t="shared" si="259"/>
        <v>0</v>
      </c>
      <c r="AG285" s="127">
        <f t="shared" si="259"/>
        <v>0</v>
      </c>
      <c r="AH285" s="127">
        <f t="shared" si="259"/>
        <v>0</v>
      </c>
      <c r="AI285" s="127">
        <f t="shared" si="259"/>
        <v>0</v>
      </c>
      <c r="AJ285" s="127">
        <f t="shared" si="259"/>
        <v>0</v>
      </c>
      <c r="AK285" s="127">
        <f t="shared" si="259"/>
        <v>0</v>
      </c>
      <c r="AL285" s="127">
        <f t="shared" si="259"/>
        <v>0</v>
      </c>
      <c r="AM285" s="127">
        <f t="shared" si="259"/>
        <v>0</v>
      </c>
      <c r="AN285" s="127">
        <f t="shared" si="259"/>
        <v>0</v>
      </c>
      <c r="AO285" s="127">
        <f t="shared" si="259"/>
        <v>0</v>
      </c>
      <c r="AP285" s="127">
        <f t="shared" si="259"/>
        <v>0</v>
      </c>
      <c r="AQ285" s="127">
        <f t="shared" si="259"/>
        <v>0</v>
      </c>
      <c r="AR285" s="127">
        <f t="shared" si="259"/>
        <v>0</v>
      </c>
      <c r="AS285" s="127">
        <f t="shared" si="259"/>
        <v>0</v>
      </c>
      <c r="AT285" s="127">
        <f t="shared" si="259"/>
        <v>0</v>
      </c>
      <c r="AU285" s="127">
        <f t="shared" si="259"/>
        <v>0</v>
      </c>
      <c r="AV285" s="127">
        <f t="shared" si="259"/>
        <v>0</v>
      </c>
      <c r="AW285" s="127">
        <f t="shared" si="259"/>
        <v>0</v>
      </c>
      <c r="AX285" s="127">
        <f t="shared" si="259"/>
        <v>0</v>
      </c>
      <c r="AY285" s="127">
        <f t="shared" si="259"/>
        <v>0</v>
      </c>
      <c r="AZ285" s="127">
        <f t="shared" si="259"/>
        <v>0</v>
      </c>
      <c r="BA285" s="127">
        <f t="shared" si="259"/>
        <v>0</v>
      </c>
      <c r="BB285" s="127">
        <f t="shared" si="259"/>
        <v>0</v>
      </c>
      <c r="BC285" s="127">
        <f t="shared" si="259"/>
        <v>0</v>
      </c>
      <c r="BD285" s="127">
        <f t="shared" si="259"/>
        <v>0</v>
      </c>
      <c r="BE285" s="127">
        <f t="shared" si="259"/>
        <v>0</v>
      </c>
      <c r="BF285" s="127">
        <f t="shared" si="259"/>
        <v>0</v>
      </c>
      <c r="BG285" s="127">
        <f t="shared" si="259"/>
        <v>0</v>
      </c>
      <c r="BH285" s="127">
        <f t="shared" si="259"/>
        <v>0</v>
      </c>
      <c r="BI285" s="127">
        <f t="shared" si="259"/>
        <v>0</v>
      </c>
      <c r="BJ285" s="127">
        <f t="shared" si="259"/>
        <v>0</v>
      </c>
      <c r="BK285" s="127">
        <f t="shared" si="259"/>
        <v>0</v>
      </c>
      <c r="BL285" s="127">
        <f t="shared" si="259"/>
        <v>0</v>
      </c>
      <c r="BM285" s="127">
        <f t="shared" si="259"/>
        <v>0</v>
      </c>
    </row>
    <row r="286" spans="2:65" x14ac:dyDescent="0.25">
      <c r="B286" t="str">
        <f t="shared" si="255"/>
        <v>ALTRE IMM.NI IMMATERIALI</v>
      </c>
      <c r="C286" s="51">
        <f t="shared" si="255"/>
        <v>0</v>
      </c>
      <c r="F286" s="127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>
        <f t="shared" ref="V286:BM286" si="260">+IF(U293=$G$5,0,1)*(SUM($G$10)*$C286)/12</f>
        <v>0</v>
      </c>
      <c r="W286" s="127">
        <f t="shared" si="260"/>
        <v>0</v>
      </c>
      <c r="X286" s="127">
        <f t="shared" si="260"/>
        <v>0</v>
      </c>
      <c r="Y286" s="127">
        <f t="shared" si="260"/>
        <v>0</v>
      </c>
      <c r="Z286" s="127">
        <f t="shared" si="260"/>
        <v>0</v>
      </c>
      <c r="AA286" s="127">
        <f t="shared" si="260"/>
        <v>0</v>
      </c>
      <c r="AB286" s="127">
        <f t="shared" si="260"/>
        <v>0</v>
      </c>
      <c r="AC286" s="127">
        <f t="shared" si="260"/>
        <v>0</v>
      </c>
      <c r="AD286" s="127">
        <f t="shared" si="260"/>
        <v>0</v>
      </c>
      <c r="AE286" s="127">
        <f t="shared" si="260"/>
        <v>0</v>
      </c>
      <c r="AF286" s="127">
        <f t="shared" si="260"/>
        <v>0</v>
      </c>
      <c r="AG286" s="127">
        <f t="shared" si="260"/>
        <v>0</v>
      </c>
      <c r="AH286" s="127">
        <f t="shared" si="260"/>
        <v>0</v>
      </c>
      <c r="AI286" s="127">
        <f t="shared" si="260"/>
        <v>0</v>
      </c>
      <c r="AJ286" s="127">
        <f t="shared" si="260"/>
        <v>0</v>
      </c>
      <c r="AK286" s="127">
        <f t="shared" si="260"/>
        <v>0</v>
      </c>
      <c r="AL286" s="127">
        <f t="shared" si="260"/>
        <v>0</v>
      </c>
      <c r="AM286" s="127">
        <f t="shared" si="260"/>
        <v>0</v>
      </c>
      <c r="AN286" s="127">
        <f t="shared" si="260"/>
        <v>0</v>
      </c>
      <c r="AO286" s="127">
        <f t="shared" si="260"/>
        <v>0</v>
      </c>
      <c r="AP286" s="127">
        <f t="shared" si="260"/>
        <v>0</v>
      </c>
      <c r="AQ286" s="127">
        <f t="shared" si="260"/>
        <v>0</v>
      </c>
      <c r="AR286" s="127">
        <f t="shared" si="260"/>
        <v>0</v>
      </c>
      <c r="AS286" s="127">
        <f t="shared" si="260"/>
        <v>0</v>
      </c>
      <c r="AT286" s="127">
        <f t="shared" si="260"/>
        <v>0</v>
      </c>
      <c r="AU286" s="127">
        <f t="shared" si="260"/>
        <v>0</v>
      </c>
      <c r="AV286" s="127">
        <f t="shared" si="260"/>
        <v>0</v>
      </c>
      <c r="AW286" s="127">
        <f t="shared" si="260"/>
        <v>0</v>
      </c>
      <c r="AX286" s="127">
        <f t="shared" si="260"/>
        <v>0</v>
      </c>
      <c r="AY286" s="127">
        <f t="shared" si="260"/>
        <v>0</v>
      </c>
      <c r="AZ286" s="127">
        <f t="shared" si="260"/>
        <v>0</v>
      </c>
      <c r="BA286" s="127">
        <f t="shared" si="260"/>
        <v>0</v>
      </c>
      <c r="BB286" s="127">
        <f t="shared" si="260"/>
        <v>0</v>
      </c>
      <c r="BC286" s="127">
        <f t="shared" si="260"/>
        <v>0</v>
      </c>
      <c r="BD286" s="127">
        <f t="shared" si="260"/>
        <v>0</v>
      </c>
      <c r="BE286" s="127">
        <f t="shared" si="260"/>
        <v>0</v>
      </c>
      <c r="BF286" s="127">
        <f t="shared" si="260"/>
        <v>0</v>
      </c>
      <c r="BG286" s="127">
        <f t="shared" si="260"/>
        <v>0</v>
      </c>
      <c r="BH286" s="127">
        <f t="shared" si="260"/>
        <v>0</v>
      </c>
      <c r="BI286" s="127">
        <f t="shared" si="260"/>
        <v>0</v>
      </c>
      <c r="BJ286" s="127">
        <f t="shared" si="260"/>
        <v>0</v>
      </c>
      <c r="BK286" s="127">
        <f t="shared" si="260"/>
        <v>0</v>
      </c>
      <c r="BL286" s="127">
        <f t="shared" si="260"/>
        <v>0</v>
      </c>
      <c r="BM286" s="127">
        <f t="shared" si="260"/>
        <v>0</v>
      </c>
    </row>
    <row r="287" spans="2:65" ht="30" x14ac:dyDescent="0.25">
      <c r="C287" s="50"/>
      <c r="F287" s="165" t="s">
        <v>167</v>
      </c>
      <c r="G287" s="165" t="s">
        <v>167</v>
      </c>
      <c r="H287" s="165" t="s">
        <v>167</v>
      </c>
      <c r="I287" s="165" t="s">
        <v>167</v>
      </c>
      <c r="J287" s="165" t="s">
        <v>167</v>
      </c>
      <c r="K287" s="165" t="s">
        <v>167</v>
      </c>
      <c r="L287" s="165" t="s">
        <v>167</v>
      </c>
      <c r="M287" s="165" t="s">
        <v>167</v>
      </c>
      <c r="N287" s="165" t="s">
        <v>167</v>
      </c>
      <c r="O287" s="165" t="s">
        <v>167</v>
      </c>
      <c r="P287" s="165" t="s">
        <v>167</v>
      </c>
      <c r="Q287" s="165" t="s">
        <v>167</v>
      </c>
      <c r="R287" s="165" t="s">
        <v>167</v>
      </c>
      <c r="S287" s="165" t="s">
        <v>167</v>
      </c>
      <c r="T287" s="165" t="s">
        <v>167</v>
      </c>
      <c r="U287" s="165" t="s">
        <v>167</v>
      </c>
      <c r="V287" s="165" t="s">
        <v>167</v>
      </c>
      <c r="W287" s="165" t="s">
        <v>167</v>
      </c>
      <c r="X287" s="165" t="s">
        <v>167</v>
      </c>
      <c r="Y287" s="165" t="s">
        <v>167</v>
      </c>
      <c r="Z287" s="165" t="s">
        <v>167</v>
      </c>
      <c r="AA287" s="165" t="s">
        <v>167</v>
      </c>
      <c r="AB287" s="165" t="s">
        <v>167</v>
      </c>
      <c r="AC287" s="165" t="s">
        <v>167</v>
      </c>
      <c r="AD287" s="165" t="s">
        <v>167</v>
      </c>
      <c r="AE287" s="165" t="s">
        <v>167</v>
      </c>
      <c r="AF287" s="165" t="s">
        <v>167</v>
      </c>
      <c r="AG287" s="165" t="s">
        <v>167</v>
      </c>
      <c r="AH287" s="165" t="s">
        <v>167</v>
      </c>
      <c r="AI287" s="165" t="s">
        <v>167</v>
      </c>
      <c r="AJ287" s="165" t="s">
        <v>167</v>
      </c>
      <c r="AK287" s="165" t="s">
        <v>167</v>
      </c>
      <c r="AL287" s="165" t="s">
        <v>167</v>
      </c>
      <c r="AM287" s="165" t="s">
        <v>167</v>
      </c>
      <c r="AN287" s="165" t="s">
        <v>167</v>
      </c>
      <c r="AO287" s="165" t="s">
        <v>167</v>
      </c>
      <c r="AP287" s="165" t="s">
        <v>167</v>
      </c>
      <c r="AQ287" s="165" t="s">
        <v>167</v>
      </c>
      <c r="AR287" s="165" t="s">
        <v>167</v>
      </c>
      <c r="AS287" s="165" t="s">
        <v>167</v>
      </c>
      <c r="AT287" s="165" t="s">
        <v>167</v>
      </c>
      <c r="AU287" s="165" t="s">
        <v>167</v>
      </c>
      <c r="AV287" s="165" t="s">
        <v>167</v>
      </c>
      <c r="AW287" s="165" t="s">
        <v>167</v>
      </c>
      <c r="AX287" s="165" t="s">
        <v>167</v>
      </c>
      <c r="AY287" s="165" t="s">
        <v>167</v>
      </c>
      <c r="AZ287" s="165" t="s">
        <v>167</v>
      </c>
      <c r="BA287" s="165" t="s">
        <v>167</v>
      </c>
      <c r="BB287" s="165" t="s">
        <v>167</v>
      </c>
      <c r="BC287" s="165" t="s">
        <v>167</v>
      </c>
      <c r="BD287" s="165" t="s">
        <v>167</v>
      </c>
      <c r="BE287" s="165" t="s">
        <v>167</v>
      </c>
      <c r="BF287" s="165" t="s">
        <v>167</v>
      </c>
      <c r="BG287" s="165" t="s">
        <v>167</v>
      </c>
      <c r="BH287" s="165" t="s">
        <v>167</v>
      </c>
      <c r="BI287" s="165" t="s">
        <v>167</v>
      </c>
      <c r="BJ287" s="165" t="s">
        <v>167</v>
      </c>
      <c r="BK287" s="165" t="s">
        <v>167</v>
      </c>
      <c r="BL287" s="165" t="s">
        <v>167</v>
      </c>
      <c r="BM287" s="165" t="s">
        <v>167</v>
      </c>
    </row>
    <row r="288" spans="2:65" x14ac:dyDescent="0.25">
      <c r="B288" t="str">
        <f>+B281</f>
        <v>FABBRICATI</v>
      </c>
      <c r="C288" s="51"/>
      <c r="F288" s="127"/>
      <c r="G288" s="127"/>
      <c r="H288" s="127"/>
      <c r="I288" s="127"/>
      <c r="J288" s="127"/>
      <c r="K288" s="127"/>
      <c r="L288" s="127"/>
      <c r="M288" s="127"/>
      <c r="N288" s="127"/>
      <c r="O288" s="127"/>
      <c r="P288" s="127"/>
      <c r="Q288" s="127"/>
      <c r="R288" s="127"/>
      <c r="S288" s="127"/>
      <c r="T288" s="127"/>
      <c r="U288" s="127"/>
      <c r="V288" s="127">
        <f t="shared" ref="V288:BM293" si="261">+U288+V281</f>
        <v>0</v>
      </c>
      <c r="W288" s="127">
        <f t="shared" si="261"/>
        <v>0</v>
      </c>
      <c r="X288" s="127">
        <f t="shared" si="261"/>
        <v>0</v>
      </c>
      <c r="Y288" s="127">
        <f t="shared" si="261"/>
        <v>0</v>
      </c>
      <c r="Z288" s="127">
        <f t="shared" si="261"/>
        <v>0</v>
      </c>
      <c r="AA288" s="127">
        <f t="shared" si="261"/>
        <v>0</v>
      </c>
      <c r="AB288" s="127">
        <f t="shared" si="261"/>
        <v>0</v>
      </c>
      <c r="AC288" s="127">
        <f t="shared" si="261"/>
        <v>0</v>
      </c>
      <c r="AD288" s="127">
        <f t="shared" si="261"/>
        <v>0</v>
      </c>
      <c r="AE288" s="127">
        <f t="shared" si="261"/>
        <v>0</v>
      </c>
      <c r="AF288" s="127">
        <f t="shared" si="261"/>
        <v>0</v>
      </c>
      <c r="AG288" s="127">
        <f t="shared" si="261"/>
        <v>0</v>
      </c>
      <c r="AH288" s="127">
        <f t="shared" si="261"/>
        <v>0</v>
      </c>
      <c r="AI288" s="127">
        <f t="shared" si="261"/>
        <v>0</v>
      </c>
      <c r="AJ288" s="127">
        <f t="shared" si="261"/>
        <v>0</v>
      </c>
      <c r="AK288" s="127">
        <f t="shared" si="261"/>
        <v>0</v>
      </c>
      <c r="AL288" s="127">
        <f t="shared" si="261"/>
        <v>0</v>
      </c>
      <c r="AM288" s="127">
        <f t="shared" si="261"/>
        <v>0</v>
      </c>
      <c r="AN288" s="127">
        <f t="shared" si="261"/>
        <v>0</v>
      </c>
      <c r="AO288" s="127">
        <f t="shared" si="261"/>
        <v>0</v>
      </c>
      <c r="AP288" s="127">
        <f t="shared" si="261"/>
        <v>0</v>
      </c>
      <c r="AQ288" s="127">
        <f t="shared" si="261"/>
        <v>0</v>
      </c>
      <c r="AR288" s="127">
        <f t="shared" si="261"/>
        <v>0</v>
      </c>
      <c r="AS288" s="127">
        <f t="shared" si="261"/>
        <v>0</v>
      </c>
      <c r="AT288" s="127">
        <f t="shared" si="261"/>
        <v>0</v>
      </c>
      <c r="AU288" s="127">
        <f t="shared" si="261"/>
        <v>0</v>
      </c>
      <c r="AV288" s="127">
        <f t="shared" si="261"/>
        <v>0</v>
      </c>
      <c r="AW288" s="127">
        <f t="shared" si="261"/>
        <v>0</v>
      </c>
      <c r="AX288" s="127">
        <f t="shared" si="261"/>
        <v>0</v>
      </c>
      <c r="AY288" s="127">
        <f t="shared" si="261"/>
        <v>0</v>
      </c>
      <c r="AZ288" s="127">
        <f t="shared" si="261"/>
        <v>0</v>
      </c>
      <c r="BA288" s="127">
        <f t="shared" si="261"/>
        <v>0</v>
      </c>
      <c r="BB288" s="127">
        <f t="shared" si="261"/>
        <v>0</v>
      </c>
      <c r="BC288" s="127">
        <f t="shared" si="261"/>
        <v>0</v>
      </c>
      <c r="BD288" s="127">
        <f t="shared" si="261"/>
        <v>0</v>
      </c>
      <c r="BE288" s="127">
        <f t="shared" si="261"/>
        <v>0</v>
      </c>
      <c r="BF288" s="127">
        <f t="shared" si="261"/>
        <v>0</v>
      </c>
      <c r="BG288" s="127">
        <f t="shared" si="261"/>
        <v>0</v>
      </c>
      <c r="BH288" s="127">
        <f t="shared" si="261"/>
        <v>0</v>
      </c>
      <c r="BI288" s="127">
        <f t="shared" si="261"/>
        <v>0</v>
      </c>
      <c r="BJ288" s="127">
        <f t="shared" si="261"/>
        <v>0</v>
      </c>
      <c r="BK288" s="127">
        <f t="shared" si="261"/>
        <v>0</v>
      </c>
      <c r="BL288" s="127">
        <f t="shared" si="261"/>
        <v>0</v>
      </c>
      <c r="BM288" s="127">
        <f t="shared" si="261"/>
        <v>0</v>
      </c>
    </row>
    <row r="289" spans="2:65" x14ac:dyDescent="0.25">
      <c r="B289" t="str">
        <f t="shared" ref="B289:B292" si="262">+B282</f>
        <v>IMPIANTI E MACCHINARI</v>
      </c>
      <c r="C289" s="51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>
        <f t="shared" si="261"/>
        <v>0</v>
      </c>
      <c r="W289" s="127">
        <f t="shared" si="261"/>
        <v>0</v>
      </c>
      <c r="X289" s="127">
        <f t="shared" si="261"/>
        <v>0</v>
      </c>
      <c r="Y289" s="127">
        <f t="shared" si="261"/>
        <v>0</v>
      </c>
      <c r="Z289" s="127">
        <f t="shared" si="261"/>
        <v>0</v>
      </c>
      <c r="AA289" s="127">
        <f t="shared" si="261"/>
        <v>0</v>
      </c>
      <c r="AB289" s="127">
        <f t="shared" si="261"/>
        <v>0</v>
      </c>
      <c r="AC289" s="127">
        <f t="shared" si="261"/>
        <v>0</v>
      </c>
      <c r="AD289" s="127">
        <f t="shared" si="261"/>
        <v>0</v>
      </c>
      <c r="AE289" s="127">
        <f t="shared" si="261"/>
        <v>0</v>
      </c>
      <c r="AF289" s="127">
        <f t="shared" si="261"/>
        <v>0</v>
      </c>
      <c r="AG289" s="127">
        <f t="shared" si="261"/>
        <v>0</v>
      </c>
      <c r="AH289" s="127">
        <f t="shared" si="261"/>
        <v>0</v>
      </c>
      <c r="AI289" s="127">
        <f t="shared" si="261"/>
        <v>0</v>
      </c>
      <c r="AJ289" s="127">
        <f t="shared" si="261"/>
        <v>0</v>
      </c>
      <c r="AK289" s="127">
        <f t="shared" si="261"/>
        <v>0</v>
      </c>
      <c r="AL289" s="127">
        <f t="shared" si="261"/>
        <v>0</v>
      </c>
      <c r="AM289" s="127">
        <f t="shared" si="261"/>
        <v>0</v>
      </c>
      <c r="AN289" s="127">
        <f t="shared" si="261"/>
        <v>0</v>
      </c>
      <c r="AO289" s="127">
        <f t="shared" si="261"/>
        <v>0</v>
      </c>
      <c r="AP289" s="127">
        <f t="shared" si="261"/>
        <v>0</v>
      </c>
      <c r="AQ289" s="127">
        <f t="shared" si="261"/>
        <v>0</v>
      </c>
      <c r="AR289" s="127">
        <f t="shared" si="261"/>
        <v>0</v>
      </c>
      <c r="AS289" s="127">
        <f t="shared" si="261"/>
        <v>0</v>
      </c>
      <c r="AT289" s="127">
        <f t="shared" si="261"/>
        <v>0</v>
      </c>
      <c r="AU289" s="127">
        <f t="shared" si="261"/>
        <v>0</v>
      </c>
      <c r="AV289" s="127">
        <f t="shared" si="261"/>
        <v>0</v>
      </c>
      <c r="AW289" s="127">
        <f t="shared" si="261"/>
        <v>0</v>
      </c>
      <c r="AX289" s="127">
        <f t="shared" si="261"/>
        <v>0</v>
      </c>
      <c r="AY289" s="127">
        <f t="shared" si="261"/>
        <v>0</v>
      </c>
      <c r="AZ289" s="127">
        <f t="shared" si="261"/>
        <v>0</v>
      </c>
      <c r="BA289" s="127">
        <f t="shared" si="261"/>
        <v>0</v>
      </c>
      <c r="BB289" s="127">
        <f t="shared" si="261"/>
        <v>0</v>
      </c>
      <c r="BC289" s="127">
        <f t="shared" si="261"/>
        <v>0</v>
      </c>
      <c r="BD289" s="127">
        <f t="shared" si="261"/>
        <v>0</v>
      </c>
      <c r="BE289" s="127">
        <f t="shared" si="261"/>
        <v>0</v>
      </c>
      <c r="BF289" s="127">
        <f t="shared" si="261"/>
        <v>0</v>
      </c>
      <c r="BG289" s="127">
        <f t="shared" si="261"/>
        <v>0</v>
      </c>
      <c r="BH289" s="127">
        <f t="shared" si="261"/>
        <v>0</v>
      </c>
      <c r="BI289" s="127">
        <f t="shared" si="261"/>
        <v>0</v>
      </c>
      <c r="BJ289" s="127">
        <f t="shared" si="261"/>
        <v>0</v>
      </c>
      <c r="BK289" s="127">
        <f t="shared" si="261"/>
        <v>0</v>
      </c>
      <c r="BL289" s="127">
        <f t="shared" si="261"/>
        <v>0</v>
      </c>
      <c r="BM289" s="127">
        <f t="shared" si="261"/>
        <v>0</v>
      </c>
    </row>
    <row r="290" spans="2:65" x14ac:dyDescent="0.25">
      <c r="B290" t="str">
        <f t="shared" si="262"/>
        <v>ATTREZZATURE IND.LI E COMM.LI</v>
      </c>
      <c r="C290" s="51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>
        <f t="shared" si="261"/>
        <v>0</v>
      </c>
      <c r="W290" s="127">
        <f t="shared" si="261"/>
        <v>0</v>
      </c>
      <c r="X290" s="127">
        <f t="shared" si="261"/>
        <v>0</v>
      </c>
      <c r="Y290" s="127">
        <f t="shared" si="261"/>
        <v>0</v>
      </c>
      <c r="Z290" s="127">
        <f t="shared" si="261"/>
        <v>0</v>
      </c>
      <c r="AA290" s="127">
        <f t="shared" si="261"/>
        <v>0</v>
      </c>
      <c r="AB290" s="127">
        <f t="shared" si="261"/>
        <v>0</v>
      </c>
      <c r="AC290" s="127">
        <f t="shared" si="261"/>
        <v>0</v>
      </c>
      <c r="AD290" s="127">
        <f t="shared" si="261"/>
        <v>0</v>
      </c>
      <c r="AE290" s="127">
        <f t="shared" si="261"/>
        <v>0</v>
      </c>
      <c r="AF290" s="127">
        <f t="shared" si="261"/>
        <v>0</v>
      </c>
      <c r="AG290" s="127">
        <f t="shared" si="261"/>
        <v>0</v>
      </c>
      <c r="AH290" s="127">
        <f t="shared" si="261"/>
        <v>0</v>
      </c>
      <c r="AI290" s="127">
        <f t="shared" si="261"/>
        <v>0</v>
      </c>
      <c r="AJ290" s="127">
        <f t="shared" si="261"/>
        <v>0</v>
      </c>
      <c r="AK290" s="127">
        <f t="shared" si="261"/>
        <v>0</v>
      </c>
      <c r="AL290" s="127">
        <f t="shared" si="261"/>
        <v>0</v>
      </c>
      <c r="AM290" s="127">
        <f t="shared" si="261"/>
        <v>0</v>
      </c>
      <c r="AN290" s="127">
        <f t="shared" si="261"/>
        <v>0</v>
      </c>
      <c r="AO290" s="127">
        <f t="shared" si="261"/>
        <v>0</v>
      </c>
      <c r="AP290" s="127">
        <f t="shared" si="261"/>
        <v>0</v>
      </c>
      <c r="AQ290" s="127">
        <f t="shared" si="261"/>
        <v>0</v>
      </c>
      <c r="AR290" s="127">
        <f t="shared" si="261"/>
        <v>0</v>
      </c>
      <c r="AS290" s="127">
        <f t="shared" si="261"/>
        <v>0</v>
      </c>
      <c r="AT290" s="127">
        <f t="shared" si="261"/>
        <v>0</v>
      </c>
      <c r="AU290" s="127">
        <f t="shared" si="261"/>
        <v>0</v>
      </c>
      <c r="AV290" s="127">
        <f t="shared" si="261"/>
        <v>0</v>
      </c>
      <c r="AW290" s="127">
        <f t="shared" si="261"/>
        <v>0</v>
      </c>
      <c r="AX290" s="127">
        <f t="shared" si="261"/>
        <v>0</v>
      </c>
      <c r="AY290" s="127">
        <f t="shared" si="261"/>
        <v>0</v>
      </c>
      <c r="AZ290" s="127">
        <f t="shared" si="261"/>
        <v>0</v>
      </c>
      <c r="BA290" s="127">
        <f t="shared" si="261"/>
        <v>0</v>
      </c>
      <c r="BB290" s="127">
        <f t="shared" si="261"/>
        <v>0</v>
      </c>
      <c r="BC290" s="127">
        <f t="shared" si="261"/>
        <v>0</v>
      </c>
      <c r="BD290" s="127">
        <f t="shared" si="261"/>
        <v>0</v>
      </c>
      <c r="BE290" s="127">
        <f t="shared" si="261"/>
        <v>0</v>
      </c>
      <c r="BF290" s="127">
        <f t="shared" si="261"/>
        <v>0</v>
      </c>
      <c r="BG290" s="127">
        <f t="shared" si="261"/>
        <v>0</v>
      </c>
      <c r="BH290" s="127">
        <f t="shared" si="261"/>
        <v>0</v>
      </c>
      <c r="BI290" s="127">
        <f t="shared" si="261"/>
        <v>0</v>
      </c>
      <c r="BJ290" s="127">
        <f t="shared" si="261"/>
        <v>0</v>
      </c>
      <c r="BK290" s="127">
        <f t="shared" si="261"/>
        <v>0</v>
      </c>
      <c r="BL290" s="127">
        <f t="shared" si="261"/>
        <v>0</v>
      </c>
      <c r="BM290" s="127">
        <f t="shared" si="261"/>
        <v>0</v>
      </c>
    </row>
    <row r="291" spans="2:65" x14ac:dyDescent="0.25">
      <c r="B291" t="str">
        <f t="shared" si="262"/>
        <v>COSTI D'IMPIANTO E AMPLIAMENTO</v>
      </c>
      <c r="C291" s="51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>
        <f t="shared" si="261"/>
        <v>0</v>
      </c>
      <c r="W291" s="127">
        <f t="shared" si="261"/>
        <v>0</v>
      </c>
      <c r="X291" s="127">
        <f t="shared" si="261"/>
        <v>0</v>
      </c>
      <c r="Y291" s="127">
        <f t="shared" si="261"/>
        <v>0</v>
      </c>
      <c r="Z291" s="127">
        <f t="shared" si="261"/>
        <v>0</v>
      </c>
      <c r="AA291" s="127">
        <f t="shared" si="261"/>
        <v>0</v>
      </c>
      <c r="AB291" s="127">
        <f t="shared" si="261"/>
        <v>0</v>
      </c>
      <c r="AC291" s="127">
        <f t="shared" si="261"/>
        <v>0</v>
      </c>
      <c r="AD291" s="127">
        <f t="shared" si="261"/>
        <v>0</v>
      </c>
      <c r="AE291" s="127">
        <f t="shared" si="261"/>
        <v>0</v>
      </c>
      <c r="AF291" s="127">
        <f t="shared" si="261"/>
        <v>0</v>
      </c>
      <c r="AG291" s="127">
        <f t="shared" si="261"/>
        <v>0</v>
      </c>
      <c r="AH291" s="127">
        <f t="shared" si="261"/>
        <v>0</v>
      </c>
      <c r="AI291" s="127">
        <f t="shared" si="261"/>
        <v>0</v>
      </c>
      <c r="AJ291" s="127">
        <f t="shared" si="261"/>
        <v>0</v>
      </c>
      <c r="AK291" s="127">
        <f t="shared" si="261"/>
        <v>0</v>
      </c>
      <c r="AL291" s="127">
        <f t="shared" si="261"/>
        <v>0</v>
      </c>
      <c r="AM291" s="127">
        <f t="shared" si="261"/>
        <v>0</v>
      </c>
      <c r="AN291" s="127">
        <f t="shared" si="261"/>
        <v>0</v>
      </c>
      <c r="AO291" s="127">
        <f t="shared" si="261"/>
        <v>0</v>
      </c>
      <c r="AP291" s="127">
        <f t="shared" si="261"/>
        <v>0</v>
      </c>
      <c r="AQ291" s="127">
        <f t="shared" si="261"/>
        <v>0</v>
      </c>
      <c r="AR291" s="127">
        <f t="shared" si="261"/>
        <v>0</v>
      </c>
      <c r="AS291" s="127">
        <f t="shared" si="261"/>
        <v>0</v>
      </c>
      <c r="AT291" s="127">
        <f t="shared" si="261"/>
        <v>0</v>
      </c>
      <c r="AU291" s="127">
        <f t="shared" si="261"/>
        <v>0</v>
      </c>
      <c r="AV291" s="127">
        <f t="shared" si="261"/>
        <v>0</v>
      </c>
      <c r="AW291" s="127">
        <f t="shared" si="261"/>
        <v>0</v>
      </c>
      <c r="AX291" s="127">
        <f t="shared" si="261"/>
        <v>0</v>
      </c>
      <c r="AY291" s="127">
        <f t="shared" si="261"/>
        <v>0</v>
      </c>
      <c r="AZ291" s="127">
        <f t="shared" si="261"/>
        <v>0</v>
      </c>
      <c r="BA291" s="127">
        <f t="shared" si="261"/>
        <v>0</v>
      </c>
      <c r="BB291" s="127">
        <f t="shared" si="261"/>
        <v>0</v>
      </c>
      <c r="BC291" s="127">
        <f t="shared" si="261"/>
        <v>0</v>
      </c>
      <c r="BD291" s="127">
        <f t="shared" si="261"/>
        <v>0</v>
      </c>
      <c r="BE291" s="127">
        <f t="shared" si="261"/>
        <v>0</v>
      </c>
      <c r="BF291" s="127">
        <f t="shared" si="261"/>
        <v>0</v>
      </c>
      <c r="BG291" s="127">
        <f t="shared" si="261"/>
        <v>0</v>
      </c>
      <c r="BH291" s="127">
        <f t="shared" si="261"/>
        <v>0</v>
      </c>
      <c r="BI291" s="127">
        <f t="shared" si="261"/>
        <v>0</v>
      </c>
      <c r="BJ291" s="127">
        <f t="shared" si="261"/>
        <v>0</v>
      </c>
      <c r="BK291" s="127">
        <f t="shared" si="261"/>
        <v>0</v>
      </c>
      <c r="BL291" s="127">
        <f t="shared" si="261"/>
        <v>0</v>
      </c>
      <c r="BM291" s="127">
        <f t="shared" si="261"/>
        <v>0</v>
      </c>
    </row>
    <row r="292" spans="2:65" x14ac:dyDescent="0.25">
      <c r="B292" t="str">
        <f t="shared" si="262"/>
        <v>FEE D'INGRESSO</v>
      </c>
      <c r="C292" s="51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>
        <f t="shared" si="261"/>
        <v>0</v>
      </c>
      <c r="W292" s="127">
        <f t="shared" si="261"/>
        <v>0</v>
      </c>
      <c r="X292" s="127">
        <f t="shared" si="261"/>
        <v>0</v>
      </c>
      <c r="Y292" s="127">
        <f t="shared" si="261"/>
        <v>0</v>
      </c>
      <c r="Z292" s="127">
        <f t="shared" si="261"/>
        <v>0</v>
      </c>
      <c r="AA292" s="127">
        <f t="shared" si="261"/>
        <v>0</v>
      </c>
      <c r="AB292" s="127">
        <f t="shared" si="261"/>
        <v>0</v>
      </c>
      <c r="AC292" s="127">
        <f t="shared" si="261"/>
        <v>0</v>
      </c>
      <c r="AD292" s="127">
        <f t="shared" si="261"/>
        <v>0</v>
      </c>
      <c r="AE292" s="127">
        <f t="shared" si="261"/>
        <v>0</v>
      </c>
      <c r="AF292" s="127">
        <f t="shared" si="261"/>
        <v>0</v>
      </c>
      <c r="AG292" s="127">
        <f t="shared" si="261"/>
        <v>0</v>
      </c>
      <c r="AH292" s="127">
        <f t="shared" si="261"/>
        <v>0</v>
      </c>
      <c r="AI292" s="127">
        <f t="shared" si="261"/>
        <v>0</v>
      </c>
      <c r="AJ292" s="127">
        <f t="shared" si="261"/>
        <v>0</v>
      </c>
      <c r="AK292" s="127">
        <f t="shared" si="261"/>
        <v>0</v>
      </c>
      <c r="AL292" s="127">
        <f t="shared" si="261"/>
        <v>0</v>
      </c>
      <c r="AM292" s="127">
        <f t="shared" si="261"/>
        <v>0</v>
      </c>
      <c r="AN292" s="127">
        <f t="shared" si="261"/>
        <v>0</v>
      </c>
      <c r="AO292" s="127">
        <f t="shared" si="261"/>
        <v>0</v>
      </c>
      <c r="AP292" s="127">
        <f t="shared" si="261"/>
        <v>0</v>
      </c>
      <c r="AQ292" s="127">
        <f t="shared" si="261"/>
        <v>0</v>
      </c>
      <c r="AR292" s="127">
        <f t="shared" si="261"/>
        <v>0</v>
      </c>
      <c r="AS292" s="127">
        <f t="shared" si="261"/>
        <v>0</v>
      </c>
      <c r="AT292" s="127">
        <f t="shared" si="261"/>
        <v>0</v>
      </c>
      <c r="AU292" s="127">
        <f t="shared" si="261"/>
        <v>0</v>
      </c>
      <c r="AV292" s="127">
        <f t="shared" si="261"/>
        <v>0</v>
      </c>
      <c r="AW292" s="127">
        <f t="shared" si="261"/>
        <v>0</v>
      </c>
      <c r="AX292" s="127">
        <f t="shared" si="261"/>
        <v>0</v>
      </c>
      <c r="AY292" s="127">
        <f t="shared" si="261"/>
        <v>0</v>
      </c>
      <c r="AZ292" s="127">
        <f t="shared" si="261"/>
        <v>0</v>
      </c>
      <c r="BA292" s="127">
        <f t="shared" si="261"/>
        <v>0</v>
      </c>
      <c r="BB292" s="127">
        <f t="shared" si="261"/>
        <v>0</v>
      </c>
      <c r="BC292" s="127">
        <f t="shared" si="261"/>
        <v>0</v>
      </c>
      <c r="BD292" s="127">
        <f t="shared" si="261"/>
        <v>0</v>
      </c>
      <c r="BE292" s="127">
        <f t="shared" si="261"/>
        <v>0</v>
      </c>
      <c r="BF292" s="127">
        <f t="shared" si="261"/>
        <v>0</v>
      </c>
      <c r="BG292" s="127">
        <f t="shared" si="261"/>
        <v>0</v>
      </c>
      <c r="BH292" s="127">
        <f t="shared" si="261"/>
        <v>0</v>
      </c>
      <c r="BI292" s="127">
        <f t="shared" si="261"/>
        <v>0</v>
      </c>
      <c r="BJ292" s="127">
        <f t="shared" si="261"/>
        <v>0</v>
      </c>
      <c r="BK292" s="127">
        <f t="shared" si="261"/>
        <v>0</v>
      </c>
      <c r="BL292" s="127">
        <f t="shared" si="261"/>
        <v>0</v>
      </c>
      <c r="BM292" s="127">
        <f t="shared" si="261"/>
        <v>0</v>
      </c>
    </row>
    <row r="293" spans="2:65" x14ac:dyDescent="0.25">
      <c r="B293" t="str">
        <f>+B286</f>
        <v>ALTRE IMM.NI IMMATERIALI</v>
      </c>
      <c r="C293" s="51"/>
      <c r="F293" s="127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>
        <f t="shared" si="261"/>
        <v>0</v>
      </c>
      <c r="W293" s="127">
        <f t="shared" si="261"/>
        <v>0</v>
      </c>
      <c r="X293" s="127">
        <f t="shared" si="261"/>
        <v>0</v>
      </c>
      <c r="Y293" s="127">
        <f t="shared" si="261"/>
        <v>0</v>
      </c>
      <c r="Z293" s="127">
        <f t="shared" si="261"/>
        <v>0</v>
      </c>
      <c r="AA293" s="127">
        <f t="shared" si="261"/>
        <v>0</v>
      </c>
      <c r="AB293" s="127">
        <f t="shared" si="261"/>
        <v>0</v>
      </c>
      <c r="AC293" s="127">
        <f t="shared" si="261"/>
        <v>0</v>
      </c>
      <c r="AD293" s="127">
        <f t="shared" si="261"/>
        <v>0</v>
      </c>
      <c r="AE293" s="127">
        <f t="shared" si="261"/>
        <v>0</v>
      </c>
      <c r="AF293" s="127">
        <f t="shared" si="261"/>
        <v>0</v>
      </c>
      <c r="AG293" s="127">
        <f t="shared" si="261"/>
        <v>0</v>
      </c>
      <c r="AH293" s="127">
        <f t="shared" si="261"/>
        <v>0</v>
      </c>
      <c r="AI293" s="127">
        <f t="shared" si="261"/>
        <v>0</v>
      </c>
      <c r="AJ293" s="127">
        <f t="shared" si="261"/>
        <v>0</v>
      </c>
      <c r="AK293" s="127">
        <f t="shared" si="261"/>
        <v>0</v>
      </c>
      <c r="AL293" s="127">
        <f t="shared" si="261"/>
        <v>0</v>
      </c>
      <c r="AM293" s="127">
        <f t="shared" si="261"/>
        <v>0</v>
      </c>
      <c r="AN293" s="127">
        <f t="shared" si="261"/>
        <v>0</v>
      </c>
      <c r="AO293" s="127">
        <f t="shared" si="261"/>
        <v>0</v>
      </c>
      <c r="AP293" s="127">
        <f t="shared" si="261"/>
        <v>0</v>
      </c>
      <c r="AQ293" s="127">
        <f t="shared" si="261"/>
        <v>0</v>
      </c>
      <c r="AR293" s="127">
        <f t="shared" si="261"/>
        <v>0</v>
      </c>
      <c r="AS293" s="127">
        <f t="shared" si="261"/>
        <v>0</v>
      </c>
      <c r="AT293" s="127">
        <f t="shared" si="261"/>
        <v>0</v>
      </c>
      <c r="AU293" s="127">
        <f t="shared" si="261"/>
        <v>0</v>
      </c>
      <c r="AV293" s="127">
        <f t="shared" si="261"/>
        <v>0</v>
      </c>
      <c r="AW293" s="127">
        <f t="shared" si="261"/>
        <v>0</v>
      </c>
      <c r="AX293" s="127">
        <f t="shared" si="261"/>
        <v>0</v>
      </c>
      <c r="AY293" s="127">
        <f t="shared" si="261"/>
        <v>0</v>
      </c>
      <c r="AZ293" s="127">
        <f t="shared" si="261"/>
        <v>0</v>
      </c>
      <c r="BA293" s="127">
        <f t="shared" si="261"/>
        <v>0</v>
      </c>
      <c r="BB293" s="127">
        <f t="shared" si="261"/>
        <v>0</v>
      </c>
      <c r="BC293" s="127">
        <f t="shared" si="261"/>
        <v>0</v>
      </c>
      <c r="BD293" s="127">
        <f t="shared" si="261"/>
        <v>0</v>
      </c>
      <c r="BE293" s="127">
        <f t="shared" ref="BE293:BM293" si="263">+BD293+BE286</f>
        <v>0</v>
      </c>
      <c r="BF293" s="127">
        <f t="shared" si="263"/>
        <v>0</v>
      </c>
      <c r="BG293" s="127">
        <f t="shared" si="263"/>
        <v>0</v>
      </c>
      <c r="BH293" s="127">
        <f t="shared" si="263"/>
        <v>0</v>
      </c>
      <c r="BI293" s="127">
        <f t="shared" si="263"/>
        <v>0</v>
      </c>
      <c r="BJ293" s="127">
        <f t="shared" si="263"/>
        <v>0</v>
      </c>
      <c r="BK293" s="127">
        <f t="shared" si="263"/>
        <v>0</v>
      </c>
      <c r="BL293" s="127">
        <f t="shared" si="263"/>
        <v>0</v>
      </c>
      <c r="BM293" s="127">
        <f t="shared" si="263"/>
        <v>0</v>
      </c>
    </row>
    <row r="294" spans="2:65" x14ac:dyDescent="0.25">
      <c r="F294" s="142"/>
      <c r="G294" s="142"/>
      <c r="H294" s="142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  <c r="AA294" s="142"/>
      <c r="AB294" s="142"/>
      <c r="AC294" s="142"/>
      <c r="AD294" s="142"/>
      <c r="AE294" s="142"/>
      <c r="AF294" s="142"/>
      <c r="AG294" s="142"/>
      <c r="AH294" s="142"/>
      <c r="AI294" s="142"/>
      <c r="AJ294" s="142"/>
      <c r="AK294" s="142"/>
      <c r="AL294" s="142"/>
      <c r="AM294" s="142"/>
      <c r="AN294" s="142"/>
      <c r="AO294" s="142"/>
      <c r="AP294" s="142"/>
      <c r="AQ294" s="142"/>
      <c r="AR294" s="142"/>
      <c r="AS294" s="142"/>
      <c r="AT294" s="142"/>
      <c r="AU294" s="142"/>
      <c r="AV294" s="142"/>
      <c r="AW294" s="142"/>
      <c r="AX294" s="142"/>
      <c r="AY294" s="142"/>
      <c r="AZ294" s="142"/>
      <c r="BA294" s="142"/>
      <c r="BB294" s="142"/>
      <c r="BC294" s="142"/>
      <c r="BD294" s="142"/>
      <c r="BE294" s="142"/>
      <c r="BF294" s="142"/>
      <c r="BG294" s="142"/>
      <c r="BH294" s="142"/>
      <c r="BI294" s="142"/>
      <c r="BJ294" s="142"/>
      <c r="BK294" s="142"/>
      <c r="BL294" s="142"/>
      <c r="BM294" s="142"/>
    </row>
    <row r="295" spans="2:65" ht="30" x14ac:dyDescent="0.25">
      <c r="C295" s="50" t="s">
        <v>165</v>
      </c>
      <c r="F295" s="165" t="s">
        <v>166</v>
      </c>
      <c r="G295" s="165" t="s">
        <v>166</v>
      </c>
      <c r="H295" s="165" t="s">
        <v>166</v>
      </c>
      <c r="I295" s="165" t="s">
        <v>166</v>
      </c>
      <c r="J295" s="165" t="s">
        <v>166</v>
      </c>
      <c r="K295" s="165" t="s">
        <v>166</v>
      </c>
      <c r="L295" s="165" t="s">
        <v>166</v>
      </c>
      <c r="M295" s="165" t="s">
        <v>166</v>
      </c>
      <c r="N295" s="165" t="s">
        <v>166</v>
      </c>
      <c r="O295" s="165" t="s">
        <v>166</v>
      </c>
      <c r="P295" s="165" t="s">
        <v>166</v>
      </c>
      <c r="Q295" s="165" t="s">
        <v>166</v>
      </c>
      <c r="R295" s="165" t="s">
        <v>166</v>
      </c>
      <c r="S295" s="165" t="s">
        <v>166</v>
      </c>
      <c r="T295" s="165" t="s">
        <v>166</v>
      </c>
      <c r="U295" s="165" t="s">
        <v>166</v>
      </c>
      <c r="V295" s="165" t="s">
        <v>166</v>
      </c>
      <c r="W295" s="165" t="s">
        <v>166</v>
      </c>
      <c r="X295" s="165" t="s">
        <v>166</v>
      </c>
      <c r="Y295" s="165" t="s">
        <v>166</v>
      </c>
      <c r="Z295" s="165" t="s">
        <v>166</v>
      </c>
      <c r="AA295" s="165" t="s">
        <v>166</v>
      </c>
      <c r="AB295" s="165" t="s">
        <v>166</v>
      </c>
      <c r="AC295" s="165" t="s">
        <v>166</v>
      </c>
      <c r="AD295" s="165" t="s">
        <v>166</v>
      </c>
      <c r="AE295" s="165" t="s">
        <v>166</v>
      </c>
      <c r="AF295" s="165" t="s">
        <v>166</v>
      </c>
      <c r="AG295" s="165" t="s">
        <v>166</v>
      </c>
      <c r="AH295" s="165" t="s">
        <v>166</v>
      </c>
      <c r="AI295" s="165" t="s">
        <v>166</v>
      </c>
      <c r="AJ295" s="165" t="s">
        <v>166</v>
      </c>
      <c r="AK295" s="165" t="s">
        <v>166</v>
      </c>
      <c r="AL295" s="165" t="s">
        <v>166</v>
      </c>
      <c r="AM295" s="165" t="s">
        <v>166</v>
      </c>
      <c r="AN295" s="165" t="s">
        <v>166</v>
      </c>
      <c r="AO295" s="165" t="s">
        <v>166</v>
      </c>
      <c r="AP295" s="165" t="s">
        <v>166</v>
      </c>
      <c r="AQ295" s="165" t="s">
        <v>166</v>
      </c>
      <c r="AR295" s="165" t="s">
        <v>166</v>
      </c>
      <c r="AS295" s="165" t="s">
        <v>166</v>
      </c>
      <c r="AT295" s="165" t="s">
        <v>166</v>
      </c>
      <c r="AU295" s="165" t="s">
        <v>166</v>
      </c>
      <c r="AV295" s="165" t="s">
        <v>166</v>
      </c>
      <c r="AW295" s="165" t="s">
        <v>166</v>
      </c>
      <c r="AX295" s="165" t="s">
        <v>166</v>
      </c>
      <c r="AY295" s="165" t="s">
        <v>166</v>
      </c>
      <c r="AZ295" s="165" t="s">
        <v>166</v>
      </c>
      <c r="BA295" s="165" t="s">
        <v>166</v>
      </c>
      <c r="BB295" s="165" t="s">
        <v>166</v>
      </c>
      <c r="BC295" s="165" t="s">
        <v>166</v>
      </c>
      <c r="BD295" s="165" t="s">
        <v>166</v>
      </c>
      <c r="BE295" s="165" t="s">
        <v>166</v>
      </c>
      <c r="BF295" s="165" t="s">
        <v>166</v>
      </c>
      <c r="BG295" s="165" t="s">
        <v>166</v>
      </c>
      <c r="BH295" s="165" t="s">
        <v>166</v>
      </c>
      <c r="BI295" s="165" t="s">
        <v>166</v>
      </c>
      <c r="BJ295" s="165" t="s">
        <v>166</v>
      </c>
      <c r="BK295" s="165" t="s">
        <v>166</v>
      </c>
      <c r="BL295" s="165" t="s">
        <v>166</v>
      </c>
      <c r="BM295" s="165" t="s">
        <v>166</v>
      </c>
    </row>
    <row r="296" spans="2:65" x14ac:dyDescent="0.25">
      <c r="B296" t="str">
        <f>+B281</f>
        <v>FABBRICATI</v>
      </c>
      <c r="C296" s="51">
        <f>+C281</f>
        <v>0</v>
      </c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>
        <f t="shared" ref="W296:BM296" si="264">+IF(V303=$G$5,0,1)*(SUM($G$5)*$C296)/12</f>
        <v>0</v>
      </c>
      <c r="X296" s="127">
        <f t="shared" si="264"/>
        <v>0</v>
      </c>
      <c r="Y296" s="127">
        <f t="shared" si="264"/>
        <v>0</v>
      </c>
      <c r="Z296" s="127">
        <f t="shared" si="264"/>
        <v>0</v>
      </c>
      <c r="AA296" s="127">
        <f t="shared" si="264"/>
        <v>0</v>
      </c>
      <c r="AB296" s="127">
        <f t="shared" si="264"/>
        <v>0</v>
      </c>
      <c r="AC296" s="127">
        <f t="shared" si="264"/>
        <v>0</v>
      </c>
      <c r="AD296" s="127">
        <f t="shared" si="264"/>
        <v>0</v>
      </c>
      <c r="AE296" s="127">
        <f t="shared" si="264"/>
        <v>0</v>
      </c>
      <c r="AF296" s="127">
        <f t="shared" si="264"/>
        <v>0</v>
      </c>
      <c r="AG296" s="127">
        <f t="shared" si="264"/>
        <v>0</v>
      </c>
      <c r="AH296" s="127">
        <f t="shared" si="264"/>
        <v>0</v>
      </c>
      <c r="AI296" s="127">
        <f t="shared" si="264"/>
        <v>0</v>
      </c>
      <c r="AJ296" s="127">
        <f t="shared" si="264"/>
        <v>0</v>
      </c>
      <c r="AK296" s="127">
        <f t="shared" si="264"/>
        <v>0</v>
      </c>
      <c r="AL296" s="127">
        <f t="shared" si="264"/>
        <v>0</v>
      </c>
      <c r="AM296" s="127">
        <f t="shared" si="264"/>
        <v>0</v>
      </c>
      <c r="AN296" s="127">
        <f t="shared" si="264"/>
        <v>0</v>
      </c>
      <c r="AO296" s="127">
        <f t="shared" si="264"/>
        <v>0</v>
      </c>
      <c r="AP296" s="127">
        <f t="shared" si="264"/>
        <v>0</v>
      </c>
      <c r="AQ296" s="127">
        <f t="shared" si="264"/>
        <v>0</v>
      </c>
      <c r="AR296" s="127">
        <f t="shared" si="264"/>
        <v>0</v>
      </c>
      <c r="AS296" s="127">
        <f t="shared" si="264"/>
        <v>0</v>
      </c>
      <c r="AT296" s="127">
        <f t="shared" si="264"/>
        <v>0</v>
      </c>
      <c r="AU296" s="127">
        <f t="shared" si="264"/>
        <v>0</v>
      </c>
      <c r="AV296" s="127">
        <f t="shared" si="264"/>
        <v>0</v>
      </c>
      <c r="AW296" s="127">
        <f t="shared" si="264"/>
        <v>0</v>
      </c>
      <c r="AX296" s="127">
        <f t="shared" si="264"/>
        <v>0</v>
      </c>
      <c r="AY296" s="127">
        <f t="shared" si="264"/>
        <v>0</v>
      </c>
      <c r="AZ296" s="127">
        <f t="shared" si="264"/>
        <v>0</v>
      </c>
      <c r="BA296" s="127">
        <f t="shared" si="264"/>
        <v>0</v>
      </c>
      <c r="BB296" s="127">
        <f t="shared" si="264"/>
        <v>0</v>
      </c>
      <c r="BC296" s="127">
        <f t="shared" si="264"/>
        <v>0</v>
      </c>
      <c r="BD296" s="127">
        <f t="shared" si="264"/>
        <v>0</v>
      </c>
      <c r="BE296" s="127">
        <f t="shared" si="264"/>
        <v>0</v>
      </c>
      <c r="BF296" s="127">
        <f t="shared" si="264"/>
        <v>0</v>
      </c>
      <c r="BG296" s="127">
        <f t="shared" si="264"/>
        <v>0</v>
      </c>
      <c r="BH296" s="127">
        <f t="shared" si="264"/>
        <v>0</v>
      </c>
      <c r="BI296" s="127">
        <f t="shared" si="264"/>
        <v>0</v>
      </c>
      <c r="BJ296" s="127">
        <f t="shared" si="264"/>
        <v>0</v>
      </c>
      <c r="BK296" s="127">
        <f t="shared" si="264"/>
        <v>0</v>
      </c>
      <c r="BL296" s="127">
        <f t="shared" si="264"/>
        <v>0</v>
      </c>
      <c r="BM296" s="127">
        <f t="shared" si="264"/>
        <v>0</v>
      </c>
    </row>
    <row r="297" spans="2:65" x14ac:dyDescent="0.25">
      <c r="B297" t="str">
        <f t="shared" ref="B297:C301" si="265">+B282</f>
        <v>IMPIANTI E MACCHINARI</v>
      </c>
      <c r="C297" s="51">
        <f t="shared" si="265"/>
        <v>0</v>
      </c>
      <c r="F297" s="127"/>
      <c r="G297" s="127"/>
      <c r="H297" s="127"/>
      <c r="I297" s="127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>
        <f t="shared" ref="W297:BM297" si="266">+IF(V304=$G$5,0,1)*(SUM($G$6)*$C297)/12</f>
        <v>0</v>
      </c>
      <c r="X297" s="127">
        <f t="shared" si="266"/>
        <v>0</v>
      </c>
      <c r="Y297" s="127">
        <f t="shared" si="266"/>
        <v>0</v>
      </c>
      <c r="Z297" s="127">
        <f t="shared" si="266"/>
        <v>0</v>
      </c>
      <c r="AA297" s="127">
        <f t="shared" si="266"/>
        <v>0</v>
      </c>
      <c r="AB297" s="127">
        <f t="shared" si="266"/>
        <v>0</v>
      </c>
      <c r="AC297" s="127">
        <f t="shared" si="266"/>
        <v>0</v>
      </c>
      <c r="AD297" s="127">
        <f t="shared" si="266"/>
        <v>0</v>
      </c>
      <c r="AE297" s="127">
        <f t="shared" si="266"/>
        <v>0</v>
      </c>
      <c r="AF297" s="127">
        <f t="shared" si="266"/>
        <v>0</v>
      </c>
      <c r="AG297" s="127">
        <f t="shared" si="266"/>
        <v>0</v>
      </c>
      <c r="AH297" s="127">
        <f t="shared" si="266"/>
        <v>0</v>
      </c>
      <c r="AI297" s="127">
        <f t="shared" si="266"/>
        <v>0</v>
      </c>
      <c r="AJ297" s="127">
        <f t="shared" si="266"/>
        <v>0</v>
      </c>
      <c r="AK297" s="127">
        <f t="shared" si="266"/>
        <v>0</v>
      </c>
      <c r="AL297" s="127">
        <f t="shared" si="266"/>
        <v>0</v>
      </c>
      <c r="AM297" s="127">
        <f t="shared" si="266"/>
        <v>0</v>
      </c>
      <c r="AN297" s="127">
        <f t="shared" si="266"/>
        <v>0</v>
      </c>
      <c r="AO297" s="127">
        <f t="shared" si="266"/>
        <v>0</v>
      </c>
      <c r="AP297" s="127">
        <f t="shared" si="266"/>
        <v>0</v>
      </c>
      <c r="AQ297" s="127">
        <f t="shared" si="266"/>
        <v>0</v>
      </c>
      <c r="AR297" s="127">
        <f t="shared" si="266"/>
        <v>0</v>
      </c>
      <c r="AS297" s="127">
        <f t="shared" si="266"/>
        <v>0</v>
      </c>
      <c r="AT297" s="127">
        <f t="shared" si="266"/>
        <v>0</v>
      </c>
      <c r="AU297" s="127">
        <f t="shared" si="266"/>
        <v>0</v>
      </c>
      <c r="AV297" s="127">
        <f t="shared" si="266"/>
        <v>0</v>
      </c>
      <c r="AW297" s="127">
        <f t="shared" si="266"/>
        <v>0</v>
      </c>
      <c r="AX297" s="127">
        <f t="shared" si="266"/>
        <v>0</v>
      </c>
      <c r="AY297" s="127">
        <f t="shared" si="266"/>
        <v>0</v>
      </c>
      <c r="AZ297" s="127">
        <f t="shared" si="266"/>
        <v>0</v>
      </c>
      <c r="BA297" s="127">
        <f t="shared" si="266"/>
        <v>0</v>
      </c>
      <c r="BB297" s="127">
        <f t="shared" si="266"/>
        <v>0</v>
      </c>
      <c r="BC297" s="127">
        <f t="shared" si="266"/>
        <v>0</v>
      </c>
      <c r="BD297" s="127">
        <f t="shared" si="266"/>
        <v>0</v>
      </c>
      <c r="BE297" s="127">
        <f t="shared" si="266"/>
        <v>0</v>
      </c>
      <c r="BF297" s="127">
        <f t="shared" si="266"/>
        <v>0</v>
      </c>
      <c r="BG297" s="127">
        <f t="shared" si="266"/>
        <v>0</v>
      </c>
      <c r="BH297" s="127">
        <f t="shared" si="266"/>
        <v>0</v>
      </c>
      <c r="BI297" s="127">
        <f t="shared" si="266"/>
        <v>0</v>
      </c>
      <c r="BJ297" s="127">
        <f t="shared" si="266"/>
        <v>0</v>
      </c>
      <c r="BK297" s="127">
        <f t="shared" si="266"/>
        <v>0</v>
      </c>
      <c r="BL297" s="127">
        <f t="shared" si="266"/>
        <v>0</v>
      </c>
      <c r="BM297" s="127">
        <f t="shared" si="266"/>
        <v>0</v>
      </c>
    </row>
    <row r="298" spans="2:65" x14ac:dyDescent="0.25">
      <c r="B298" t="str">
        <f t="shared" si="265"/>
        <v>ATTREZZATURE IND.LI E COMM.LI</v>
      </c>
      <c r="C298" s="51">
        <f t="shared" si="265"/>
        <v>0</v>
      </c>
      <c r="F298" s="127"/>
      <c r="G298" s="127"/>
      <c r="H298" s="127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>
        <f t="shared" ref="W298:BM298" si="267">+IF(V305=$G$5,0,1)*(SUM($G$7)*$C298)/12</f>
        <v>0</v>
      </c>
      <c r="X298" s="127">
        <f t="shared" si="267"/>
        <v>0</v>
      </c>
      <c r="Y298" s="127">
        <f t="shared" si="267"/>
        <v>0</v>
      </c>
      <c r="Z298" s="127">
        <f t="shared" si="267"/>
        <v>0</v>
      </c>
      <c r="AA298" s="127">
        <f t="shared" si="267"/>
        <v>0</v>
      </c>
      <c r="AB298" s="127">
        <f t="shared" si="267"/>
        <v>0</v>
      </c>
      <c r="AC298" s="127">
        <f t="shared" si="267"/>
        <v>0</v>
      </c>
      <c r="AD298" s="127">
        <f t="shared" si="267"/>
        <v>0</v>
      </c>
      <c r="AE298" s="127">
        <f t="shared" si="267"/>
        <v>0</v>
      </c>
      <c r="AF298" s="127">
        <f t="shared" si="267"/>
        <v>0</v>
      </c>
      <c r="AG298" s="127">
        <f t="shared" si="267"/>
        <v>0</v>
      </c>
      <c r="AH298" s="127">
        <f t="shared" si="267"/>
        <v>0</v>
      </c>
      <c r="AI298" s="127">
        <f t="shared" si="267"/>
        <v>0</v>
      </c>
      <c r="AJ298" s="127">
        <f t="shared" si="267"/>
        <v>0</v>
      </c>
      <c r="AK298" s="127">
        <f t="shared" si="267"/>
        <v>0</v>
      </c>
      <c r="AL298" s="127">
        <f t="shared" si="267"/>
        <v>0</v>
      </c>
      <c r="AM298" s="127">
        <f t="shared" si="267"/>
        <v>0</v>
      </c>
      <c r="AN298" s="127">
        <f t="shared" si="267"/>
        <v>0</v>
      </c>
      <c r="AO298" s="127">
        <f t="shared" si="267"/>
        <v>0</v>
      </c>
      <c r="AP298" s="127">
        <f t="shared" si="267"/>
        <v>0</v>
      </c>
      <c r="AQ298" s="127">
        <f t="shared" si="267"/>
        <v>0</v>
      </c>
      <c r="AR298" s="127">
        <f t="shared" si="267"/>
        <v>0</v>
      </c>
      <c r="AS298" s="127">
        <f t="shared" si="267"/>
        <v>0</v>
      </c>
      <c r="AT298" s="127">
        <f t="shared" si="267"/>
        <v>0</v>
      </c>
      <c r="AU298" s="127">
        <f t="shared" si="267"/>
        <v>0</v>
      </c>
      <c r="AV298" s="127">
        <f t="shared" si="267"/>
        <v>0</v>
      </c>
      <c r="AW298" s="127">
        <f t="shared" si="267"/>
        <v>0</v>
      </c>
      <c r="AX298" s="127">
        <f t="shared" si="267"/>
        <v>0</v>
      </c>
      <c r="AY298" s="127">
        <f t="shared" si="267"/>
        <v>0</v>
      </c>
      <c r="AZ298" s="127">
        <f t="shared" si="267"/>
        <v>0</v>
      </c>
      <c r="BA298" s="127">
        <f t="shared" si="267"/>
        <v>0</v>
      </c>
      <c r="BB298" s="127">
        <f t="shared" si="267"/>
        <v>0</v>
      </c>
      <c r="BC298" s="127">
        <f t="shared" si="267"/>
        <v>0</v>
      </c>
      <c r="BD298" s="127">
        <f t="shared" si="267"/>
        <v>0</v>
      </c>
      <c r="BE298" s="127">
        <f t="shared" si="267"/>
        <v>0</v>
      </c>
      <c r="BF298" s="127">
        <f t="shared" si="267"/>
        <v>0</v>
      </c>
      <c r="BG298" s="127">
        <f t="shared" si="267"/>
        <v>0</v>
      </c>
      <c r="BH298" s="127">
        <f t="shared" si="267"/>
        <v>0</v>
      </c>
      <c r="BI298" s="127">
        <f t="shared" si="267"/>
        <v>0</v>
      </c>
      <c r="BJ298" s="127">
        <f t="shared" si="267"/>
        <v>0</v>
      </c>
      <c r="BK298" s="127">
        <f t="shared" si="267"/>
        <v>0</v>
      </c>
      <c r="BL298" s="127">
        <f t="shared" si="267"/>
        <v>0</v>
      </c>
      <c r="BM298" s="127">
        <f t="shared" si="267"/>
        <v>0</v>
      </c>
    </row>
    <row r="299" spans="2:65" x14ac:dyDescent="0.25">
      <c r="B299" t="str">
        <f t="shared" si="265"/>
        <v>COSTI D'IMPIANTO E AMPLIAMENTO</v>
      </c>
      <c r="C299" s="51">
        <f t="shared" si="265"/>
        <v>0</v>
      </c>
      <c r="F299" s="127"/>
      <c r="G299" s="127"/>
      <c r="H299" s="127"/>
      <c r="I299" s="127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>
        <f t="shared" ref="W299:BM299" si="268">+IF(V306=$G$5,0,1)*(SUM($G$8)*$C299)/12</f>
        <v>0</v>
      </c>
      <c r="X299" s="127">
        <f t="shared" si="268"/>
        <v>0</v>
      </c>
      <c r="Y299" s="127">
        <f t="shared" si="268"/>
        <v>0</v>
      </c>
      <c r="Z299" s="127">
        <f t="shared" si="268"/>
        <v>0</v>
      </c>
      <c r="AA299" s="127">
        <f t="shared" si="268"/>
        <v>0</v>
      </c>
      <c r="AB299" s="127">
        <f t="shared" si="268"/>
        <v>0</v>
      </c>
      <c r="AC299" s="127">
        <f t="shared" si="268"/>
        <v>0</v>
      </c>
      <c r="AD299" s="127">
        <f t="shared" si="268"/>
        <v>0</v>
      </c>
      <c r="AE299" s="127">
        <f t="shared" si="268"/>
        <v>0</v>
      </c>
      <c r="AF299" s="127">
        <f t="shared" si="268"/>
        <v>0</v>
      </c>
      <c r="AG299" s="127">
        <f t="shared" si="268"/>
        <v>0</v>
      </c>
      <c r="AH299" s="127">
        <f t="shared" si="268"/>
        <v>0</v>
      </c>
      <c r="AI299" s="127">
        <f t="shared" si="268"/>
        <v>0</v>
      </c>
      <c r="AJ299" s="127">
        <f t="shared" si="268"/>
        <v>0</v>
      </c>
      <c r="AK299" s="127">
        <f t="shared" si="268"/>
        <v>0</v>
      </c>
      <c r="AL299" s="127">
        <f t="shared" si="268"/>
        <v>0</v>
      </c>
      <c r="AM299" s="127">
        <f t="shared" si="268"/>
        <v>0</v>
      </c>
      <c r="AN299" s="127">
        <f t="shared" si="268"/>
        <v>0</v>
      </c>
      <c r="AO299" s="127">
        <f t="shared" si="268"/>
        <v>0</v>
      </c>
      <c r="AP299" s="127">
        <f t="shared" si="268"/>
        <v>0</v>
      </c>
      <c r="AQ299" s="127">
        <f t="shared" si="268"/>
        <v>0</v>
      </c>
      <c r="AR299" s="127">
        <f t="shared" si="268"/>
        <v>0</v>
      </c>
      <c r="AS299" s="127">
        <f t="shared" si="268"/>
        <v>0</v>
      </c>
      <c r="AT299" s="127">
        <f t="shared" si="268"/>
        <v>0</v>
      </c>
      <c r="AU299" s="127">
        <f t="shared" si="268"/>
        <v>0</v>
      </c>
      <c r="AV299" s="127">
        <f t="shared" si="268"/>
        <v>0</v>
      </c>
      <c r="AW299" s="127">
        <f t="shared" si="268"/>
        <v>0</v>
      </c>
      <c r="AX299" s="127">
        <f t="shared" si="268"/>
        <v>0</v>
      </c>
      <c r="AY299" s="127">
        <f t="shared" si="268"/>
        <v>0</v>
      </c>
      <c r="AZ299" s="127">
        <f t="shared" si="268"/>
        <v>0</v>
      </c>
      <c r="BA299" s="127">
        <f t="shared" si="268"/>
        <v>0</v>
      </c>
      <c r="BB299" s="127">
        <f t="shared" si="268"/>
        <v>0</v>
      </c>
      <c r="BC299" s="127">
        <f t="shared" si="268"/>
        <v>0</v>
      </c>
      <c r="BD299" s="127">
        <f t="shared" si="268"/>
        <v>0</v>
      </c>
      <c r="BE299" s="127">
        <f t="shared" si="268"/>
        <v>0</v>
      </c>
      <c r="BF299" s="127">
        <f t="shared" si="268"/>
        <v>0</v>
      </c>
      <c r="BG299" s="127">
        <f t="shared" si="268"/>
        <v>0</v>
      </c>
      <c r="BH299" s="127">
        <f t="shared" si="268"/>
        <v>0</v>
      </c>
      <c r="BI299" s="127">
        <f t="shared" si="268"/>
        <v>0</v>
      </c>
      <c r="BJ299" s="127">
        <f t="shared" si="268"/>
        <v>0</v>
      </c>
      <c r="BK299" s="127">
        <f t="shared" si="268"/>
        <v>0</v>
      </c>
      <c r="BL299" s="127">
        <f t="shared" si="268"/>
        <v>0</v>
      </c>
      <c r="BM299" s="127">
        <f t="shared" si="268"/>
        <v>0</v>
      </c>
    </row>
    <row r="300" spans="2:65" x14ac:dyDescent="0.25">
      <c r="B300" t="str">
        <f t="shared" si="265"/>
        <v>FEE D'INGRESSO</v>
      </c>
      <c r="C300" s="51">
        <f t="shared" si="265"/>
        <v>0</v>
      </c>
      <c r="F300" s="127"/>
      <c r="G300" s="127"/>
      <c r="H300" s="127"/>
      <c r="I300" s="127"/>
      <c r="J300" s="127"/>
      <c r="K300" s="127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>
        <f t="shared" ref="W300:BM300" si="269">+IF(V307=$G$5,0,1)*(SUM($G$9)*$C300)/12</f>
        <v>0</v>
      </c>
      <c r="X300" s="127">
        <f t="shared" si="269"/>
        <v>0</v>
      </c>
      <c r="Y300" s="127">
        <f t="shared" si="269"/>
        <v>0</v>
      </c>
      <c r="Z300" s="127">
        <f t="shared" si="269"/>
        <v>0</v>
      </c>
      <c r="AA300" s="127">
        <f t="shared" si="269"/>
        <v>0</v>
      </c>
      <c r="AB300" s="127">
        <f t="shared" si="269"/>
        <v>0</v>
      </c>
      <c r="AC300" s="127">
        <f t="shared" si="269"/>
        <v>0</v>
      </c>
      <c r="AD300" s="127">
        <f t="shared" si="269"/>
        <v>0</v>
      </c>
      <c r="AE300" s="127">
        <f t="shared" si="269"/>
        <v>0</v>
      </c>
      <c r="AF300" s="127">
        <f t="shared" si="269"/>
        <v>0</v>
      </c>
      <c r="AG300" s="127">
        <f t="shared" si="269"/>
        <v>0</v>
      </c>
      <c r="AH300" s="127">
        <f t="shared" si="269"/>
        <v>0</v>
      </c>
      <c r="AI300" s="127">
        <f t="shared" si="269"/>
        <v>0</v>
      </c>
      <c r="AJ300" s="127">
        <f t="shared" si="269"/>
        <v>0</v>
      </c>
      <c r="AK300" s="127">
        <f t="shared" si="269"/>
        <v>0</v>
      </c>
      <c r="AL300" s="127">
        <f t="shared" si="269"/>
        <v>0</v>
      </c>
      <c r="AM300" s="127">
        <f t="shared" si="269"/>
        <v>0</v>
      </c>
      <c r="AN300" s="127">
        <f t="shared" si="269"/>
        <v>0</v>
      </c>
      <c r="AO300" s="127">
        <f t="shared" si="269"/>
        <v>0</v>
      </c>
      <c r="AP300" s="127">
        <f t="shared" si="269"/>
        <v>0</v>
      </c>
      <c r="AQ300" s="127">
        <f t="shared" si="269"/>
        <v>0</v>
      </c>
      <c r="AR300" s="127">
        <f t="shared" si="269"/>
        <v>0</v>
      </c>
      <c r="AS300" s="127">
        <f t="shared" si="269"/>
        <v>0</v>
      </c>
      <c r="AT300" s="127">
        <f t="shared" si="269"/>
        <v>0</v>
      </c>
      <c r="AU300" s="127">
        <f t="shared" si="269"/>
        <v>0</v>
      </c>
      <c r="AV300" s="127">
        <f t="shared" si="269"/>
        <v>0</v>
      </c>
      <c r="AW300" s="127">
        <f t="shared" si="269"/>
        <v>0</v>
      </c>
      <c r="AX300" s="127">
        <f t="shared" si="269"/>
        <v>0</v>
      </c>
      <c r="AY300" s="127">
        <f t="shared" si="269"/>
        <v>0</v>
      </c>
      <c r="AZ300" s="127">
        <f t="shared" si="269"/>
        <v>0</v>
      </c>
      <c r="BA300" s="127">
        <f t="shared" si="269"/>
        <v>0</v>
      </c>
      <c r="BB300" s="127">
        <f t="shared" si="269"/>
        <v>0</v>
      </c>
      <c r="BC300" s="127">
        <f t="shared" si="269"/>
        <v>0</v>
      </c>
      <c r="BD300" s="127">
        <f t="shared" si="269"/>
        <v>0</v>
      </c>
      <c r="BE300" s="127">
        <f t="shared" si="269"/>
        <v>0</v>
      </c>
      <c r="BF300" s="127">
        <f t="shared" si="269"/>
        <v>0</v>
      </c>
      <c r="BG300" s="127">
        <f t="shared" si="269"/>
        <v>0</v>
      </c>
      <c r="BH300" s="127">
        <f t="shared" si="269"/>
        <v>0</v>
      </c>
      <c r="BI300" s="127">
        <f t="shared" si="269"/>
        <v>0</v>
      </c>
      <c r="BJ300" s="127">
        <f t="shared" si="269"/>
        <v>0</v>
      </c>
      <c r="BK300" s="127">
        <f t="shared" si="269"/>
        <v>0</v>
      </c>
      <c r="BL300" s="127">
        <f t="shared" si="269"/>
        <v>0</v>
      </c>
      <c r="BM300" s="127">
        <f t="shared" si="269"/>
        <v>0</v>
      </c>
    </row>
    <row r="301" spans="2:65" x14ac:dyDescent="0.25">
      <c r="B301" t="str">
        <f t="shared" si="265"/>
        <v>ALTRE IMM.NI IMMATERIALI</v>
      </c>
      <c r="C301" s="51">
        <f t="shared" si="265"/>
        <v>0</v>
      </c>
      <c r="F301" s="127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>
        <f t="shared" ref="W301:BM301" si="270">+IF(V308=$G$5,0,1)*(SUM($G$10)*$C301)/12</f>
        <v>0</v>
      </c>
      <c r="X301" s="127">
        <f t="shared" si="270"/>
        <v>0</v>
      </c>
      <c r="Y301" s="127">
        <f t="shared" si="270"/>
        <v>0</v>
      </c>
      <c r="Z301" s="127">
        <f t="shared" si="270"/>
        <v>0</v>
      </c>
      <c r="AA301" s="127">
        <f t="shared" si="270"/>
        <v>0</v>
      </c>
      <c r="AB301" s="127">
        <f t="shared" si="270"/>
        <v>0</v>
      </c>
      <c r="AC301" s="127">
        <f t="shared" si="270"/>
        <v>0</v>
      </c>
      <c r="AD301" s="127">
        <f t="shared" si="270"/>
        <v>0</v>
      </c>
      <c r="AE301" s="127">
        <f t="shared" si="270"/>
        <v>0</v>
      </c>
      <c r="AF301" s="127">
        <f t="shared" si="270"/>
        <v>0</v>
      </c>
      <c r="AG301" s="127">
        <f t="shared" si="270"/>
        <v>0</v>
      </c>
      <c r="AH301" s="127">
        <f t="shared" si="270"/>
        <v>0</v>
      </c>
      <c r="AI301" s="127">
        <f t="shared" si="270"/>
        <v>0</v>
      </c>
      <c r="AJ301" s="127">
        <f t="shared" si="270"/>
        <v>0</v>
      </c>
      <c r="AK301" s="127">
        <f t="shared" si="270"/>
        <v>0</v>
      </c>
      <c r="AL301" s="127">
        <f t="shared" si="270"/>
        <v>0</v>
      </c>
      <c r="AM301" s="127">
        <f t="shared" si="270"/>
        <v>0</v>
      </c>
      <c r="AN301" s="127">
        <f t="shared" si="270"/>
        <v>0</v>
      </c>
      <c r="AO301" s="127">
        <f t="shared" si="270"/>
        <v>0</v>
      </c>
      <c r="AP301" s="127">
        <f t="shared" si="270"/>
        <v>0</v>
      </c>
      <c r="AQ301" s="127">
        <f t="shared" si="270"/>
        <v>0</v>
      </c>
      <c r="AR301" s="127">
        <f t="shared" si="270"/>
        <v>0</v>
      </c>
      <c r="AS301" s="127">
        <f t="shared" si="270"/>
        <v>0</v>
      </c>
      <c r="AT301" s="127">
        <f t="shared" si="270"/>
        <v>0</v>
      </c>
      <c r="AU301" s="127">
        <f t="shared" si="270"/>
        <v>0</v>
      </c>
      <c r="AV301" s="127">
        <f t="shared" si="270"/>
        <v>0</v>
      </c>
      <c r="AW301" s="127">
        <f t="shared" si="270"/>
        <v>0</v>
      </c>
      <c r="AX301" s="127">
        <f t="shared" si="270"/>
        <v>0</v>
      </c>
      <c r="AY301" s="127">
        <f t="shared" si="270"/>
        <v>0</v>
      </c>
      <c r="AZ301" s="127">
        <f t="shared" si="270"/>
        <v>0</v>
      </c>
      <c r="BA301" s="127">
        <f t="shared" si="270"/>
        <v>0</v>
      </c>
      <c r="BB301" s="127">
        <f t="shared" si="270"/>
        <v>0</v>
      </c>
      <c r="BC301" s="127">
        <f t="shared" si="270"/>
        <v>0</v>
      </c>
      <c r="BD301" s="127">
        <f t="shared" si="270"/>
        <v>0</v>
      </c>
      <c r="BE301" s="127">
        <f t="shared" si="270"/>
        <v>0</v>
      </c>
      <c r="BF301" s="127">
        <f t="shared" si="270"/>
        <v>0</v>
      </c>
      <c r="BG301" s="127">
        <f t="shared" si="270"/>
        <v>0</v>
      </c>
      <c r="BH301" s="127">
        <f t="shared" si="270"/>
        <v>0</v>
      </c>
      <c r="BI301" s="127">
        <f t="shared" si="270"/>
        <v>0</v>
      </c>
      <c r="BJ301" s="127">
        <f t="shared" si="270"/>
        <v>0</v>
      </c>
      <c r="BK301" s="127">
        <f t="shared" si="270"/>
        <v>0</v>
      </c>
      <c r="BL301" s="127">
        <f t="shared" si="270"/>
        <v>0</v>
      </c>
      <c r="BM301" s="127">
        <f t="shared" si="270"/>
        <v>0</v>
      </c>
    </row>
    <row r="302" spans="2:65" ht="30" x14ac:dyDescent="0.25">
      <c r="C302" s="50"/>
      <c r="F302" s="165" t="s">
        <v>167</v>
      </c>
      <c r="G302" s="165" t="s">
        <v>167</v>
      </c>
      <c r="H302" s="165" t="s">
        <v>167</v>
      </c>
      <c r="I302" s="165" t="s">
        <v>167</v>
      </c>
      <c r="J302" s="165" t="s">
        <v>167</v>
      </c>
      <c r="K302" s="165" t="s">
        <v>167</v>
      </c>
      <c r="L302" s="165" t="s">
        <v>167</v>
      </c>
      <c r="M302" s="165" t="s">
        <v>167</v>
      </c>
      <c r="N302" s="165" t="s">
        <v>167</v>
      </c>
      <c r="O302" s="165" t="s">
        <v>167</v>
      </c>
      <c r="P302" s="165" t="s">
        <v>167</v>
      </c>
      <c r="Q302" s="165" t="s">
        <v>167</v>
      </c>
      <c r="R302" s="165" t="s">
        <v>167</v>
      </c>
      <c r="S302" s="165" t="s">
        <v>167</v>
      </c>
      <c r="T302" s="165" t="s">
        <v>167</v>
      </c>
      <c r="U302" s="165" t="s">
        <v>167</v>
      </c>
      <c r="V302" s="165" t="s">
        <v>167</v>
      </c>
      <c r="W302" s="165" t="s">
        <v>167</v>
      </c>
      <c r="X302" s="165" t="s">
        <v>167</v>
      </c>
      <c r="Y302" s="165" t="s">
        <v>167</v>
      </c>
      <c r="Z302" s="165" t="s">
        <v>167</v>
      </c>
      <c r="AA302" s="165" t="s">
        <v>167</v>
      </c>
      <c r="AB302" s="165" t="s">
        <v>167</v>
      </c>
      <c r="AC302" s="165" t="s">
        <v>167</v>
      </c>
      <c r="AD302" s="165" t="s">
        <v>167</v>
      </c>
      <c r="AE302" s="165" t="s">
        <v>167</v>
      </c>
      <c r="AF302" s="165" t="s">
        <v>167</v>
      </c>
      <c r="AG302" s="165" t="s">
        <v>167</v>
      </c>
      <c r="AH302" s="165" t="s">
        <v>167</v>
      </c>
      <c r="AI302" s="165" t="s">
        <v>167</v>
      </c>
      <c r="AJ302" s="165" t="s">
        <v>167</v>
      </c>
      <c r="AK302" s="165" t="s">
        <v>167</v>
      </c>
      <c r="AL302" s="165" t="s">
        <v>167</v>
      </c>
      <c r="AM302" s="165" t="s">
        <v>167</v>
      </c>
      <c r="AN302" s="165" t="s">
        <v>167</v>
      </c>
      <c r="AO302" s="165" t="s">
        <v>167</v>
      </c>
      <c r="AP302" s="165" t="s">
        <v>167</v>
      </c>
      <c r="AQ302" s="165" t="s">
        <v>167</v>
      </c>
      <c r="AR302" s="165" t="s">
        <v>167</v>
      </c>
      <c r="AS302" s="165" t="s">
        <v>167</v>
      </c>
      <c r="AT302" s="165" t="s">
        <v>167</v>
      </c>
      <c r="AU302" s="165" t="s">
        <v>167</v>
      </c>
      <c r="AV302" s="165" t="s">
        <v>167</v>
      </c>
      <c r="AW302" s="165" t="s">
        <v>167</v>
      </c>
      <c r="AX302" s="165" t="s">
        <v>167</v>
      </c>
      <c r="AY302" s="165" t="s">
        <v>167</v>
      </c>
      <c r="AZ302" s="165" t="s">
        <v>167</v>
      </c>
      <c r="BA302" s="165" t="s">
        <v>167</v>
      </c>
      <c r="BB302" s="165" t="s">
        <v>167</v>
      </c>
      <c r="BC302" s="165" t="s">
        <v>167</v>
      </c>
      <c r="BD302" s="165" t="s">
        <v>167</v>
      </c>
      <c r="BE302" s="165" t="s">
        <v>167</v>
      </c>
      <c r="BF302" s="165" t="s">
        <v>167</v>
      </c>
      <c r="BG302" s="165" t="s">
        <v>167</v>
      </c>
      <c r="BH302" s="165" t="s">
        <v>167</v>
      </c>
      <c r="BI302" s="165" t="s">
        <v>167</v>
      </c>
      <c r="BJ302" s="165" t="s">
        <v>167</v>
      </c>
      <c r="BK302" s="165" t="s">
        <v>167</v>
      </c>
      <c r="BL302" s="165" t="s">
        <v>167</v>
      </c>
      <c r="BM302" s="165" t="s">
        <v>167</v>
      </c>
    </row>
    <row r="303" spans="2:65" x14ac:dyDescent="0.25">
      <c r="B303" t="str">
        <f>+B296</f>
        <v>FABBRICATI</v>
      </c>
      <c r="C303" s="51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>
        <f t="shared" ref="W303:BM308" si="271">+V303+W296</f>
        <v>0</v>
      </c>
      <c r="X303" s="127">
        <f t="shared" si="271"/>
        <v>0</v>
      </c>
      <c r="Y303" s="127">
        <f t="shared" si="271"/>
        <v>0</v>
      </c>
      <c r="Z303" s="127">
        <f t="shared" si="271"/>
        <v>0</v>
      </c>
      <c r="AA303" s="127">
        <f t="shared" si="271"/>
        <v>0</v>
      </c>
      <c r="AB303" s="127">
        <f t="shared" si="271"/>
        <v>0</v>
      </c>
      <c r="AC303" s="127">
        <f t="shared" si="271"/>
        <v>0</v>
      </c>
      <c r="AD303" s="127">
        <f t="shared" si="271"/>
        <v>0</v>
      </c>
      <c r="AE303" s="127">
        <f t="shared" si="271"/>
        <v>0</v>
      </c>
      <c r="AF303" s="127">
        <f t="shared" si="271"/>
        <v>0</v>
      </c>
      <c r="AG303" s="127">
        <f t="shared" si="271"/>
        <v>0</v>
      </c>
      <c r="AH303" s="127">
        <f t="shared" si="271"/>
        <v>0</v>
      </c>
      <c r="AI303" s="127">
        <f t="shared" si="271"/>
        <v>0</v>
      </c>
      <c r="AJ303" s="127">
        <f t="shared" si="271"/>
        <v>0</v>
      </c>
      <c r="AK303" s="127">
        <f t="shared" si="271"/>
        <v>0</v>
      </c>
      <c r="AL303" s="127">
        <f t="shared" si="271"/>
        <v>0</v>
      </c>
      <c r="AM303" s="127">
        <f t="shared" si="271"/>
        <v>0</v>
      </c>
      <c r="AN303" s="127">
        <f t="shared" si="271"/>
        <v>0</v>
      </c>
      <c r="AO303" s="127">
        <f t="shared" si="271"/>
        <v>0</v>
      </c>
      <c r="AP303" s="127">
        <f t="shared" si="271"/>
        <v>0</v>
      </c>
      <c r="AQ303" s="127">
        <f t="shared" si="271"/>
        <v>0</v>
      </c>
      <c r="AR303" s="127">
        <f t="shared" si="271"/>
        <v>0</v>
      </c>
      <c r="AS303" s="127">
        <f t="shared" si="271"/>
        <v>0</v>
      </c>
      <c r="AT303" s="127">
        <f t="shared" si="271"/>
        <v>0</v>
      </c>
      <c r="AU303" s="127">
        <f t="shared" si="271"/>
        <v>0</v>
      </c>
      <c r="AV303" s="127">
        <f t="shared" si="271"/>
        <v>0</v>
      </c>
      <c r="AW303" s="127">
        <f t="shared" si="271"/>
        <v>0</v>
      </c>
      <c r="AX303" s="127">
        <f t="shared" si="271"/>
        <v>0</v>
      </c>
      <c r="AY303" s="127">
        <f t="shared" si="271"/>
        <v>0</v>
      </c>
      <c r="AZ303" s="127">
        <f t="shared" si="271"/>
        <v>0</v>
      </c>
      <c r="BA303" s="127">
        <f t="shared" si="271"/>
        <v>0</v>
      </c>
      <c r="BB303" s="127">
        <f t="shared" si="271"/>
        <v>0</v>
      </c>
      <c r="BC303" s="127">
        <f t="shared" si="271"/>
        <v>0</v>
      </c>
      <c r="BD303" s="127">
        <f t="shared" si="271"/>
        <v>0</v>
      </c>
      <c r="BE303" s="127">
        <f t="shared" si="271"/>
        <v>0</v>
      </c>
      <c r="BF303" s="127">
        <f t="shared" si="271"/>
        <v>0</v>
      </c>
      <c r="BG303" s="127">
        <f t="shared" si="271"/>
        <v>0</v>
      </c>
      <c r="BH303" s="127">
        <f t="shared" si="271"/>
        <v>0</v>
      </c>
      <c r="BI303" s="127">
        <f t="shared" si="271"/>
        <v>0</v>
      </c>
      <c r="BJ303" s="127">
        <f t="shared" si="271"/>
        <v>0</v>
      </c>
      <c r="BK303" s="127">
        <f t="shared" si="271"/>
        <v>0</v>
      </c>
      <c r="BL303" s="127">
        <f t="shared" si="271"/>
        <v>0</v>
      </c>
      <c r="BM303" s="127">
        <f t="shared" si="271"/>
        <v>0</v>
      </c>
    </row>
    <row r="304" spans="2:65" x14ac:dyDescent="0.25">
      <c r="B304" t="str">
        <f t="shared" ref="B304:B307" si="272">+B297</f>
        <v>IMPIANTI E MACCHINARI</v>
      </c>
      <c r="C304" s="51"/>
      <c r="F304" s="127"/>
      <c r="G304" s="127"/>
      <c r="H304" s="127"/>
      <c r="I304" s="127"/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>
        <f t="shared" si="271"/>
        <v>0</v>
      </c>
      <c r="X304" s="127">
        <f t="shared" si="271"/>
        <v>0</v>
      </c>
      <c r="Y304" s="127">
        <f t="shared" si="271"/>
        <v>0</v>
      </c>
      <c r="Z304" s="127">
        <f t="shared" si="271"/>
        <v>0</v>
      </c>
      <c r="AA304" s="127">
        <f t="shared" si="271"/>
        <v>0</v>
      </c>
      <c r="AB304" s="127">
        <f t="shared" si="271"/>
        <v>0</v>
      </c>
      <c r="AC304" s="127">
        <f t="shared" si="271"/>
        <v>0</v>
      </c>
      <c r="AD304" s="127">
        <f t="shared" si="271"/>
        <v>0</v>
      </c>
      <c r="AE304" s="127">
        <f t="shared" si="271"/>
        <v>0</v>
      </c>
      <c r="AF304" s="127">
        <f t="shared" si="271"/>
        <v>0</v>
      </c>
      <c r="AG304" s="127">
        <f t="shared" si="271"/>
        <v>0</v>
      </c>
      <c r="AH304" s="127">
        <f t="shared" si="271"/>
        <v>0</v>
      </c>
      <c r="AI304" s="127">
        <f t="shared" si="271"/>
        <v>0</v>
      </c>
      <c r="AJ304" s="127">
        <f t="shared" si="271"/>
        <v>0</v>
      </c>
      <c r="AK304" s="127">
        <f t="shared" si="271"/>
        <v>0</v>
      </c>
      <c r="AL304" s="127">
        <f t="shared" si="271"/>
        <v>0</v>
      </c>
      <c r="AM304" s="127">
        <f t="shared" si="271"/>
        <v>0</v>
      </c>
      <c r="AN304" s="127">
        <f t="shared" si="271"/>
        <v>0</v>
      </c>
      <c r="AO304" s="127">
        <f t="shared" si="271"/>
        <v>0</v>
      </c>
      <c r="AP304" s="127">
        <f t="shared" si="271"/>
        <v>0</v>
      </c>
      <c r="AQ304" s="127">
        <f t="shared" si="271"/>
        <v>0</v>
      </c>
      <c r="AR304" s="127">
        <f t="shared" si="271"/>
        <v>0</v>
      </c>
      <c r="AS304" s="127">
        <f t="shared" si="271"/>
        <v>0</v>
      </c>
      <c r="AT304" s="127">
        <f t="shared" si="271"/>
        <v>0</v>
      </c>
      <c r="AU304" s="127">
        <f t="shared" si="271"/>
        <v>0</v>
      </c>
      <c r="AV304" s="127">
        <f t="shared" si="271"/>
        <v>0</v>
      </c>
      <c r="AW304" s="127">
        <f t="shared" si="271"/>
        <v>0</v>
      </c>
      <c r="AX304" s="127">
        <f t="shared" si="271"/>
        <v>0</v>
      </c>
      <c r="AY304" s="127">
        <f t="shared" si="271"/>
        <v>0</v>
      </c>
      <c r="AZ304" s="127">
        <f t="shared" si="271"/>
        <v>0</v>
      </c>
      <c r="BA304" s="127">
        <f t="shared" si="271"/>
        <v>0</v>
      </c>
      <c r="BB304" s="127">
        <f t="shared" si="271"/>
        <v>0</v>
      </c>
      <c r="BC304" s="127">
        <f t="shared" si="271"/>
        <v>0</v>
      </c>
      <c r="BD304" s="127">
        <f t="shared" si="271"/>
        <v>0</v>
      </c>
      <c r="BE304" s="127">
        <f t="shared" si="271"/>
        <v>0</v>
      </c>
      <c r="BF304" s="127">
        <f t="shared" si="271"/>
        <v>0</v>
      </c>
      <c r="BG304" s="127">
        <f t="shared" si="271"/>
        <v>0</v>
      </c>
      <c r="BH304" s="127">
        <f t="shared" si="271"/>
        <v>0</v>
      </c>
      <c r="BI304" s="127">
        <f t="shared" si="271"/>
        <v>0</v>
      </c>
      <c r="BJ304" s="127">
        <f t="shared" si="271"/>
        <v>0</v>
      </c>
      <c r="BK304" s="127">
        <f t="shared" si="271"/>
        <v>0</v>
      </c>
      <c r="BL304" s="127">
        <f t="shared" si="271"/>
        <v>0</v>
      </c>
      <c r="BM304" s="127">
        <f t="shared" si="271"/>
        <v>0</v>
      </c>
    </row>
    <row r="305" spans="2:65" x14ac:dyDescent="0.25">
      <c r="B305" t="str">
        <f t="shared" si="272"/>
        <v>ATTREZZATURE IND.LI E COMM.LI</v>
      </c>
      <c r="C305" s="51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>
        <f t="shared" si="271"/>
        <v>0</v>
      </c>
      <c r="X305" s="127">
        <f t="shared" si="271"/>
        <v>0</v>
      </c>
      <c r="Y305" s="127">
        <f t="shared" si="271"/>
        <v>0</v>
      </c>
      <c r="Z305" s="127">
        <f t="shared" si="271"/>
        <v>0</v>
      </c>
      <c r="AA305" s="127">
        <f t="shared" si="271"/>
        <v>0</v>
      </c>
      <c r="AB305" s="127">
        <f t="shared" si="271"/>
        <v>0</v>
      </c>
      <c r="AC305" s="127">
        <f t="shared" si="271"/>
        <v>0</v>
      </c>
      <c r="AD305" s="127">
        <f t="shared" si="271"/>
        <v>0</v>
      </c>
      <c r="AE305" s="127">
        <f t="shared" si="271"/>
        <v>0</v>
      </c>
      <c r="AF305" s="127">
        <f t="shared" si="271"/>
        <v>0</v>
      </c>
      <c r="AG305" s="127">
        <f t="shared" si="271"/>
        <v>0</v>
      </c>
      <c r="AH305" s="127">
        <f t="shared" si="271"/>
        <v>0</v>
      </c>
      <c r="AI305" s="127">
        <f t="shared" si="271"/>
        <v>0</v>
      </c>
      <c r="AJ305" s="127">
        <f t="shared" si="271"/>
        <v>0</v>
      </c>
      <c r="AK305" s="127">
        <f t="shared" si="271"/>
        <v>0</v>
      </c>
      <c r="AL305" s="127">
        <f t="shared" si="271"/>
        <v>0</v>
      </c>
      <c r="AM305" s="127">
        <f t="shared" si="271"/>
        <v>0</v>
      </c>
      <c r="AN305" s="127">
        <f t="shared" si="271"/>
        <v>0</v>
      </c>
      <c r="AO305" s="127">
        <f t="shared" si="271"/>
        <v>0</v>
      </c>
      <c r="AP305" s="127">
        <f t="shared" si="271"/>
        <v>0</v>
      </c>
      <c r="AQ305" s="127">
        <f t="shared" si="271"/>
        <v>0</v>
      </c>
      <c r="AR305" s="127">
        <f t="shared" si="271"/>
        <v>0</v>
      </c>
      <c r="AS305" s="127">
        <f t="shared" si="271"/>
        <v>0</v>
      </c>
      <c r="AT305" s="127">
        <f t="shared" si="271"/>
        <v>0</v>
      </c>
      <c r="AU305" s="127">
        <f t="shared" si="271"/>
        <v>0</v>
      </c>
      <c r="AV305" s="127">
        <f t="shared" si="271"/>
        <v>0</v>
      </c>
      <c r="AW305" s="127">
        <f t="shared" si="271"/>
        <v>0</v>
      </c>
      <c r="AX305" s="127">
        <f t="shared" si="271"/>
        <v>0</v>
      </c>
      <c r="AY305" s="127">
        <f t="shared" si="271"/>
        <v>0</v>
      </c>
      <c r="AZ305" s="127">
        <f t="shared" si="271"/>
        <v>0</v>
      </c>
      <c r="BA305" s="127">
        <f t="shared" si="271"/>
        <v>0</v>
      </c>
      <c r="BB305" s="127">
        <f t="shared" si="271"/>
        <v>0</v>
      </c>
      <c r="BC305" s="127">
        <f t="shared" si="271"/>
        <v>0</v>
      </c>
      <c r="BD305" s="127">
        <f t="shared" si="271"/>
        <v>0</v>
      </c>
      <c r="BE305" s="127">
        <f t="shared" si="271"/>
        <v>0</v>
      </c>
      <c r="BF305" s="127">
        <f t="shared" si="271"/>
        <v>0</v>
      </c>
      <c r="BG305" s="127">
        <f t="shared" si="271"/>
        <v>0</v>
      </c>
      <c r="BH305" s="127">
        <f t="shared" si="271"/>
        <v>0</v>
      </c>
      <c r="BI305" s="127">
        <f t="shared" si="271"/>
        <v>0</v>
      </c>
      <c r="BJ305" s="127">
        <f t="shared" si="271"/>
        <v>0</v>
      </c>
      <c r="BK305" s="127">
        <f t="shared" si="271"/>
        <v>0</v>
      </c>
      <c r="BL305" s="127">
        <f t="shared" si="271"/>
        <v>0</v>
      </c>
      <c r="BM305" s="127">
        <f t="shared" si="271"/>
        <v>0</v>
      </c>
    </row>
    <row r="306" spans="2:65" x14ac:dyDescent="0.25">
      <c r="B306" t="str">
        <f t="shared" si="272"/>
        <v>COSTI D'IMPIANTO E AMPLIAMENTO</v>
      </c>
      <c r="C306" s="51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>
        <f t="shared" si="271"/>
        <v>0</v>
      </c>
      <c r="X306" s="127">
        <f t="shared" si="271"/>
        <v>0</v>
      </c>
      <c r="Y306" s="127">
        <f t="shared" si="271"/>
        <v>0</v>
      </c>
      <c r="Z306" s="127">
        <f t="shared" si="271"/>
        <v>0</v>
      </c>
      <c r="AA306" s="127">
        <f t="shared" si="271"/>
        <v>0</v>
      </c>
      <c r="AB306" s="127">
        <f t="shared" si="271"/>
        <v>0</v>
      </c>
      <c r="AC306" s="127">
        <f t="shared" si="271"/>
        <v>0</v>
      </c>
      <c r="AD306" s="127">
        <f t="shared" si="271"/>
        <v>0</v>
      </c>
      <c r="AE306" s="127">
        <f t="shared" si="271"/>
        <v>0</v>
      </c>
      <c r="AF306" s="127">
        <f t="shared" si="271"/>
        <v>0</v>
      </c>
      <c r="AG306" s="127">
        <f t="shared" si="271"/>
        <v>0</v>
      </c>
      <c r="AH306" s="127">
        <f t="shared" si="271"/>
        <v>0</v>
      </c>
      <c r="AI306" s="127">
        <f t="shared" si="271"/>
        <v>0</v>
      </c>
      <c r="AJ306" s="127">
        <f t="shared" si="271"/>
        <v>0</v>
      </c>
      <c r="AK306" s="127">
        <f t="shared" si="271"/>
        <v>0</v>
      </c>
      <c r="AL306" s="127">
        <f t="shared" si="271"/>
        <v>0</v>
      </c>
      <c r="AM306" s="127">
        <f t="shared" si="271"/>
        <v>0</v>
      </c>
      <c r="AN306" s="127">
        <f t="shared" si="271"/>
        <v>0</v>
      </c>
      <c r="AO306" s="127">
        <f t="shared" si="271"/>
        <v>0</v>
      </c>
      <c r="AP306" s="127">
        <f t="shared" si="271"/>
        <v>0</v>
      </c>
      <c r="AQ306" s="127">
        <f t="shared" si="271"/>
        <v>0</v>
      </c>
      <c r="AR306" s="127">
        <f t="shared" si="271"/>
        <v>0</v>
      </c>
      <c r="AS306" s="127">
        <f t="shared" si="271"/>
        <v>0</v>
      </c>
      <c r="AT306" s="127">
        <f t="shared" si="271"/>
        <v>0</v>
      </c>
      <c r="AU306" s="127">
        <f t="shared" si="271"/>
        <v>0</v>
      </c>
      <c r="AV306" s="127">
        <f t="shared" si="271"/>
        <v>0</v>
      </c>
      <c r="AW306" s="127">
        <f t="shared" si="271"/>
        <v>0</v>
      </c>
      <c r="AX306" s="127">
        <f t="shared" si="271"/>
        <v>0</v>
      </c>
      <c r="AY306" s="127">
        <f t="shared" si="271"/>
        <v>0</v>
      </c>
      <c r="AZ306" s="127">
        <f t="shared" si="271"/>
        <v>0</v>
      </c>
      <c r="BA306" s="127">
        <f t="shared" si="271"/>
        <v>0</v>
      </c>
      <c r="BB306" s="127">
        <f t="shared" si="271"/>
        <v>0</v>
      </c>
      <c r="BC306" s="127">
        <f t="shared" si="271"/>
        <v>0</v>
      </c>
      <c r="BD306" s="127">
        <f t="shared" si="271"/>
        <v>0</v>
      </c>
      <c r="BE306" s="127">
        <f t="shared" si="271"/>
        <v>0</v>
      </c>
      <c r="BF306" s="127">
        <f t="shared" si="271"/>
        <v>0</v>
      </c>
      <c r="BG306" s="127">
        <f t="shared" si="271"/>
        <v>0</v>
      </c>
      <c r="BH306" s="127">
        <f t="shared" si="271"/>
        <v>0</v>
      </c>
      <c r="BI306" s="127">
        <f t="shared" si="271"/>
        <v>0</v>
      </c>
      <c r="BJ306" s="127">
        <f t="shared" si="271"/>
        <v>0</v>
      </c>
      <c r="BK306" s="127">
        <f t="shared" si="271"/>
        <v>0</v>
      </c>
      <c r="BL306" s="127">
        <f t="shared" si="271"/>
        <v>0</v>
      </c>
      <c r="BM306" s="127">
        <f t="shared" si="271"/>
        <v>0</v>
      </c>
    </row>
    <row r="307" spans="2:65" x14ac:dyDescent="0.25">
      <c r="B307" t="str">
        <f t="shared" si="272"/>
        <v>FEE D'INGRESSO</v>
      </c>
      <c r="C307" s="51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>
        <f t="shared" si="271"/>
        <v>0</v>
      </c>
      <c r="X307" s="127">
        <f t="shared" si="271"/>
        <v>0</v>
      </c>
      <c r="Y307" s="127">
        <f t="shared" si="271"/>
        <v>0</v>
      </c>
      <c r="Z307" s="127">
        <f t="shared" si="271"/>
        <v>0</v>
      </c>
      <c r="AA307" s="127">
        <f t="shared" si="271"/>
        <v>0</v>
      </c>
      <c r="AB307" s="127">
        <f t="shared" si="271"/>
        <v>0</v>
      </c>
      <c r="AC307" s="127">
        <f t="shared" si="271"/>
        <v>0</v>
      </c>
      <c r="AD307" s="127">
        <f t="shared" si="271"/>
        <v>0</v>
      </c>
      <c r="AE307" s="127">
        <f t="shared" si="271"/>
        <v>0</v>
      </c>
      <c r="AF307" s="127">
        <f t="shared" si="271"/>
        <v>0</v>
      </c>
      <c r="AG307" s="127">
        <f t="shared" si="271"/>
        <v>0</v>
      </c>
      <c r="AH307" s="127">
        <f t="shared" si="271"/>
        <v>0</v>
      </c>
      <c r="AI307" s="127">
        <f t="shared" si="271"/>
        <v>0</v>
      </c>
      <c r="AJ307" s="127">
        <f t="shared" si="271"/>
        <v>0</v>
      </c>
      <c r="AK307" s="127">
        <f t="shared" si="271"/>
        <v>0</v>
      </c>
      <c r="AL307" s="127">
        <f t="shared" si="271"/>
        <v>0</v>
      </c>
      <c r="AM307" s="127">
        <f t="shared" si="271"/>
        <v>0</v>
      </c>
      <c r="AN307" s="127">
        <f t="shared" si="271"/>
        <v>0</v>
      </c>
      <c r="AO307" s="127">
        <f t="shared" si="271"/>
        <v>0</v>
      </c>
      <c r="AP307" s="127">
        <f t="shared" si="271"/>
        <v>0</v>
      </c>
      <c r="AQ307" s="127">
        <f t="shared" si="271"/>
        <v>0</v>
      </c>
      <c r="AR307" s="127">
        <f t="shared" si="271"/>
        <v>0</v>
      </c>
      <c r="AS307" s="127">
        <f t="shared" si="271"/>
        <v>0</v>
      </c>
      <c r="AT307" s="127">
        <f t="shared" si="271"/>
        <v>0</v>
      </c>
      <c r="AU307" s="127">
        <f t="shared" si="271"/>
        <v>0</v>
      </c>
      <c r="AV307" s="127">
        <f t="shared" si="271"/>
        <v>0</v>
      </c>
      <c r="AW307" s="127">
        <f t="shared" si="271"/>
        <v>0</v>
      </c>
      <c r="AX307" s="127">
        <f t="shared" si="271"/>
        <v>0</v>
      </c>
      <c r="AY307" s="127">
        <f t="shared" si="271"/>
        <v>0</v>
      </c>
      <c r="AZ307" s="127">
        <f t="shared" si="271"/>
        <v>0</v>
      </c>
      <c r="BA307" s="127">
        <f t="shared" si="271"/>
        <v>0</v>
      </c>
      <c r="BB307" s="127">
        <f t="shared" si="271"/>
        <v>0</v>
      </c>
      <c r="BC307" s="127">
        <f t="shared" si="271"/>
        <v>0</v>
      </c>
      <c r="BD307" s="127">
        <f t="shared" si="271"/>
        <v>0</v>
      </c>
      <c r="BE307" s="127">
        <f t="shared" si="271"/>
        <v>0</v>
      </c>
      <c r="BF307" s="127">
        <f t="shared" si="271"/>
        <v>0</v>
      </c>
      <c r="BG307" s="127">
        <f t="shared" si="271"/>
        <v>0</v>
      </c>
      <c r="BH307" s="127">
        <f t="shared" si="271"/>
        <v>0</v>
      </c>
      <c r="BI307" s="127">
        <f t="shared" si="271"/>
        <v>0</v>
      </c>
      <c r="BJ307" s="127">
        <f t="shared" si="271"/>
        <v>0</v>
      </c>
      <c r="BK307" s="127">
        <f t="shared" si="271"/>
        <v>0</v>
      </c>
      <c r="BL307" s="127">
        <f t="shared" si="271"/>
        <v>0</v>
      </c>
      <c r="BM307" s="127">
        <f t="shared" si="271"/>
        <v>0</v>
      </c>
    </row>
    <row r="308" spans="2:65" x14ac:dyDescent="0.25">
      <c r="B308" t="str">
        <f>+B301</f>
        <v>ALTRE IMM.NI IMMATERIALI</v>
      </c>
      <c r="C308" s="51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>
        <f t="shared" si="271"/>
        <v>0</v>
      </c>
      <c r="X308" s="127">
        <f t="shared" si="271"/>
        <v>0</v>
      </c>
      <c r="Y308" s="127">
        <f t="shared" si="271"/>
        <v>0</v>
      </c>
      <c r="Z308" s="127">
        <f t="shared" si="271"/>
        <v>0</v>
      </c>
      <c r="AA308" s="127">
        <f t="shared" si="271"/>
        <v>0</v>
      </c>
      <c r="AB308" s="127">
        <f t="shared" si="271"/>
        <v>0</v>
      </c>
      <c r="AC308" s="127">
        <f t="shared" si="271"/>
        <v>0</v>
      </c>
      <c r="AD308" s="127">
        <f t="shared" si="271"/>
        <v>0</v>
      </c>
      <c r="AE308" s="127">
        <f t="shared" si="271"/>
        <v>0</v>
      </c>
      <c r="AF308" s="127">
        <f t="shared" si="271"/>
        <v>0</v>
      </c>
      <c r="AG308" s="127">
        <f t="shared" si="271"/>
        <v>0</v>
      </c>
      <c r="AH308" s="127">
        <f t="shared" si="271"/>
        <v>0</v>
      </c>
      <c r="AI308" s="127">
        <f t="shared" si="271"/>
        <v>0</v>
      </c>
      <c r="AJ308" s="127">
        <f t="shared" si="271"/>
        <v>0</v>
      </c>
      <c r="AK308" s="127">
        <f t="shared" si="271"/>
        <v>0</v>
      </c>
      <c r="AL308" s="127">
        <f t="shared" si="271"/>
        <v>0</v>
      </c>
      <c r="AM308" s="127">
        <f t="shared" si="271"/>
        <v>0</v>
      </c>
      <c r="AN308" s="127">
        <f t="shared" si="271"/>
        <v>0</v>
      </c>
      <c r="AO308" s="127">
        <f t="shared" si="271"/>
        <v>0</v>
      </c>
      <c r="AP308" s="127">
        <f t="shared" si="271"/>
        <v>0</v>
      </c>
      <c r="AQ308" s="127">
        <f t="shared" si="271"/>
        <v>0</v>
      </c>
      <c r="AR308" s="127">
        <f t="shared" si="271"/>
        <v>0</v>
      </c>
      <c r="AS308" s="127">
        <f t="shared" si="271"/>
        <v>0</v>
      </c>
      <c r="AT308" s="127">
        <f t="shared" si="271"/>
        <v>0</v>
      </c>
      <c r="AU308" s="127">
        <f t="shared" si="271"/>
        <v>0</v>
      </c>
      <c r="AV308" s="127">
        <f t="shared" si="271"/>
        <v>0</v>
      </c>
      <c r="AW308" s="127">
        <f t="shared" si="271"/>
        <v>0</v>
      </c>
      <c r="AX308" s="127">
        <f t="shared" si="271"/>
        <v>0</v>
      </c>
      <c r="AY308" s="127">
        <f t="shared" si="271"/>
        <v>0</v>
      </c>
      <c r="AZ308" s="127">
        <f t="shared" si="271"/>
        <v>0</v>
      </c>
      <c r="BA308" s="127">
        <f t="shared" si="271"/>
        <v>0</v>
      </c>
      <c r="BB308" s="127">
        <f t="shared" si="271"/>
        <v>0</v>
      </c>
      <c r="BC308" s="127">
        <f t="shared" si="271"/>
        <v>0</v>
      </c>
      <c r="BD308" s="127">
        <f t="shared" si="271"/>
        <v>0</v>
      </c>
      <c r="BE308" s="127">
        <f t="shared" si="271"/>
        <v>0</v>
      </c>
      <c r="BF308" s="127">
        <f t="shared" si="271"/>
        <v>0</v>
      </c>
      <c r="BG308" s="127">
        <f t="shared" si="271"/>
        <v>0</v>
      </c>
      <c r="BH308" s="127">
        <f t="shared" si="271"/>
        <v>0</v>
      </c>
      <c r="BI308" s="127">
        <f t="shared" si="271"/>
        <v>0</v>
      </c>
      <c r="BJ308" s="127">
        <f t="shared" si="271"/>
        <v>0</v>
      </c>
      <c r="BK308" s="127">
        <f t="shared" ref="BK308:BM308" si="273">+BJ308+BK301</f>
        <v>0</v>
      </c>
      <c r="BL308" s="127">
        <f t="shared" si="273"/>
        <v>0</v>
      </c>
      <c r="BM308" s="127">
        <f t="shared" si="273"/>
        <v>0</v>
      </c>
    </row>
    <row r="309" spans="2:65" x14ac:dyDescent="0.25"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  <c r="AB309" s="142"/>
      <c r="AC309" s="142"/>
      <c r="AD309" s="142"/>
      <c r="AE309" s="142"/>
      <c r="AF309" s="142"/>
      <c r="AG309" s="142"/>
      <c r="AH309" s="142"/>
      <c r="AI309" s="142"/>
      <c r="AJ309" s="142"/>
      <c r="AK309" s="142"/>
      <c r="AL309" s="142"/>
      <c r="AM309" s="142"/>
      <c r="AN309" s="142"/>
      <c r="AO309" s="142"/>
      <c r="AP309" s="142"/>
      <c r="AQ309" s="142"/>
      <c r="AR309" s="142"/>
      <c r="AS309" s="142"/>
      <c r="AT309" s="142"/>
      <c r="AU309" s="142"/>
      <c r="AV309" s="142"/>
      <c r="AW309" s="142"/>
      <c r="AX309" s="142"/>
      <c r="AY309" s="142"/>
      <c r="AZ309" s="142"/>
      <c r="BA309" s="142"/>
      <c r="BB309" s="142"/>
      <c r="BC309" s="142"/>
      <c r="BD309" s="142"/>
      <c r="BE309" s="142"/>
      <c r="BF309" s="142"/>
      <c r="BG309" s="142"/>
      <c r="BH309" s="142"/>
      <c r="BI309" s="142"/>
      <c r="BJ309" s="142"/>
      <c r="BK309" s="142"/>
      <c r="BL309" s="142"/>
      <c r="BM309" s="142"/>
    </row>
    <row r="310" spans="2:65" ht="30" x14ac:dyDescent="0.25">
      <c r="C310" s="50" t="s">
        <v>165</v>
      </c>
      <c r="F310" s="165" t="s">
        <v>166</v>
      </c>
      <c r="G310" s="165" t="s">
        <v>166</v>
      </c>
      <c r="H310" s="165" t="s">
        <v>166</v>
      </c>
      <c r="I310" s="165" t="s">
        <v>166</v>
      </c>
      <c r="J310" s="165" t="s">
        <v>166</v>
      </c>
      <c r="K310" s="165" t="s">
        <v>166</v>
      </c>
      <c r="L310" s="165" t="s">
        <v>166</v>
      </c>
      <c r="M310" s="165" t="s">
        <v>166</v>
      </c>
      <c r="N310" s="165" t="s">
        <v>166</v>
      </c>
      <c r="O310" s="165" t="s">
        <v>166</v>
      </c>
      <c r="P310" s="165" t="s">
        <v>166</v>
      </c>
      <c r="Q310" s="165" t="s">
        <v>166</v>
      </c>
      <c r="R310" s="165" t="s">
        <v>166</v>
      </c>
      <c r="S310" s="165" t="s">
        <v>166</v>
      </c>
      <c r="T310" s="165" t="s">
        <v>166</v>
      </c>
      <c r="U310" s="165" t="s">
        <v>166</v>
      </c>
      <c r="V310" s="165" t="s">
        <v>166</v>
      </c>
      <c r="W310" s="165" t="s">
        <v>166</v>
      </c>
      <c r="X310" s="165" t="s">
        <v>166</v>
      </c>
      <c r="Y310" s="165" t="s">
        <v>166</v>
      </c>
      <c r="Z310" s="165" t="s">
        <v>166</v>
      </c>
      <c r="AA310" s="165" t="s">
        <v>166</v>
      </c>
      <c r="AB310" s="165" t="s">
        <v>166</v>
      </c>
      <c r="AC310" s="165" t="s">
        <v>166</v>
      </c>
      <c r="AD310" s="165" t="s">
        <v>166</v>
      </c>
      <c r="AE310" s="165" t="s">
        <v>166</v>
      </c>
      <c r="AF310" s="165" t="s">
        <v>166</v>
      </c>
      <c r="AG310" s="165" t="s">
        <v>166</v>
      </c>
      <c r="AH310" s="165" t="s">
        <v>166</v>
      </c>
      <c r="AI310" s="165" t="s">
        <v>166</v>
      </c>
      <c r="AJ310" s="165" t="s">
        <v>166</v>
      </c>
      <c r="AK310" s="165" t="s">
        <v>166</v>
      </c>
      <c r="AL310" s="165" t="s">
        <v>166</v>
      </c>
      <c r="AM310" s="165" t="s">
        <v>166</v>
      </c>
      <c r="AN310" s="165" t="s">
        <v>166</v>
      </c>
      <c r="AO310" s="165" t="s">
        <v>166</v>
      </c>
      <c r="AP310" s="165" t="s">
        <v>166</v>
      </c>
      <c r="AQ310" s="165" t="s">
        <v>166</v>
      </c>
      <c r="AR310" s="165" t="s">
        <v>166</v>
      </c>
      <c r="AS310" s="165" t="s">
        <v>166</v>
      </c>
      <c r="AT310" s="165" t="s">
        <v>166</v>
      </c>
      <c r="AU310" s="165" t="s">
        <v>166</v>
      </c>
      <c r="AV310" s="165" t="s">
        <v>166</v>
      </c>
      <c r="AW310" s="165" t="s">
        <v>166</v>
      </c>
      <c r="AX310" s="165" t="s">
        <v>166</v>
      </c>
      <c r="AY310" s="165" t="s">
        <v>166</v>
      </c>
      <c r="AZ310" s="165" t="s">
        <v>166</v>
      </c>
      <c r="BA310" s="165" t="s">
        <v>166</v>
      </c>
      <c r="BB310" s="165" t="s">
        <v>166</v>
      </c>
      <c r="BC310" s="165" t="s">
        <v>166</v>
      </c>
      <c r="BD310" s="165" t="s">
        <v>166</v>
      </c>
      <c r="BE310" s="165" t="s">
        <v>166</v>
      </c>
      <c r="BF310" s="165" t="s">
        <v>166</v>
      </c>
      <c r="BG310" s="165" t="s">
        <v>166</v>
      </c>
      <c r="BH310" s="165" t="s">
        <v>166</v>
      </c>
      <c r="BI310" s="165" t="s">
        <v>166</v>
      </c>
      <c r="BJ310" s="165" t="s">
        <v>166</v>
      </c>
      <c r="BK310" s="165" t="s">
        <v>166</v>
      </c>
      <c r="BL310" s="165" t="s">
        <v>166</v>
      </c>
      <c r="BM310" s="165" t="s">
        <v>166</v>
      </c>
    </row>
    <row r="311" spans="2:65" x14ac:dyDescent="0.25">
      <c r="B311" t="str">
        <f>+B296</f>
        <v>FABBRICATI</v>
      </c>
      <c r="C311" s="51">
        <f>+C296</f>
        <v>0</v>
      </c>
      <c r="F311" s="127"/>
      <c r="G311" s="127"/>
      <c r="H311" s="127"/>
      <c r="I311" s="127"/>
      <c r="J311" s="127"/>
      <c r="K311" s="127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>
        <f t="shared" ref="X311:BM311" si="274">+IF(W318=$G$5,0,1)*(SUM($G$5)*$C311)/12</f>
        <v>0</v>
      </c>
      <c r="Y311" s="127">
        <f t="shared" si="274"/>
        <v>0</v>
      </c>
      <c r="Z311" s="127">
        <f t="shared" si="274"/>
        <v>0</v>
      </c>
      <c r="AA311" s="127">
        <f t="shared" si="274"/>
        <v>0</v>
      </c>
      <c r="AB311" s="127">
        <f t="shared" si="274"/>
        <v>0</v>
      </c>
      <c r="AC311" s="127">
        <f t="shared" si="274"/>
        <v>0</v>
      </c>
      <c r="AD311" s="127">
        <f t="shared" si="274"/>
        <v>0</v>
      </c>
      <c r="AE311" s="127">
        <f t="shared" si="274"/>
        <v>0</v>
      </c>
      <c r="AF311" s="127">
        <f t="shared" si="274"/>
        <v>0</v>
      </c>
      <c r="AG311" s="127">
        <f t="shared" si="274"/>
        <v>0</v>
      </c>
      <c r="AH311" s="127">
        <f t="shared" si="274"/>
        <v>0</v>
      </c>
      <c r="AI311" s="127">
        <f t="shared" si="274"/>
        <v>0</v>
      </c>
      <c r="AJ311" s="127">
        <f t="shared" si="274"/>
        <v>0</v>
      </c>
      <c r="AK311" s="127">
        <f t="shared" si="274"/>
        <v>0</v>
      </c>
      <c r="AL311" s="127">
        <f t="shared" si="274"/>
        <v>0</v>
      </c>
      <c r="AM311" s="127">
        <f t="shared" si="274"/>
        <v>0</v>
      </c>
      <c r="AN311" s="127">
        <f t="shared" si="274"/>
        <v>0</v>
      </c>
      <c r="AO311" s="127">
        <f t="shared" si="274"/>
        <v>0</v>
      </c>
      <c r="AP311" s="127">
        <f t="shared" si="274"/>
        <v>0</v>
      </c>
      <c r="AQ311" s="127">
        <f t="shared" si="274"/>
        <v>0</v>
      </c>
      <c r="AR311" s="127">
        <f t="shared" si="274"/>
        <v>0</v>
      </c>
      <c r="AS311" s="127">
        <f t="shared" si="274"/>
        <v>0</v>
      </c>
      <c r="AT311" s="127">
        <f t="shared" si="274"/>
        <v>0</v>
      </c>
      <c r="AU311" s="127">
        <f t="shared" si="274"/>
        <v>0</v>
      </c>
      <c r="AV311" s="127">
        <f t="shared" si="274"/>
        <v>0</v>
      </c>
      <c r="AW311" s="127">
        <f t="shared" si="274"/>
        <v>0</v>
      </c>
      <c r="AX311" s="127">
        <f t="shared" si="274"/>
        <v>0</v>
      </c>
      <c r="AY311" s="127">
        <f t="shared" si="274"/>
        <v>0</v>
      </c>
      <c r="AZ311" s="127">
        <f t="shared" si="274"/>
        <v>0</v>
      </c>
      <c r="BA311" s="127">
        <f t="shared" si="274"/>
        <v>0</v>
      </c>
      <c r="BB311" s="127">
        <f t="shared" si="274"/>
        <v>0</v>
      </c>
      <c r="BC311" s="127">
        <f t="shared" si="274"/>
        <v>0</v>
      </c>
      <c r="BD311" s="127">
        <f t="shared" si="274"/>
        <v>0</v>
      </c>
      <c r="BE311" s="127">
        <f t="shared" si="274"/>
        <v>0</v>
      </c>
      <c r="BF311" s="127">
        <f t="shared" si="274"/>
        <v>0</v>
      </c>
      <c r="BG311" s="127">
        <f t="shared" si="274"/>
        <v>0</v>
      </c>
      <c r="BH311" s="127">
        <f t="shared" si="274"/>
        <v>0</v>
      </c>
      <c r="BI311" s="127">
        <f t="shared" si="274"/>
        <v>0</v>
      </c>
      <c r="BJ311" s="127">
        <f t="shared" si="274"/>
        <v>0</v>
      </c>
      <c r="BK311" s="127">
        <f t="shared" si="274"/>
        <v>0</v>
      </c>
      <c r="BL311" s="127">
        <f t="shared" si="274"/>
        <v>0</v>
      </c>
      <c r="BM311" s="127">
        <f t="shared" si="274"/>
        <v>0</v>
      </c>
    </row>
    <row r="312" spans="2:65" x14ac:dyDescent="0.25">
      <c r="B312" t="str">
        <f t="shared" ref="B312:C316" si="275">+B297</f>
        <v>IMPIANTI E MACCHINARI</v>
      </c>
      <c r="C312" s="51">
        <f t="shared" si="275"/>
        <v>0</v>
      </c>
      <c r="F312" s="127"/>
      <c r="G312" s="127"/>
      <c r="H312" s="127"/>
      <c r="I312" s="127"/>
      <c r="J312" s="127"/>
      <c r="K312" s="127"/>
      <c r="L312" s="127"/>
      <c r="M312" s="127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>
        <f t="shared" ref="X312:BM312" si="276">+IF(W319=$G$5,0,1)*(SUM($G$6)*$C312)/12</f>
        <v>0</v>
      </c>
      <c r="Y312" s="127">
        <f t="shared" si="276"/>
        <v>0</v>
      </c>
      <c r="Z312" s="127">
        <f t="shared" si="276"/>
        <v>0</v>
      </c>
      <c r="AA312" s="127">
        <f t="shared" si="276"/>
        <v>0</v>
      </c>
      <c r="AB312" s="127">
        <f t="shared" si="276"/>
        <v>0</v>
      </c>
      <c r="AC312" s="127">
        <f t="shared" si="276"/>
        <v>0</v>
      </c>
      <c r="AD312" s="127">
        <f t="shared" si="276"/>
        <v>0</v>
      </c>
      <c r="AE312" s="127">
        <f t="shared" si="276"/>
        <v>0</v>
      </c>
      <c r="AF312" s="127">
        <f t="shared" si="276"/>
        <v>0</v>
      </c>
      <c r="AG312" s="127">
        <f t="shared" si="276"/>
        <v>0</v>
      </c>
      <c r="AH312" s="127">
        <f t="shared" si="276"/>
        <v>0</v>
      </c>
      <c r="AI312" s="127">
        <f t="shared" si="276"/>
        <v>0</v>
      </c>
      <c r="AJ312" s="127">
        <f t="shared" si="276"/>
        <v>0</v>
      </c>
      <c r="AK312" s="127">
        <f t="shared" si="276"/>
        <v>0</v>
      </c>
      <c r="AL312" s="127">
        <f t="shared" si="276"/>
        <v>0</v>
      </c>
      <c r="AM312" s="127">
        <f t="shared" si="276"/>
        <v>0</v>
      </c>
      <c r="AN312" s="127">
        <f t="shared" si="276"/>
        <v>0</v>
      </c>
      <c r="AO312" s="127">
        <f t="shared" si="276"/>
        <v>0</v>
      </c>
      <c r="AP312" s="127">
        <f t="shared" si="276"/>
        <v>0</v>
      </c>
      <c r="AQ312" s="127">
        <f t="shared" si="276"/>
        <v>0</v>
      </c>
      <c r="AR312" s="127">
        <f t="shared" si="276"/>
        <v>0</v>
      </c>
      <c r="AS312" s="127">
        <f t="shared" si="276"/>
        <v>0</v>
      </c>
      <c r="AT312" s="127">
        <f t="shared" si="276"/>
        <v>0</v>
      </c>
      <c r="AU312" s="127">
        <f t="shared" si="276"/>
        <v>0</v>
      </c>
      <c r="AV312" s="127">
        <f t="shared" si="276"/>
        <v>0</v>
      </c>
      <c r="AW312" s="127">
        <f t="shared" si="276"/>
        <v>0</v>
      </c>
      <c r="AX312" s="127">
        <f t="shared" si="276"/>
        <v>0</v>
      </c>
      <c r="AY312" s="127">
        <f t="shared" si="276"/>
        <v>0</v>
      </c>
      <c r="AZ312" s="127">
        <f t="shared" si="276"/>
        <v>0</v>
      </c>
      <c r="BA312" s="127">
        <f t="shared" si="276"/>
        <v>0</v>
      </c>
      <c r="BB312" s="127">
        <f t="shared" si="276"/>
        <v>0</v>
      </c>
      <c r="BC312" s="127">
        <f t="shared" si="276"/>
        <v>0</v>
      </c>
      <c r="BD312" s="127">
        <f t="shared" si="276"/>
        <v>0</v>
      </c>
      <c r="BE312" s="127">
        <f t="shared" si="276"/>
        <v>0</v>
      </c>
      <c r="BF312" s="127">
        <f t="shared" si="276"/>
        <v>0</v>
      </c>
      <c r="BG312" s="127">
        <f t="shared" si="276"/>
        <v>0</v>
      </c>
      <c r="BH312" s="127">
        <f t="shared" si="276"/>
        <v>0</v>
      </c>
      <c r="BI312" s="127">
        <f t="shared" si="276"/>
        <v>0</v>
      </c>
      <c r="BJ312" s="127">
        <f t="shared" si="276"/>
        <v>0</v>
      </c>
      <c r="BK312" s="127">
        <f t="shared" si="276"/>
        <v>0</v>
      </c>
      <c r="BL312" s="127">
        <f t="shared" si="276"/>
        <v>0</v>
      </c>
      <c r="BM312" s="127">
        <f t="shared" si="276"/>
        <v>0</v>
      </c>
    </row>
    <row r="313" spans="2:65" x14ac:dyDescent="0.25">
      <c r="B313" t="str">
        <f t="shared" si="275"/>
        <v>ATTREZZATURE IND.LI E COMM.LI</v>
      </c>
      <c r="C313" s="51">
        <f t="shared" si="275"/>
        <v>0</v>
      </c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>
        <f t="shared" ref="X313:BM313" si="277">+IF(W320=$G$5,0,1)*(SUM($G$7)*$C313)/12</f>
        <v>0</v>
      </c>
      <c r="Y313" s="127">
        <f t="shared" si="277"/>
        <v>0</v>
      </c>
      <c r="Z313" s="127">
        <f t="shared" si="277"/>
        <v>0</v>
      </c>
      <c r="AA313" s="127">
        <f t="shared" si="277"/>
        <v>0</v>
      </c>
      <c r="AB313" s="127">
        <f t="shared" si="277"/>
        <v>0</v>
      </c>
      <c r="AC313" s="127">
        <f t="shared" si="277"/>
        <v>0</v>
      </c>
      <c r="AD313" s="127">
        <f t="shared" si="277"/>
        <v>0</v>
      </c>
      <c r="AE313" s="127">
        <f t="shared" si="277"/>
        <v>0</v>
      </c>
      <c r="AF313" s="127">
        <f t="shared" si="277"/>
        <v>0</v>
      </c>
      <c r="AG313" s="127">
        <f t="shared" si="277"/>
        <v>0</v>
      </c>
      <c r="AH313" s="127">
        <f t="shared" si="277"/>
        <v>0</v>
      </c>
      <c r="AI313" s="127">
        <f t="shared" si="277"/>
        <v>0</v>
      </c>
      <c r="AJ313" s="127">
        <f t="shared" si="277"/>
        <v>0</v>
      </c>
      <c r="AK313" s="127">
        <f t="shared" si="277"/>
        <v>0</v>
      </c>
      <c r="AL313" s="127">
        <f t="shared" si="277"/>
        <v>0</v>
      </c>
      <c r="AM313" s="127">
        <f t="shared" si="277"/>
        <v>0</v>
      </c>
      <c r="AN313" s="127">
        <f t="shared" si="277"/>
        <v>0</v>
      </c>
      <c r="AO313" s="127">
        <f t="shared" si="277"/>
        <v>0</v>
      </c>
      <c r="AP313" s="127">
        <f t="shared" si="277"/>
        <v>0</v>
      </c>
      <c r="AQ313" s="127">
        <f t="shared" si="277"/>
        <v>0</v>
      </c>
      <c r="AR313" s="127">
        <f t="shared" si="277"/>
        <v>0</v>
      </c>
      <c r="AS313" s="127">
        <f t="shared" si="277"/>
        <v>0</v>
      </c>
      <c r="AT313" s="127">
        <f t="shared" si="277"/>
        <v>0</v>
      </c>
      <c r="AU313" s="127">
        <f t="shared" si="277"/>
        <v>0</v>
      </c>
      <c r="AV313" s="127">
        <f t="shared" si="277"/>
        <v>0</v>
      </c>
      <c r="AW313" s="127">
        <f t="shared" si="277"/>
        <v>0</v>
      </c>
      <c r="AX313" s="127">
        <f t="shared" si="277"/>
        <v>0</v>
      </c>
      <c r="AY313" s="127">
        <f t="shared" si="277"/>
        <v>0</v>
      </c>
      <c r="AZ313" s="127">
        <f t="shared" si="277"/>
        <v>0</v>
      </c>
      <c r="BA313" s="127">
        <f t="shared" si="277"/>
        <v>0</v>
      </c>
      <c r="BB313" s="127">
        <f t="shared" si="277"/>
        <v>0</v>
      </c>
      <c r="BC313" s="127">
        <f t="shared" si="277"/>
        <v>0</v>
      </c>
      <c r="BD313" s="127">
        <f t="shared" si="277"/>
        <v>0</v>
      </c>
      <c r="BE313" s="127">
        <f t="shared" si="277"/>
        <v>0</v>
      </c>
      <c r="BF313" s="127">
        <f t="shared" si="277"/>
        <v>0</v>
      </c>
      <c r="BG313" s="127">
        <f t="shared" si="277"/>
        <v>0</v>
      </c>
      <c r="BH313" s="127">
        <f t="shared" si="277"/>
        <v>0</v>
      </c>
      <c r="BI313" s="127">
        <f t="shared" si="277"/>
        <v>0</v>
      </c>
      <c r="BJ313" s="127">
        <f t="shared" si="277"/>
        <v>0</v>
      </c>
      <c r="BK313" s="127">
        <f t="shared" si="277"/>
        <v>0</v>
      </c>
      <c r="BL313" s="127">
        <f t="shared" si="277"/>
        <v>0</v>
      </c>
      <c r="BM313" s="127">
        <f t="shared" si="277"/>
        <v>0</v>
      </c>
    </row>
    <row r="314" spans="2:65" x14ac:dyDescent="0.25">
      <c r="B314" t="str">
        <f t="shared" si="275"/>
        <v>COSTI D'IMPIANTO E AMPLIAMENTO</v>
      </c>
      <c r="C314" s="51">
        <f t="shared" si="275"/>
        <v>0</v>
      </c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>
        <f t="shared" ref="X314:BM314" si="278">+IF(W321=$G$5,0,1)*(SUM($G$8)*$C314)/12</f>
        <v>0</v>
      </c>
      <c r="Y314" s="127">
        <f t="shared" si="278"/>
        <v>0</v>
      </c>
      <c r="Z314" s="127">
        <f t="shared" si="278"/>
        <v>0</v>
      </c>
      <c r="AA314" s="127">
        <f t="shared" si="278"/>
        <v>0</v>
      </c>
      <c r="AB314" s="127">
        <f t="shared" si="278"/>
        <v>0</v>
      </c>
      <c r="AC314" s="127">
        <f t="shared" si="278"/>
        <v>0</v>
      </c>
      <c r="AD314" s="127">
        <f t="shared" si="278"/>
        <v>0</v>
      </c>
      <c r="AE314" s="127">
        <f t="shared" si="278"/>
        <v>0</v>
      </c>
      <c r="AF314" s="127">
        <f t="shared" si="278"/>
        <v>0</v>
      </c>
      <c r="AG314" s="127">
        <f t="shared" si="278"/>
        <v>0</v>
      </c>
      <c r="AH314" s="127">
        <f t="shared" si="278"/>
        <v>0</v>
      </c>
      <c r="AI314" s="127">
        <f t="shared" si="278"/>
        <v>0</v>
      </c>
      <c r="AJ314" s="127">
        <f t="shared" si="278"/>
        <v>0</v>
      </c>
      <c r="AK314" s="127">
        <f t="shared" si="278"/>
        <v>0</v>
      </c>
      <c r="AL314" s="127">
        <f t="shared" si="278"/>
        <v>0</v>
      </c>
      <c r="AM314" s="127">
        <f t="shared" si="278"/>
        <v>0</v>
      </c>
      <c r="AN314" s="127">
        <f t="shared" si="278"/>
        <v>0</v>
      </c>
      <c r="AO314" s="127">
        <f t="shared" si="278"/>
        <v>0</v>
      </c>
      <c r="AP314" s="127">
        <f t="shared" si="278"/>
        <v>0</v>
      </c>
      <c r="AQ314" s="127">
        <f t="shared" si="278"/>
        <v>0</v>
      </c>
      <c r="AR314" s="127">
        <f t="shared" si="278"/>
        <v>0</v>
      </c>
      <c r="AS314" s="127">
        <f t="shared" si="278"/>
        <v>0</v>
      </c>
      <c r="AT314" s="127">
        <f t="shared" si="278"/>
        <v>0</v>
      </c>
      <c r="AU314" s="127">
        <f t="shared" si="278"/>
        <v>0</v>
      </c>
      <c r="AV314" s="127">
        <f t="shared" si="278"/>
        <v>0</v>
      </c>
      <c r="AW314" s="127">
        <f t="shared" si="278"/>
        <v>0</v>
      </c>
      <c r="AX314" s="127">
        <f t="shared" si="278"/>
        <v>0</v>
      </c>
      <c r="AY314" s="127">
        <f t="shared" si="278"/>
        <v>0</v>
      </c>
      <c r="AZ314" s="127">
        <f t="shared" si="278"/>
        <v>0</v>
      </c>
      <c r="BA314" s="127">
        <f t="shared" si="278"/>
        <v>0</v>
      </c>
      <c r="BB314" s="127">
        <f t="shared" si="278"/>
        <v>0</v>
      </c>
      <c r="BC314" s="127">
        <f t="shared" si="278"/>
        <v>0</v>
      </c>
      <c r="BD314" s="127">
        <f t="shared" si="278"/>
        <v>0</v>
      </c>
      <c r="BE314" s="127">
        <f t="shared" si="278"/>
        <v>0</v>
      </c>
      <c r="BF314" s="127">
        <f t="shared" si="278"/>
        <v>0</v>
      </c>
      <c r="BG314" s="127">
        <f t="shared" si="278"/>
        <v>0</v>
      </c>
      <c r="BH314" s="127">
        <f t="shared" si="278"/>
        <v>0</v>
      </c>
      <c r="BI314" s="127">
        <f t="shared" si="278"/>
        <v>0</v>
      </c>
      <c r="BJ314" s="127">
        <f t="shared" si="278"/>
        <v>0</v>
      </c>
      <c r="BK314" s="127">
        <f t="shared" si="278"/>
        <v>0</v>
      </c>
      <c r="BL314" s="127">
        <f t="shared" si="278"/>
        <v>0</v>
      </c>
      <c r="BM314" s="127">
        <f t="shared" si="278"/>
        <v>0</v>
      </c>
    </row>
    <row r="315" spans="2:65" x14ac:dyDescent="0.25">
      <c r="B315" t="str">
        <f t="shared" si="275"/>
        <v>FEE D'INGRESSO</v>
      </c>
      <c r="C315" s="51">
        <f t="shared" si="275"/>
        <v>0</v>
      </c>
      <c r="F315" s="127"/>
      <c r="G315" s="127"/>
      <c r="H315" s="127"/>
      <c r="I315" s="127"/>
      <c r="J315" s="127"/>
      <c r="K315" s="127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>
        <f t="shared" ref="X315:BM315" si="279">+IF(W322=$G$5,0,1)*(SUM($G$9)*$C315)/12</f>
        <v>0</v>
      </c>
      <c r="Y315" s="127">
        <f t="shared" si="279"/>
        <v>0</v>
      </c>
      <c r="Z315" s="127">
        <f t="shared" si="279"/>
        <v>0</v>
      </c>
      <c r="AA315" s="127">
        <f t="shared" si="279"/>
        <v>0</v>
      </c>
      <c r="AB315" s="127">
        <f t="shared" si="279"/>
        <v>0</v>
      </c>
      <c r="AC315" s="127">
        <f t="shared" si="279"/>
        <v>0</v>
      </c>
      <c r="AD315" s="127">
        <f t="shared" si="279"/>
        <v>0</v>
      </c>
      <c r="AE315" s="127">
        <f t="shared" si="279"/>
        <v>0</v>
      </c>
      <c r="AF315" s="127">
        <f t="shared" si="279"/>
        <v>0</v>
      </c>
      <c r="AG315" s="127">
        <f t="shared" si="279"/>
        <v>0</v>
      </c>
      <c r="AH315" s="127">
        <f t="shared" si="279"/>
        <v>0</v>
      </c>
      <c r="AI315" s="127">
        <f t="shared" si="279"/>
        <v>0</v>
      </c>
      <c r="AJ315" s="127">
        <f t="shared" si="279"/>
        <v>0</v>
      </c>
      <c r="AK315" s="127">
        <f t="shared" si="279"/>
        <v>0</v>
      </c>
      <c r="AL315" s="127">
        <f t="shared" si="279"/>
        <v>0</v>
      </c>
      <c r="AM315" s="127">
        <f t="shared" si="279"/>
        <v>0</v>
      </c>
      <c r="AN315" s="127">
        <f t="shared" si="279"/>
        <v>0</v>
      </c>
      <c r="AO315" s="127">
        <f t="shared" si="279"/>
        <v>0</v>
      </c>
      <c r="AP315" s="127">
        <f t="shared" si="279"/>
        <v>0</v>
      </c>
      <c r="AQ315" s="127">
        <f t="shared" si="279"/>
        <v>0</v>
      </c>
      <c r="AR315" s="127">
        <f t="shared" si="279"/>
        <v>0</v>
      </c>
      <c r="AS315" s="127">
        <f t="shared" si="279"/>
        <v>0</v>
      </c>
      <c r="AT315" s="127">
        <f t="shared" si="279"/>
        <v>0</v>
      </c>
      <c r="AU315" s="127">
        <f t="shared" si="279"/>
        <v>0</v>
      </c>
      <c r="AV315" s="127">
        <f t="shared" si="279"/>
        <v>0</v>
      </c>
      <c r="AW315" s="127">
        <f t="shared" si="279"/>
        <v>0</v>
      </c>
      <c r="AX315" s="127">
        <f t="shared" si="279"/>
        <v>0</v>
      </c>
      <c r="AY315" s="127">
        <f t="shared" si="279"/>
        <v>0</v>
      </c>
      <c r="AZ315" s="127">
        <f t="shared" si="279"/>
        <v>0</v>
      </c>
      <c r="BA315" s="127">
        <f t="shared" si="279"/>
        <v>0</v>
      </c>
      <c r="BB315" s="127">
        <f t="shared" si="279"/>
        <v>0</v>
      </c>
      <c r="BC315" s="127">
        <f t="shared" si="279"/>
        <v>0</v>
      </c>
      <c r="BD315" s="127">
        <f t="shared" si="279"/>
        <v>0</v>
      </c>
      <c r="BE315" s="127">
        <f t="shared" si="279"/>
        <v>0</v>
      </c>
      <c r="BF315" s="127">
        <f t="shared" si="279"/>
        <v>0</v>
      </c>
      <c r="BG315" s="127">
        <f t="shared" si="279"/>
        <v>0</v>
      </c>
      <c r="BH315" s="127">
        <f t="shared" si="279"/>
        <v>0</v>
      </c>
      <c r="BI315" s="127">
        <f t="shared" si="279"/>
        <v>0</v>
      </c>
      <c r="BJ315" s="127">
        <f t="shared" si="279"/>
        <v>0</v>
      </c>
      <c r="BK315" s="127">
        <f t="shared" si="279"/>
        <v>0</v>
      </c>
      <c r="BL315" s="127">
        <f t="shared" si="279"/>
        <v>0</v>
      </c>
      <c r="BM315" s="127">
        <f t="shared" si="279"/>
        <v>0</v>
      </c>
    </row>
    <row r="316" spans="2:65" x14ac:dyDescent="0.25">
      <c r="B316" t="str">
        <f t="shared" si="275"/>
        <v>ALTRE IMM.NI IMMATERIALI</v>
      </c>
      <c r="C316" s="51">
        <f t="shared" si="275"/>
        <v>0</v>
      </c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>
        <f t="shared" ref="X316:BM316" si="280">+IF(W323=$G$5,0,1)*(SUM($G$10)*$C316)/12</f>
        <v>0</v>
      </c>
      <c r="Y316" s="127">
        <f t="shared" si="280"/>
        <v>0</v>
      </c>
      <c r="Z316" s="127">
        <f t="shared" si="280"/>
        <v>0</v>
      </c>
      <c r="AA316" s="127">
        <f t="shared" si="280"/>
        <v>0</v>
      </c>
      <c r="AB316" s="127">
        <f t="shared" si="280"/>
        <v>0</v>
      </c>
      <c r="AC316" s="127">
        <f t="shared" si="280"/>
        <v>0</v>
      </c>
      <c r="AD316" s="127">
        <f t="shared" si="280"/>
        <v>0</v>
      </c>
      <c r="AE316" s="127">
        <f t="shared" si="280"/>
        <v>0</v>
      </c>
      <c r="AF316" s="127">
        <f t="shared" si="280"/>
        <v>0</v>
      </c>
      <c r="AG316" s="127">
        <f t="shared" si="280"/>
        <v>0</v>
      </c>
      <c r="AH316" s="127">
        <f t="shared" si="280"/>
        <v>0</v>
      </c>
      <c r="AI316" s="127">
        <f t="shared" si="280"/>
        <v>0</v>
      </c>
      <c r="AJ316" s="127">
        <f t="shared" si="280"/>
        <v>0</v>
      </c>
      <c r="AK316" s="127">
        <f t="shared" si="280"/>
        <v>0</v>
      </c>
      <c r="AL316" s="127">
        <f t="shared" si="280"/>
        <v>0</v>
      </c>
      <c r="AM316" s="127">
        <f t="shared" si="280"/>
        <v>0</v>
      </c>
      <c r="AN316" s="127">
        <f t="shared" si="280"/>
        <v>0</v>
      </c>
      <c r="AO316" s="127">
        <f t="shared" si="280"/>
        <v>0</v>
      </c>
      <c r="AP316" s="127">
        <f t="shared" si="280"/>
        <v>0</v>
      </c>
      <c r="AQ316" s="127">
        <f t="shared" si="280"/>
        <v>0</v>
      </c>
      <c r="AR316" s="127">
        <f t="shared" si="280"/>
        <v>0</v>
      </c>
      <c r="AS316" s="127">
        <f t="shared" si="280"/>
        <v>0</v>
      </c>
      <c r="AT316" s="127">
        <f t="shared" si="280"/>
        <v>0</v>
      </c>
      <c r="AU316" s="127">
        <f t="shared" si="280"/>
        <v>0</v>
      </c>
      <c r="AV316" s="127">
        <f t="shared" si="280"/>
        <v>0</v>
      </c>
      <c r="AW316" s="127">
        <f t="shared" si="280"/>
        <v>0</v>
      </c>
      <c r="AX316" s="127">
        <f t="shared" si="280"/>
        <v>0</v>
      </c>
      <c r="AY316" s="127">
        <f t="shared" si="280"/>
        <v>0</v>
      </c>
      <c r="AZ316" s="127">
        <f t="shared" si="280"/>
        <v>0</v>
      </c>
      <c r="BA316" s="127">
        <f t="shared" si="280"/>
        <v>0</v>
      </c>
      <c r="BB316" s="127">
        <f t="shared" si="280"/>
        <v>0</v>
      </c>
      <c r="BC316" s="127">
        <f t="shared" si="280"/>
        <v>0</v>
      </c>
      <c r="BD316" s="127">
        <f t="shared" si="280"/>
        <v>0</v>
      </c>
      <c r="BE316" s="127">
        <f t="shared" si="280"/>
        <v>0</v>
      </c>
      <c r="BF316" s="127">
        <f t="shared" si="280"/>
        <v>0</v>
      </c>
      <c r="BG316" s="127">
        <f t="shared" si="280"/>
        <v>0</v>
      </c>
      <c r="BH316" s="127">
        <f t="shared" si="280"/>
        <v>0</v>
      </c>
      <c r="BI316" s="127">
        <f t="shared" si="280"/>
        <v>0</v>
      </c>
      <c r="BJ316" s="127">
        <f t="shared" si="280"/>
        <v>0</v>
      </c>
      <c r="BK316" s="127">
        <f t="shared" si="280"/>
        <v>0</v>
      </c>
      <c r="BL316" s="127">
        <f t="shared" si="280"/>
        <v>0</v>
      </c>
      <c r="BM316" s="127">
        <f t="shared" si="280"/>
        <v>0</v>
      </c>
    </row>
    <row r="317" spans="2:65" ht="30" x14ac:dyDescent="0.25">
      <c r="C317" s="50"/>
      <c r="F317" s="165" t="s">
        <v>167</v>
      </c>
      <c r="G317" s="165" t="s">
        <v>167</v>
      </c>
      <c r="H317" s="165" t="s">
        <v>167</v>
      </c>
      <c r="I317" s="165" t="s">
        <v>167</v>
      </c>
      <c r="J317" s="165" t="s">
        <v>167</v>
      </c>
      <c r="K317" s="165" t="s">
        <v>167</v>
      </c>
      <c r="L317" s="165" t="s">
        <v>167</v>
      </c>
      <c r="M317" s="165" t="s">
        <v>167</v>
      </c>
      <c r="N317" s="165" t="s">
        <v>167</v>
      </c>
      <c r="O317" s="165" t="s">
        <v>167</v>
      </c>
      <c r="P317" s="165" t="s">
        <v>167</v>
      </c>
      <c r="Q317" s="165" t="s">
        <v>167</v>
      </c>
      <c r="R317" s="165" t="s">
        <v>167</v>
      </c>
      <c r="S317" s="165" t="s">
        <v>167</v>
      </c>
      <c r="T317" s="165" t="s">
        <v>167</v>
      </c>
      <c r="U317" s="165" t="s">
        <v>167</v>
      </c>
      <c r="V317" s="165" t="s">
        <v>167</v>
      </c>
      <c r="W317" s="165" t="s">
        <v>167</v>
      </c>
      <c r="X317" s="165" t="s">
        <v>167</v>
      </c>
      <c r="Y317" s="165" t="s">
        <v>167</v>
      </c>
      <c r="Z317" s="165" t="s">
        <v>167</v>
      </c>
      <c r="AA317" s="165" t="s">
        <v>167</v>
      </c>
      <c r="AB317" s="165" t="s">
        <v>167</v>
      </c>
      <c r="AC317" s="165" t="s">
        <v>167</v>
      </c>
      <c r="AD317" s="165" t="s">
        <v>167</v>
      </c>
      <c r="AE317" s="165" t="s">
        <v>167</v>
      </c>
      <c r="AF317" s="165" t="s">
        <v>167</v>
      </c>
      <c r="AG317" s="165" t="s">
        <v>167</v>
      </c>
      <c r="AH317" s="165" t="s">
        <v>167</v>
      </c>
      <c r="AI317" s="165" t="s">
        <v>167</v>
      </c>
      <c r="AJ317" s="165" t="s">
        <v>167</v>
      </c>
      <c r="AK317" s="165" t="s">
        <v>167</v>
      </c>
      <c r="AL317" s="165" t="s">
        <v>167</v>
      </c>
      <c r="AM317" s="165" t="s">
        <v>167</v>
      </c>
      <c r="AN317" s="165" t="s">
        <v>167</v>
      </c>
      <c r="AO317" s="165" t="s">
        <v>167</v>
      </c>
      <c r="AP317" s="165" t="s">
        <v>167</v>
      </c>
      <c r="AQ317" s="165" t="s">
        <v>167</v>
      </c>
      <c r="AR317" s="165" t="s">
        <v>167</v>
      </c>
      <c r="AS317" s="165" t="s">
        <v>167</v>
      </c>
      <c r="AT317" s="165" t="s">
        <v>167</v>
      </c>
      <c r="AU317" s="165" t="s">
        <v>167</v>
      </c>
      <c r="AV317" s="165" t="s">
        <v>167</v>
      </c>
      <c r="AW317" s="165" t="s">
        <v>167</v>
      </c>
      <c r="AX317" s="165" t="s">
        <v>167</v>
      </c>
      <c r="AY317" s="165" t="s">
        <v>167</v>
      </c>
      <c r="AZ317" s="165" t="s">
        <v>167</v>
      </c>
      <c r="BA317" s="165" t="s">
        <v>167</v>
      </c>
      <c r="BB317" s="165" t="s">
        <v>167</v>
      </c>
      <c r="BC317" s="165" t="s">
        <v>167</v>
      </c>
      <c r="BD317" s="165" t="s">
        <v>167</v>
      </c>
      <c r="BE317" s="165" t="s">
        <v>167</v>
      </c>
      <c r="BF317" s="165" t="s">
        <v>167</v>
      </c>
      <c r="BG317" s="165" t="s">
        <v>167</v>
      </c>
      <c r="BH317" s="165" t="s">
        <v>167</v>
      </c>
      <c r="BI317" s="165" t="s">
        <v>167</v>
      </c>
      <c r="BJ317" s="165" t="s">
        <v>167</v>
      </c>
      <c r="BK317" s="165" t="s">
        <v>167</v>
      </c>
      <c r="BL317" s="165" t="s">
        <v>167</v>
      </c>
      <c r="BM317" s="165" t="s">
        <v>167</v>
      </c>
    </row>
    <row r="318" spans="2:65" x14ac:dyDescent="0.25">
      <c r="B318" t="str">
        <f>+B311</f>
        <v>FABBRICATI</v>
      </c>
      <c r="C318" s="51"/>
      <c r="F318" s="127"/>
      <c r="G318" s="127"/>
      <c r="H318" s="127"/>
      <c r="I318" s="127"/>
      <c r="J318" s="127"/>
      <c r="K318" s="127"/>
      <c r="L318" s="127"/>
      <c r="M318" s="127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>
        <f t="shared" ref="X318:BM323" si="281">+W318+X311</f>
        <v>0</v>
      </c>
      <c r="Y318" s="127">
        <f t="shared" si="281"/>
        <v>0</v>
      </c>
      <c r="Z318" s="127">
        <f t="shared" si="281"/>
        <v>0</v>
      </c>
      <c r="AA318" s="127">
        <f t="shared" si="281"/>
        <v>0</v>
      </c>
      <c r="AB318" s="127">
        <f t="shared" si="281"/>
        <v>0</v>
      </c>
      <c r="AC318" s="127">
        <f t="shared" si="281"/>
        <v>0</v>
      </c>
      <c r="AD318" s="127">
        <f t="shared" si="281"/>
        <v>0</v>
      </c>
      <c r="AE318" s="127">
        <f t="shared" si="281"/>
        <v>0</v>
      </c>
      <c r="AF318" s="127">
        <f t="shared" si="281"/>
        <v>0</v>
      </c>
      <c r="AG318" s="127">
        <f t="shared" si="281"/>
        <v>0</v>
      </c>
      <c r="AH318" s="127">
        <f t="shared" si="281"/>
        <v>0</v>
      </c>
      <c r="AI318" s="127">
        <f t="shared" si="281"/>
        <v>0</v>
      </c>
      <c r="AJ318" s="127">
        <f t="shared" si="281"/>
        <v>0</v>
      </c>
      <c r="AK318" s="127">
        <f t="shared" si="281"/>
        <v>0</v>
      </c>
      <c r="AL318" s="127">
        <f t="shared" si="281"/>
        <v>0</v>
      </c>
      <c r="AM318" s="127">
        <f t="shared" si="281"/>
        <v>0</v>
      </c>
      <c r="AN318" s="127">
        <f t="shared" si="281"/>
        <v>0</v>
      </c>
      <c r="AO318" s="127">
        <f t="shared" si="281"/>
        <v>0</v>
      </c>
      <c r="AP318" s="127">
        <f t="shared" si="281"/>
        <v>0</v>
      </c>
      <c r="AQ318" s="127">
        <f t="shared" si="281"/>
        <v>0</v>
      </c>
      <c r="AR318" s="127">
        <f t="shared" si="281"/>
        <v>0</v>
      </c>
      <c r="AS318" s="127">
        <f t="shared" si="281"/>
        <v>0</v>
      </c>
      <c r="AT318" s="127">
        <f t="shared" si="281"/>
        <v>0</v>
      </c>
      <c r="AU318" s="127">
        <f t="shared" si="281"/>
        <v>0</v>
      </c>
      <c r="AV318" s="127">
        <f t="shared" si="281"/>
        <v>0</v>
      </c>
      <c r="AW318" s="127">
        <f t="shared" si="281"/>
        <v>0</v>
      </c>
      <c r="AX318" s="127">
        <f t="shared" si="281"/>
        <v>0</v>
      </c>
      <c r="AY318" s="127">
        <f t="shared" si="281"/>
        <v>0</v>
      </c>
      <c r="AZ318" s="127">
        <f t="shared" si="281"/>
        <v>0</v>
      </c>
      <c r="BA318" s="127">
        <f t="shared" si="281"/>
        <v>0</v>
      </c>
      <c r="BB318" s="127">
        <f t="shared" si="281"/>
        <v>0</v>
      </c>
      <c r="BC318" s="127">
        <f t="shared" si="281"/>
        <v>0</v>
      </c>
      <c r="BD318" s="127">
        <f t="shared" si="281"/>
        <v>0</v>
      </c>
      <c r="BE318" s="127">
        <f t="shared" si="281"/>
        <v>0</v>
      </c>
      <c r="BF318" s="127">
        <f t="shared" si="281"/>
        <v>0</v>
      </c>
      <c r="BG318" s="127">
        <f t="shared" si="281"/>
        <v>0</v>
      </c>
      <c r="BH318" s="127">
        <f t="shared" si="281"/>
        <v>0</v>
      </c>
      <c r="BI318" s="127">
        <f t="shared" si="281"/>
        <v>0</v>
      </c>
      <c r="BJ318" s="127">
        <f t="shared" si="281"/>
        <v>0</v>
      </c>
      <c r="BK318" s="127">
        <f t="shared" si="281"/>
        <v>0</v>
      </c>
      <c r="BL318" s="127">
        <f t="shared" si="281"/>
        <v>0</v>
      </c>
      <c r="BM318" s="127">
        <f t="shared" si="281"/>
        <v>0</v>
      </c>
    </row>
    <row r="319" spans="2:65" x14ac:dyDescent="0.25">
      <c r="B319" t="str">
        <f t="shared" ref="B319:B322" si="282">+B312</f>
        <v>IMPIANTI E MACCHINARI</v>
      </c>
      <c r="C319" s="51"/>
      <c r="F319" s="127"/>
      <c r="G319" s="127"/>
      <c r="H319" s="127"/>
      <c r="I319" s="127"/>
      <c r="J319" s="127"/>
      <c r="K319" s="127"/>
      <c r="L319" s="127"/>
      <c r="M319" s="127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>
        <f t="shared" si="281"/>
        <v>0</v>
      </c>
      <c r="Y319" s="127">
        <f t="shared" si="281"/>
        <v>0</v>
      </c>
      <c r="Z319" s="127">
        <f t="shared" si="281"/>
        <v>0</v>
      </c>
      <c r="AA319" s="127">
        <f t="shared" si="281"/>
        <v>0</v>
      </c>
      <c r="AB319" s="127">
        <f t="shared" si="281"/>
        <v>0</v>
      </c>
      <c r="AC319" s="127">
        <f t="shared" si="281"/>
        <v>0</v>
      </c>
      <c r="AD319" s="127">
        <f t="shared" si="281"/>
        <v>0</v>
      </c>
      <c r="AE319" s="127">
        <f t="shared" si="281"/>
        <v>0</v>
      </c>
      <c r="AF319" s="127">
        <f t="shared" si="281"/>
        <v>0</v>
      </c>
      <c r="AG319" s="127">
        <f t="shared" si="281"/>
        <v>0</v>
      </c>
      <c r="AH319" s="127">
        <f t="shared" si="281"/>
        <v>0</v>
      </c>
      <c r="AI319" s="127">
        <f t="shared" si="281"/>
        <v>0</v>
      </c>
      <c r="AJ319" s="127">
        <f t="shared" si="281"/>
        <v>0</v>
      </c>
      <c r="AK319" s="127">
        <f t="shared" si="281"/>
        <v>0</v>
      </c>
      <c r="AL319" s="127">
        <f t="shared" si="281"/>
        <v>0</v>
      </c>
      <c r="AM319" s="127">
        <f t="shared" si="281"/>
        <v>0</v>
      </c>
      <c r="AN319" s="127">
        <f t="shared" si="281"/>
        <v>0</v>
      </c>
      <c r="AO319" s="127">
        <f t="shared" si="281"/>
        <v>0</v>
      </c>
      <c r="AP319" s="127">
        <f t="shared" si="281"/>
        <v>0</v>
      </c>
      <c r="AQ319" s="127">
        <f t="shared" si="281"/>
        <v>0</v>
      </c>
      <c r="AR319" s="127">
        <f t="shared" si="281"/>
        <v>0</v>
      </c>
      <c r="AS319" s="127">
        <f t="shared" si="281"/>
        <v>0</v>
      </c>
      <c r="AT319" s="127">
        <f t="shared" si="281"/>
        <v>0</v>
      </c>
      <c r="AU319" s="127">
        <f t="shared" si="281"/>
        <v>0</v>
      </c>
      <c r="AV319" s="127">
        <f t="shared" si="281"/>
        <v>0</v>
      </c>
      <c r="AW319" s="127">
        <f t="shared" si="281"/>
        <v>0</v>
      </c>
      <c r="AX319" s="127">
        <f t="shared" si="281"/>
        <v>0</v>
      </c>
      <c r="AY319" s="127">
        <f t="shared" si="281"/>
        <v>0</v>
      </c>
      <c r="AZ319" s="127">
        <f t="shared" si="281"/>
        <v>0</v>
      </c>
      <c r="BA319" s="127">
        <f t="shared" si="281"/>
        <v>0</v>
      </c>
      <c r="BB319" s="127">
        <f t="shared" si="281"/>
        <v>0</v>
      </c>
      <c r="BC319" s="127">
        <f t="shared" si="281"/>
        <v>0</v>
      </c>
      <c r="BD319" s="127">
        <f t="shared" si="281"/>
        <v>0</v>
      </c>
      <c r="BE319" s="127">
        <f t="shared" si="281"/>
        <v>0</v>
      </c>
      <c r="BF319" s="127">
        <f t="shared" si="281"/>
        <v>0</v>
      </c>
      <c r="BG319" s="127">
        <f t="shared" si="281"/>
        <v>0</v>
      </c>
      <c r="BH319" s="127">
        <f t="shared" si="281"/>
        <v>0</v>
      </c>
      <c r="BI319" s="127">
        <f t="shared" si="281"/>
        <v>0</v>
      </c>
      <c r="BJ319" s="127">
        <f t="shared" si="281"/>
        <v>0</v>
      </c>
      <c r="BK319" s="127">
        <f t="shared" si="281"/>
        <v>0</v>
      </c>
      <c r="BL319" s="127">
        <f t="shared" si="281"/>
        <v>0</v>
      </c>
      <c r="BM319" s="127">
        <f t="shared" si="281"/>
        <v>0</v>
      </c>
    </row>
    <row r="320" spans="2:65" x14ac:dyDescent="0.25">
      <c r="B320" t="str">
        <f t="shared" si="282"/>
        <v>ATTREZZATURE IND.LI E COMM.LI</v>
      </c>
      <c r="C320" s="51"/>
      <c r="F320" s="127"/>
      <c r="G320" s="127"/>
      <c r="H320" s="127"/>
      <c r="I320" s="127"/>
      <c r="J320" s="127"/>
      <c r="K320" s="127"/>
      <c r="L320" s="127"/>
      <c r="M320" s="127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>
        <f t="shared" si="281"/>
        <v>0</v>
      </c>
      <c r="Y320" s="127">
        <f t="shared" si="281"/>
        <v>0</v>
      </c>
      <c r="Z320" s="127">
        <f t="shared" si="281"/>
        <v>0</v>
      </c>
      <c r="AA320" s="127">
        <f t="shared" si="281"/>
        <v>0</v>
      </c>
      <c r="AB320" s="127">
        <f t="shared" si="281"/>
        <v>0</v>
      </c>
      <c r="AC320" s="127">
        <f t="shared" si="281"/>
        <v>0</v>
      </c>
      <c r="AD320" s="127">
        <f t="shared" si="281"/>
        <v>0</v>
      </c>
      <c r="AE320" s="127">
        <f t="shared" si="281"/>
        <v>0</v>
      </c>
      <c r="AF320" s="127">
        <f t="shared" si="281"/>
        <v>0</v>
      </c>
      <c r="AG320" s="127">
        <f t="shared" si="281"/>
        <v>0</v>
      </c>
      <c r="AH320" s="127">
        <f t="shared" si="281"/>
        <v>0</v>
      </c>
      <c r="AI320" s="127">
        <f t="shared" si="281"/>
        <v>0</v>
      </c>
      <c r="AJ320" s="127">
        <f t="shared" si="281"/>
        <v>0</v>
      </c>
      <c r="AK320" s="127">
        <f t="shared" si="281"/>
        <v>0</v>
      </c>
      <c r="AL320" s="127">
        <f t="shared" si="281"/>
        <v>0</v>
      </c>
      <c r="AM320" s="127">
        <f t="shared" si="281"/>
        <v>0</v>
      </c>
      <c r="AN320" s="127">
        <f t="shared" si="281"/>
        <v>0</v>
      </c>
      <c r="AO320" s="127">
        <f t="shared" si="281"/>
        <v>0</v>
      </c>
      <c r="AP320" s="127">
        <f t="shared" si="281"/>
        <v>0</v>
      </c>
      <c r="AQ320" s="127">
        <f t="shared" si="281"/>
        <v>0</v>
      </c>
      <c r="AR320" s="127">
        <f t="shared" si="281"/>
        <v>0</v>
      </c>
      <c r="AS320" s="127">
        <f t="shared" si="281"/>
        <v>0</v>
      </c>
      <c r="AT320" s="127">
        <f t="shared" si="281"/>
        <v>0</v>
      </c>
      <c r="AU320" s="127">
        <f t="shared" si="281"/>
        <v>0</v>
      </c>
      <c r="AV320" s="127">
        <f t="shared" si="281"/>
        <v>0</v>
      </c>
      <c r="AW320" s="127">
        <f t="shared" si="281"/>
        <v>0</v>
      </c>
      <c r="AX320" s="127">
        <f t="shared" si="281"/>
        <v>0</v>
      </c>
      <c r="AY320" s="127">
        <f t="shared" si="281"/>
        <v>0</v>
      </c>
      <c r="AZ320" s="127">
        <f t="shared" si="281"/>
        <v>0</v>
      </c>
      <c r="BA320" s="127">
        <f t="shared" si="281"/>
        <v>0</v>
      </c>
      <c r="BB320" s="127">
        <f t="shared" si="281"/>
        <v>0</v>
      </c>
      <c r="BC320" s="127">
        <f t="shared" si="281"/>
        <v>0</v>
      </c>
      <c r="BD320" s="127">
        <f t="shared" si="281"/>
        <v>0</v>
      </c>
      <c r="BE320" s="127">
        <f t="shared" si="281"/>
        <v>0</v>
      </c>
      <c r="BF320" s="127">
        <f t="shared" si="281"/>
        <v>0</v>
      </c>
      <c r="BG320" s="127">
        <f t="shared" si="281"/>
        <v>0</v>
      </c>
      <c r="BH320" s="127">
        <f t="shared" si="281"/>
        <v>0</v>
      </c>
      <c r="BI320" s="127">
        <f t="shared" si="281"/>
        <v>0</v>
      </c>
      <c r="BJ320" s="127">
        <f t="shared" si="281"/>
        <v>0</v>
      </c>
      <c r="BK320" s="127">
        <f t="shared" si="281"/>
        <v>0</v>
      </c>
      <c r="BL320" s="127">
        <f t="shared" si="281"/>
        <v>0</v>
      </c>
      <c r="BM320" s="127">
        <f t="shared" si="281"/>
        <v>0</v>
      </c>
    </row>
    <row r="321" spans="2:65" x14ac:dyDescent="0.25">
      <c r="B321" t="str">
        <f t="shared" si="282"/>
        <v>COSTI D'IMPIANTO E AMPLIAMENTO</v>
      </c>
      <c r="C321" s="51"/>
      <c r="F321" s="127"/>
      <c r="G321" s="127"/>
      <c r="H321" s="127"/>
      <c r="I321" s="127"/>
      <c r="J321" s="127"/>
      <c r="K321" s="127"/>
      <c r="L321" s="127"/>
      <c r="M321" s="127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  <c r="X321" s="127">
        <f t="shared" si="281"/>
        <v>0</v>
      </c>
      <c r="Y321" s="127">
        <f t="shared" si="281"/>
        <v>0</v>
      </c>
      <c r="Z321" s="127">
        <f t="shared" si="281"/>
        <v>0</v>
      </c>
      <c r="AA321" s="127">
        <f t="shared" si="281"/>
        <v>0</v>
      </c>
      <c r="AB321" s="127">
        <f t="shared" si="281"/>
        <v>0</v>
      </c>
      <c r="AC321" s="127">
        <f t="shared" si="281"/>
        <v>0</v>
      </c>
      <c r="AD321" s="127">
        <f t="shared" si="281"/>
        <v>0</v>
      </c>
      <c r="AE321" s="127">
        <f t="shared" si="281"/>
        <v>0</v>
      </c>
      <c r="AF321" s="127">
        <f t="shared" si="281"/>
        <v>0</v>
      </c>
      <c r="AG321" s="127">
        <f t="shared" si="281"/>
        <v>0</v>
      </c>
      <c r="AH321" s="127">
        <f t="shared" si="281"/>
        <v>0</v>
      </c>
      <c r="AI321" s="127">
        <f t="shared" si="281"/>
        <v>0</v>
      </c>
      <c r="AJ321" s="127">
        <f t="shared" si="281"/>
        <v>0</v>
      </c>
      <c r="AK321" s="127">
        <f t="shared" si="281"/>
        <v>0</v>
      </c>
      <c r="AL321" s="127">
        <f t="shared" si="281"/>
        <v>0</v>
      </c>
      <c r="AM321" s="127">
        <f t="shared" si="281"/>
        <v>0</v>
      </c>
      <c r="AN321" s="127">
        <f t="shared" si="281"/>
        <v>0</v>
      </c>
      <c r="AO321" s="127">
        <f t="shared" si="281"/>
        <v>0</v>
      </c>
      <c r="AP321" s="127">
        <f t="shared" si="281"/>
        <v>0</v>
      </c>
      <c r="AQ321" s="127">
        <f t="shared" si="281"/>
        <v>0</v>
      </c>
      <c r="AR321" s="127">
        <f t="shared" si="281"/>
        <v>0</v>
      </c>
      <c r="AS321" s="127">
        <f t="shared" si="281"/>
        <v>0</v>
      </c>
      <c r="AT321" s="127">
        <f t="shared" si="281"/>
        <v>0</v>
      </c>
      <c r="AU321" s="127">
        <f t="shared" si="281"/>
        <v>0</v>
      </c>
      <c r="AV321" s="127">
        <f t="shared" si="281"/>
        <v>0</v>
      </c>
      <c r="AW321" s="127">
        <f t="shared" si="281"/>
        <v>0</v>
      </c>
      <c r="AX321" s="127">
        <f t="shared" si="281"/>
        <v>0</v>
      </c>
      <c r="AY321" s="127">
        <f t="shared" si="281"/>
        <v>0</v>
      </c>
      <c r="AZ321" s="127">
        <f t="shared" si="281"/>
        <v>0</v>
      </c>
      <c r="BA321" s="127">
        <f t="shared" si="281"/>
        <v>0</v>
      </c>
      <c r="BB321" s="127">
        <f t="shared" si="281"/>
        <v>0</v>
      </c>
      <c r="BC321" s="127">
        <f t="shared" si="281"/>
        <v>0</v>
      </c>
      <c r="BD321" s="127">
        <f t="shared" si="281"/>
        <v>0</v>
      </c>
      <c r="BE321" s="127">
        <f t="shared" si="281"/>
        <v>0</v>
      </c>
      <c r="BF321" s="127">
        <f t="shared" si="281"/>
        <v>0</v>
      </c>
      <c r="BG321" s="127">
        <f t="shared" si="281"/>
        <v>0</v>
      </c>
      <c r="BH321" s="127">
        <f t="shared" si="281"/>
        <v>0</v>
      </c>
      <c r="BI321" s="127">
        <f t="shared" si="281"/>
        <v>0</v>
      </c>
      <c r="BJ321" s="127">
        <f t="shared" si="281"/>
        <v>0</v>
      </c>
      <c r="BK321" s="127">
        <f t="shared" si="281"/>
        <v>0</v>
      </c>
      <c r="BL321" s="127">
        <f t="shared" si="281"/>
        <v>0</v>
      </c>
      <c r="BM321" s="127">
        <f t="shared" si="281"/>
        <v>0</v>
      </c>
    </row>
    <row r="322" spans="2:65" x14ac:dyDescent="0.25">
      <c r="B322" t="str">
        <f t="shared" si="282"/>
        <v>FEE D'INGRESSO</v>
      </c>
      <c r="C322" s="51"/>
      <c r="F322" s="127"/>
      <c r="G322" s="127"/>
      <c r="H322" s="127"/>
      <c r="I322" s="127"/>
      <c r="J322" s="127"/>
      <c r="K322" s="127"/>
      <c r="L322" s="127"/>
      <c r="M322" s="127"/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>
        <f t="shared" si="281"/>
        <v>0</v>
      </c>
      <c r="Y322" s="127">
        <f t="shared" si="281"/>
        <v>0</v>
      </c>
      <c r="Z322" s="127">
        <f t="shared" si="281"/>
        <v>0</v>
      </c>
      <c r="AA322" s="127">
        <f t="shared" si="281"/>
        <v>0</v>
      </c>
      <c r="AB322" s="127">
        <f t="shared" si="281"/>
        <v>0</v>
      </c>
      <c r="AC322" s="127">
        <f t="shared" si="281"/>
        <v>0</v>
      </c>
      <c r="AD322" s="127">
        <f t="shared" si="281"/>
        <v>0</v>
      </c>
      <c r="AE322" s="127">
        <f t="shared" si="281"/>
        <v>0</v>
      </c>
      <c r="AF322" s="127">
        <f t="shared" si="281"/>
        <v>0</v>
      </c>
      <c r="AG322" s="127">
        <f t="shared" si="281"/>
        <v>0</v>
      </c>
      <c r="AH322" s="127">
        <f t="shared" si="281"/>
        <v>0</v>
      </c>
      <c r="AI322" s="127">
        <f t="shared" si="281"/>
        <v>0</v>
      </c>
      <c r="AJ322" s="127">
        <f t="shared" si="281"/>
        <v>0</v>
      </c>
      <c r="AK322" s="127">
        <f t="shared" si="281"/>
        <v>0</v>
      </c>
      <c r="AL322" s="127">
        <f t="shared" si="281"/>
        <v>0</v>
      </c>
      <c r="AM322" s="127">
        <f t="shared" si="281"/>
        <v>0</v>
      </c>
      <c r="AN322" s="127">
        <f t="shared" si="281"/>
        <v>0</v>
      </c>
      <c r="AO322" s="127">
        <f t="shared" si="281"/>
        <v>0</v>
      </c>
      <c r="AP322" s="127">
        <f t="shared" si="281"/>
        <v>0</v>
      </c>
      <c r="AQ322" s="127">
        <f t="shared" si="281"/>
        <v>0</v>
      </c>
      <c r="AR322" s="127">
        <f t="shared" si="281"/>
        <v>0</v>
      </c>
      <c r="AS322" s="127">
        <f t="shared" si="281"/>
        <v>0</v>
      </c>
      <c r="AT322" s="127">
        <f t="shared" si="281"/>
        <v>0</v>
      </c>
      <c r="AU322" s="127">
        <f t="shared" si="281"/>
        <v>0</v>
      </c>
      <c r="AV322" s="127">
        <f t="shared" si="281"/>
        <v>0</v>
      </c>
      <c r="AW322" s="127">
        <f t="shared" si="281"/>
        <v>0</v>
      </c>
      <c r="AX322" s="127">
        <f t="shared" si="281"/>
        <v>0</v>
      </c>
      <c r="AY322" s="127">
        <f t="shared" si="281"/>
        <v>0</v>
      </c>
      <c r="AZ322" s="127">
        <f t="shared" si="281"/>
        <v>0</v>
      </c>
      <c r="BA322" s="127">
        <f t="shared" si="281"/>
        <v>0</v>
      </c>
      <c r="BB322" s="127">
        <f t="shared" si="281"/>
        <v>0</v>
      </c>
      <c r="BC322" s="127">
        <f t="shared" si="281"/>
        <v>0</v>
      </c>
      <c r="BD322" s="127">
        <f t="shared" si="281"/>
        <v>0</v>
      </c>
      <c r="BE322" s="127">
        <f t="shared" si="281"/>
        <v>0</v>
      </c>
      <c r="BF322" s="127">
        <f t="shared" si="281"/>
        <v>0</v>
      </c>
      <c r="BG322" s="127">
        <f t="shared" si="281"/>
        <v>0</v>
      </c>
      <c r="BH322" s="127">
        <f t="shared" si="281"/>
        <v>0</v>
      </c>
      <c r="BI322" s="127">
        <f t="shared" si="281"/>
        <v>0</v>
      </c>
      <c r="BJ322" s="127">
        <f t="shared" si="281"/>
        <v>0</v>
      </c>
      <c r="BK322" s="127">
        <f t="shared" si="281"/>
        <v>0</v>
      </c>
      <c r="BL322" s="127">
        <f t="shared" si="281"/>
        <v>0</v>
      </c>
      <c r="BM322" s="127">
        <f t="shared" si="281"/>
        <v>0</v>
      </c>
    </row>
    <row r="323" spans="2:65" x14ac:dyDescent="0.25">
      <c r="B323" t="str">
        <f>+B316</f>
        <v>ALTRE IMM.NI IMMATERIALI</v>
      </c>
      <c r="C323" s="51"/>
      <c r="F323" s="127"/>
      <c r="G323" s="127"/>
      <c r="H323" s="127"/>
      <c r="I323" s="127"/>
      <c r="J323" s="127"/>
      <c r="K323" s="127"/>
      <c r="L323" s="127"/>
      <c r="M323" s="127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>
        <f t="shared" si="281"/>
        <v>0</v>
      </c>
      <c r="Y323" s="127">
        <f t="shared" si="281"/>
        <v>0</v>
      </c>
      <c r="Z323" s="127">
        <f t="shared" si="281"/>
        <v>0</v>
      </c>
      <c r="AA323" s="127">
        <f t="shared" si="281"/>
        <v>0</v>
      </c>
      <c r="AB323" s="127">
        <f t="shared" si="281"/>
        <v>0</v>
      </c>
      <c r="AC323" s="127">
        <f t="shared" si="281"/>
        <v>0</v>
      </c>
      <c r="AD323" s="127">
        <f t="shared" si="281"/>
        <v>0</v>
      </c>
      <c r="AE323" s="127">
        <f t="shared" si="281"/>
        <v>0</v>
      </c>
      <c r="AF323" s="127">
        <f t="shared" si="281"/>
        <v>0</v>
      </c>
      <c r="AG323" s="127">
        <f t="shared" si="281"/>
        <v>0</v>
      </c>
      <c r="AH323" s="127">
        <f t="shared" si="281"/>
        <v>0</v>
      </c>
      <c r="AI323" s="127">
        <f t="shared" si="281"/>
        <v>0</v>
      </c>
      <c r="AJ323" s="127">
        <f t="shared" si="281"/>
        <v>0</v>
      </c>
      <c r="AK323" s="127">
        <f t="shared" si="281"/>
        <v>0</v>
      </c>
      <c r="AL323" s="127">
        <f t="shared" si="281"/>
        <v>0</v>
      </c>
      <c r="AM323" s="127">
        <f t="shared" si="281"/>
        <v>0</v>
      </c>
      <c r="AN323" s="127">
        <f t="shared" si="281"/>
        <v>0</v>
      </c>
      <c r="AO323" s="127">
        <f t="shared" si="281"/>
        <v>0</v>
      </c>
      <c r="AP323" s="127">
        <f t="shared" si="281"/>
        <v>0</v>
      </c>
      <c r="AQ323" s="127">
        <f t="shared" si="281"/>
        <v>0</v>
      </c>
      <c r="AR323" s="127">
        <f t="shared" si="281"/>
        <v>0</v>
      </c>
      <c r="AS323" s="127">
        <f t="shared" si="281"/>
        <v>0</v>
      </c>
      <c r="AT323" s="127">
        <f t="shared" si="281"/>
        <v>0</v>
      </c>
      <c r="AU323" s="127">
        <f t="shared" si="281"/>
        <v>0</v>
      </c>
      <c r="AV323" s="127">
        <f t="shared" si="281"/>
        <v>0</v>
      </c>
      <c r="AW323" s="127">
        <f t="shared" si="281"/>
        <v>0</v>
      </c>
      <c r="AX323" s="127">
        <f t="shared" si="281"/>
        <v>0</v>
      </c>
      <c r="AY323" s="127">
        <f t="shared" si="281"/>
        <v>0</v>
      </c>
      <c r="AZ323" s="127">
        <f t="shared" si="281"/>
        <v>0</v>
      </c>
      <c r="BA323" s="127">
        <f t="shared" si="281"/>
        <v>0</v>
      </c>
      <c r="BB323" s="127">
        <f t="shared" si="281"/>
        <v>0</v>
      </c>
      <c r="BC323" s="127">
        <f t="shared" si="281"/>
        <v>0</v>
      </c>
      <c r="BD323" s="127">
        <f t="shared" si="281"/>
        <v>0</v>
      </c>
      <c r="BE323" s="127">
        <f t="shared" si="281"/>
        <v>0</v>
      </c>
      <c r="BF323" s="127">
        <f t="shared" si="281"/>
        <v>0</v>
      </c>
      <c r="BG323" s="127">
        <f t="shared" si="281"/>
        <v>0</v>
      </c>
      <c r="BH323" s="127">
        <f t="shared" si="281"/>
        <v>0</v>
      </c>
      <c r="BI323" s="127">
        <f t="shared" si="281"/>
        <v>0</v>
      </c>
      <c r="BJ323" s="127">
        <f t="shared" si="281"/>
        <v>0</v>
      </c>
      <c r="BK323" s="127">
        <f t="shared" si="281"/>
        <v>0</v>
      </c>
      <c r="BL323" s="127">
        <f t="shared" si="281"/>
        <v>0</v>
      </c>
      <c r="BM323" s="127">
        <f t="shared" si="281"/>
        <v>0</v>
      </c>
    </row>
    <row r="324" spans="2:65" x14ac:dyDescent="0.25"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  <c r="AB324" s="142"/>
      <c r="AC324" s="142"/>
      <c r="AD324" s="142"/>
      <c r="AE324" s="142"/>
      <c r="AF324" s="142"/>
      <c r="AG324" s="142"/>
      <c r="AH324" s="142"/>
      <c r="AI324" s="142"/>
      <c r="AJ324" s="142"/>
      <c r="AK324" s="142"/>
      <c r="AL324" s="142"/>
      <c r="AM324" s="142"/>
      <c r="AN324" s="142"/>
      <c r="AO324" s="142"/>
      <c r="AP324" s="142"/>
      <c r="AQ324" s="142"/>
      <c r="AR324" s="142"/>
      <c r="AS324" s="142"/>
      <c r="AT324" s="142"/>
      <c r="AU324" s="142"/>
      <c r="AV324" s="142"/>
      <c r="AW324" s="142"/>
      <c r="AX324" s="142"/>
      <c r="AY324" s="142"/>
      <c r="AZ324" s="142"/>
      <c r="BA324" s="142"/>
      <c r="BB324" s="142"/>
      <c r="BC324" s="142"/>
      <c r="BD324" s="142"/>
      <c r="BE324" s="142"/>
      <c r="BF324" s="142"/>
      <c r="BG324" s="142"/>
      <c r="BH324" s="142"/>
      <c r="BI324" s="142"/>
      <c r="BJ324" s="142"/>
      <c r="BK324" s="142"/>
      <c r="BL324" s="142"/>
      <c r="BM324" s="142"/>
    </row>
    <row r="325" spans="2:65" ht="30" x14ac:dyDescent="0.25">
      <c r="C325" s="50" t="s">
        <v>165</v>
      </c>
      <c r="F325" s="165" t="s">
        <v>166</v>
      </c>
      <c r="G325" s="165" t="s">
        <v>166</v>
      </c>
      <c r="H325" s="165" t="s">
        <v>166</v>
      </c>
      <c r="I325" s="165" t="s">
        <v>166</v>
      </c>
      <c r="J325" s="165" t="s">
        <v>166</v>
      </c>
      <c r="K325" s="165" t="s">
        <v>166</v>
      </c>
      <c r="L325" s="165" t="s">
        <v>166</v>
      </c>
      <c r="M325" s="165" t="s">
        <v>166</v>
      </c>
      <c r="N325" s="165" t="s">
        <v>166</v>
      </c>
      <c r="O325" s="165" t="s">
        <v>166</v>
      </c>
      <c r="P325" s="165" t="s">
        <v>166</v>
      </c>
      <c r="Q325" s="165" t="s">
        <v>166</v>
      </c>
      <c r="R325" s="165" t="s">
        <v>166</v>
      </c>
      <c r="S325" s="165" t="s">
        <v>166</v>
      </c>
      <c r="T325" s="165" t="s">
        <v>166</v>
      </c>
      <c r="U325" s="165" t="s">
        <v>166</v>
      </c>
      <c r="V325" s="165" t="s">
        <v>166</v>
      </c>
      <c r="W325" s="165" t="s">
        <v>166</v>
      </c>
      <c r="X325" s="165" t="s">
        <v>166</v>
      </c>
      <c r="Y325" s="165" t="s">
        <v>166</v>
      </c>
      <c r="Z325" s="165" t="s">
        <v>166</v>
      </c>
      <c r="AA325" s="165" t="s">
        <v>166</v>
      </c>
      <c r="AB325" s="165" t="s">
        <v>166</v>
      </c>
      <c r="AC325" s="165" t="s">
        <v>166</v>
      </c>
      <c r="AD325" s="165" t="s">
        <v>166</v>
      </c>
      <c r="AE325" s="165" t="s">
        <v>166</v>
      </c>
      <c r="AF325" s="165" t="s">
        <v>166</v>
      </c>
      <c r="AG325" s="165" t="s">
        <v>166</v>
      </c>
      <c r="AH325" s="165" t="s">
        <v>166</v>
      </c>
      <c r="AI325" s="165" t="s">
        <v>166</v>
      </c>
      <c r="AJ325" s="165" t="s">
        <v>166</v>
      </c>
      <c r="AK325" s="165" t="s">
        <v>166</v>
      </c>
      <c r="AL325" s="165" t="s">
        <v>166</v>
      </c>
      <c r="AM325" s="165" t="s">
        <v>166</v>
      </c>
      <c r="AN325" s="165" t="s">
        <v>166</v>
      </c>
      <c r="AO325" s="165" t="s">
        <v>166</v>
      </c>
      <c r="AP325" s="165" t="s">
        <v>166</v>
      </c>
      <c r="AQ325" s="165" t="s">
        <v>166</v>
      </c>
      <c r="AR325" s="165" t="s">
        <v>166</v>
      </c>
      <c r="AS325" s="165" t="s">
        <v>166</v>
      </c>
      <c r="AT325" s="165" t="s">
        <v>166</v>
      </c>
      <c r="AU325" s="165" t="s">
        <v>166</v>
      </c>
      <c r="AV325" s="165" t="s">
        <v>166</v>
      </c>
      <c r="AW325" s="165" t="s">
        <v>166</v>
      </c>
      <c r="AX325" s="165" t="s">
        <v>166</v>
      </c>
      <c r="AY325" s="165" t="s">
        <v>166</v>
      </c>
      <c r="AZ325" s="165" t="s">
        <v>166</v>
      </c>
      <c r="BA325" s="165" t="s">
        <v>166</v>
      </c>
      <c r="BB325" s="165" t="s">
        <v>166</v>
      </c>
      <c r="BC325" s="165" t="s">
        <v>166</v>
      </c>
      <c r="BD325" s="165" t="s">
        <v>166</v>
      </c>
      <c r="BE325" s="165" t="s">
        <v>166</v>
      </c>
      <c r="BF325" s="165" t="s">
        <v>166</v>
      </c>
      <c r="BG325" s="165" t="s">
        <v>166</v>
      </c>
      <c r="BH325" s="165" t="s">
        <v>166</v>
      </c>
      <c r="BI325" s="165" t="s">
        <v>166</v>
      </c>
      <c r="BJ325" s="165" t="s">
        <v>166</v>
      </c>
      <c r="BK325" s="165" t="s">
        <v>166</v>
      </c>
      <c r="BL325" s="165" t="s">
        <v>166</v>
      </c>
      <c r="BM325" s="165" t="s">
        <v>166</v>
      </c>
    </row>
    <row r="326" spans="2:65" x14ac:dyDescent="0.25">
      <c r="B326" t="str">
        <f>+B311</f>
        <v>FABBRICATI</v>
      </c>
      <c r="C326" s="51">
        <f>+C311</f>
        <v>0</v>
      </c>
      <c r="F326" s="127"/>
      <c r="G326" s="127"/>
      <c r="H326" s="127"/>
      <c r="I326" s="127"/>
      <c r="J326" s="127"/>
      <c r="K326" s="127"/>
      <c r="L326" s="127"/>
      <c r="M326" s="127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>
        <f t="shared" ref="Y326:BM326" si="283">+IF(X333=$G$5,0,1)*(SUM($G$5)*$C326)/12</f>
        <v>0</v>
      </c>
      <c r="Z326" s="127">
        <f t="shared" si="283"/>
        <v>0</v>
      </c>
      <c r="AA326" s="127">
        <f t="shared" si="283"/>
        <v>0</v>
      </c>
      <c r="AB326" s="127">
        <f t="shared" si="283"/>
        <v>0</v>
      </c>
      <c r="AC326" s="127">
        <f t="shared" si="283"/>
        <v>0</v>
      </c>
      <c r="AD326" s="127">
        <f t="shared" si="283"/>
        <v>0</v>
      </c>
      <c r="AE326" s="127">
        <f t="shared" si="283"/>
        <v>0</v>
      </c>
      <c r="AF326" s="127">
        <f t="shared" si="283"/>
        <v>0</v>
      </c>
      <c r="AG326" s="127">
        <f t="shared" si="283"/>
        <v>0</v>
      </c>
      <c r="AH326" s="127">
        <f t="shared" si="283"/>
        <v>0</v>
      </c>
      <c r="AI326" s="127">
        <f t="shared" si="283"/>
        <v>0</v>
      </c>
      <c r="AJ326" s="127">
        <f t="shared" si="283"/>
        <v>0</v>
      </c>
      <c r="AK326" s="127">
        <f t="shared" si="283"/>
        <v>0</v>
      </c>
      <c r="AL326" s="127">
        <f t="shared" si="283"/>
        <v>0</v>
      </c>
      <c r="AM326" s="127">
        <f t="shared" si="283"/>
        <v>0</v>
      </c>
      <c r="AN326" s="127">
        <f t="shared" si="283"/>
        <v>0</v>
      </c>
      <c r="AO326" s="127">
        <f t="shared" si="283"/>
        <v>0</v>
      </c>
      <c r="AP326" s="127">
        <f t="shared" si="283"/>
        <v>0</v>
      </c>
      <c r="AQ326" s="127">
        <f t="shared" si="283"/>
        <v>0</v>
      </c>
      <c r="AR326" s="127">
        <f t="shared" si="283"/>
        <v>0</v>
      </c>
      <c r="AS326" s="127">
        <f t="shared" si="283"/>
        <v>0</v>
      </c>
      <c r="AT326" s="127">
        <f t="shared" si="283"/>
        <v>0</v>
      </c>
      <c r="AU326" s="127">
        <f t="shared" si="283"/>
        <v>0</v>
      </c>
      <c r="AV326" s="127">
        <f t="shared" si="283"/>
        <v>0</v>
      </c>
      <c r="AW326" s="127">
        <f t="shared" si="283"/>
        <v>0</v>
      </c>
      <c r="AX326" s="127">
        <f t="shared" si="283"/>
        <v>0</v>
      </c>
      <c r="AY326" s="127">
        <f t="shared" si="283"/>
        <v>0</v>
      </c>
      <c r="AZ326" s="127">
        <f t="shared" si="283"/>
        <v>0</v>
      </c>
      <c r="BA326" s="127">
        <f t="shared" si="283"/>
        <v>0</v>
      </c>
      <c r="BB326" s="127">
        <f t="shared" si="283"/>
        <v>0</v>
      </c>
      <c r="BC326" s="127">
        <f t="shared" si="283"/>
        <v>0</v>
      </c>
      <c r="BD326" s="127">
        <f t="shared" si="283"/>
        <v>0</v>
      </c>
      <c r="BE326" s="127">
        <f t="shared" si="283"/>
        <v>0</v>
      </c>
      <c r="BF326" s="127">
        <f t="shared" si="283"/>
        <v>0</v>
      </c>
      <c r="BG326" s="127">
        <f t="shared" si="283"/>
        <v>0</v>
      </c>
      <c r="BH326" s="127">
        <f t="shared" si="283"/>
        <v>0</v>
      </c>
      <c r="BI326" s="127">
        <f t="shared" si="283"/>
        <v>0</v>
      </c>
      <c r="BJ326" s="127">
        <f t="shared" si="283"/>
        <v>0</v>
      </c>
      <c r="BK326" s="127">
        <f t="shared" si="283"/>
        <v>0</v>
      </c>
      <c r="BL326" s="127">
        <f t="shared" si="283"/>
        <v>0</v>
      </c>
      <c r="BM326" s="127">
        <f t="shared" si="283"/>
        <v>0</v>
      </c>
    </row>
    <row r="327" spans="2:65" x14ac:dyDescent="0.25">
      <c r="B327" t="str">
        <f t="shared" ref="B327:C331" si="284">+B312</f>
        <v>IMPIANTI E MACCHINARI</v>
      </c>
      <c r="C327" s="51">
        <f t="shared" si="284"/>
        <v>0</v>
      </c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>
        <f t="shared" ref="Y327:BM327" si="285">+IF(X334=$G$5,0,1)*(SUM($G$6)*$C327)/12</f>
        <v>0</v>
      </c>
      <c r="Z327" s="127">
        <f t="shared" si="285"/>
        <v>0</v>
      </c>
      <c r="AA327" s="127">
        <f t="shared" si="285"/>
        <v>0</v>
      </c>
      <c r="AB327" s="127">
        <f t="shared" si="285"/>
        <v>0</v>
      </c>
      <c r="AC327" s="127">
        <f t="shared" si="285"/>
        <v>0</v>
      </c>
      <c r="AD327" s="127">
        <f t="shared" si="285"/>
        <v>0</v>
      </c>
      <c r="AE327" s="127">
        <f t="shared" si="285"/>
        <v>0</v>
      </c>
      <c r="AF327" s="127">
        <f t="shared" si="285"/>
        <v>0</v>
      </c>
      <c r="AG327" s="127">
        <f t="shared" si="285"/>
        <v>0</v>
      </c>
      <c r="AH327" s="127">
        <f t="shared" si="285"/>
        <v>0</v>
      </c>
      <c r="AI327" s="127">
        <f t="shared" si="285"/>
        <v>0</v>
      </c>
      <c r="AJ327" s="127">
        <f t="shared" si="285"/>
        <v>0</v>
      </c>
      <c r="AK327" s="127">
        <f t="shared" si="285"/>
        <v>0</v>
      </c>
      <c r="AL327" s="127">
        <f t="shared" si="285"/>
        <v>0</v>
      </c>
      <c r="AM327" s="127">
        <f t="shared" si="285"/>
        <v>0</v>
      </c>
      <c r="AN327" s="127">
        <f t="shared" si="285"/>
        <v>0</v>
      </c>
      <c r="AO327" s="127">
        <f t="shared" si="285"/>
        <v>0</v>
      </c>
      <c r="AP327" s="127">
        <f t="shared" si="285"/>
        <v>0</v>
      </c>
      <c r="AQ327" s="127">
        <f t="shared" si="285"/>
        <v>0</v>
      </c>
      <c r="AR327" s="127">
        <f t="shared" si="285"/>
        <v>0</v>
      </c>
      <c r="AS327" s="127">
        <f t="shared" si="285"/>
        <v>0</v>
      </c>
      <c r="AT327" s="127">
        <f t="shared" si="285"/>
        <v>0</v>
      </c>
      <c r="AU327" s="127">
        <f t="shared" si="285"/>
        <v>0</v>
      </c>
      <c r="AV327" s="127">
        <f t="shared" si="285"/>
        <v>0</v>
      </c>
      <c r="AW327" s="127">
        <f t="shared" si="285"/>
        <v>0</v>
      </c>
      <c r="AX327" s="127">
        <f t="shared" si="285"/>
        <v>0</v>
      </c>
      <c r="AY327" s="127">
        <f t="shared" si="285"/>
        <v>0</v>
      </c>
      <c r="AZ327" s="127">
        <f t="shared" si="285"/>
        <v>0</v>
      </c>
      <c r="BA327" s="127">
        <f t="shared" si="285"/>
        <v>0</v>
      </c>
      <c r="BB327" s="127">
        <f t="shared" si="285"/>
        <v>0</v>
      </c>
      <c r="BC327" s="127">
        <f t="shared" si="285"/>
        <v>0</v>
      </c>
      <c r="BD327" s="127">
        <f t="shared" si="285"/>
        <v>0</v>
      </c>
      <c r="BE327" s="127">
        <f t="shared" si="285"/>
        <v>0</v>
      </c>
      <c r="BF327" s="127">
        <f t="shared" si="285"/>
        <v>0</v>
      </c>
      <c r="BG327" s="127">
        <f t="shared" si="285"/>
        <v>0</v>
      </c>
      <c r="BH327" s="127">
        <f t="shared" si="285"/>
        <v>0</v>
      </c>
      <c r="BI327" s="127">
        <f t="shared" si="285"/>
        <v>0</v>
      </c>
      <c r="BJ327" s="127">
        <f t="shared" si="285"/>
        <v>0</v>
      </c>
      <c r="BK327" s="127">
        <f t="shared" si="285"/>
        <v>0</v>
      </c>
      <c r="BL327" s="127">
        <f t="shared" si="285"/>
        <v>0</v>
      </c>
      <c r="BM327" s="127">
        <f t="shared" si="285"/>
        <v>0</v>
      </c>
    </row>
    <row r="328" spans="2:65" x14ac:dyDescent="0.25">
      <c r="B328" t="str">
        <f t="shared" si="284"/>
        <v>ATTREZZATURE IND.LI E COMM.LI</v>
      </c>
      <c r="C328" s="51">
        <f t="shared" si="284"/>
        <v>0</v>
      </c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>
        <f t="shared" ref="Y328:BM328" si="286">+IF(X335=$G$5,0,1)*(SUM($G$7)*$C328)/12</f>
        <v>0</v>
      </c>
      <c r="Z328" s="127">
        <f t="shared" si="286"/>
        <v>0</v>
      </c>
      <c r="AA328" s="127">
        <f t="shared" si="286"/>
        <v>0</v>
      </c>
      <c r="AB328" s="127">
        <f t="shared" si="286"/>
        <v>0</v>
      </c>
      <c r="AC328" s="127">
        <f t="shared" si="286"/>
        <v>0</v>
      </c>
      <c r="AD328" s="127">
        <f t="shared" si="286"/>
        <v>0</v>
      </c>
      <c r="AE328" s="127">
        <f t="shared" si="286"/>
        <v>0</v>
      </c>
      <c r="AF328" s="127">
        <f t="shared" si="286"/>
        <v>0</v>
      </c>
      <c r="AG328" s="127">
        <f t="shared" si="286"/>
        <v>0</v>
      </c>
      <c r="AH328" s="127">
        <f t="shared" si="286"/>
        <v>0</v>
      </c>
      <c r="AI328" s="127">
        <f t="shared" si="286"/>
        <v>0</v>
      </c>
      <c r="AJ328" s="127">
        <f t="shared" si="286"/>
        <v>0</v>
      </c>
      <c r="AK328" s="127">
        <f t="shared" si="286"/>
        <v>0</v>
      </c>
      <c r="AL328" s="127">
        <f t="shared" si="286"/>
        <v>0</v>
      </c>
      <c r="AM328" s="127">
        <f t="shared" si="286"/>
        <v>0</v>
      </c>
      <c r="AN328" s="127">
        <f t="shared" si="286"/>
        <v>0</v>
      </c>
      <c r="AO328" s="127">
        <f t="shared" si="286"/>
        <v>0</v>
      </c>
      <c r="AP328" s="127">
        <f t="shared" si="286"/>
        <v>0</v>
      </c>
      <c r="AQ328" s="127">
        <f t="shared" si="286"/>
        <v>0</v>
      </c>
      <c r="AR328" s="127">
        <f t="shared" si="286"/>
        <v>0</v>
      </c>
      <c r="AS328" s="127">
        <f t="shared" si="286"/>
        <v>0</v>
      </c>
      <c r="AT328" s="127">
        <f t="shared" si="286"/>
        <v>0</v>
      </c>
      <c r="AU328" s="127">
        <f t="shared" si="286"/>
        <v>0</v>
      </c>
      <c r="AV328" s="127">
        <f t="shared" si="286"/>
        <v>0</v>
      </c>
      <c r="AW328" s="127">
        <f t="shared" si="286"/>
        <v>0</v>
      </c>
      <c r="AX328" s="127">
        <f t="shared" si="286"/>
        <v>0</v>
      </c>
      <c r="AY328" s="127">
        <f t="shared" si="286"/>
        <v>0</v>
      </c>
      <c r="AZ328" s="127">
        <f t="shared" si="286"/>
        <v>0</v>
      </c>
      <c r="BA328" s="127">
        <f t="shared" si="286"/>
        <v>0</v>
      </c>
      <c r="BB328" s="127">
        <f t="shared" si="286"/>
        <v>0</v>
      </c>
      <c r="BC328" s="127">
        <f t="shared" si="286"/>
        <v>0</v>
      </c>
      <c r="BD328" s="127">
        <f t="shared" si="286"/>
        <v>0</v>
      </c>
      <c r="BE328" s="127">
        <f t="shared" si="286"/>
        <v>0</v>
      </c>
      <c r="BF328" s="127">
        <f t="shared" si="286"/>
        <v>0</v>
      </c>
      <c r="BG328" s="127">
        <f t="shared" si="286"/>
        <v>0</v>
      </c>
      <c r="BH328" s="127">
        <f t="shared" si="286"/>
        <v>0</v>
      </c>
      <c r="BI328" s="127">
        <f t="shared" si="286"/>
        <v>0</v>
      </c>
      <c r="BJ328" s="127">
        <f t="shared" si="286"/>
        <v>0</v>
      </c>
      <c r="BK328" s="127">
        <f t="shared" si="286"/>
        <v>0</v>
      </c>
      <c r="BL328" s="127">
        <f t="shared" si="286"/>
        <v>0</v>
      </c>
      <c r="BM328" s="127">
        <f t="shared" si="286"/>
        <v>0</v>
      </c>
    </row>
    <row r="329" spans="2:65" x14ac:dyDescent="0.25">
      <c r="B329" t="str">
        <f t="shared" si="284"/>
        <v>COSTI D'IMPIANTO E AMPLIAMENTO</v>
      </c>
      <c r="C329" s="51">
        <f t="shared" si="284"/>
        <v>0</v>
      </c>
      <c r="F329" s="127"/>
      <c r="G329" s="127"/>
      <c r="H329" s="127"/>
      <c r="I329" s="127"/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>
        <f t="shared" ref="Y329:BM329" si="287">+IF(X336=$G$5,0,1)*(SUM($G$8)*$C329)/12</f>
        <v>0</v>
      </c>
      <c r="Z329" s="127">
        <f t="shared" si="287"/>
        <v>0</v>
      </c>
      <c r="AA329" s="127">
        <f t="shared" si="287"/>
        <v>0</v>
      </c>
      <c r="AB329" s="127">
        <f t="shared" si="287"/>
        <v>0</v>
      </c>
      <c r="AC329" s="127">
        <f t="shared" si="287"/>
        <v>0</v>
      </c>
      <c r="AD329" s="127">
        <f t="shared" si="287"/>
        <v>0</v>
      </c>
      <c r="AE329" s="127">
        <f t="shared" si="287"/>
        <v>0</v>
      </c>
      <c r="AF329" s="127">
        <f t="shared" si="287"/>
        <v>0</v>
      </c>
      <c r="AG329" s="127">
        <f t="shared" si="287"/>
        <v>0</v>
      </c>
      <c r="AH329" s="127">
        <f t="shared" si="287"/>
        <v>0</v>
      </c>
      <c r="AI329" s="127">
        <f t="shared" si="287"/>
        <v>0</v>
      </c>
      <c r="AJ329" s="127">
        <f t="shared" si="287"/>
        <v>0</v>
      </c>
      <c r="AK329" s="127">
        <f t="shared" si="287"/>
        <v>0</v>
      </c>
      <c r="AL329" s="127">
        <f t="shared" si="287"/>
        <v>0</v>
      </c>
      <c r="AM329" s="127">
        <f t="shared" si="287"/>
        <v>0</v>
      </c>
      <c r="AN329" s="127">
        <f t="shared" si="287"/>
        <v>0</v>
      </c>
      <c r="AO329" s="127">
        <f t="shared" si="287"/>
        <v>0</v>
      </c>
      <c r="AP329" s="127">
        <f t="shared" si="287"/>
        <v>0</v>
      </c>
      <c r="AQ329" s="127">
        <f t="shared" si="287"/>
        <v>0</v>
      </c>
      <c r="AR329" s="127">
        <f t="shared" si="287"/>
        <v>0</v>
      </c>
      <c r="AS329" s="127">
        <f t="shared" si="287"/>
        <v>0</v>
      </c>
      <c r="AT329" s="127">
        <f t="shared" si="287"/>
        <v>0</v>
      </c>
      <c r="AU329" s="127">
        <f t="shared" si="287"/>
        <v>0</v>
      </c>
      <c r="AV329" s="127">
        <f t="shared" si="287"/>
        <v>0</v>
      </c>
      <c r="AW329" s="127">
        <f t="shared" si="287"/>
        <v>0</v>
      </c>
      <c r="AX329" s="127">
        <f t="shared" si="287"/>
        <v>0</v>
      </c>
      <c r="AY329" s="127">
        <f t="shared" si="287"/>
        <v>0</v>
      </c>
      <c r="AZ329" s="127">
        <f t="shared" si="287"/>
        <v>0</v>
      </c>
      <c r="BA329" s="127">
        <f t="shared" si="287"/>
        <v>0</v>
      </c>
      <c r="BB329" s="127">
        <f t="shared" si="287"/>
        <v>0</v>
      </c>
      <c r="BC329" s="127">
        <f t="shared" si="287"/>
        <v>0</v>
      </c>
      <c r="BD329" s="127">
        <f t="shared" si="287"/>
        <v>0</v>
      </c>
      <c r="BE329" s="127">
        <f t="shared" si="287"/>
        <v>0</v>
      </c>
      <c r="BF329" s="127">
        <f t="shared" si="287"/>
        <v>0</v>
      </c>
      <c r="BG329" s="127">
        <f t="shared" si="287"/>
        <v>0</v>
      </c>
      <c r="BH329" s="127">
        <f t="shared" si="287"/>
        <v>0</v>
      </c>
      <c r="BI329" s="127">
        <f t="shared" si="287"/>
        <v>0</v>
      </c>
      <c r="BJ329" s="127">
        <f t="shared" si="287"/>
        <v>0</v>
      </c>
      <c r="BK329" s="127">
        <f t="shared" si="287"/>
        <v>0</v>
      </c>
      <c r="BL329" s="127">
        <f t="shared" si="287"/>
        <v>0</v>
      </c>
      <c r="BM329" s="127">
        <f t="shared" si="287"/>
        <v>0</v>
      </c>
    </row>
    <row r="330" spans="2:65" x14ac:dyDescent="0.25">
      <c r="B330" t="str">
        <f t="shared" si="284"/>
        <v>FEE D'INGRESSO</v>
      </c>
      <c r="C330" s="51">
        <f t="shared" si="284"/>
        <v>0</v>
      </c>
      <c r="F330" s="127"/>
      <c r="G330" s="127"/>
      <c r="H330" s="127"/>
      <c r="I330" s="127"/>
      <c r="J330" s="127"/>
      <c r="K330" s="127"/>
      <c r="L330" s="127"/>
      <c r="M330" s="127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>
        <f t="shared" ref="Y330:BM330" si="288">+IF(X337=$G$5,0,1)*(SUM($G$9)*$C330)/12</f>
        <v>0</v>
      </c>
      <c r="Z330" s="127">
        <f t="shared" si="288"/>
        <v>0</v>
      </c>
      <c r="AA330" s="127">
        <f t="shared" si="288"/>
        <v>0</v>
      </c>
      <c r="AB330" s="127">
        <f t="shared" si="288"/>
        <v>0</v>
      </c>
      <c r="AC330" s="127">
        <f t="shared" si="288"/>
        <v>0</v>
      </c>
      <c r="AD330" s="127">
        <f t="shared" si="288"/>
        <v>0</v>
      </c>
      <c r="AE330" s="127">
        <f t="shared" si="288"/>
        <v>0</v>
      </c>
      <c r="AF330" s="127">
        <f t="shared" si="288"/>
        <v>0</v>
      </c>
      <c r="AG330" s="127">
        <f t="shared" si="288"/>
        <v>0</v>
      </c>
      <c r="AH330" s="127">
        <f t="shared" si="288"/>
        <v>0</v>
      </c>
      <c r="AI330" s="127">
        <f t="shared" si="288"/>
        <v>0</v>
      </c>
      <c r="AJ330" s="127">
        <f t="shared" si="288"/>
        <v>0</v>
      </c>
      <c r="AK330" s="127">
        <f t="shared" si="288"/>
        <v>0</v>
      </c>
      <c r="AL330" s="127">
        <f t="shared" si="288"/>
        <v>0</v>
      </c>
      <c r="AM330" s="127">
        <f t="shared" si="288"/>
        <v>0</v>
      </c>
      <c r="AN330" s="127">
        <f t="shared" si="288"/>
        <v>0</v>
      </c>
      <c r="AO330" s="127">
        <f t="shared" si="288"/>
        <v>0</v>
      </c>
      <c r="AP330" s="127">
        <f t="shared" si="288"/>
        <v>0</v>
      </c>
      <c r="AQ330" s="127">
        <f t="shared" si="288"/>
        <v>0</v>
      </c>
      <c r="AR330" s="127">
        <f t="shared" si="288"/>
        <v>0</v>
      </c>
      <c r="AS330" s="127">
        <f t="shared" si="288"/>
        <v>0</v>
      </c>
      <c r="AT330" s="127">
        <f t="shared" si="288"/>
        <v>0</v>
      </c>
      <c r="AU330" s="127">
        <f t="shared" si="288"/>
        <v>0</v>
      </c>
      <c r="AV330" s="127">
        <f t="shared" si="288"/>
        <v>0</v>
      </c>
      <c r="AW330" s="127">
        <f t="shared" si="288"/>
        <v>0</v>
      </c>
      <c r="AX330" s="127">
        <f t="shared" si="288"/>
        <v>0</v>
      </c>
      <c r="AY330" s="127">
        <f t="shared" si="288"/>
        <v>0</v>
      </c>
      <c r="AZ330" s="127">
        <f t="shared" si="288"/>
        <v>0</v>
      </c>
      <c r="BA330" s="127">
        <f t="shared" si="288"/>
        <v>0</v>
      </c>
      <c r="BB330" s="127">
        <f t="shared" si="288"/>
        <v>0</v>
      </c>
      <c r="BC330" s="127">
        <f t="shared" si="288"/>
        <v>0</v>
      </c>
      <c r="BD330" s="127">
        <f t="shared" si="288"/>
        <v>0</v>
      </c>
      <c r="BE330" s="127">
        <f t="shared" si="288"/>
        <v>0</v>
      </c>
      <c r="BF330" s="127">
        <f t="shared" si="288"/>
        <v>0</v>
      </c>
      <c r="BG330" s="127">
        <f t="shared" si="288"/>
        <v>0</v>
      </c>
      <c r="BH330" s="127">
        <f t="shared" si="288"/>
        <v>0</v>
      </c>
      <c r="BI330" s="127">
        <f t="shared" si="288"/>
        <v>0</v>
      </c>
      <c r="BJ330" s="127">
        <f t="shared" si="288"/>
        <v>0</v>
      </c>
      <c r="BK330" s="127">
        <f t="shared" si="288"/>
        <v>0</v>
      </c>
      <c r="BL330" s="127">
        <f t="shared" si="288"/>
        <v>0</v>
      </c>
      <c r="BM330" s="127">
        <f t="shared" si="288"/>
        <v>0</v>
      </c>
    </row>
    <row r="331" spans="2:65" x14ac:dyDescent="0.25">
      <c r="B331" t="str">
        <f t="shared" si="284"/>
        <v>ALTRE IMM.NI IMMATERIALI</v>
      </c>
      <c r="C331" s="51">
        <f t="shared" si="284"/>
        <v>0</v>
      </c>
      <c r="F331" s="127"/>
      <c r="G331" s="127"/>
      <c r="H331" s="127"/>
      <c r="I331" s="127"/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>
        <f t="shared" ref="Y331:BM331" si="289">+IF(X338=$G$5,0,1)*(SUM($G$10)*$C331)/12</f>
        <v>0</v>
      </c>
      <c r="Z331" s="127">
        <f t="shared" si="289"/>
        <v>0</v>
      </c>
      <c r="AA331" s="127">
        <f t="shared" si="289"/>
        <v>0</v>
      </c>
      <c r="AB331" s="127">
        <f t="shared" si="289"/>
        <v>0</v>
      </c>
      <c r="AC331" s="127">
        <f t="shared" si="289"/>
        <v>0</v>
      </c>
      <c r="AD331" s="127">
        <f t="shared" si="289"/>
        <v>0</v>
      </c>
      <c r="AE331" s="127">
        <f t="shared" si="289"/>
        <v>0</v>
      </c>
      <c r="AF331" s="127">
        <f t="shared" si="289"/>
        <v>0</v>
      </c>
      <c r="AG331" s="127">
        <f t="shared" si="289"/>
        <v>0</v>
      </c>
      <c r="AH331" s="127">
        <f t="shared" si="289"/>
        <v>0</v>
      </c>
      <c r="AI331" s="127">
        <f t="shared" si="289"/>
        <v>0</v>
      </c>
      <c r="AJ331" s="127">
        <f t="shared" si="289"/>
        <v>0</v>
      </c>
      <c r="AK331" s="127">
        <f t="shared" si="289"/>
        <v>0</v>
      </c>
      <c r="AL331" s="127">
        <f t="shared" si="289"/>
        <v>0</v>
      </c>
      <c r="AM331" s="127">
        <f t="shared" si="289"/>
        <v>0</v>
      </c>
      <c r="AN331" s="127">
        <f t="shared" si="289"/>
        <v>0</v>
      </c>
      <c r="AO331" s="127">
        <f t="shared" si="289"/>
        <v>0</v>
      </c>
      <c r="AP331" s="127">
        <f t="shared" si="289"/>
        <v>0</v>
      </c>
      <c r="AQ331" s="127">
        <f t="shared" si="289"/>
        <v>0</v>
      </c>
      <c r="AR331" s="127">
        <f t="shared" si="289"/>
        <v>0</v>
      </c>
      <c r="AS331" s="127">
        <f t="shared" si="289"/>
        <v>0</v>
      </c>
      <c r="AT331" s="127">
        <f t="shared" si="289"/>
        <v>0</v>
      </c>
      <c r="AU331" s="127">
        <f t="shared" si="289"/>
        <v>0</v>
      </c>
      <c r="AV331" s="127">
        <f t="shared" si="289"/>
        <v>0</v>
      </c>
      <c r="AW331" s="127">
        <f t="shared" si="289"/>
        <v>0</v>
      </c>
      <c r="AX331" s="127">
        <f t="shared" si="289"/>
        <v>0</v>
      </c>
      <c r="AY331" s="127">
        <f t="shared" si="289"/>
        <v>0</v>
      </c>
      <c r="AZ331" s="127">
        <f t="shared" si="289"/>
        <v>0</v>
      </c>
      <c r="BA331" s="127">
        <f t="shared" si="289"/>
        <v>0</v>
      </c>
      <c r="BB331" s="127">
        <f t="shared" si="289"/>
        <v>0</v>
      </c>
      <c r="BC331" s="127">
        <f t="shared" si="289"/>
        <v>0</v>
      </c>
      <c r="BD331" s="127">
        <f t="shared" si="289"/>
        <v>0</v>
      </c>
      <c r="BE331" s="127">
        <f t="shared" si="289"/>
        <v>0</v>
      </c>
      <c r="BF331" s="127">
        <f t="shared" si="289"/>
        <v>0</v>
      </c>
      <c r="BG331" s="127">
        <f t="shared" si="289"/>
        <v>0</v>
      </c>
      <c r="BH331" s="127">
        <f t="shared" si="289"/>
        <v>0</v>
      </c>
      <c r="BI331" s="127">
        <f t="shared" si="289"/>
        <v>0</v>
      </c>
      <c r="BJ331" s="127">
        <f t="shared" si="289"/>
        <v>0</v>
      </c>
      <c r="BK331" s="127">
        <f t="shared" si="289"/>
        <v>0</v>
      </c>
      <c r="BL331" s="127">
        <f t="shared" si="289"/>
        <v>0</v>
      </c>
      <c r="BM331" s="127">
        <f t="shared" si="289"/>
        <v>0</v>
      </c>
    </row>
    <row r="332" spans="2:65" ht="30" x14ac:dyDescent="0.25">
      <c r="C332" s="50"/>
      <c r="F332" s="165" t="s">
        <v>167</v>
      </c>
      <c r="G332" s="165" t="s">
        <v>167</v>
      </c>
      <c r="H332" s="165" t="s">
        <v>167</v>
      </c>
      <c r="I332" s="165" t="s">
        <v>167</v>
      </c>
      <c r="J332" s="165" t="s">
        <v>167</v>
      </c>
      <c r="K332" s="165" t="s">
        <v>167</v>
      </c>
      <c r="L332" s="165" t="s">
        <v>167</v>
      </c>
      <c r="M332" s="165" t="s">
        <v>167</v>
      </c>
      <c r="N332" s="165" t="s">
        <v>167</v>
      </c>
      <c r="O332" s="165" t="s">
        <v>167</v>
      </c>
      <c r="P332" s="165" t="s">
        <v>167</v>
      </c>
      <c r="Q332" s="165" t="s">
        <v>167</v>
      </c>
      <c r="R332" s="165" t="s">
        <v>167</v>
      </c>
      <c r="S332" s="165" t="s">
        <v>167</v>
      </c>
      <c r="T332" s="165" t="s">
        <v>167</v>
      </c>
      <c r="U332" s="165" t="s">
        <v>167</v>
      </c>
      <c r="V332" s="165" t="s">
        <v>167</v>
      </c>
      <c r="W332" s="165" t="s">
        <v>167</v>
      </c>
      <c r="X332" s="165" t="s">
        <v>167</v>
      </c>
      <c r="Y332" s="165" t="s">
        <v>167</v>
      </c>
      <c r="Z332" s="165" t="s">
        <v>167</v>
      </c>
      <c r="AA332" s="165" t="s">
        <v>167</v>
      </c>
      <c r="AB332" s="165" t="s">
        <v>167</v>
      </c>
      <c r="AC332" s="165" t="s">
        <v>167</v>
      </c>
      <c r="AD332" s="165" t="s">
        <v>167</v>
      </c>
      <c r="AE332" s="165" t="s">
        <v>167</v>
      </c>
      <c r="AF332" s="165" t="s">
        <v>167</v>
      </c>
      <c r="AG332" s="165" t="s">
        <v>167</v>
      </c>
      <c r="AH332" s="165" t="s">
        <v>167</v>
      </c>
      <c r="AI332" s="165" t="s">
        <v>167</v>
      </c>
      <c r="AJ332" s="165" t="s">
        <v>167</v>
      </c>
      <c r="AK332" s="165" t="s">
        <v>167</v>
      </c>
      <c r="AL332" s="165" t="s">
        <v>167</v>
      </c>
      <c r="AM332" s="165" t="s">
        <v>167</v>
      </c>
      <c r="AN332" s="165" t="s">
        <v>167</v>
      </c>
      <c r="AO332" s="165" t="s">
        <v>167</v>
      </c>
      <c r="AP332" s="165" t="s">
        <v>167</v>
      </c>
      <c r="AQ332" s="165" t="s">
        <v>167</v>
      </c>
      <c r="AR332" s="165" t="s">
        <v>167</v>
      </c>
      <c r="AS332" s="165" t="s">
        <v>167</v>
      </c>
      <c r="AT332" s="165" t="s">
        <v>167</v>
      </c>
      <c r="AU332" s="165" t="s">
        <v>167</v>
      </c>
      <c r="AV332" s="165" t="s">
        <v>167</v>
      </c>
      <c r="AW332" s="165" t="s">
        <v>167</v>
      </c>
      <c r="AX332" s="165" t="s">
        <v>167</v>
      </c>
      <c r="AY332" s="165" t="s">
        <v>167</v>
      </c>
      <c r="AZ332" s="165" t="s">
        <v>167</v>
      </c>
      <c r="BA332" s="165" t="s">
        <v>167</v>
      </c>
      <c r="BB332" s="165" t="s">
        <v>167</v>
      </c>
      <c r="BC332" s="165" t="s">
        <v>167</v>
      </c>
      <c r="BD332" s="165" t="s">
        <v>167</v>
      </c>
      <c r="BE332" s="165" t="s">
        <v>167</v>
      </c>
      <c r="BF332" s="165" t="s">
        <v>167</v>
      </c>
      <c r="BG332" s="165" t="s">
        <v>167</v>
      </c>
      <c r="BH332" s="165" t="s">
        <v>167</v>
      </c>
      <c r="BI332" s="165" t="s">
        <v>167</v>
      </c>
      <c r="BJ332" s="165" t="s">
        <v>167</v>
      </c>
      <c r="BK332" s="165" t="s">
        <v>167</v>
      </c>
      <c r="BL332" s="165" t="s">
        <v>167</v>
      </c>
      <c r="BM332" s="165" t="s">
        <v>167</v>
      </c>
    </row>
    <row r="333" spans="2:65" x14ac:dyDescent="0.25">
      <c r="B333" t="str">
        <f>+B326</f>
        <v>FABBRICATI</v>
      </c>
      <c r="C333" s="51"/>
      <c r="F333" s="127"/>
      <c r="G333" s="127"/>
      <c r="H333" s="127"/>
      <c r="I333" s="127"/>
      <c r="J333" s="127"/>
      <c r="K333" s="127"/>
      <c r="L333" s="127"/>
      <c r="M333" s="127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>
        <f t="shared" ref="Y333:BM338" si="290">+X333+Y326</f>
        <v>0</v>
      </c>
      <c r="Z333" s="127">
        <f t="shared" si="290"/>
        <v>0</v>
      </c>
      <c r="AA333" s="127">
        <f t="shared" si="290"/>
        <v>0</v>
      </c>
      <c r="AB333" s="127">
        <f t="shared" si="290"/>
        <v>0</v>
      </c>
      <c r="AC333" s="127">
        <f t="shared" si="290"/>
        <v>0</v>
      </c>
      <c r="AD333" s="127">
        <f t="shared" si="290"/>
        <v>0</v>
      </c>
      <c r="AE333" s="127">
        <f t="shared" si="290"/>
        <v>0</v>
      </c>
      <c r="AF333" s="127">
        <f t="shared" si="290"/>
        <v>0</v>
      </c>
      <c r="AG333" s="127">
        <f t="shared" si="290"/>
        <v>0</v>
      </c>
      <c r="AH333" s="127">
        <f t="shared" si="290"/>
        <v>0</v>
      </c>
      <c r="AI333" s="127">
        <f t="shared" si="290"/>
        <v>0</v>
      </c>
      <c r="AJ333" s="127">
        <f t="shared" si="290"/>
        <v>0</v>
      </c>
      <c r="AK333" s="127">
        <f t="shared" si="290"/>
        <v>0</v>
      </c>
      <c r="AL333" s="127">
        <f t="shared" si="290"/>
        <v>0</v>
      </c>
      <c r="AM333" s="127">
        <f t="shared" si="290"/>
        <v>0</v>
      </c>
      <c r="AN333" s="127">
        <f t="shared" si="290"/>
        <v>0</v>
      </c>
      <c r="AO333" s="127">
        <f t="shared" si="290"/>
        <v>0</v>
      </c>
      <c r="AP333" s="127">
        <f t="shared" si="290"/>
        <v>0</v>
      </c>
      <c r="AQ333" s="127">
        <f t="shared" si="290"/>
        <v>0</v>
      </c>
      <c r="AR333" s="127">
        <f t="shared" si="290"/>
        <v>0</v>
      </c>
      <c r="AS333" s="127">
        <f t="shared" si="290"/>
        <v>0</v>
      </c>
      <c r="AT333" s="127">
        <f t="shared" si="290"/>
        <v>0</v>
      </c>
      <c r="AU333" s="127">
        <f t="shared" si="290"/>
        <v>0</v>
      </c>
      <c r="AV333" s="127">
        <f t="shared" si="290"/>
        <v>0</v>
      </c>
      <c r="AW333" s="127">
        <f t="shared" si="290"/>
        <v>0</v>
      </c>
      <c r="AX333" s="127">
        <f t="shared" si="290"/>
        <v>0</v>
      </c>
      <c r="AY333" s="127">
        <f t="shared" si="290"/>
        <v>0</v>
      </c>
      <c r="AZ333" s="127">
        <f t="shared" si="290"/>
        <v>0</v>
      </c>
      <c r="BA333" s="127">
        <f t="shared" si="290"/>
        <v>0</v>
      </c>
      <c r="BB333" s="127">
        <f t="shared" si="290"/>
        <v>0</v>
      </c>
      <c r="BC333" s="127">
        <f t="shared" si="290"/>
        <v>0</v>
      </c>
      <c r="BD333" s="127">
        <f t="shared" si="290"/>
        <v>0</v>
      </c>
      <c r="BE333" s="127">
        <f t="shared" si="290"/>
        <v>0</v>
      </c>
      <c r="BF333" s="127">
        <f t="shared" si="290"/>
        <v>0</v>
      </c>
      <c r="BG333" s="127">
        <f t="shared" si="290"/>
        <v>0</v>
      </c>
      <c r="BH333" s="127">
        <f t="shared" si="290"/>
        <v>0</v>
      </c>
      <c r="BI333" s="127">
        <f t="shared" si="290"/>
        <v>0</v>
      </c>
      <c r="BJ333" s="127">
        <f t="shared" si="290"/>
        <v>0</v>
      </c>
      <c r="BK333" s="127">
        <f t="shared" si="290"/>
        <v>0</v>
      </c>
      <c r="BL333" s="127">
        <f t="shared" si="290"/>
        <v>0</v>
      </c>
      <c r="BM333" s="127">
        <f t="shared" si="290"/>
        <v>0</v>
      </c>
    </row>
    <row r="334" spans="2:65" x14ac:dyDescent="0.25">
      <c r="B334" t="str">
        <f t="shared" ref="B334:B337" si="291">+B327</f>
        <v>IMPIANTI E MACCHINARI</v>
      </c>
      <c r="C334" s="51"/>
      <c r="F334" s="127"/>
      <c r="G334" s="127"/>
      <c r="H334" s="127"/>
      <c r="I334" s="127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>
        <f t="shared" si="290"/>
        <v>0</v>
      </c>
      <c r="Z334" s="127">
        <f t="shared" si="290"/>
        <v>0</v>
      </c>
      <c r="AA334" s="127">
        <f t="shared" si="290"/>
        <v>0</v>
      </c>
      <c r="AB334" s="127">
        <f t="shared" si="290"/>
        <v>0</v>
      </c>
      <c r="AC334" s="127">
        <f t="shared" si="290"/>
        <v>0</v>
      </c>
      <c r="AD334" s="127">
        <f t="shared" si="290"/>
        <v>0</v>
      </c>
      <c r="AE334" s="127">
        <f t="shared" si="290"/>
        <v>0</v>
      </c>
      <c r="AF334" s="127">
        <f t="shared" si="290"/>
        <v>0</v>
      </c>
      <c r="AG334" s="127">
        <f t="shared" si="290"/>
        <v>0</v>
      </c>
      <c r="AH334" s="127">
        <f t="shared" si="290"/>
        <v>0</v>
      </c>
      <c r="AI334" s="127">
        <f t="shared" si="290"/>
        <v>0</v>
      </c>
      <c r="AJ334" s="127">
        <f t="shared" si="290"/>
        <v>0</v>
      </c>
      <c r="AK334" s="127">
        <f t="shared" si="290"/>
        <v>0</v>
      </c>
      <c r="AL334" s="127">
        <f t="shared" si="290"/>
        <v>0</v>
      </c>
      <c r="AM334" s="127">
        <f t="shared" si="290"/>
        <v>0</v>
      </c>
      <c r="AN334" s="127">
        <f t="shared" si="290"/>
        <v>0</v>
      </c>
      <c r="AO334" s="127">
        <f t="shared" si="290"/>
        <v>0</v>
      </c>
      <c r="AP334" s="127">
        <f t="shared" si="290"/>
        <v>0</v>
      </c>
      <c r="AQ334" s="127">
        <f t="shared" si="290"/>
        <v>0</v>
      </c>
      <c r="AR334" s="127">
        <f t="shared" si="290"/>
        <v>0</v>
      </c>
      <c r="AS334" s="127">
        <f t="shared" si="290"/>
        <v>0</v>
      </c>
      <c r="AT334" s="127">
        <f t="shared" si="290"/>
        <v>0</v>
      </c>
      <c r="AU334" s="127">
        <f t="shared" si="290"/>
        <v>0</v>
      </c>
      <c r="AV334" s="127">
        <f t="shared" si="290"/>
        <v>0</v>
      </c>
      <c r="AW334" s="127">
        <f t="shared" si="290"/>
        <v>0</v>
      </c>
      <c r="AX334" s="127">
        <f t="shared" si="290"/>
        <v>0</v>
      </c>
      <c r="AY334" s="127">
        <f t="shared" si="290"/>
        <v>0</v>
      </c>
      <c r="AZ334" s="127">
        <f t="shared" si="290"/>
        <v>0</v>
      </c>
      <c r="BA334" s="127">
        <f t="shared" si="290"/>
        <v>0</v>
      </c>
      <c r="BB334" s="127">
        <f t="shared" si="290"/>
        <v>0</v>
      </c>
      <c r="BC334" s="127">
        <f t="shared" si="290"/>
        <v>0</v>
      </c>
      <c r="BD334" s="127">
        <f t="shared" si="290"/>
        <v>0</v>
      </c>
      <c r="BE334" s="127">
        <f t="shared" si="290"/>
        <v>0</v>
      </c>
      <c r="BF334" s="127">
        <f t="shared" si="290"/>
        <v>0</v>
      </c>
      <c r="BG334" s="127">
        <f t="shared" si="290"/>
        <v>0</v>
      </c>
      <c r="BH334" s="127">
        <f t="shared" si="290"/>
        <v>0</v>
      </c>
      <c r="BI334" s="127">
        <f t="shared" si="290"/>
        <v>0</v>
      </c>
      <c r="BJ334" s="127">
        <f t="shared" si="290"/>
        <v>0</v>
      </c>
      <c r="BK334" s="127">
        <f t="shared" si="290"/>
        <v>0</v>
      </c>
      <c r="BL334" s="127">
        <f t="shared" si="290"/>
        <v>0</v>
      </c>
      <c r="BM334" s="127">
        <f t="shared" si="290"/>
        <v>0</v>
      </c>
    </row>
    <row r="335" spans="2:65" x14ac:dyDescent="0.25">
      <c r="B335" t="str">
        <f t="shared" si="291"/>
        <v>ATTREZZATURE IND.LI E COMM.LI</v>
      </c>
      <c r="C335" s="51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>
        <f t="shared" si="290"/>
        <v>0</v>
      </c>
      <c r="Z335" s="127">
        <f t="shared" si="290"/>
        <v>0</v>
      </c>
      <c r="AA335" s="127">
        <f t="shared" si="290"/>
        <v>0</v>
      </c>
      <c r="AB335" s="127">
        <f t="shared" si="290"/>
        <v>0</v>
      </c>
      <c r="AC335" s="127">
        <f t="shared" si="290"/>
        <v>0</v>
      </c>
      <c r="AD335" s="127">
        <f t="shared" si="290"/>
        <v>0</v>
      </c>
      <c r="AE335" s="127">
        <f t="shared" si="290"/>
        <v>0</v>
      </c>
      <c r="AF335" s="127">
        <f t="shared" si="290"/>
        <v>0</v>
      </c>
      <c r="AG335" s="127">
        <f t="shared" si="290"/>
        <v>0</v>
      </c>
      <c r="AH335" s="127">
        <f t="shared" si="290"/>
        <v>0</v>
      </c>
      <c r="AI335" s="127">
        <f t="shared" si="290"/>
        <v>0</v>
      </c>
      <c r="AJ335" s="127">
        <f t="shared" si="290"/>
        <v>0</v>
      </c>
      <c r="AK335" s="127">
        <f t="shared" si="290"/>
        <v>0</v>
      </c>
      <c r="AL335" s="127">
        <f t="shared" si="290"/>
        <v>0</v>
      </c>
      <c r="AM335" s="127">
        <f t="shared" si="290"/>
        <v>0</v>
      </c>
      <c r="AN335" s="127">
        <f t="shared" si="290"/>
        <v>0</v>
      </c>
      <c r="AO335" s="127">
        <f t="shared" si="290"/>
        <v>0</v>
      </c>
      <c r="AP335" s="127">
        <f t="shared" si="290"/>
        <v>0</v>
      </c>
      <c r="AQ335" s="127">
        <f t="shared" si="290"/>
        <v>0</v>
      </c>
      <c r="AR335" s="127">
        <f t="shared" si="290"/>
        <v>0</v>
      </c>
      <c r="AS335" s="127">
        <f t="shared" si="290"/>
        <v>0</v>
      </c>
      <c r="AT335" s="127">
        <f t="shared" si="290"/>
        <v>0</v>
      </c>
      <c r="AU335" s="127">
        <f t="shared" si="290"/>
        <v>0</v>
      </c>
      <c r="AV335" s="127">
        <f t="shared" si="290"/>
        <v>0</v>
      </c>
      <c r="AW335" s="127">
        <f t="shared" si="290"/>
        <v>0</v>
      </c>
      <c r="AX335" s="127">
        <f t="shared" si="290"/>
        <v>0</v>
      </c>
      <c r="AY335" s="127">
        <f t="shared" si="290"/>
        <v>0</v>
      </c>
      <c r="AZ335" s="127">
        <f t="shared" si="290"/>
        <v>0</v>
      </c>
      <c r="BA335" s="127">
        <f t="shared" si="290"/>
        <v>0</v>
      </c>
      <c r="BB335" s="127">
        <f t="shared" si="290"/>
        <v>0</v>
      </c>
      <c r="BC335" s="127">
        <f t="shared" si="290"/>
        <v>0</v>
      </c>
      <c r="BD335" s="127">
        <f t="shared" si="290"/>
        <v>0</v>
      </c>
      <c r="BE335" s="127">
        <f t="shared" si="290"/>
        <v>0</v>
      </c>
      <c r="BF335" s="127">
        <f t="shared" si="290"/>
        <v>0</v>
      </c>
      <c r="BG335" s="127">
        <f t="shared" si="290"/>
        <v>0</v>
      </c>
      <c r="BH335" s="127">
        <f t="shared" si="290"/>
        <v>0</v>
      </c>
      <c r="BI335" s="127">
        <f t="shared" si="290"/>
        <v>0</v>
      </c>
      <c r="BJ335" s="127">
        <f t="shared" si="290"/>
        <v>0</v>
      </c>
      <c r="BK335" s="127">
        <f t="shared" si="290"/>
        <v>0</v>
      </c>
      <c r="BL335" s="127">
        <f t="shared" si="290"/>
        <v>0</v>
      </c>
      <c r="BM335" s="127">
        <f t="shared" si="290"/>
        <v>0</v>
      </c>
    </row>
    <row r="336" spans="2:65" x14ac:dyDescent="0.25">
      <c r="B336" t="str">
        <f t="shared" si="291"/>
        <v>COSTI D'IMPIANTO E AMPLIAMENTO</v>
      </c>
      <c r="C336" s="51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>
        <f t="shared" si="290"/>
        <v>0</v>
      </c>
      <c r="Z336" s="127">
        <f t="shared" si="290"/>
        <v>0</v>
      </c>
      <c r="AA336" s="127">
        <f t="shared" si="290"/>
        <v>0</v>
      </c>
      <c r="AB336" s="127">
        <f t="shared" si="290"/>
        <v>0</v>
      </c>
      <c r="AC336" s="127">
        <f t="shared" si="290"/>
        <v>0</v>
      </c>
      <c r="AD336" s="127">
        <f t="shared" si="290"/>
        <v>0</v>
      </c>
      <c r="AE336" s="127">
        <f t="shared" si="290"/>
        <v>0</v>
      </c>
      <c r="AF336" s="127">
        <f t="shared" si="290"/>
        <v>0</v>
      </c>
      <c r="AG336" s="127">
        <f t="shared" si="290"/>
        <v>0</v>
      </c>
      <c r="AH336" s="127">
        <f t="shared" si="290"/>
        <v>0</v>
      </c>
      <c r="AI336" s="127">
        <f t="shared" si="290"/>
        <v>0</v>
      </c>
      <c r="AJ336" s="127">
        <f t="shared" si="290"/>
        <v>0</v>
      </c>
      <c r="AK336" s="127">
        <f t="shared" si="290"/>
        <v>0</v>
      </c>
      <c r="AL336" s="127">
        <f t="shared" si="290"/>
        <v>0</v>
      </c>
      <c r="AM336" s="127">
        <f t="shared" si="290"/>
        <v>0</v>
      </c>
      <c r="AN336" s="127">
        <f t="shared" si="290"/>
        <v>0</v>
      </c>
      <c r="AO336" s="127">
        <f t="shared" si="290"/>
        <v>0</v>
      </c>
      <c r="AP336" s="127">
        <f t="shared" si="290"/>
        <v>0</v>
      </c>
      <c r="AQ336" s="127">
        <f t="shared" si="290"/>
        <v>0</v>
      </c>
      <c r="AR336" s="127">
        <f t="shared" si="290"/>
        <v>0</v>
      </c>
      <c r="AS336" s="127">
        <f t="shared" si="290"/>
        <v>0</v>
      </c>
      <c r="AT336" s="127">
        <f t="shared" si="290"/>
        <v>0</v>
      </c>
      <c r="AU336" s="127">
        <f t="shared" si="290"/>
        <v>0</v>
      </c>
      <c r="AV336" s="127">
        <f t="shared" si="290"/>
        <v>0</v>
      </c>
      <c r="AW336" s="127">
        <f t="shared" si="290"/>
        <v>0</v>
      </c>
      <c r="AX336" s="127">
        <f t="shared" si="290"/>
        <v>0</v>
      </c>
      <c r="AY336" s="127">
        <f t="shared" si="290"/>
        <v>0</v>
      </c>
      <c r="AZ336" s="127">
        <f t="shared" si="290"/>
        <v>0</v>
      </c>
      <c r="BA336" s="127">
        <f t="shared" si="290"/>
        <v>0</v>
      </c>
      <c r="BB336" s="127">
        <f t="shared" si="290"/>
        <v>0</v>
      </c>
      <c r="BC336" s="127">
        <f t="shared" si="290"/>
        <v>0</v>
      </c>
      <c r="BD336" s="127">
        <f t="shared" si="290"/>
        <v>0</v>
      </c>
      <c r="BE336" s="127">
        <f t="shared" si="290"/>
        <v>0</v>
      </c>
      <c r="BF336" s="127">
        <f t="shared" si="290"/>
        <v>0</v>
      </c>
      <c r="BG336" s="127">
        <f t="shared" si="290"/>
        <v>0</v>
      </c>
      <c r="BH336" s="127">
        <f t="shared" si="290"/>
        <v>0</v>
      </c>
      <c r="BI336" s="127">
        <f t="shared" si="290"/>
        <v>0</v>
      </c>
      <c r="BJ336" s="127">
        <f t="shared" si="290"/>
        <v>0</v>
      </c>
      <c r="BK336" s="127">
        <f t="shared" si="290"/>
        <v>0</v>
      </c>
      <c r="BL336" s="127">
        <f t="shared" si="290"/>
        <v>0</v>
      </c>
      <c r="BM336" s="127">
        <f t="shared" si="290"/>
        <v>0</v>
      </c>
    </row>
    <row r="337" spans="2:65" x14ac:dyDescent="0.25">
      <c r="B337" t="str">
        <f t="shared" si="291"/>
        <v>FEE D'INGRESSO</v>
      </c>
      <c r="C337" s="51"/>
      <c r="F337" s="127"/>
      <c r="G337" s="127"/>
      <c r="H337" s="127"/>
      <c r="I337" s="127"/>
      <c r="J337" s="127"/>
      <c r="K337" s="12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>
        <f t="shared" si="290"/>
        <v>0</v>
      </c>
      <c r="Z337" s="127">
        <f t="shared" si="290"/>
        <v>0</v>
      </c>
      <c r="AA337" s="127">
        <f t="shared" si="290"/>
        <v>0</v>
      </c>
      <c r="AB337" s="127">
        <f t="shared" si="290"/>
        <v>0</v>
      </c>
      <c r="AC337" s="127">
        <f t="shared" si="290"/>
        <v>0</v>
      </c>
      <c r="AD337" s="127">
        <f t="shared" si="290"/>
        <v>0</v>
      </c>
      <c r="AE337" s="127">
        <f t="shared" si="290"/>
        <v>0</v>
      </c>
      <c r="AF337" s="127">
        <f t="shared" si="290"/>
        <v>0</v>
      </c>
      <c r="AG337" s="127">
        <f t="shared" si="290"/>
        <v>0</v>
      </c>
      <c r="AH337" s="127">
        <f t="shared" si="290"/>
        <v>0</v>
      </c>
      <c r="AI337" s="127">
        <f t="shared" si="290"/>
        <v>0</v>
      </c>
      <c r="AJ337" s="127">
        <f t="shared" si="290"/>
        <v>0</v>
      </c>
      <c r="AK337" s="127">
        <f t="shared" si="290"/>
        <v>0</v>
      </c>
      <c r="AL337" s="127">
        <f t="shared" si="290"/>
        <v>0</v>
      </c>
      <c r="AM337" s="127">
        <f t="shared" si="290"/>
        <v>0</v>
      </c>
      <c r="AN337" s="127">
        <f t="shared" si="290"/>
        <v>0</v>
      </c>
      <c r="AO337" s="127">
        <f t="shared" si="290"/>
        <v>0</v>
      </c>
      <c r="AP337" s="127">
        <f t="shared" si="290"/>
        <v>0</v>
      </c>
      <c r="AQ337" s="127">
        <f t="shared" si="290"/>
        <v>0</v>
      </c>
      <c r="AR337" s="127">
        <f t="shared" si="290"/>
        <v>0</v>
      </c>
      <c r="AS337" s="127">
        <f t="shared" si="290"/>
        <v>0</v>
      </c>
      <c r="AT337" s="127">
        <f t="shared" si="290"/>
        <v>0</v>
      </c>
      <c r="AU337" s="127">
        <f t="shared" si="290"/>
        <v>0</v>
      </c>
      <c r="AV337" s="127">
        <f t="shared" si="290"/>
        <v>0</v>
      </c>
      <c r="AW337" s="127">
        <f t="shared" si="290"/>
        <v>0</v>
      </c>
      <c r="AX337" s="127">
        <f t="shared" si="290"/>
        <v>0</v>
      </c>
      <c r="AY337" s="127">
        <f t="shared" si="290"/>
        <v>0</v>
      </c>
      <c r="AZ337" s="127">
        <f t="shared" si="290"/>
        <v>0</v>
      </c>
      <c r="BA337" s="127">
        <f t="shared" si="290"/>
        <v>0</v>
      </c>
      <c r="BB337" s="127">
        <f t="shared" si="290"/>
        <v>0</v>
      </c>
      <c r="BC337" s="127">
        <f t="shared" si="290"/>
        <v>0</v>
      </c>
      <c r="BD337" s="127">
        <f t="shared" si="290"/>
        <v>0</v>
      </c>
      <c r="BE337" s="127">
        <f t="shared" si="290"/>
        <v>0</v>
      </c>
      <c r="BF337" s="127">
        <f t="shared" si="290"/>
        <v>0</v>
      </c>
      <c r="BG337" s="127">
        <f t="shared" si="290"/>
        <v>0</v>
      </c>
      <c r="BH337" s="127">
        <f t="shared" si="290"/>
        <v>0</v>
      </c>
      <c r="BI337" s="127">
        <f t="shared" si="290"/>
        <v>0</v>
      </c>
      <c r="BJ337" s="127">
        <f t="shared" si="290"/>
        <v>0</v>
      </c>
      <c r="BK337" s="127">
        <f t="shared" si="290"/>
        <v>0</v>
      </c>
      <c r="BL337" s="127">
        <f t="shared" si="290"/>
        <v>0</v>
      </c>
      <c r="BM337" s="127">
        <f t="shared" si="290"/>
        <v>0</v>
      </c>
    </row>
    <row r="338" spans="2:65" x14ac:dyDescent="0.25">
      <c r="B338" t="str">
        <f>+B331</f>
        <v>ALTRE IMM.NI IMMATERIALI</v>
      </c>
      <c r="C338" s="51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>
        <f t="shared" si="290"/>
        <v>0</v>
      </c>
      <c r="Z338" s="127">
        <f t="shared" si="290"/>
        <v>0</v>
      </c>
      <c r="AA338" s="127">
        <f t="shared" si="290"/>
        <v>0</v>
      </c>
      <c r="AB338" s="127">
        <f t="shared" si="290"/>
        <v>0</v>
      </c>
      <c r="AC338" s="127">
        <f t="shared" si="290"/>
        <v>0</v>
      </c>
      <c r="AD338" s="127">
        <f t="shared" si="290"/>
        <v>0</v>
      </c>
      <c r="AE338" s="127">
        <f t="shared" si="290"/>
        <v>0</v>
      </c>
      <c r="AF338" s="127">
        <f t="shared" si="290"/>
        <v>0</v>
      </c>
      <c r="AG338" s="127">
        <f t="shared" si="290"/>
        <v>0</v>
      </c>
      <c r="AH338" s="127">
        <f t="shared" si="290"/>
        <v>0</v>
      </c>
      <c r="AI338" s="127">
        <f t="shared" si="290"/>
        <v>0</v>
      </c>
      <c r="AJ338" s="127">
        <f t="shared" si="290"/>
        <v>0</v>
      </c>
      <c r="AK338" s="127">
        <f t="shared" si="290"/>
        <v>0</v>
      </c>
      <c r="AL338" s="127">
        <f t="shared" si="290"/>
        <v>0</v>
      </c>
      <c r="AM338" s="127">
        <f t="shared" si="290"/>
        <v>0</v>
      </c>
      <c r="AN338" s="127">
        <f t="shared" si="290"/>
        <v>0</v>
      </c>
      <c r="AO338" s="127">
        <f t="shared" si="290"/>
        <v>0</v>
      </c>
      <c r="AP338" s="127">
        <f t="shared" si="290"/>
        <v>0</v>
      </c>
      <c r="AQ338" s="127">
        <f t="shared" si="290"/>
        <v>0</v>
      </c>
      <c r="AR338" s="127">
        <f t="shared" si="290"/>
        <v>0</v>
      </c>
      <c r="AS338" s="127">
        <f t="shared" si="290"/>
        <v>0</v>
      </c>
      <c r="AT338" s="127">
        <f t="shared" si="290"/>
        <v>0</v>
      </c>
      <c r="AU338" s="127">
        <f t="shared" si="290"/>
        <v>0</v>
      </c>
      <c r="AV338" s="127">
        <f t="shared" si="290"/>
        <v>0</v>
      </c>
      <c r="AW338" s="127">
        <f t="shared" si="290"/>
        <v>0</v>
      </c>
      <c r="AX338" s="127">
        <f t="shared" si="290"/>
        <v>0</v>
      </c>
      <c r="AY338" s="127">
        <f t="shared" si="290"/>
        <v>0</v>
      </c>
      <c r="AZ338" s="127">
        <f t="shared" si="290"/>
        <v>0</v>
      </c>
      <c r="BA338" s="127">
        <f t="shared" si="290"/>
        <v>0</v>
      </c>
      <c r="BB338" s="127">
        <f t="shared" si="290"/>
        <v>0</v>
      </c>
      <c r="BC338" s="127">
        <f t="shared" si="290"/>
        <v>0</v>
      </c>
      <c r="BD338" s="127">
        <f t="shared" si="290"/>
        <v>0</v>
      </c>
      <c r="BE338" s="127">
        <f t="shared" si="290"/>
        <v>0</v>
      </c>
      <c r="BF338" s="127">
        <f t="shared" si="290"/>
        <v>0</v>
      </c>
      <c r="BG338" s="127">
        <f t="shared" si="290"/>
        <v>0</v>
      </c>
      <c r="BH338" s="127">
        <f t="shared" si="290"/>
        <v>0</v>
      </c>
      <c r="BI338" s="127">
        <f t="shared" si="290"/>
        <v>0</v>
      </c>
      <c r="BJ338" s="127">
        <f t="shared" si="290"/>
        <v>0</v>
      </c>
      <c r="BK338" s="127">
        <f t="shared" si="290"/>
        <v>0</v>
      </c>
      <c r="BL338" s="127">
        <f t="shared" si="290"/>
        <v>0</v>
      </c>
      <c r="BM338" s="127">
        <f t="shared" si="290"/>
        <v>0</v>
      </c>
    </row>
    <row r="339" spans="2:65" x14ac:dyDescent="0.25"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  <c r="AA339" s="142"/>
      <c r="AB339" s="142"/>
      <c r="AC339" s="142"/>
      <c r="AD339" s="142"/>
      <c r="AE339" s="142"/>
      <c r="AF339" s="142"/>
      <c r="AG339" s="142"/>
      <c r="AH339" s="142"/>
      <c r="AI339" s="142"/>
      <c r="AJ339" s="142"/>
      <c r="AK339" s="142"/>
      <c r="AL339" s="142"/>
      <c r="AM339" s="142"/>
      <c r="AN339" s="142"/>
      <c r="AO339" s="142"/>
      <c r="AP339" s="142"/>
      <c r="AQ339" s="142"/>
      <c r="AR339" s="142"/>
      <c r="AS339" s="142"/>
      <c r="AT339" s="142"/>
      <c r="AU339" s="142"/>
      <c r="AV339" s="142"/>
      <c r="AW339" s="142"/>
      <c r="AX339" s="142"/>
      <c r="AY339" s="142"/>
      <c r="AZ339" s="142"/>
      <c r="BA339" s="142"/>
      <c r="BB339" s="142"/>
      <c r="BC339" s="142"/>
      <c r="BD339" s="142"/>
      <c r="BE339" s="142"/>
      <c r="BF339" s="142"/>
      <c r="BG339" s="142"/>
      <c r="BH339" s="142"/>
      <c r="BI339" s="142"/>
      <c r="BJ339" s="142"/>
      <c r="BK339" s="142"/>
      <c r="BL339" s="142"/>
      <c r="BM339" s="142"/>
    </row>
    <row r="340" spans="2:65" ht="30" x14ac:dyDescent="0.25">
      <c r="C340" s="50" t="s">
        <v>165</v>
      </c>
      <c r="F340" s="165" t="s">
        <v>166</v>
      </c>
      <c r="G340" s="165" t="s">
        <v>166</v>
      </c>
      <c r="H340" s="165" t="s">
        <v>166</v>
      </c>
      <c r="I340" s="165" t="s">
        <v>166</v>
      </c>
      <c r="J340" s="165" t="s">
        <v>166</v>
      </c>
      <c r="K340" s="165" t="s">
        <v>166</v>
      </c>
      <c r="L340" s="165" t="s">
        <v>166</v>
      </c>
      <c r="M340" s="165" t="s">
        <v>166</v>
      </c>
      <c r="N340" s="165" t="s">
        <v>166</v>
      </c>
      <c r="O340" s="165" t="s">
        <v>166</v>
      </c>
      <c r="P340" s="165" t="s">
        <v>166</v>
      </c>
      <c r="Q340" s="165" t="s">
        <v>166</v>
      </c>
      <c r="R340" s="165" t="s">
        <v>166</v>
      </c>
      <c r="S340" s="165" t="s">
        <v>166</v>
      </c>
      <c r="T340" s="165" t="s">
        <v>166</v>
      </c>
      <c r="U340" s="165" t="s">
        <v>166</v>
      </c>
      <c r="V340" s="165" t="s">
        <v>166</v>
      </c>
      <c r="W340" s="165" t="s">
        <v>166</v>
      </c>
      <c r="X340" s="165" t="s">
        <v>166</v>
      </c>
      <c r="Y340" s="165" t="s">
        <v>166</v>
      </c>
      <c r="Z340" s="165" t="s">
        <v>166</v>
      </c>
      <c r="AA340" s="165" t="s">
        <v>166</v>
      </c>
      <c r="AB340" s="165" t="s">
        <v>166</v>
      </c>
      <c r="AC340" s="165" t="s">
        <v>166</v>
      </c>
      <c r="AD340" s="165" t="s">
        <v>166</v>
      </c>
      <c r="AE340" s="165" t="s">
        <v>166</v>
      </c>
      <c r="AF340" s="165" t="s">
        <v>166</v>
      </c>
      <c r="AG340" s="165" t="s">
        <v>166</v>
      </c>
      <c r="AH340" s="165" t="s">
        <v>166</v>
      </c>
      <c r="AI340" s="165" t="s">
        <v>166</v>
      </c>
      <c r="AJ340" s="165" t="s">
        <v>166</v>
      </c>
      <c r="AK340" s="165" t="s">
        <v>166</v>
      </c>
      <c r="AL340" s="165" t="s">
        <v>166</v>
      </c>
      <c r="AM340" s="165" t="s">
        <v>166</v>
      </c>
      <c r="AN340" s="165" t="s">
        <v>166</v>
      </c>
      <c r="AO340" s="165" t="s">
        <v>166</v>
      </c>
      <c r="AP340" s="165" t="s">
        <v>166</v>
      </c>
      <c r="AQ340" s="165" t="s">
        <v>166</v>
      </c>
      <c r="AR340" s="165" t="s">
        <v>166</v>
      </c>
      <c r="AS340" s="165" t="s">
        <v>166</v>
      </c>
      <c r="AT340" s="165" t="s">
        <v>166</v>
      </c>
      <c r="AU340" s="165" t="s">
        <v>166</v>
      </c>
      <c r="AV340" s="165" t="s">
        <v>166</v>
      </c>
      <c r="AW340" s="165" t="s">
        <v>166</v>
      </c>
      <c r="AX340" s="165" t="s">
        <v>166</v>
      </c>
      <c r="AY340" s="165" t="s">
        <v>166</v>
      </c>
      <c r="AZ340" s="165" t="s">
        <v>166</v>
      </c>
      <c r="BA340" s="165" t="s">
        <v>166</v>
      </c>
      <c r="BB340" s="165" t="s">
        <v>166</v>
      </c>
      <c r="BC340" s="165" t="s">
        <v>166</v>
      </c>
      <c r="BD340" s="165" t="s">
        <v>166</v>
      </c>
      <c r="BE340" s="165" t="s">
        <v>166</v>
      </c>
      <c r="BF340" s="165" t="s">
        <v>166</v>
      </c>
      <c r="BG340" s="165" t="s">
        <v>166</v>
      </c>
      <c r="BH340" s="165" t="s">
        <v>166</v>
      </c>
      <c r="BI340" s="165" t="s">
        <v>166</v>
      </c>
      <c r="BJ340" s="165" t="s">
        <v>166</v>
      </c>
      <c r="BK340" s="165" t="s">
        <v>166</v>
      </c>
      <c r="BL340" s="165" t="s">
        <v>166</v>
      </c>
      <c r="BM340" s="165" t="s">
        <v>166</v>
      </c>
    </row>
    <row r="341" spans="2:65" x14ac:dyDescent="0.25">
      <c r="B341" t="str">
        <f>+B326</f>
        <v>FABBRICATI</v>
      </c>
      <c r="C341" s="51">
        <f>+C326</f>
        <v>0</v>
      </c>
      <c r="F341" s="127"/>
      <c r="G341" s="127"/>
      <c r="H341" s="127"/>
      <c r="I341" s="127"/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Z341" s="127">
        <f t="shared" ref="Z341:BM341" si="292">+IF(Y348=$G$5,0,1)*(SUM($G$5)*$C341)/12</f>
        <v>0</v>
      </c>
      <c r="AA341" s="127">
        <f t="shared" si="292"/>
        <v>0</v>
      </c>
      <c r="AB341" s="127">
        <f t="shared" si="292"/>
        <v>0</v>
      </c>
      <c r="AC341" s="127">
        <f t="shared" si="292"/>
        <v>0</v>
      </c>
      <c r="AD341" s="127">
        <f t="shared" si="292"/>
        <v>0</v>
      </c>
      <c r="AE341" s="127">
        <f t="shared" si="292"/>
        <v>0</v>
      </c>
      <c r="AF341" s="127">
        <f t="shared" si="292"/>
        <v>0</v>
      </c>
      <c r="AG341" s="127">
        <f t="shared" si="292"/>
        <v>0</v>
      </c>
      <c r="AH341" s="127">
        <f t="shared" si="292"/>
        <v>0</v>
      </c>
      <c r="AI341" s="127">
        <f t="shared" si="292"/>
        <v>0</v>
      </c>
      <c r="AJ341" s="127">
        <f t="shared" si="292"/>
        <v>0</v>
      </c>
      <c r="AK341" s="127">
        <f t="shared" si="292"/>
        <v>0</v>
      </c>
      <c r="AL341" s="127">
        <f t="shared" si="292"/>
        <v>0</v>
      </c>
      <c r="AM341" s="127">
        <f t="shared" si="292"/>
        <v>0</v>
      </c>
      <c r="AN341" s="127">
        <f t="shared" si="292"/>
        <v>0</v>
      </c>
      <c r="AO341" s="127">
        <f t="shared" si="292"/>
        <v>0</v>
      </c>
      <c r="AP341" s="127">
        <f t="shared" si="292"/>
        <v>0</v>
      </c>
      <c r="AQ341" s="127">
        <f t="shared" si="292"/>
        <v>0</v>
      </c>
      <c r="AR341" s="127">
        <f t="shared" si="292"/>
        <v>0</v>
      </c>
      <c r="AS341" s="127">
        <f t="shared" si="292"/>
        <v>0</v>
      </c>
      <c r="AT341" s="127">
        <f t="shared" si="292"/>
        <v>0</v>
      </c>
      <c r="AU341" s="127">
        <f t="shared" si="292"/>
        <v>0</v>
      </c>
      <c r="AV341" s="127">
        <f t="shared" si="292"/>
        <v>0</v>
      </c>
      <c r="AW341" s="127">
        <f t="shared" si="292"/>
        <v>0</v>
      </c>
      <c r="AX341" s="127">
        <f t="shared" si="292"/>
        <v>0</v>
      </c>
      <c r="AY341" s="127">
        <f t="shared" si="292"/>
        <v>0</v>
      </c>
      <c r="AZ341" s="127">
        <f t="shared" si="292"/>
        <v>0</v>
      </c>
      <c r="BA341" s="127">
        <f t="shared" si="292"/>
        <v>0</v>
      </c>
      <c r="BB341" s="127">
        <f t="shared" si="292"/>
        <v>0</v>
      </c>
      <c r="BC341" s="127">
        <f t="shared" si="292"/>
        <v>0</v>
      </c>
      <c r="BD341" s="127">
        <f t="shared" si="292"/>
        <v>0</v>
      </c>
      <c r="BE341" s="127">
        <f t="shared" si="292"/>
        <v>0</v>
      </c>
      <c r="BF341" s="127">
        <f t="shared" si="292"/>
        <v>0</v>
      </c>
      <c r="BG341" s="127">
        <f t="shared" si="292"/>
        <v>0</v>
      </c>
      <c r="BH341" s="127">
        <f t="shared" si="292"/>
        <v>0</v>
      </c>
      <c r="BI341" s="127">
        <f t="shared" si="292"/>
        <v>0</v>
      </c>
      <c r="BJ341" s="127">
        <f t="shared" si="292"/>
        <v>0</v>
      </c>
      <c r="BK341" s="127">
        <f t="shared" si="292"/>
        <v>0</v>
      </c>
      <c r="BL341" s="127">
        <f t="shared" si="292"/>
        <v>0</v>
      </c>
      <c r="BM341" s="127">
        <f t="shared" si="292"/>
        <v>0</v>
      </c>
    </row>
    <row r="342" spans="2:65" x14ac:dyDescent="0.25">
      <c r="B342" t="str">
        <f t="shared" ref="B342:C346" si="293">+B327</f>
        <v>IMPIANTI E MACCHINARI</v>
      </c>
      <c r="C342" s="51">
        <f t="shared" si="293"/>
        <v>0</v>
      </c>
      <c r="F342" s="127"/>
      <c r="G342" s="127"/>
      <c r="H342" s="127"/>
      <c r="I342" s="127"/>
      <c r="J342" s="127"/>
      <c r="K342" s="127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>
        <f t="shared" ref="Z342:BM342" si="294">+IF(Y349=$G$5,0,1)*(SUM($G$6)*$C342)/12</f>
        <v>0</v>
      </c>
      <c r="AA342" s="127">
        <f t="shared" si="294"/>
        <v>0</v>
      </c>
      <c r="AB342" s="127">
        <f t="shared" si="294"/>
        <v>0</v>
      </c>
      <c r="AC342" s="127">
        <f t="shared" si="294"/>
        <v>0</v>
      </c>
      <c r="AD342" s="127">
        <f t="shared" si="294"/>
        <v>0</v>
      </c>
      <c r="AE342" s="127">
        <f t="shared" si="294"/>
        <v>0</v>
      </c>
      <c r="AF342" s="127">
        <f t="shared" si="294"/>
        <v>0</v>
      </c>
      <c r="AG342" s="127">
        <f t="shared" si="294"/>
        <v>0</v>
      </c>
      <c r="AH342" s="127">
        <f t="shared" si="294"/>
        <v>0</v>
      </c>
      <c r="AI342" s="127">
        <f t="shared" si="294"/>
        <v>0</v>
      </c>
      <c r="AJ342" s="127">
        <f t="shared" si="294"/>
        <v>0</v>
      </c>
      <c r="AK342" s="127">
        <f t="shared" si="294"/>
        <v>0</v>
      </c>
      <c r="AL342" s="127">
        <f t="shared" si="294"/>
        <v>0</v>
      </c>
      <c r="AM342" s="127">
        <f t="shared" si="294"/>
        <v>0</v>
      </c>
      <c r="AN342" s="127">
        <f t="shared" si="294"/>
        <v>0</v>
      </c>
      <c r="AO342" s="127">
        <f t="shared" si="294"/>
        <v>0</v>
      </c>
      <c r="AP342" s="127">
        <f t="shared" si="294"/>
        <v>0</v>
      </c>
      <c r="AQ342" s="127">
        <f t="shared" si="294"/>
        <v>0</v>
      </c>
      <c r="AR342" s="127">
        <f t="shared" si="294"/>
        <v>0</v>
      </c>
      <c r="AS342" s="127">
        <f t="shared" si="294"/>
        <v>0</v>
      </c>
      <c r="AT342" s="127">
        <f t="shared" si="294"/>
        <v>0</v>
      </c>
      <c r="AU342" s="127">
        <f t="shared" si="294"/>
        <v>0</v>
      </c>
      <c r="AV342" s="127">
        <f t="shared" si="294"/>
        <v>0</v>
      </c>
      <c r="AW342" s="127">
        <f t="shared" si="294"/>
        <v>0</v>
      </c>
      <c r="AX342" s="127">
        <f t="shared" si="294"/>
        <v>0</v>
      </c>
      <c r="AY342" s="127">
        <f t="shared" si="294"/>
        <v>0</v>
      </c>
      <c r="AZ342" s="127">
        <f t="shared" si="294"/>
        <v>0</v>
      </c>
      <c r="BA342" s="127">
        <f t="shared" si="294"/>
        <v>0</v>
      </c>
      <c r="BB342" s="127">
        <f t="shared" si="294"/>
        <v>0</v>
      </c>
      <c r="BC342" s="127">
        <f t="shared" si="294"/>
        <v>0</v>
      </c>
      <c r="BD342" s="127">
        <f t="shared" si="294"/>
        <v>0</v>
      </c>
      <c r="BE342" s="127">
        <f t="shared" si="294"/>
        <v>0</v>
      </c>
      <c r="BF342" s="127">
        <f t="shared" si="294"/>
        <v>0</v>
      </c>
      <c r="BG342" s="127">
        <f t="shared" si="294"/>
        <v>0</v>
      </c>
      <c r="BH342" s="127">
        <f t="shared" si="294"/>
        <v>0</v>
      </c>
      <c r="BI342" s="127">
        <f t="shared" si="294"/>
        <v>0</v>
      </c>
      <c r="BJ342" s="127">
        <f t="shared" si="294"/>
        <v>0</v>
      </c>
      <c r="BK342" s="127">
        <f t="shared" si="294"/>
        <v>0</v>
      </c>
      <c r="BL342" s="127">
        <f t="shared" si="294"/>
        <v>0</v>
      </c>
      <c r="BM342" s="127">
        <f t="shared" si="294"/>
        <v>0</v>
      </c>
    </row>
    <row r="343" spans="2:65" x14ac:dyDescent="0.25">
      <c r="B343" t="str">
        <f t="shared" si="293"/>
        <v>ATTREZZATURE IND.LI E COMM.LI</v>
      </c>
      <c r="C343" s="51">
        <f t="shared" si="293"/>
        <v>0</v>
      </c>
      <c r="F343" s="127"/>
      <c r="G343" s="127"/>
      <c r="H343" s="127"/>
      <c r="I343" s="127"/>
      <c r="J343" s="127"/>
      <c r="K343" s="127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>
        <f t="shared" ref="Z343:BM343" si="295">+IF(Y350=$G$5,0,1)*(SUM($G$7)*$C343)/12</f>
        <v>0</v>
      </c>
      <c r="AA343" s="127">
        <f t="shared" si="295"/>
        <v>0</v>
      </c>
      <c r="AB343" s="127">
        <f t="shared" si="295"/>
        <v>0</v>
      </c>
      <c r="AC343" s="127">
        <f t="shared" si="295"/>
        <v>0</v>
      </c>
      <c r="AD343" s="127">
        <f t="shared" si="295"/>
        <v>0</v>
      </c>
      <c r="AE343" s="127">
        <f t="shared" si="295"/>
        <v>0</v>
      </c>
      <c r="AF343" s="127">
        <f t="shared" si="295"/>
        <v>0</v>
      </c>
      <c r="AG343" s="127">
        <f t="shared" si="295"/>
        <v>0</v>
      </c>
      <c r="AH343" s="127">
        <f t="shared" si="295"/>
        <v>0</v>
      </c>
      <c r="AI343" s="127">
        <f t="shared" si="295"/>
        <v>0</v>
      </c>
      <c r="AJ343" s="127">
        <f t="shared" si="295"/>
        <v>0</v>
      </c>
      <c r="AK343" s="127">
        <f t="shared" si="295"/>
        <v>0</v>
      </c>
      <c r="AL343" s="127">
        <f t="shared" si="295"/>
        <v>0</v>
      </c>
      <c r="AM343" s="127">
        <f t="shared" si="295"/>
        <v>0</v>
      </c>
      <c r="AN343" s="127">
        <f t="shared" si="295"/>
        <v>0</v>
      </c>
      <c r="AO343" s="127">
        <f t="shared" si="295"/>
        <v>0</v>
      </c>
      <c r="AP343" s="127">
        <f t="shared" si="295"/>
        <v>0</v>
      </c>
      <c r="AQ343" s="127">
        <f t="shared" si="295"/>
        <v>0</v>
      </c>
      <c r="AR343" s="127">
        <f t="shared" si="295"/>
        <v>0</v>
      </c>
      <c r="AS343" s="127">
        <f t="shared" si="295"/>
        <v>0</v>
      </c>
      <c r="AT343" s="127">
        <f t="shared" si="295"/>
        <v>0</v>
      </c>
      <c r="AU343" s="127">
        <f t="shared" si="295"/>
        <v>0</v>
      </c>
      <c r="AV343" s="127">
        <f t="shared" si="295"/>
        <v>0</v>
      </c>
      <c r="AW343" s="127">
        <f t="shared" si="295"/>
        <v>0</v>
      </c>
      <c r="AX343" s="127">
        <f t="shared" si="295"/>
        <v>0</v>
      </c>
      <c r="AY343" s="127">
        <f t="shared" si="295"/>
        <v>0</v>
      </c>
      <c r="AZ343" s="127">
        <f t="shared" si="295"/>
        <v>0</v>
      </c>
      <c r="BA343" s="127">
        <f t="shared" si="295"/>
        <v>0</v>
      </c>
      <c r="BB343" s="127">
        <f t="shared" si="295"/>
        <v>0</v>
      </c>
      <c r="BC343" s="127">
        <f t="shared" si="295"/>
        <v>0</v>
      </c>
      <c r="BD343" s="127">
        <f t="shared" si="295"/>
        <v>0</v>
      </c>
      <c r="BE343" s="127">
        <f t="shared" si="295"/>
        <v>0</v>
      </c>
      <c r="BF343" s="127">
        <f t="shared" si="295"/>
        <v>0</v>
      </c>
      <c r="BG343" s="127">
        <f t="shared" si="295"/>
        <v>0</v>
      </c>
      <c r="BH343" s="127">
        <f t="shared" si="295"/>
        <v>0</v>
      </c>
      <c r="BI343" s="127">
        <f t="shared" si="295"/>
        <v>0</v>
      </c>
      <c r="BJ343" s="127">
        <f t="shared" si="295"/>
        <v>0</v>
      </c>
      <c r="BK343" s="127">
        <f t="shared" si="295"/>
        <v>0</v>
      </c>
      <c r="BL343" s="127">
        <f t="shared" si="295"/>
        <v>0</v>
      </c>
      <c r="BM343" s="127">
        <f t="shared" si="295"/>
        <v>0</v>
      </c>
    </row>
    <row r="344" spans="2:65" x14ac:dyDescent="0.25">
      <c r="B344" t="str">
        <f t="shared" si="293"/>
        <v>COSTI D'IMPIANTO E AMPLIAMENTO</v>
      </c>
      <c r="C344" s="51">
        <f t="shared" si="293"/>
        <v>0</v>
      </c>
      <c r="F344" s="127"/>
      <c r="G344" s="127"/>
      <c r="H344" s="127"/>
      <c r="I344" s="127"/>
      <c r="J344" s="127"/>
      <c r="K344" s="127"/>
      <c r="L344" s="127"/>
      <c r="M344" s="127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Z344" s="127">
        <f t="shared" ref="Z344:BM344" si="296">+IF(Y351=$G$5,0,1)*(SUM($G$8)*$C344)/12</f>
        <v>0</v>
      </c>
      <c r="AA344" s="127">
        <f t="shared" si="296"/>
        <v>0</v>
      </c>
      <c r="AB344" s="127">
        <f t="shared" si="296"/>
        <v>0</v>
      </c>
      <c r="AC344" s="127">
        <f t="shared" si="296"/>
        <v>0</v>
      </c>
      <c r="AD344" s="127">
        <f t="shared" si="296"/>
        <v>0</v>
      </c>
      <c r="AE344" s="127">
        <f t="shared" si="296"/>
        <v>0</v>
      </c>
      <c r="AF344" s="127">
        <f t="shared" si="296"/>
        <v>0</v>
      </c>
      <c r="AG344" s="127">
        <f t="shared" si="296"/>
        <v>0</v>
      </c>
      <c r="AH344" s="127">
        <f t="shared" si="296"/>
        <v>0</v>
      </c>
      <c r="AI344" s="127">
        <f t="shared" si="296"/>
        <v>0</v>
      </c>
      <c r="AJ344" s="127">
        <f t="shared" si="296"/>
        <v>0</v>
      </c>
      <c r="AK344" s="127">
        <f t="shared" si="296"/>
        <v>0</v>
      </c>
      <c r="AL344" s="127">
        <f t="shared" si="296"/>
        <v>0</v>
      </c>
      <c r="AM344" s="127">
        <f t="shared" si="296"/>
        <v>0</v>
      </c>
      <c r="AN344" s="127">
        <f t="shared" si="296"/>
        <v>0</v>
      </c>
      <c r="AO344" s="127">
        <f t="shared" si="296"/>
        <v>0</v>
      </c>
      <c r="AP344" s="127">
        <f t="shared" si="296"/>
        <v>0</v>
      </c>
      <c r="AQ344" s="127">
        <f t="shared" si="296"/>
        <v>0</v>
      </c>
      <c r="AR344" s="127">
        <f t="shared" si="296"/>
        <v>0</v>
      </c>
      <c r="AS344" s="127">
        <f t="shared" si="296"/>
        <v>0</v>
      </c>
      <c r="AT344" s="127">
        <f t="shared" si="296"/>
        <v>0</v>
      </c>
      <c r="AU344" s="127">
        <f t="shared" si="296"/>
        <v>0</v>
      </c>
      <c r="AV344" s="127">
        <f t="shared" si="296"/>
        <v>0</v>
      </c>
      <c r="AW344" s="127">
        <f t="shared" si="296"/>
        <v>0</v>
      </c>
      <c r="AX344" s="127">
        <f t="shared" si="296"/>
        <v>0</v>
      </c>
      <c r="AY344" s="127">
        <f t="shared" si="296"/>
        <v>0</v>
      </c>
      <c r="AZ344" s="127">
        <f t="shared" si="296"/>
        <v>0</v>
      </c>
      <c r="BA344" s="127">
        <f t="shared" si="296"/>
        <v>0</v>
      </c>
      <c r="BB344" s="127">
        <f t="shared" si="296"/>
        <v>0</v>
      </c>
      <c r="BC344" s="127">
        <f t="shared" si="296"/>
        <v>0</v>
      </c>
      <c r="BD344" s="127">
        <f t="shared" si="296"/>
        <v>0</v>
      </c>
      <c r="BE344" s="127">
        <f t="shared" si="296"/>
        <v>0</v>
      </c>
      <c r="BF344" s="127">
        <f t="shared" si="296"/>
        <v>0</v>
      </c>
      <c r="BG344" s="127">
        <f t="shared" si="296"/>
        <v>0</v>
      </c>
      <c r="BH344" s="127">
        <f t="shared" si="296"/>
        <v>0</v>
      </c>
      <c r="BI344" s="127">
        <f t="shared" si="296"/>
        <v>0</v>
      </c>
      <c r="BJ344" s="127">
        <f t="shared" si="296"/>
        <v>0</v>
      </c>
      <c r="BK344" s="127">
        <f t="shared" si="296"/>
        <v>0</v>
      </c>
      <c r="BL344" s="127">
        <f t="shared" si="296"/>
        <v>0</v>
      </c>
      <c r="BM344" s="127">
        <f t="shared" si="296"/>
        <v>0</v>
      </c>
    </row>
    <row r="345" spans="2:65" x14ac:dyDescent="0.25">
      <c r="B345" t="str">
        <f t="shared" si="293"/>
        <v>FEE D'INGRESSO</v>
      </c>
      <c r="C345" s="51">
        <f t="shared" si="293"/>
        <v>0</v>
      </c>
      <c r="F345" s="127"/>
      <c r="G345" s="127"/>
      <c r="H345" s="127"/>
      <c r="I345" s="127"/>
      <c r="J345" s="127"/>
      <c r="K345" s="127"/>
      <c r="L345" s="127"/>
      <c r="M345" s="127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>
        <f t="shared" ref="Z345:BM345" si="297">+IF(Y352=$G$5,0,1)*(SUM($G$9)*$C345)/12</f>
        <v>0</v>
      </c>
      <c r="AA345" s="127">
        <f t="shared" si="297"/>
        <v>0</v>
      </c>
      <c r="AB345" s="127">
        <f t="shared" si="297"/>
        <v>0</v>
      </c>
      <c r="AC345" s="127">
        <f t="shared" si="297"/>
        <v>0</v>
      </c>
      <c r="AD345" s="127">
        <f t="shared" si="297"/>
        <v>0</v>
      </c>
      <c r="AE345" s="127">
        <f t="shared" si="297"/>
        <v>0</v>
      </c>
      <c r="AF345" s="127">
        <f t="shared" si="297"/>
        <v>0</v>
      </c>
      <c r="AG345" s="127">
        <f t="shared" si="297"/>
        <v>0</v>
      </c>
      <c r="AH345" s="127">
        <f t="shared" si="297"/>
        <v>0</v>
      </c>
      <c r="AI345" s="127">
        <f t="shared" si="297"/>
        <v>0</v>
      </c>
      <c r="AJ345" s="127">
        <f t="shared" si="297"/>
        <v>0</v>
      </c>
      <c r="AK345" s="127">
        <f t="shared" si="297"/>
        <v>0</v>
      </c>
      <c r="AL345" s="127">
        <f t="shared" si="297"/>
        <v>0</v>
      </c>
      <c r="AM345" s="127">
        <f t="shared" si="297"/>
        <v>0</v>
      </c>
      <c r="AN345" s="127">
        <f t="shared" si="297"/>
        <v>0</v>
      </c>
      <c r="AO345" s="127">
        <f t="shared" si="297"/>
        <v>0</v>
      </c>
      <c r="AP345" s="127">
        <f t="shared" si="297"/>
        <v>0</v>
      </c>
      <c r="AQ345" s="127">
        <f t="shared" si="297"/>
        <v>0</v>
      </c>
      <c r="AR345" s="127">
        <f t="shared" si="297"/>
        <v>0</v>
      </c>
      <c r="AS345" s="127">
        <f t="shared" si="297"/>
        <v>0</v>
      </c>
      <c r="AT345" s="127">
        <f t="shared" si="297"/>
        <v>0</v>
      </c>
      <c r="AU345" s="127">
        <f t="shared" si="297"/>
        <v>0</v>
      </c>
      <c r="AV345" s="127">
        <f t="shared" si="297"/>
        <v>0</v>
      </c>
      <c r="AW345" s="127">
        <f t="shared" si="297"/>
        <v>0</v>
      </c>
      <c r="AX345" s="127">
        <f t="shared" si="297"/>
        <v>0</v>
      </c>
      <c r="AY345" s="127">
        <f t="shared" si="297"/>
        <v>0</v>
      </c>
      <c r="AZ345" s="127">
        <f t="shared" si="297"/>
        <v>0</v>
      </c>
      <c r="BA345" s="127">
        <f t="shared" si="297"/>
        <v>0</v>
      </c>
      <c r="BB345" s="127">
        <f t="shared" si="297"/>
        <v>0</v>
      </c>
      <c r="BC345" s="127">
        <f t="shared" si="297"/>
        <v>0</v>
      </c>
      <c r="BD345" s="127">
        <f t="shared" si="297"/>
        <v>0</v>
      </c>
      <c r="BE345" s="127">
        <f t="shared" si="297"/>
        <v>0</v>
      </c>
      <c r="BF345" s="127">
        <f t="shared" si="297"/>
        <v>0</v>
      </c>
      <c r="BG345" s="127">
        <f t="shared" si="297"/>
        <v>0</v>
      </c>
      <c r="BH345" s="127">
        <f t="shared" si="297"/>
        <v>0</v>
      </c>
      <c r="BI345" s="127">
        <f t="shared" si="297"/>
        <v>0</v>
      </c>
      <c r="BJ345" s="127">
        <f t="shared" si="297"/>
        <v>0</v>
      </c>
      <c r="BK345" s="127">
        <f t="shared" si="297"/>
        <v>0</v>
      </c>
      <c r="BL345" s="127">
        <f t="shared" si="297"/>
        <v>0</v>
      </c>
      <c r="BM345" s="127">
        <f t="shared" si="297"/>
        <v>0</v>
      </c>
    </row>
    <row r="346" spans="2:65" x14ac:dyDescent="0.25">
      <c r="B346" t="str">
        <f t="shared" si="293"/>
        <v>ALTRE IMM.NI IMMATERIALI</v>
      </c>
      <c r="C346" s="51">
        <f t="shared" si="293"/>
        <v>0</v>
      </c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>
        <f t="shared" ref="Z346:BM346" si="298">+IF(Y353=$G$5,0,1)*(SUM($G$10)*$C346)/12</f>
        <v>0</v>
      </c>
      <c r="AA346" s="127">
        <f t="shared" si="298"/>
        <v>0</v>
      </c>
      <c r="AB346" s="127">
        <f t="shared" si="298"/>
        <v>0</v>
      </c>
      <c r="AC346" s="127">
        <f t="shared" si="298"/>
        <v>0</v>
      </c>
      <c r="AD346" s="127">
        <f t="shared" si="298"/>
        <v>0</v>
      </c>
      <c r="AE346" s="127">
        <f t="shared" si="298"/>
        <v>0</v>
      </c>
      <c r="AF346" s="127">
        <f t="shared" si="298"/>
        <v>0</v>
      </c>
      <c r="AG346" s="127">
        <f t="shared" si="298"/>
        <v>0</v>
      </c>
      <c r="AH346" s="127">
        <f t="shared" si="298"/>
        <v>0</v>
      </c>
      <c r="AI346" s="127">
        <f t="shared" si="298"/>
        <v>0</v>
      </c>
      <c r="AJ346" s="127">
        <f t="shared" si="298"/>
        <v>0</v>
      </c>
      <c r="AK346" s="127">
        <f t="shared" si="298"/>
        <v>0</v>
      </c>
      <c r="AL346" s="127">
        <f t="shared" si="298"/>
        <v>0</v>
      </c>
      <c r="AM346" s="127">
        <f t="shared" si="298"/>
        <v>0</v>
      </c>
      <c r="AN346" s="127">
        <f t="shared" si="298"/>
        <v>0</v>
      </c>
      <c r="AO346" s="127">
        <f t="shared" si="298"/>
        <v>0</v>
      </c>
      <c r="AP346" s="127">
        <f t="shared" si="298"/>
        <v>0</v>
      </c>
      <c r="AQ346" s="127">
        <f t="shared" si="298"/>
        <v>0</v>
      </c>
      <c r="AR346" s="127">
        <f t="shared" si="298"/>
        <v>0</v>
      </c>
      <c r="AS346" s="127">
        <f t="shared" si="298"/>
        <v>0</v>
      </c>
      <c r="AT346" s="127">
        <f t="shared" si="298"/>
        <v>0</v>
      </c>
      <c r="AU346" s="127">
        <f t="shared" si="298"/>
        <v>0</v>
      </c>
      <c r="AV346" s="127">
        <f t="shared" si="298"/>
        <v>0</v>
      </c>
      <c r="AW346" s="127">
        <f t="shared" si="298"/>
        <v>0</v>
      </c>
      <c r="AX346" s="127">
        <f t="shared" si="298"/>
        <v>0</v>
      </c>
      <c r="AY346" s="127">
        <f t="shared" si="298"/>
        <v>0</v>
      </c>
      <c r="AZ346" s="127">
        <f t="shared" si="298"/>
        <v>0</v>
      </c>
      <c r="BA346" s="127">
        <f t="shared" si="298"/>
        <v>0</v>
      </c>
      <c r="BB346" s="127">
        <f t="shared" si="298"/>
        <v>0</v>
      </c>
      <c r="BC346" s="127">
        <f t="shared" si="298"/>
        <v>0</v>
      </c>
      <c r="BD346" s="127">
        <f t="shared" si="298"/>
        <v>0</v>
      </c>
      <c r="BE346" s="127">
        <f t="shared" si="298"/>
        <v>0</v>
      </c>
      <c r="BF346" s="127">
        <f t="shared" si="298"/>
        <v>0</v>
      </c>
      <c r="BG346" s="127">
        <f t="shared" si="298"/>
        <v>0</v>
      </c>
      <c r="BH346" s="127">
        <f t="shared" si="298"/>
        <v>0</v>
      </c>
      <c r="BI346" s="127">
        <f t="shared" si="298"/>
        <v>0</v>
      </c>
      <c r="BJ346" s="127">
        <f t="shared" si="298"/>
        <v>0</v>
      </c>
      <c r="BK346" s="127">
        <f t="shared" si="298"/>
        <v>0</v>
      </c>
      <c r="BL346" s="127">
        <f t="shared" si="298"/>
        <v>0</v>
      </c>
      <c r="BM346" s="127">
        <f t="shared" si="298"/>
        <v>0</v>
      </c>
    </row>
    <row r="347" spans="2:65" ht="30" x14ac:dyDescent="0.25">
      <c r="C347" s="50"/>
      <c r="F347" s="165" t="s">
        <v>167</v>
      </c>
      <c r="G347" s="165" t="s">
        <v>167</v>
      </c>
      <c r="H347" s="165" t="s">
        <v>167</v>
      </c>
      <c r="I347" s="165" t="s">
        <v>167</v>
      </c>
      <c r="J347" s="165" t="s">
        <v>167</v>
      </c>
      <c r="K347" s="165" t="s">
        <v>167</v>
      </c>
      <c r="L347" s="165" t="s">
        <v>167</v>
      </c>
      <c r="M347" s="165" t="s">
        <v>167</v>
      </c>
      <c r="N347" s="165" t="s">
        <v>167</v>
      </c>
      <c r="O347" s="165" t="s">
        <v>167</v>
      </c>
      <c r="P347" s="165" t="s">
        <v>167</v>
      </c>
      <c r="Q347" s="165" t="s">
        <v>167</v>
      </c>
      <c r="R347" s="165" t="s">
        <v>167</v>
      </c>
      <c r="S347" s="165" t="s">
        <v>167</v>
      </c>
      <c r="T347" s="165" t="s">
        <v>167</v>
      </c>
      <c r="U347" s="165" t="s">
        <v>167</v>
      </c>
      <c r="V347" s="165" t="s">
        <v>167</v>
      </c>
      <c r="W347" s="165" t="s">
        <v>167</v>
      </c>
      <c r="X347" s="165" t="s">
        <v>167</v>
      </c>
      <c r="Y347" s="165" t="s">
        <v>167</v>
      </c>
      <c r="Z347" s="165" t="s">
        <v>167</v>
      </c>
      <c r="AA347" s="165" t="s">
        <v>167</v>
      </c>
      <c r="AB347" s="165" t="s">
        <v>167</v>
      </c>
      <c r="AC347" s="165" t="s">
        <v>167</v>
      </c>
      <c r="AD347" s="165" t="s">
        <v>167</v>
      </c>
      <c r="AE347" s="165" t="s">
        <v>167</v>
      </c>
      <c r="AF347" s="165" t="s">
        <v>167</v>
      </c>
      <c r="AG347" s="165" t="s">
        <v>167</v>
      </c>
      <c r="AH347" s="165" t="s">
        <v>167</v>
      </c>
      <c r="AI347" s="165" t="s">
        <v>167</v>
      </c>
      <c r="AJ347" s="165" t="s">
        <v>167</v>
      </c>
      <c r="AK347" s="165" t="s">
        <v>167</v>
      </c>
      <c r="AL347" s="165" t="s">
        <v>167</v>
      </c>
      <c r="AM347" s="165" t="s">
        <v>167</v>
      </c>
      <c r="AN347" s="165" t="s">
        <v>167</v>
      </c>
      <c r="AO347" s="165" t="s">
        <v>167</v>
      </c>
      <c r="AP347" s="165" t="s">
        <v>167</v>
      </c>
      <c r="AQ347" s="165" t="s">
        <v>167</v>
      </c>
      <c r="AR347" s="165" t="s">
        <v>167</v>
      </c>
      <c r="AS347" s="165" t="s">
        <v>167</v>
      </c>
      <c r="AT347" s="165" t="s">
        <v>167</v>
      </c>
      <c r="AU347" s="165" t="s">
        <v>167</v>
      </c>
      <c r="AV347" s="165" t="s">
        <v>167</v>
      </c>
      <c r="AW347" s="165" t="s">
        <v>167</v>
      </c>
      <c r="AX347" s="165" t="s">
        <v>167</v>
      </c>
      <c r="AY347" s="165" t="s">
        <v>167</v>
      </c>
      <c r="AZ347" s="165" t="s">
        <v>167</v>
      </c>
      <c r="BA347" s="165" t="s">
        <v>167</v>
      </c>
      <c r="BB347" s="165" t="s">
        <v>167</v>
      </c>
      <c r="BC347" s="165" t="s">
        <v>167</v>
      </c>
      <c r="BD347" s="165" t="s">
        <v>167</v>
      </c>
      <c r="BE347" s="165" t="s">
        <v>167</v>
      </c>
      <c r="BF347" s="165" t="s">
        <v>167</v>
      </c>
      <c r="BG347" s="165" t="s">
        <v>167</v>
      </c>
      <c r="BH347" s="165" t="s">
        <v>167</v>
      </c>
      <c r="BI347" s="165" t="s">
        <v>167</v>
      </c>
      <c r="BJ347" s="165" t="s">
        <v>167</v>
      </c>
      <c r="BK347" s="165" t="s">
        <v>167</v>
      </c>
      <c r="BL347" s="165" t="s">
        <v>167</v>
      </c>
      <c r="BM347" s="165" t="s">
        <v>167</v>
      </c>
    </row>
    <row r="348" spans="2:65" x14ac:dyDescent="0.25">
      <c r="B348" t="str">
        <f>+B341</f>
        <v>FABBRICATI</v>
      </c>
      <c r="C348" s="51"/>
      <c r="F348" s="127"/>
      <c r="G348" s="127"/>
      <c r="H348" s="127"/>
      <c r="I348" s="127"/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>
        <f t="shared" ref="Z348:BM353" si="299">+Y348+Z341</f>
        <v>0</v>
      </c>
      <c r="AA348" s="127">
        <f t="shared" si="299"/>
        <v>0</v>
      </c>
      <c r="AB348" s="127">
        <f t="shared" si="299"/>
        <v>0</v>
      </c>
      <c r="AC348" s="127">
        <f t="shared" si="299"/>
        <v>0</v>
      </c>
      <c r="AD348" s="127">
        <f t="shared" si="299"/>
        <v>0</v>
      </c>
      <c r="AE348" s="127">
        <f t="shared" si="299"/>
        <v>0</v>
      </c>
      <c r="AF348" s="127">
        <f t="shared" si="299"/>
        <v>0</v>
      </c>
      <c r="AG348" s="127">
        <f t="shared" si="299"/>
        <v>0</v>
      </c>
      <c r="AH348" s="127">
        <f t="shared" si="299"/>
        <v>0</v>
      </c>
      <c r="AI348" s="127">
        <f t="shared" si="299"/>
        <v>0</v>
      </c>
      <c r="AJ348" s="127">
        <f t="shared" si="299"/>
        <v>0</v>
      </c>
      <c r="AK348" s="127">
        <f t="shared" si="299"/>
        <v>0</v>
      </c>
      <c r="AL348" s="127">
        <f t="shared" si="299"/>
        <v>0</v>
      </c>
      <c r="AM348" s="127">
        <f t="shared" si="299"/>
        <v>0</v>
      </c>
      <c r="AN348" s="127">
        <f t="shared" si="299"/>
        <v>0</v>
      </c>
      <c r="AO348" s="127">
        <f t="shared" si="299"/>
        <v>0</v>
      </c>
      <c r="AP348" s="127">
        <f t="shared" si="299"/>
        <v>0</v>
      </c>
      <c r="AQ348" s="127">
        <f t="shared" si="299"/>
        <v>0</v>
      </c>
      <c r="AR348" s="127">
        <f t="shared" si="299"/>
        <v>0</v>
      </c>
      <c r="AS348" s="127">
        <f t="shared" si="299"/>
        <v>0</v>
      </c>
      <c r="AT348" s="127">
        <f t="shared" si="299"/>
        <v>0</v>
      </c>
      <c r="AU348" s="127">
        <f t="shared" si="299"/>
        <v>0</v>
      </c>
      <c r="AV348" s="127">
        <f t="shared" si="299"/>
        <v>0</v>
      </c>
      <c r="AW348" s="127">
        <f t="shared" si="299"/>
        <v>0</v>
      </c>
      <c r="AX348" s="127">
        <f t="shared" si="299"/>
        <v>0</v>
      </c>
      <c r="AY348" s="127">
        <f t="shared" si="299"/>
        <v>0</v>
      </c>
      <c r="AZ348" s="127">
        <f t="shared" si="299"/>
        <v>0</v>
      </c>
      <c r="BA348" s="127">
        <f t="shared" si="299"/>
        <v>0</v>
      </c>
      <c r="BB348" s="127">
        <f t="shared" si="299"/>
        <v>0</v>
      </c>
      <c r="BC348" s="127">
        <f t="shared" si="299"/>
        <v>0</v>
      </c>
      <c r="BD348" s="127">
        <f t="shared" si="299"/>
        <v>0</v>
      </c>
      <c r="BE348" s="127">
        <f t="shared" si="299"/>
        <v>0</v>
      </c>
      <c r="BF348" s="127">
        <f t="shared" si="299"/>
        <v>0</v>
      </c>
      <c r="BG348" s="127">
        <f t="shared" si="299"/>
        <v>0</v>
      </c>
      <c r="BH348" s="127">
        <f t="shared" si="299"/>
        <v>0</v>
      </c>
      <c r="BI348" s="127">
        <f t="shared" si="299"/>
        <v>0</v>
      </c>
      <c r="BJ348" s="127">
        <f t="shared" si="299"/>
        <v>0</v>
      </c>
      <c r="BK348" s="127">
        <f t="shared" si="299"/>
        <v>0</v>
      </c>
      <c r="BL348" s="127">
        <f t="shared" si="299"/>
        <v>0</v>
      </c>
      <c r="BM348" s="127">
        <f t="shared" si="299"/>
        <v>0</v>
      </c>
    </row>
    <row r="349" spans="2:65" x14ac:dyDescent="0.25">
      <c r="B349" t="str">
        <f t="shared" ref="B349:B352" si="300">+B342</f>
        <v>IMPIANTI E MACCHINARI</v>
      </c>
      <c r="C349" s="51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>
        <f t="shared" si="299"/>
        <v>0</v>
      </c>
      <c r="AA349" s="127">
        <f t="shared" si="299"/>
        <v>0</v>
      </c>
      <c r="AB349" s="127">
        <f t="shared" si="299"/>
        <v>0</v>
      </c>
      <c r="AC349" s="127">
        <f t="shared" si="299"/>
        <v>0</v>
      </c>
      <c r="AD349" s="127">
        <f t="shared" si="299"/>
        <v>0</v>
      </c>
      <c r="AE349" s="127">
        <f t="shared" si="299"/>
        <v>0</v>
      </c>
      <c r="AF349" s="127">
        <f t="shared" si="299"/>
        <v>0</v>
      </c>
      <c r="AG349" s="127">
        <f t="shared" si="299"/>
        <v>0</v>
      </c>
      <c r="AH349" s="127">
        <f t="shared" si="299"/>
        <v>0</v>
      </c>
      <c r="AI349" s="127">
        <f t="shared" si="299"/>
        <v>0</v>
      </c>
      <c r="AJ349" s="127">
        <f t="shared" si="299"/>
        <v>0</v>
      </c>
      <c r="AK349" s="127">
        <f t="shared" si="299"/>
        <v>0</v>
      </c>
      <c r="AL349" s="127">
        <f t="shared" si="299"/>
        <v>0</v>
      </c>
      <c r="AM349" s="127">
        <f t="shared" si="299"/>
        <v>0</v>
      </c>
      <c r="AN349" s="127">
        <f t="shared" si="299"/>
        <v>0</v>
      </c>
      <c r="AO349" s="127">
        <f t="shared" si="299"/>
        <v>0</v>
      </c>
      <c r="AP349" s="127">
        <f t="shared" si="299"/>
        <v>0</v>
      </c>
      <c r="AQ349" s="127">
        <f t="shared" si="299"/>
        <v>0</v>
      </c>
      <c r="AR349" s="127">
        <f t="shared" si="299"/>
        <v>0</v>
      </c>
      <c r="AS349" s="127">
        <f t="shared" si="299"/>
        <v>0</v>
      </c>
      <c r="AT349" s="127">
        <f t="shared" si="299"/>
        <v>0</v>
      </c>
      <c r="AU349" s="127">
        <f t="shared" si="299"/>
        <v>0</v>
      </c>
      <c r="AV349" s="127">
        <f t="shared" si="299"/>
        <v>0</v>
      </c>
      <c r="AW349" s="127">
        <f t="shared" si="299"/>
        <v>0</v>
      </c>
      <c r="AX349" s="127">
        <f t="shared" si="299"/>
        <v>0</v>
      </c>
      <c r="AY349" s="127">
        <f t="shared" si="299"/>
        <v>0</v>
      </c>
      <c r="AZ349" s="127">
        <f t="shared" si="299"/>
        <v>0</v>
      </c>
      <c r="BA349" s="127">
        <f t="shared" si="299"/>
        <v>0</v>
      </c>
      <c r="BB349" s="127">
        <f t="shared" si="299"/>
        <v>0</v>
      </c>
      <c r="BC349" s="127">
        <f t="shared" si="299"/>
        <v>0</v>
      </c>
      <c r="BD349" s="127">
        <f t="shared" si="299"/>
        <v>0</v>
      </c>
      <c r="BE349" s="127">
        <f t="shared" si="299"/>
        <v>0</v>
      </c>
      <c r="BF349" s="127">
        <f t="shared" si="299"/>
        <v>0</v>
      </c>
      <c r="BG349" s="127">
        <f t="shared" si="299"/>
        <v>0</v>
      </c>
      <c r="BH349" s="127">
        <f t="shared" si="299"/>
        <v>0</v>
      </c>
      <c r="BI349" s="127">
        <f t="shared" si="299"/>
        <v>0</v>
      </c>
      <c r="BJ349" s="127">
        <f t="shared" si="299"/>
        <v>0</v>
      </c>
      <c r="BK349" s="127">
        <f t="shared" si="299"/>
        <v>0</v>
      </c>
      <c r="BL349" s="127">
        <f t="shared" si="299"/>
        <v>0</v>
      </c>
      <c r="BM349" s="127">
        <f t="shared" si="299"/>
        <v>0</v>
      </c>
    </row>
    <row r="350" spans="2:65" x14ac:dyDescent="0.25">
      <c r="B350" t="str">
        <f t="shared" si="300"/>
        <v>ATTREZZATURE IND.LI E COMM.LI</v>
      </c>
      <c r="C350" s="51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>
        <f t="shared" si="299"/>
        <v>0</v>
      </c>
      <c r="AA350" s="127">
        <f t="shared" si="299"/>
        <v>0</v>
      </c>
      <c r="AB350" s="127">
        <f t="shared" si="299"/>
        <v>0</v>
      </c>
      <c r="AC350" s="127">
        <f t="shared" si="299"/>
        <v>0</v>
      </c>
      <c r="AD350" s="127">
        <f t="shared" si="299"/>
        <v>0</v>
      </c>
      <c r="AE350" s="127">
        <f t="shared" si="299"/>
        <v>0</v>
      </c>
      <c r="AF350" s="127">
        <f t="shared" si="299"/>
        <v>0</v>
      </c>
      <c r="AG350" s="127">
        <f t="shared" si="299"/>
        <v>0</v>
      </c>
      <c r="AH350" s="127">
        <f t="shared" si="299"/>
        <v>0</v>
      </c>
      <c r="AI350" s="127">
        <f t="shared" si="299"/>
        <v>0</v>
      </c>
      <c r="AJ350" s="127">
        <f t="shared" si="299"/>
        <v>0</v>
      </c>
      <c r="AK350" s="127">
        <f t="shared" si="299"/>
        <v>0</v>
      </c>
      <c r="AL350" s="127">
        <f t="shared" si="299"/>
        <v>0</v>
      </c>
      <c r="AM350" s="127">
        <f t="shared" si="299"/>
        <v>0</v>
      </c>
      <c r="AN350" s="127">
        <f t="shared" si="299"/>
        <v>0</v>
      </c>
      <c r="AO350" s="127">
        <f t="shared" si="299"/>
        <v>0</v>
      </c>
      <c r="AP350" s="127">
        <f t="shared" si="299"/>
        <v>0</v>
      </c>
      <c r="AQ350" s="127">
        <f t="shared" si="299"/>
        <v>0</v>
      </c>
      <c r="AR350" s="127">
        <f t="shared" si="299"/>
        <v>0</v>
      </c>
      <c r="AS350" s="127">
        <f t="shared" si="299"/>
        <v>0</v>
      </c>
      <c r="AT350" s="127">
        <f t="shared" si="299"/>
        <v>0</v>
      </c>
      <c r="AU350" s="127">
        <f t="shared" si="299"/>
        <v>0</v>
      </c>
      <c r="AV350" s="127">
        <f t="shared" si="299"/>
        <v>0</v>
      </c>
      <c r="AW350" s="127">
        <f t="shared" si="299"/>
        <v>0</v>
      </c>
      <c r="AX350" s="127">
        <f t="shared" si="299"/>
        <v>0</v>
      </c>
      <c r="AY350" s="127">
        <f t="shared" si="299"/>
        <v>0</v>
      </c>
      <c r="AZ350" s="127">
        <f t="shared" si="299"/>
        <v>0</v>
      </c>
      <c r="BA350" s="127">
        <f t="shared" si="299"/>
        <v>0</v>
      </c>
      <c r="BB350" s="127">
        <f t="shared" si="299"/>
        <v>0</v>
      </c>
      <c r="BC350" s="127">
        <f t="shared" si="299"/>
        <v>0</v>
      </c>
      <c r="BD350" s="127">
        <f t="shared" si="299"/>
        <v>0</v>
      </c>
      <c r="BE350" s="127">
        <f t="shared" si="299"/>
        <v>0</v>
      </c>
      <c r="BF350" s="127">
        <f t="shared" si="299"/>
        <v>0</v>
      </c>
      <c r="BG350" s="127">
        <f t="shared" si="299"/>
        <v>0</v>
      </c>
      <c r="BH350" s="127">
        <f t="shared" si="299"/>
        <v>0</v>
      </c>
      <c r="BI350" s="127">
        <f t="shared" si="299"/>
        <v>0</v>
      </c>
      <c r="BJ350" s="127">
        <f t="shared" si="299"/>
        <v>0</v>
      </c>
      <c r="BK350" s="127">
        <f t="shared" si="299"/>
        <v>0</v>
      </c>
      <c r="BL350" s="127">
        <f t="shared" si="299"/>
        <v>0</v>
      </c>
      <c r="BM350" s="127">
        <f t="shared" si="299"/>
        <v>0</v>
      </c>
    </row>
    <row r="351" spans="2:65" x14ac:dyDescent="0.25">
      <c r="B351" t="str">
        <f t="shared" si="300"/>
        <v>COSTI D'IMPIANTO E AMPLIAMENTO</v>
      </c>
      <c r="C351" s="51"/>
      <c r="F351" s="127"/>
      <c r="G351" s="127"/>
      <c r="H351" s="127"/>
      <c r="I351" s="127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>
        <f t="shared" si="299"/>
        <v>0</v>
      </c>
      <c r="AA351" s="127">
        <f t="shared" si="299"/>
        <v>0</v>
      </c>
      <c r="AB351" s="127">
        <f t="shared" si="299"/>
        <v>0</v>
      </c>
      <c r="AC351" s="127">
        <f t="shared" si="299"/>
        <v>0</v>
      </c>
      <c r="AD351" s="127">
        <f t="shared" si="299"/>
        <v>0</v>
      </c>
      <c r="AE351" s="127">
        <f t="shared" si="299"/>
        <v>0</v>
      </c>
      <c r="AF351" s="127">
        <f t="shared" si="299"/>
        <v>0</v>
      </c>
      <c r="AG351" s="127">
        <f t="shared" si="299"/>
        <v>0</v>
      </c>
      <c r="AH351" s="127">
        <f t="shared" si="299"/>
        <v>0</v>
      </c>
      <c r="AI351" s="127">
        <f t="shared" si="299"/>
        <v>0</v>
      </c>
      <c r="AJ351" s="127">
        <f t="shared" si="299"/>
        <v>0</v>
      </c>
      <c r="AK351" s="127">
        <f t="shared" si="299"/>
        <v>0</v>
      </c>
      <c r="AL351" s="127">
        <f t="shared" si="299"/>
        <v>0</v>
      </c>
      <c r="AM351" s="127">
        <f t="shared" si="299"/>
        <v>0</v>
      </c>
      <c r="AN351" s="127">
        <f t="shared" si="299"/>
        <v>0</v>
      </c>
      <c r="AO351" s="127">
        <f t="shared" si="299"/>
        <v>0</v>
      </c>
      <c r="AP351" s="127">
        <f t="shared" si="299"/>
        <v>0</v>
      </c>
      <c r="AQ351" s="127">
        <f t="shared" si="299"/>
        <v>0</v>
      </c>
      <c r="AR351" s="127">
        <f t="shared" si="299"/>
        <v>0</v>
      </c>
      <c r="AS351" s="127">
        <f t="shared" si="299"/>
        <v>0</v>
      </c>
      <c r="AT351" s="127">
        <f t="shared" si="299"/>
        <v>0</v>
      </c>
      <c r="AU351" s="127">
        <f t="shared" si="299"/>
        <v>0</v>
      </c>
      <c r="AV351" s="127">
        <f t="shared" si="299"/>
        <v>0</v>
      </c>
      <c r="AW351" s="127">
        <f t="shared" si="299"/>
        <v>0</v>
      </c>
      <c r="AX351" s="127">
        <f t="shared" si="299"/>
        <v>0</v>
      </c>
      <c r="AY351" s="127">
        <f t="shared" si="299"/>
        <v>0</v>
      </c>
      <c r="AZ351" s="127">
        <f t="shared" si="299"/>
        <v>0</v>
      </c>
      <c r="BA351" s="127">
        <f t="shared" si="299"/>
        <v>0</v>
      </c>
      <c r="BB351" s="127">
        <f t="shared" si="299"/>
        <v>0</v>
      </c>
      <c r="BC351" s="127">
        <f t="shared" si="299"/>
        <v>0</v>
      </c>
      <c r="BD351" s="127">
        <f t="shared" si="299"/>
        <v>0</v>
      </c>
      <c r="BE351" s="127">
        <f t="shared" si="299"/>
        <v>0</v>
      </c>
      <c r="BF351" s="127">
        <f t="shared" si="299"/>
        <v>0</v>
      </c>
      <c r="BG351" s="127">
        <f t="shared" si="299"/>
        <v>0</v>
      </c>
      <c r="BH351" s="127">
        <f t="shared" si="299"/>
        <v>0</v>
      </c>
      <c r="BI351" s="127">
        <f t="shared" si="299"/>
        <v>0</v>
      </c>
      <c r="BJ351" s="127">
        <f t="shared" si="299"/>
        <v>0</v>
      </c>
      <c r="BK351" s="127">
        <f t="shared" si="299"/>
        <v>0</v>
      </c>
      <c r="BL351" s="127">
        <f t="shared" si="299"/>
        <v>0</v>
      </c>
      <c r="BM351" s="127">
        <f t="shared" si="299"/>
        <v>0</v>
      </c>
    </row>
    <row r="352" spans="2:65" x14ac:dyDescent="0.25">
      <c r="B352" t="str">
        <f t="shared" si="300"/>
        <v>FEE D'INGRESSO</v>
      </c>
      <c r="C352" s="51"/>
      <c r="F352" s="127"/>
      <c r="G352" s="127"/>
      <c r="H352" s="127"/>
      <c r="I352" s="127"/>
      <c r="J352" s="127"/>
      <c r="K352" s="127"/>
      <c r="L352" s="127"/>
      <c r="M352" s="127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Z352" s="127">
        <f t="shared" si="299"/>
        <v>0</v>
      </c>
      <c r="AA352" s="127">
        <f t="shared" si="299"/>
        <v>0</v>
      </c>
      <c r="AB352" s="127">
        <f t="shared" si="299"/>
        <v>0</v>
      </c>
      <c r="AC352" s="127">
        <f t="shared" si="299"/>
        <v>0</v>
      </c>
      <c r="AD352" s="127">
        <f t="shared" si="299"/>
        <v>0</v>
      </c>
      <c r="AE352" s="127">
        <f t="shared" si="299"/>
        <v>0</v>
      </c>
      <c r="AF352" s="127">
        <f t="shared" si="299"/>
        <v>0</v>
      </c>
      <c r="AG352" s="127">
        <f t="shared" si="299"/>
        <v>0</v>
      </c>
      <c r="AH352" s="127">
        <f t="shared" si="299"/>
        <v>0</v>
      </c>
      <c r="AI352" s="127">
        <f t="shared" si="299"/>
        <v>0</v>
      </c>
      <c r="AJ352" s="127">
        <f t="shared" si="299"/>
        <v>0</v>
      </c>
      <c r="AK352" s="127">
        <f t="shared" si="299"/>
        <v>0</v>
      </c>
      <c r="AL352" s="127">
        <f t="shared" si="299"/>
        <v>0</v>
      </c>
      <c r="AM352" s="127">
        <f t="shared" si="299"/>
        <v>0</v>
      </c>
      <c r="AN352" s="127">
        <f t="shared" si="299"/>
        <v>0</v>
      </c>
      <c r="AO352" s="127">
        <f t="shared" si="299"/>
        <v>0</v>
      </c>
      <c r="AP352" s="127">
        <f t="shared" si="299"/>
        <v>0</v>
      </c>
      <c r="AQ352" s="127">
        <f t="shared" si="299"/>
        <v>0</v>
      </c>
      <c r="AR352" s="127">
        <f t="shared" si="299"/>
        <v>0</v>
      </c>
      <c r="AS352" s="127">
        <f t="shared" si="299"/>
        <v>0</v>
      </c>
      <c r="AT352" s="127">
        <f t="shared" si="299"/>
        <v>0</v>
      </c>
      <c r="AU352" s="127">
        <f t="shared" si="299"/>
        <v>0</v>
      </c>
      <c r="AV352" s="127">
        <f t="shared" si="299"/>
        <v>0</v>
      </c>
      <c r="AW352" s="127">
        <f t="shared" si="299"/>
        <v>0</v>
      </c>
      <c r="AX352" s="127">
        <f t="shared" si="299"/>
        <v>0</v>
      </c>
      <c r="AY352" s="127">
        <f t="shared" si="299"/>
        <v>0</v>
      </c>
      <c r="AZ352" s="127">
        <f t="shared" si="299"/>
        <v>0</v>
      </c>
      <c r="BA352" s="127">
        <f t="shared" si="299"/>
        <v>0</v>
      </c>
      <c r="BB352" s="127">
        <f t="shared" si="299"/>
        <v>0</v>
      </c>
      <c r="BC352" s="127">
        <f t="shared" si="299"/>
        <v>0</v>
      </c>
      <c r="BD352" s="127">
        <f t="shared" si="299"/>
        <v>0</v>
      </c>
      <c r="BE352" s="127">
        <f t="shared" si="299"/>
        <v>0</v>
      </c>
      <c r="BF352" s="127">
        <f t="shared" si="299"/>
        <v>0</v>
      </c>
      <c r="BG352" s="127">
        <f t="shared" si="299"/>
        <v>0</v>
      </c>
      <c r="BH352" s="127">
        <f t="shared" si="299"/>
        <v>0</v>
      </c>
      <c r="BI352" s="127">
        <f t="shared" si="299"/>
        <v>0</v>
      </c>
      <c r="BJ352" s="127">
        <f t="shared" si="299"/>
        <v>0</v>
      </c>
      <c r="BK352" s="127">
        <f t="shared" si="299"/>
        <v>0</v>
      </c>
      <c r="BL352" s="127">
        <f t="shared" si="299"/>
        <v>0</v>
      </c>
      <c r="BM352" s="127">
        <f t="shared" si="299"/>
        <v>0</v>
      </c>
    </row>
    <row r="353" spans="2:65" x14ac:dyDescent="0.25">
      <c r="B353" t="str">
        <f>+B346</f>
        <v>ALTRE IMM.NI IMMATERIALI</v>
      </c>
      <c r="C353" s="51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>
        <f t="shared" si="299"/>
        <v>0</v>
      </c>
      <c r="AA353" s="127">
        <f t="shared" si="299"/>
        <v>0</v>
      </c>
      <c r="AB353" s="127">
        <f t="shared" si="299"/>
        <v>0</v>
      </c>
      <c r="AC353" s="127">
        <f t="shared" si="299"/>
        <v>0</v>
      </c>
      <c r="AD353" s="127">
        <f t="shared" si="299"/>
        <v>0</v>
      </c>
      <c r="AE353" s="127">
        <f t="shared" si="299"/>
        <v>0</v>
      </c>
      <c r="AF353" s="127">
        <f t="shared" si="299"/>
        <v>0</v>
      </c>
      <c r="AG353" s="127">
        <f t="shared" si="299"/>
        <v>0</v>
      </c>
      <c r="AH353" s="127">
        <f t="shared" si="299"/>
        <v>0</v>
      </c>
      <c r="AI353" s="127">
        <f t="shared" si="299"/>
        <v>0</v>
      </c>
      <c r="AJ353" s="127">
        <f t="shared" si="299"/>
        <v>0</v>
      </c>
      <c r="AK353" s="127">
        <f t="shared" si="299"/>
        <v>0</v>
      </c>
      <c r="AL353" s="127">
        <f t="shared" si="299"/>
        <v>0</v>
      </c>
      <c r="AM353" s="127">
        <f t="shared" si="299"/>
        <v>0</v>
      </c>
      <c r="AN353" s="127">
        <f t="shared" si="299"/>
        <v>0</v>
      </c>
      <c r="AO353" s="127">
        <f t="shared" si="299"/>
        <v>0</v>
      </c>
      <c r="AP353" s="127">
        <f t="shared" si="299"/>
        <v>0</v>
      </c>
      <c r="AQ353" s="127">
        <f t="shared" si="299"/>
        <v>0</v>
      </c>
      <c r="AR353" s="127">
        <f t="shared" si="299"/>
        <v>0</v>
      </c>
      <c r="AS353" s="127">
        <f t="shared" si="299"/>
        <v>0</v>
      </c>
      <c r="AT353" s="127">
        <f t="shared" si="299"/>
        <v>0</v>
      </c>
      <c r="AU353" s="127">
        <f t="shared" si="299"/>
        <v>0</v>
      </c>
      <c r="AV353" s="127">
        <f t="shared" si="299"/>
        <v>0</v>
      </c>
      <c r="AW353" s="127">
        <f t="shared" si="299"/>
        <v>0</v>
      </c>
      <c r="AX353" s="127">
        <f t="shared" si="299"/>
        <v>0</v>
      </c>
      <c r="AY353" s="127">
        <f t="shared" si="299"/>
        <v>0</v>
      </c>
      <c r="AZ353" s="127">
        <f t="shared" si="299"/>
        <v>0</v>
      </c>
      <c r="BA353" s="127">
        <f t="shared" si="299"/>
        <v>0</v>
      </c>
      <c r="BB353" s="127">
        <f t="shared" si="299"/>
        <v>0</v>
      </c>
      <c r="BC353" s="127">
        <f t="shared" si="299"/>
        <v>0</v>
      </c>
      <c r="BD353" s="127">
        <f t="shared" si="299"/>
        <v>0</v>
      </c>
      <c r="BE353" s="127">
        <f t="shared" si="299"/>
        <v>0</v>
      </c>
      <c r="BF353" s="127">
        <f t="shared" si="299"/>
        <v>0</v>
      </c>
      <c r="BG353" s="127">
        <f t="shared" si="299"/>
        <v>0</v>
      </c>
      <c r="BH353" s="127">
        <f t="shared" si="299"/>
        <v>0</v>
      </c>
      <c r="BI353" s="127">
        <f t="shared" si="299"/>
        <v>0</v>
      </c>
      <c r="BJ353" s="127">
        <f t="shared" si="299"/>
        <v>0</v>
      </c>
      <c r="BK353" s="127">
        <f t="shared" si="299"/>
        <v>0</v>
      </c>
      <c r="BL353" s="127">
        <f t="shared" si="299"/>
        <v>0</v>
      </c>
      <c r="BM353" s="127">
        <f t="shared" si="299"/>
        <v>0</v>
      </c>
    </row>
    <row r="354" spans="2:65" x14ac:dyDescent="0.25">
      <c r="F354" s="142"/>
      <c r="G354" s="142"/>
      <c r="H354" s="142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  <c r="Z354" s="142"/>
      <c r="AA354" s="142"/>
      <c r="AB354" s="142"/>
      <c r="AC354" s="142"/>
      <c r="AD354" s="142"/>
      <c r="AE354" s="142"/>
      <c r="AF354" s="142"/>
      <c r="AG354" s="142"/>
      <c r="AH354" s="142"/>
      <c r="AI354" s="142"/>
      <c r="AJ354" s="142"/>
      <c r="AK354" s="142"/>
      <c r="AL354" s="142"/>
      <c r="AM354" s="142"/>
      <c r="AN354" s="142"/>
      <c r="AO354" s="142"/>
      <c r="AP354" s="142"/>
      <c r="AQ354" s="142"/>
      <c r="AR354" s="142"/>
      <c r="AS354" s="142"/>
      <c r="AT354" s="142"/>
      <c r="AU354" s="142"/>
      <c r="AV354" s="142"/>
      <c r="AW354" s="142"/>
      <c r="AX354" s="142"/>
      <c r="AY354" s="142"/>
      <c r="AZ354" s="142"/>
      <c r="BA354" s="142"/>
      <c r="BB354" s="142"/>
      <c r="BC354" s="142"/>
      <c r="BD354" s="142"/>
      <c r="BE354" s="142"/>
      <c r="BF354" s="142"/>
      <c r="BG354" s="142"/>
      <c r="BH354" s="142"/>
      <c r="BI354" s="142"/>
      <c r="BJ354" s="142"/>
      <c r="BK354" s="142"/>
      <c r="BL354" s="142"/>
      <c r="BM354" s="142"/>
    </row>
    <row r="355" spans="2:65" ht="30" x14ac:dyDescent="0.25">
      <c r="C355" s="50" t="s">
        <v>165</v>
      </c>
      <c r="F355" s="165" t="s">
        <v>166</v>
      </c>
      <c r="G355" s="165" t="s">
        <v>166</v>
      </c>
      <c r="H355" s="165" t="s">
        <v>166</v>
      </c>
      <c r="I355" s="165" t="s">
        <v>166</v>
      </c>
      <c r="J355" s="165" t="s">
        <v>166</v>
      </c>
      <c r="K355" s="165" t="s">
        <v>166</v>
      </c>
      <c r="L355" s="165" t="s">
        <v>166</v>
      </c>
      <c r="M355" s="165" t="s">
        <v>166</v>
      </c>
      <c r="N355" s="165" t="s">
        <v>166</v>
      </c>
      <c r="O355" s="165" t="s">
        <v>166</v>
      </c>
      <c r="P355" s="165" t="s">
        <v>166</v>
      </c>
      <c r="Q355" s="165" t="s">
        <v>166</v>
      </c>
      <c r="R355" s="165" t="s">
        <v>166</v>
      </c>
      <c r="S355" s="165" t="s">
        <v>166</v>
      </c>
      <c r="T355" s="165" t="s">
        <v>166</v>
      </c>
      <c r="U355" s="165" t="s">
        <v>166</v>
      </c>
      <c r="V355" s="165" t="s">
        <v>166</v>
      </c>
      <c r="W355" s="165" t="s">
        <v>166</v>
      </c>
      <c r="X355" s="165" t="s">
        <v>166</v>
      </c>
      <c r="Y355" s="165" t="s">
        <v>166</v>
      </c>
      <c r="Z355" s="165" t="s">
        <v>166</v>
      </c>
      <c r="AA355" s="165" t="s">
        <v>166</v>
      </c>
      <c r="AB355" s="165" t="s">
        <v>166</v>
      </c>
      <c r="AC355" s="165" t="s">
        <v>166</v>
      </c>
      <c r="AD355" s="165" t="s">
        <v>166</v>
      </c>
      <c r="AE355" s="165" t="s">
        <v>166</v>
      </c>
      <c r="AF355" s="165" t="s">
        <v>166</v>
      </c>
      <c r="AG355" s="165" t="s">
        <v>166</v>
      </c>
      <c r="AH355" s="165" t="s">
        <v>166</v>
      </c>
      <c r="AI355" s="165" t="s">
        <v>166</v>
      </c>
      <c r="AJ355" s="165" t="s">
        <v>166</v>
      </c>
      <c r="AK355" s="165" t="s">
        <v>166</v>
      </c>
      <c r="AL355" s="165" t="s">
        <v>166</v>
      </c>
      <c r="AM355" s="165" t="s">
        <v>166</v>
      </c>
      <c r="AN355" s="165" t="s">
        <v>166</v>
      </c>
      <c r="AO355" s="165" t="s">
        <v>166</v>
      </c>
      <c r="AP355" s="165" t="s">
        <v>166</v>
      </c>
      <c r="AQ355" s="165" t="s">
        <v>166</v>
      </c>
      <c r="AR355" s="165" t="s">
        <v>166</v>
      </c>
      <c r="AS355" s="165" t="s">
        <v>166</v>
      </c>
      <c r="AT355" s="165" t="s">
        <v>166</v>
      </c>
      <c r="AU355" s="165" t="s">
        <v>166</v>
      </c>
      <c r="AV355" s="165" t="s">
        <v>166</v>
      </c>
      <c r="AW355" s="165" t="s">
        <v>166</v>
      </c>
      <c r="AX355" s="165" t="s">
        <v>166</v>
      </c>
      <c r="AY355" s="165" t="s">
        <v>166</v>
      </c>
      <c r="AZ355" s="165" t="s">
        <v>166</v>
      </c>
      <c r="BA355" s="165" t="s">
        <v>166</v>
      </c>
      <c r="BB355" s="165" t="s">
        <v>166</v>
      </c>
      <c r="BC355" s="165" t="s">
        <v>166</v>
      </c>
      <c r="BD355" s="165" t="s">
        <v>166</v>
      </c>
      <c r="BE355" s="165" t="s">
        <v>166</v>
      </c>
      <c r="BF355" s="165" t="s">
        <v>166</v>
      </c>
      <c r="BG355" s="165" t="s">
        <v>166</v>
      </c>
      <c r="BH355" s="165" t="s">
        <v>166</v>
      </c>
      <c r="BI355" s="165" t="s">
        <v>166</v>
      </c>
      <c r="BJ355" s="165" t="s">
        <v>166</v>
      </c>
      <c r="BK355" s="165" t="s">
        <v>166</v>
      </c>
      <c r="BL355" s="165" t="s">
        <v>166</v>
      </c>
      <c r="BM355" s="165" t="s">
        <v>166</v>
      </c>
    </row>
    <row r="356" spans="2:65" x14ac:dyDescent="0.25">
      <c r="B356" t="str">
        <f>+B341</f>
        <v>FABBRICATI</v>
      </c>
      <c r="C356" s="51">
        <f>+C341</f>
        <v>0</v>
      </c>
      <c r="F356" s="127"/>
      <c r="G356" s="127"/>
      <c r="H356" s="127"/>
      <c r="I356" s="127"/>
      <c r="J356" s="127"/>
      <c r="K356" s="127"/>
      <c r="L356" s="127"/>
      <c r="M356" s="127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>
        <f t="shared" ref="AA356:BM356" si="301">+IF(Z363=$G$5,0,1)*(SUM($G$5)*$C356)/12</f>
        <v>0</v>
      </c>
      <c r="AB356" s="127">
        <f t="shared" si="301"/>
        <v>0</v>
      </c>
      <c r="AC356" s="127">
        <f t="shared" si="301"/>
        <v>0</v>
      </c>
      <c r="AD356" s="127">
        <f t="shared" si="301"/>
        <v>0</v>
      </c>
      <c r="AE356" s="127">
        <f t="shared" si="301"/>
        <v>0</v>
      </c>
      <c r="AF356" s="127">
        <f t="shared" si="301"/>
        <v>0</v>
      </c>
      <c r="AG356" s="127">
        <f t="shared" si="301"/>
        <v>0</v>
      </c>
      <c r="AH356" s="127">
        <f t="shared" si="301"/>
        <v>0</v>
      </c>
      <c r="AI356" s="127">
        <f t="shared" si="301"/>
        <v>0</v>
      </c>
      <c r="AJ356" s="127">
        <f t="shared" si="301"/>
        <v>0</v>
      </c>
      <c r="AK356" s="127">
        <f t="shared" si="301"/>
        <v>0</v>
      </c>
      <c r="AL356" s="127">
        <f t="shared" si="301"/>
        <v>0</v>
      </c>
      <c r="AM356" s="127">
        <f t="shared" si="301"/>
        <v>0</v>
      </c>
      <c r="AN356" s="127">
        <f t="shared" si="301"/>
        <v>0</v>
      </c>
      <c r="AO356" s="127">
        <f t="shared" si="301"/>
        <v>0</v>
      </c>
      <c r="AP356" s="127">
        <f t="shared" si="301"/>
        <v>0</v>
      </c>
      <c r="AQ356" s="127">
        <f t="shared" si="301"/>
        <v>0</v>
      </c>
      <c r="AR356" s="127">
        <f t="shared" si="301"/>
        <v>0</v>
      </c>
      <c r="AS356" s="127">
        <f t="shared" si="301"/>
        <v>0</v>
      </c>
      <c r="AT356" s="127">
        <f t="shared" si="301"/>
        <v>0</v>
      </c>
      <c r="AU356" s="127">
        <f t="shared" si="301"/>
        <v>0</v>
      </c>
      <c r="AV356" s="127">
        <f t="shared" si="301"/>
        <v>0</v>
      </c>
      <c r="AW356" s="127">
        <f t="shared" si="301"/>
        <v>0</v>
      </c>
      <c r="AX356" s="127">
        <f t="shared" si="301"/>
        <v>0</v>
      </c>
      <c r="AY356" s="127">
        <f t="shared" si="301"/>
        <v>0</v>
      </c>
      <c r="AZ356" s="127">
        <f t="shared" si="301"/>
        <v>0</v>
      </c>
      <c r="BA356" s="127">
        <f t="shared" si="301"/>
        <v>0</v>
      </c>
      <c r="BB356" s="127">
        <f t="shared" si="301"/>
        <v>0</v>
      </c>
      <c r="BC356" s="127">
        <f t="shared" si="301"/>
        <v>0</v>
      </c>
      <c r="BD356" s="127">
        <f t="shared" si="301"/>
        <v>0</v>
      </c>
      <c r="BE356" s="127">
        <f t="shared" si="301"/>
        <v>0</v>
      </c>
      <c r="BF356" s="127">
        <f t="shared" si="301"/>
        <v>0</v>
      </c>
      <c r="BG356" s="127">
        <f t="shared" si="301"/>
        <v>0</v>
      </c>
      <c r="BH356" s="127">
        <f t="shared" si="301"/>
        <v>0</v>
      </c>
      <c r="BI356" s="127">
        <f t="shared" si="301"/>
        <v>0</v>
      </c>
      <c r="BJ356" s="127">
        <f t="shared" si="301"/>
        <v>0</v>
      </c>
      <c r="BK356" s="127">
        <f t="shared" si="301"/>
        <v>0</v>
      </c>
      <c r="BL356" s="127">
        <f t="shared" si="301"/>
        <v>0</v>
      </c>
      <c r="BM356" s="127">
        <f t="shared" si="301"/>
        <v>0</v>
      </c>
    </row>
    <row r="357" spans="2:65" x14ac:dyDescent="0.25">
      <c r="B357" t="str">
        <f t="shared" ref="B357:C361" si="302">+B342</f>
        <v>IMPIANTI E MACCHINARI</v>
      </c>
      <c r="C357" s="51">
        <f t="shared" si="302"/>
        <v>0</v>
      </c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>
        <f t="shared" ref="AA357:BM357" si="303">+IF(Z364=$G$5,0,1)*(SUM($G$6)*$C357)/12</f>
        <v>0</v>
      </c>
      <c r="AB357" s="127">
        <f t="shared" si="303"/>
        <v>0</v>
      </c>
      <c r="AC357" s="127">
        <f t="shared" si="303"/>
        <v>0</v>
      </c>
      <c r="AD357" s="127">
        <f t="shared" si="303"/>
        <v>0</v>
      </c>
      <c r="AE357" s="127">
        <f t="shared" si="303"/>
        <v>0</v>
      </c>
      <c r="AF357" s="127">
        <f t="shared" si="303"/>
        <v>0</v>
      </c>
      <c r="AG357" s="127">
        <f t="shared" si="303"/>
        <v>0</v>
      </c>
      <c r="AH357" s="127">
        <f t="shared" si="303"/>
        <v>0</v>
      </c>
      <c r="AI357" s="127">
        <f t="shared" si="303"/>
        <v>0</v>
      </c>
      <c r="AJ357" s="127">
        <f t="shared" si="303"/>
        <v>0</v>
      </c>
      <c r="AK357" s="127">
        <f t="shared" si="303"/>
        <v>0</v>
      </c>
      <c r="AL357" s="127">
        <f t="shared" si="303"/>
        <v>0</v>
      </c>
      <c r="AM357" s="127">
        <f t="shared" si="303"/>
        <v>0</v>
      </c>
      <c r="AN357" s="127">
        <f t="shared" si="303"/>
        <v>0</v>
      </c>
      <c r="AO357" s="127">
        <f t="shared" si="303"/>
        <v>0</v>
      </c>
      <c r="AP357" s="127">
        <f t="shared" si="303"/>
        <v>0</v>
      </c>
      <c r="AQ357" s="127">
        <f t="shared" si="303"/>
        <v>0</v>
      </c>
      <c r="AR357" s="127">
        <f t="shared" si="303"/>
        <v>0</v>
      </c>
      <c r="AS357" s="127">
        <f t="shared" si="303"/>
        <v>0</v>
      </c>
      <c r="AT357" s="127">
        <f t="shared" si="303"/>
        <v>0</v>
      </c>
      <c r="AU357" s="127">
        <f t="shared" si="303"/>
        <v>0</v>
      </c>
      <c r="AV357" s="127">
        <f t="shared" si="303"/>
        <v>0</v>
      </c>
      <c r="AW357" s="127">
        <f t="shared" si="303"/>
        <v>0</v>
      </c>
      <c r="AX357" s="127">
        <f t="shared" si="303"/>
        <v>0</v>
      </c>
      <c r="AY357" s="127">
        <f t="shared" si="303"/>
        <v>0</v>
      </c>
      <c r="AZ357" s="127">
        <f t="shared" si="303"/>
        <v>0</v>
      </c>
      <c r="BA357" s="127">
        <f t="shared" si="303"/>
        <v>0</v>
      </c>
      <c r="BB357" s="127">
        <f t="shared" si="303"/>
        <v>0</v>
      </c>
      <c r="BC357" s="127">
        <f t="shared" si="303"/>
        <v>0</v>
      </c>
      <c r="BD357" s="127">
        <f t="shared" si="303"/>
        <v>0</v>
      </c>
      <c r="BE357" s="127">
        <f t="shared" si="303"/>
        <v>0</v>
      </c>
      <c r="BF357" s="127">
        <f t="shared" si="303"/>
        <v>0</v>
      </c>
      <c r="BG357" s="127">
        <f t="shared" si="303"/>
        <v>0</v>
      </c>
      <c r="BH357" s="127">
        <f t="shared" si="303"/>
        <v>0</v>
      </c>
      <c r="BI357" s="127">
        <f t="shared" si="303"/>
        <v>0</v>
      </c>
      <c r="BJ357" s="127">
        <f t="shared" si="303"/>
        <v>0</v>
      </c>
      <c r="BK357" s="127">
        <f t="shared" si="303"/>
        <v>0</v>
      </c>
      <c r="BL357" s="127">
        <f t="shared" si="303"/>
        <v>0</v>
      </c>
      <c r="BM357" s="127">
        <f t="shared" si="303"/>
        <v>0</v>
      </c>
    </row>
    <row r="358" spans="2:65" x14ac:dyDescent="0.25">
      <c r="B358" t="str">
        <f t="shared" si="302"/>
        <v>ATTREZZATURE IND.LI E COMM.LI</v>
      </c>
      <c r="C358" s="51">
        <f t="shared" si="302"/>
        <v>0</v>
      </c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>
        <f t="shared" ref="AA358:BM358" si="304">+IF(Z365=$G$5,0,1)*(SUM($G$7)*$C358)/12</f>
        <v>0</v>
      </c>
      <c r="AB358" s="127">
        <f t="shared" si="304"/>
        <v>0</v>
      </c>
      <c r="AC358" s="127">
        <f t="shared" si="304"/>
        <v>0</v>
      </c>
      <c r="AD358" s="127">
        <f t="shared" si="304"/>
        <v>0</v>
      </c>
      <c r="AE358" s="127">
        <f t="shared" si="304"/>
        <v>0</v>
      </c>
      <c r="AF358" s="127">
        <f t="shared" si="304"/>
        <v>0</v>
      </c>
      <c r="AG358" s="127">
        <f t="shared" si="304"/>
        <v>0</v>
      </c>
      <c r="AH358" s="127">
        <f t="shared" si="304"/>
        <v>0</v>
      </c>
      <c r="AI358" s="127">
        <f t="shared" si="304"/>
        <v>0</v>
      </c>
      <c r="AJ358" s="127">
        <f t="shared" si="304"/>
        <v>0</v>
      </c>
      <c r="AK358" s="127">
        <f t="shared" si="304"/>
        <v>0</v>
      </c>
      <c r="AL358" s="127">
        <f t="shared" si="304"/>
        <v>0</v>
      </c>
      <c r="AM358" s="127">
        <f t="shared" si="304"/>
        <v>0</v>
      </c>
      <c r="AN358" s="127">
        <f t="shared" si="304"/>
        <v>0</v>
      </c>
      <c r="AO358" s="127">
        <f t="shared" si="304"/>
        <v>0</v>
      </c>
      <c r="AP358" s="127">
        <f t="shared" si="304"/>
        <v>0</v>
      </c>
      <c r="AQ358" s="127">
        <f t="shared" si="304"/>
        <v>0</v>
      </c>
      <c r="AR358" s="127">
        <f t="shared" si="304"/>
        <v>0</v>
      </c>
      <c r="AS358" s="127">
        <f t="shared" si="304"/>
        <v>0</v>
      </c>
      <c r="AT358" s="127">
        <f t="shared" si="304"/>
        <v>0</v>
      </c>
      <c r="AU358" s="127">
        <f t="shared" si="304"/>
        <v>0</v>
      </c>
      <c r="AV358" s="127">
        <f t="shared" si="304"/>
        <v>0</v>
      </c>
      <c r="AW358" s="127">
        <f t="shared" si="304"/>
        <v>0</v>
      </c>
      <c r="AX358" s="127">
        <f t="shared" si="304"/>
        <v>0</v>
      </c>
      <c r="AY358" s="127">
        <f t="shared" si="304"/>
        <v>0</v>
      </c>
      <c r="AZ358" s="127">
        <f t="shared" si="304"/>
        <v>0</v>
      </c>
      <c r="BA358" s="127">
        <f t="shared" si="304"/>
        <v>0</v>
      </c>
      <c r="BB358" s="127">
        <f t="shared" si="304"/>
        <v>0</v>
      </c>
      <c r="BC358" s="127">
        <f t="shared" si="304"/>
        <v>0</v>
      </c>
      <c r="BD358" s="127">
        <f t="shared" si="304"/>
        <v>0</v>
      </c>
      <c r="BE358" s="127">
        <f t="shared" si="304"/>
        <v>0</v>
      </c>
      <c r="BF358" s="127">
        <f t="shared" si="304"/>
        <v>0</v>
      </c>
      <c r="BG358" s="127">
        <f t="shared" si="304"/>
        <v>0</v>
      </c>
      <c r="BH358" s="127">
        <f t="shared" si="304"/>
        <v>0</v>
      </c>
      <c r="BI358" s="127">
        <f t="shared" si="304"/>
        <v>0</v>
      </c>
      <c r="BJ358" s="127">
        <f t="shared" si="304"/>
        <v>0</v>
      </c>
      <c r="BK358" s="127">
        <f t="shared" si="304"/>
        <v>0</v>
      </c>
      <c r="BL358" s="127">
        <f t="shared" si="304"/>
        <v>0</v>
      </c>
      <c r="BM358" s="127">
        <f t="shared" si="304"/>
        <v>0</v>
      </c>
    </row>
    <row r="359" spans="2:65" x14ac:dyDescent="0.25">
      <c r="B359" t="str">
        <f t="shared" si="302"/>
        <v>COSTI D'IMPIANTO E AMPLIAMENTO</v>
      </c>
      <c r="C359" s="51">
        <f t="shared" si="302"/>
        <v>0</v>
      </c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Z359" s="127"/>
      <c r="AA359" s="127">
        <f t="shared" ref="AA359:BM359" si="305">+IF(Z366=$G$5,0,1)*(SUM($G$8)*$C359)/12</f>
        <v>0</v>
      </c>
      <c r="AB359" s="127">
        <f t="shared" si="305"/>
        <v>0</v>
      </c>
      <c r="AC359" s="127">
        <f t="shared" si="305"/>
        <v>0</v>
      </c>
      <c r="AD359" s="127">
        <f t="shared" si="305"/>
        <v>0</v>
      </c>
      <c r="AE359" s="127">
        <f t="shared" si="305"/>
        <v>0</v>
      </c>
      <c r="AF359" s="127">
        <f t="shared" si="305"/>
        <v>0</v>
      </c>
      <c r="AG359" s="127">
        <f t="shared" si="305"/>
        <v>0</v>
      </c>
      <c r="AH359" s="127">
        <f t="shared" si="305"/>
        <v>0</v>
      </c>
      <c r="AI359" s="127">
        <f t="shared" si="305"/>
        <v>0</v>
      </c>
      <c r="AJ359" s="127">
        <f t="shared" si="305"/>
        <v>0</v>
      </c>
      <c r="AK359" s="127">
        <f t="shared" si="305"/>
        <v>0</v>
      </c>
      <c r="AL359" s="127">
        <f t="shared" si="305"/>
        <v>0</v>
      </c>
      <c r="AM359" s="127">
        <f t="shared" si="305"/>
        <v>0</v>
      </c>
      <c r="AN359" s="127">
        <f t="shared" si="305"/>
        <v>0</v>
      </c>
      <c r="AO359" s="127">
        <f t="shared" si="305"/>
        <v>0</v>
      </c>
      <c r="AP359" s="127">
        <f t="shared" si="305"/>
        <v>0</v>
      </c>
      <c r="AQ359" s="127">
        <f t="shared" si="305"/>
        <v>0</v>
      </c>
      <c r="AR359" s="127">
        <f t="shared" si="305"/>
        <v>0</v>
      </c>
      <c r="AS359" s="127">
        <f t="shared" si="305"/>
        <v>0</v>
      </c>
      <c r="AT359" s="127">
        <f t="shared" si="305"/>
        <v>0</v>
      </c>
      <c r="AU359" s="127">
        <f t="shared" si="305"/>
        <v>0</v>
      </c>
      <c r="AV359" s="127">
        <f t="shared" si="305"/>
        <v>0</v>
      </c>
      <c r="AW359" s="127">
        <f t="shared" si="305"/>
        <v>0</v>
      </c>
      <c r="AX359" s="127">
        <f t="shared" si="305"/>
        <v>0</v>
      </c>
      <c r="AY359" s="127">
        <f t="shared" si="305"/>
        <v>0</v>
      </c>
      <c r="AZ359" s="127">
        <f t="shared" si="305"/>
        <v>0</v>
      </c>
      <c r="BA359" s="127">
        <f t="shared" si="305"/>
        <v>0</v>
      </c>
      <c r="BB359" s="127">
        <f t="shared" si="305"/>
        <v>0</v>
      </c>
      <c r="BC359" s="127">
        <f t="shared" si="305"/>
        <v>0</v>
      </c>
      <c r="BD359" s="127">
        <f t="shared" si="305"/>
        <v>0</v>
      </c>
      <c r="BE359" s="127">
        <f t="shared" si="305"/>
        <v>0</v>
      </c>
      <c r="BF359" s="127">
        <f t="shared" si="305"/>
        <v>0</v>
      </c>
      <c r="BG359" s="127">
        <f t="shared" si="305"/>
        <v>0</v>
      </c>
      <c r="BH359" s="127">
        <f t="shared" si="305"/>
        <v>0</v>
      </c>
      <c r="BI359" s="127">
        <f t="shared" si="305"/>
        <v>0</v>
      </c>
      <c r="BJ359" s="127">
        <f t="shared" si="305"/>
        <v>0</v>
      </c>
      <c r="BK359" s="127">
        <f t="shared" si="305"/>
        <v>0</v>
      </c>
      <c r="BL359" s="127">
        <f t="shared" si="305"/>
        <v>0</v>
      </c>
      <c r="BM359" s="127">
        <f t="shared" si="305"/>
        <v>0</v>
      </c>
    </row>
    <row r="360" spans="2:65" x14ac:dyDescent="0.25">
      <c r="B360" t="str">
        <f t="shared" si="302"/>
        <v>FEE D'INGRESSO</v>
      </c>
      <c r="C360" s="51">
        <f t="shared" si="302"/>
        <v>0</v>
      </c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>
        <f t="shared" ref="AA360:BM360" si="306">+IF(Z367=$G$5,0,1)*(SUM($G$9)*$C360)/12</f>
        <v>0</v>
      </c>
      <c r="AB360" s="127">
        <f t="shared" si="306"/>
        <v>0</v>
      </c>
      <c r="AC360" s="127">
        <f t="shared" si="306"/>
        <v>0</v>
      </c>
      <c r="AD360" s="127">
        <f t="shared" si="306"/>
        <v>0</v>
      </c>
      <c r="AE360" s="127">
        <f t="shared" si="306"/>
        <v>0</v>
      </c>
      <c r="AF360" s="127">
        <f t="shared" si="306"/>
        <v>0</v>
      </c>
      <c r="AG360" s="127">
        <f t="shared" si="306"/>
        <v>0</v>
      </c>
      <c r="AH360" s="127">
        <f t="shared" si="306"/>
        <v>0</v>
      </c>
      <c r="AI360" s="127">
        <f t="shared" si="306"/>
        <v>0</v>
      </c>
      <c r="AJ360" s="127">
        <f t="shared" si="306"/>
        <v>0</v>
      </c>
      <c r="AK360" s="127">
        <f t="shared" si="306"/>
        <v>0</v>
      </c>
      <c r="AL360" s="127">
        <f t="shared" si="306"/>
        <v>0</v>
      </c>
      <c r="AM360" s="127">
        <f t="shared" si="306"/>
        <v>0</v>
      </c>
      <c r="AN360" s="127">
        <f t="shared" si="306"/>
        <v>0</v>
      </c>
      <c r="AO360" s="127">
        <f t="shared" si="306"/>
        <v>0</v>
      </c>
      <c r="AP360" s="127">
        <f t="shared" si="306"/>
        <v>0</v>
      </c>
      <c r="AQ360" s="127">
        <f t="shared" si="306"/>
        <v>0</v>
      </c>
      <c r="AR360" s="127">
        <f t="shared" si="306"/>
        <v>0</v>
      </c>
      <c r="AS360" s="127">
        <f t="shared" si="306"/>
        <v>0</v>
      </c>
      <c r="AT360" s="127">
        <f t="shared" si="306"/>
        <v>0</v>
      </c>
      <c r="AU360" s="127">
        <f t="shared" si="306"/>
        <v>0</v>
      </c>
      <c r="AV360" s="127">
        <f t="shared" si="306"/>
        <v>0</v>
      </c>
      <c r="AW360" s="127">
        <f t="shared" si="306"/>
        <v>0</v>
      </c>
      <c r="AX360" s="127">
        <f t="shared" si="306"/>
        <v>0</v>
      </c>
      <c r="AY360" s="127">
        <f t="shared" si="306"/>
        <v>0</v>
      </c>
      <c r="AZ360" s="127">
        <f t="shared" si="306"/>
        <v>0</v>
      </c>
      <c r="BA360" s="127">
        <f t="shared" si="306"/>
        <v>0</v>
      </c>
      <c r="BB360" s="127">
        <f t="shared" si="306"/>
        <v>0</v>
      </c>
      <c r="BC360" s="127">
        <f t="shared" si="306"/>
        <v>0</v>
      </c>
      <c r="BD360" s="127">
        <f t="shared" si="306"/>
        <v>0</v>
      </c>
      <c r="BE360" s="127">
        <f t="shared" si="306"/>
        <v>0</v>
      </c>
      <c r="BF360" s="127">
        <f t="shared" si="306"/>
        <v>0</v>
      </c>
      <c r="BG360" s="127">
        <f t="shared" si="306"/>
        <v>0</v>
      </c>
      <c r="BH360" s="127">
        <f t="shared" si="306"/>
        <v>0</v>
      </c>
      <c r="BI360" s="127">
        <f t="shared" si="306"/>
        <v>0</v>
      </c>
      <c r="BJ360" s="127">
        <f t="shared" si="306"/>
        <v>0</v>
      </c>
      <c r="BK360" s="127">
        <f t="shared" si="306"/>
        <v>0</v>
      </c>
      <c r="BL360" s="127">
        <f t="shared" si="306"/>
        <v>0</v>
      </c>
      <c r="BM360" s="127">
        <f t="shared" si="306"/>
        <v>0</v>
      </c>
    </row>
    <row r="361" spans="2:65" x14ac:dyDescent="0.25">
      <c r="B361" t="str">
        <f t="shared" si="302"/>
        <v>ALTRE IMM.NI IMMATERIALI</v>
      </c>
      <c r="C361" s="51">
        <f t="shared" si="302"/>
        <v>0</v>
      </c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>
        <f t="shared" ref="AA361:BM361" si="307">+IF(Z368=$G$5,0,1)*(SUM($G$10)*$C361)/12</f>
        <v>0</v>
      </c>
      <c r="AB361" s="127">
        <f t="shared" si="307"/>
        <v>0</v>
      </c>
      <c r="AC361" s="127">
        <f t="shared" si="307"/>
        <v>0</v>
      </c>
      <c r="AD361" s="127">
        <f t="shared" si="307"/>
        <v>0</v>
      </c>
      <c r="AE361" s="127">
        <f t="shared" si="307"/>
        <v>0</v>
      </c>
      <c r="AF361" s="127">
        <f t="shared" si="307"/>
        <v>0</v>
      </c>
      <c r="AG361" s="127">
        <f t="shared" si="307"/>
        <v>0</v>
      </c>
      <c r="AH361" s="127">
        <f t="shared" si="307"/>
        <v>0</v>
      </c>
      <c r="AI361" s="127">
        <f t="shared" si="307"/>
        <v>0</v>
      </c>
      <c r="AJ361" s="127">
        <f t="shared" si="307"/>
        <v>0</v>
      </c>
      <c r="AK361" s="127">
        <f t="shared" si="307"/>
        <v>0</v>
      </c>
      <c r="AL361" s="127">
        <f t="shared" si="307"/>
        <v>0</v>
      </c>
      <c r="AM361" s="127">
        <f t="shared" si="307"/>
        <v>0</v>
      </c>
      <c r="AN361" s="127">
        <f t="shared" si="307"/>
        <v>0</v>
      </c>
      <c r="AO361" s="127">
        <f t="shared" si="307"/>
        <v>0</v>
      </c>
      <c r="AP361" s="127">
        <f t="shared" si="307"/>
        <v>0</v>
      </c>
      <c r="AQ361" s="127">
        <f t="shared" si="307"/>
        <v>0</v>
      </c>
      <c r="AR361" s="127">
        <f t="shared" si="307"/>
        <v>0</v>
      </c>
      <c r="AS361" s="127">
        <f t="shared" si="307"/>
        <v>0</v>
      </c>
      <c r="AT361" s="127">
        <f t="shared" si="307"/>
        <v>0</v>
      </c>
      <c r="AU361" s="127">
        <f t="shared" si="307"/>
        <v>0</v>
      </c>
      <c r="AV361" s="127">
        <f t="shared" si="307"/>
        <v>0</v>
      </c>
      <c r="AW361" s="127">
        <f t="shared" si="307"/>
        <v>0</v>
      </c>
      <c r="AX361" s="127">
        <f t="shared" si="307"/>
        <v>0</v>
      </c>
      <c r="AY361" s="127">
        <f t="shared" si="307"/>
        <v>0</v>
      </c>
      <c r="AZ361" s="127">
        <f t="shared" si="307"/>
        <v>0</v>
      </c>
      <c r="BA361" s="127">
        <f t="shared" si="307"/>
        <v>0</v>
      </c>
      <c r="BB361" s="127">
        <f t="shared" si="307"/>
        <v>0</v>
      </c>
      <c r="BC361" s="127">
        <f t="shared" si="307"/>
        <v>0</v>
      </c>
      <c r="BD361" s="127">
        <f t="shared" si="307"/>
        <v>0</v>
      </c>
      <c r="BE361" s="127">
        <f t="shared" si="307"/>
        <v>0</v>
      </c>
      <c r="BF361" s="127">
        <f t="shared" si="307"/>
        <v>0</v>
      </c>
      <c r="BG361" s="127">
        <f t="shared" si="307"/>
        <v>0</v>
      </c>
      <c r="BH361" s="127">
        <f t="shared" si="307"/>
        <v>0</v>
      </c>
      <c r="BI361" s="127">
        <f t="shared" si="307"/>
        <v>0</v>
      </c>
      <c r="BJ361" s="127">
        <f t="shared" si="307"/>
        <v>0</v>
      </c>
      <c r="BK361" s="127">
        <f t="shared" si="307"/>
        <v>0</v>
      </c>
      <c r="BL361" s="127">
        <f t="shared" si="307"/>
        <v>0</v>
      </c>
      <c r="BM361" s="127">
        <f t="shared" si="307"/>
        <v>0</v>
      </c>
    </row>
    <row r="362" spans="2:65" ht="30" x14ac:dyDescent="0.25">
      <c r="C362" s="50"/>
      <c r="F362" s="165" t="s">
        <v>167</v>
      </c>
      <c r="G362" s="165" t="s">
        <v>167</v>
      </c>
      <c r="H362" s="165" t="s">
        <v>167</v>
      </c>
      <c r="I362" s="165" t="s">
        <v>167</v>
      </c>
      <c r="J362" s="165" t="s">
        <v>167</v>
      </c>
      <c r="K362" s="165" t="s">
        <v>167</v>
      </c>
      <c r="L362" s="165" t="s">
        <v>167</v>
      </c>
      <c r="M362" s="165" t="s">
        <v>167</v>
      </c>
      <c r="N362" s="165" t="s">
        <v>167</v>
      </c>
      <c r="O362" s="165" t="s">
        <v>167</v>
      </c>
      <c r="P362" s="165" t="s">
        <v>167</v>
      </c>
      <c r="Q362" s="165" t="s">
        <v>167</v>
      </c>
      <c r="R362" s="165" t="s">
        <v>167</v>
      </c>
      <c r="S362" s="165" t="s">
        <v>167</v>
      </c>
      <c r="T362" s="165" t="s">
        <v>167</v>
      </c>
      <c r="U362" s="165" t="s">
        <v>167</v>
      </c>
      <c r="V362" s="165" t="s">
        <v>167</v>
      </c>
      <c r="W362" s="165" t="s">
        <v>167</v>
      </c>
      <c r="X362" s="165" t="s">
        <v>167</v>
      </c>
      <c r="Y362" s="165" t="s">
        <v>167</v>
      </c>
      <c r="Z362" s="165" t="s">
        <v>167</v>
      </c>
      <c r="AA362" s="165" t="s">
        <v>167</v>
      </c>
      <c r="AB362" s="165" t="s">
        <v>167</v>
      </c>
      <c r="AC362" s="165" t="s">
        <v>167</v>
      </c>
      <c r="AD362" s="165" t="s">
        <v>167</v>
      </c>
      <c r="AE362" s="165" t="s">
        <v>167</v>
      </c>
      <c r="AF362" s="165" t="s">
        <v>167</v>
      </c>
      <c r="AG362" s="165" t="s">
        <v>167</v>
      </c>
      <c r="AH362" s="165" t="s">
        <v>167</v>
      </c>
      <c r="AI362" s="165" t="s">
        <v>167</v>
      </c>
      <c r="AJ362" s="165" t="s">
        <v>167</v>
      </c>
      <c r="AK362" s="165" t="s">
        <v>167</v>
      </c>
      <c r="AL362" s="165" t="s">
        <v>167</v>
      </c>
      <c r="AM362" s="165" t="s">
        <v>167</v>
      </c>
      <c r="AN362" s="165" t="s">
        <v>167</v>
      </c>
      <c r="AO362" s="165" t="s">
        <v>167</v>
      </c>
      <c r="AP362" s="165" t="s">
        <v>167</v>
      </c>
      <c r="AQ362" s="165" t="s">
        <v>167</v>
      </c>
      <c r="AR362" s="165" t="s">
        <v>167</v>
      </c>
      <c r="AS362" s="165" t="s">
        <v>167</v>
      </c>
      <c r="AT362" s="165" t="s">
        <v>167</v>
      </c>
      <c r="AU362" s="165" t="s">
        <v>167</v>
      </c>
      <c r="AV362" s="165" t="s">
        <v>167</v>
      </c>
      <c r="AW362" s="165" t="s">
        <v>167</v>
      </c>
      <c r="AX362" s="165" t="s">
        <v>167</v>
      </c>
      <c r="AY362" s="165" t="s">
        <v>167</v>
      </c>
      <c r="AZ362" s="165" t="s">
        <v>167</v>
      </c>
      <c r="BA362" s="165" t="s">
        <v>167</v>
      </c>
      <c r="BB362" s="165" t="s">
        <v>167</v>
      </c>
      <c r="BC362" s="165" t="s">
        <v>167</v>
      </c>
      <c r="BD362" s="165" t="s">
        <v>167</v>
      </c>
      <c r="BE362" s="165" t="s">
        <v>167</v>
      </c>
      <c r="BF362" s="165" t="s">
        <v>167</v>
      </c>
      <c r="BG362" s="165" t="s">
        <v>167</v>
      </c>
      <c r="BH362" s="165" t="s">
        <v>167</v>
      </c>
      <c r="BI362" s="165" t="s">
        <v>167</v>
      </c>
      <c r="BJ362" s="165" t="s">
        <v>167</v>
      </c>
      <c r="BK362" s="165" t="s">
        <v>167</v>
      </c>
      <c r="BL362" s="165" t="s">
        <v>167</v>
      </c>
      <c r="BM362" s="165" t="s">
        <v>167</v>
      </c>
    </row>
    <row r="363" spans="2:65" x14ac:dyDescent="0.25">
      <c r="B363" t="str">
        <f>+B356</f>
        <v>FABBRICATI</v>
      </c>
      <c r="C363" s="51"/>
      <c r="F363" s="127"/>
      <c r="G363" s="127"/>
      <c r="H363" s="127"/>
      <c r="I363" s="127"/>
      <c r="J363" s="127"/>
      <c r="K363" s="127"/>
      <c r="L363" s="127"/>
      <c r="M363" s="127"/>
      <c r="N363" s="127"/>
      <c r="O363" s="127"/>
      <c r="P363" s="127"/>
      <c r="Q363" s="127"/>
      <c r="R363" s="127"/>
      <c r="S363" s="127"/>
      <c r="T363" s="127"/>
      <c r="U363" s="127"/>
      <c r="V363" s="127"/>
      <c r="W363" s="127"/>
      <c r="X363" s="127"/>
      <c r="Y363" s="127"/>
      <c r="Z363" s="127"/>
      <c r="AA363" s="127">
        <f t="shared" ref="AA363:BM368" si="308">+Z363+AA356</f>
        <v>0</v>
      </c>
      <c r="AB363" s="127">
        <f t="shared" si="308"/>
        <v>0</v>
      </c>
      <c r="AC363" s="127">
        <f t="shared" si="308"/>
        <v>0</v>
      </c>
      <c r="AD363" s="127">
        <f t="shared" si="308"/>
        <v>0</v>
      </c>
      <c r="AE363" s="127">
        <f t="shared" si="308"/>
        <v>0</v>
      </c>
      <c r="AF363" s="127">
        <f t="shared" si="308"/>
        <v>0</v>
      </c>
      <c r="AG363" s="127">
        <f t="shared" si="308"/>
        <v>0</v>
      </c>
      <c r="AH363" s="127">
        <f t="shared" si="308"/>
        <v>0</v>
      </c>
      <c r="AI363" s="127">
        <f t="shared" si="308"/>
        <v>0</v>
      </c>
      <c r="AJ363" s="127">
        <f t="shared" si="308"/>
        <v>0</v>
      </c>
      <c r="AK363" s="127">
        <f t="shared" si="308"/>
        <v>0</v>
      </c>
      <c r="AL363" s="127">
        <f t="shared" si="308"/>
        <v>0</v>
      </c>
      <c r="AM363" s="127">
        <f t="shared" si="308"/>
        <v>0</v>
      </c>
      <c r="AN363" s="127">
        <f t="shared" si="308"/>
        <v>0</v>
      </c>
      <c r="AO363" s="127">
        <f t="shared" si="308"/>
        <v>0</v>
      </c>
      <c r="AP363" s="127">
        <f t="shared" si="308"/>
        <v>0</v>
      </c>
      <c r="AQ363" s="127">
        <f t="shared" si="308"/>
        <v>0</v>
      </c>
      <c r="AR363" s="127">
        <f t="shared" si="308"/>
        <v>0</v>
      </c>
      <c r="AS363" s="127">
        <f t="shared" si="308"/>
        <v>0</v>
      </c>
      <c r="AT363" s="127">
        <f t="shared" si="308"/>
        <v>0</v>
      </c>
      <c r="AU363" s="127">
        <f t="shared" si="308"/>
        <v>0</v>
      </c>
      <c r="AV363" s="127">
        <f t="shared" si="308"/>
        <v>0</v>
      </c>
      <c r="AW363" s="127">
        <f t="shared" si="308"/>
        <v>0</v>
      </c>
      <c r="AX363" s="127">
        <f t="shared" si="308"/>
        <v>0</v>
      </c>
      <c r="AY363" s="127">
        <f t="shared" si="308"/>
        <v>0</v>
      </c>
      <c r="AZ363" s="127">
        <f t="shared" si="308"/>
        <v>0</v>
      </c>
      <c r="BA363" s="127">
        <f t="shared" si="308"/>
        <v>0</v>
      </c>
      <c r="BB363" s="127">
        <f t="shared" si="308"/>
        <v>0</v>
      </c>
      <c r="BC363" s="127">
        <f t="shared" si="308"/>
        <v>0</v>
      </c>
      <c r="BD363" s="127">
        <f t="shared" si="308"/>
        <v>0</v>
      </c>
      <c r="BE363" s="127">
        <f t="shared" si="308"/>
        <v>0</v>
      </c>
      <c r="BF363" s="127">
        <f t="shared" si="308"/>
        <v>0</v>
      </c>
      <c r="BG363" s="127">
        <f t="shared" si="308"/>
        <v>0</v>
      </c>
      <c r="BH363" s="127">
        <f t="shared" si="308"/>
        <v>0</v>
      </c>
      <c r="BI363" s="127">
        <f t="shared" si="308"/>
        <v>0</v>
      </c>
      <c r="BJ363" s="127">
        <f t="shared" si="308"/>
        <v>0</v>
      </c>
      <c r="BK363" s="127">
        <f t="shared" si="308"/>
        <v>0</v>
      </c>
      <c r="BL363" s="127">
        <f t="shared" si="308"/>
        <v>0</v>
      </c>
      <c r="BM363" s="127">
        <f t="shared" si="308"/>
        <v>0</v>
      </c>
    </row>
    <row r="364" spans="2:65" x14ac:dyDescent="0.25">
      <c r="B364" t="str">
        <f t="shared" ref="B364:B367" si="309">+B357</f>
        <v>IMPIANTI E MACCHINARI</v>
      </c>
      <c r="C364" s="51"/>
      <c r="F364" s="127"/>
      <c r="G364" s="127"/>
      <c r="H364" s="127"/>
      <c r="I364" s="127"/>
      <c r="J364" s="127"/>
      <c r="K364" s="12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  <c r="V364" s="127"/>
      <c r="W364" s="127"/>
      <c r="X364" s="127"/>
      <c r="Y364" s="127"/>
      <c r="Z364" s="127"/>
      <c r="AA364" s="127">
        <f t="shared" si="308"/>
        <v>0</v>
      </c>
      <c r="AB364" s="127">
        <f t="shared" si="308"/>
        <v>0</v>
      </c>
      <c r="AC364" s="127">
        <f t="shared" si="308"/>
        <v>0</v>
      </c>
      <c r="AD364" s="127">
        <f t="shared" si="308"/>
        <v>0</v>
      </c>
      <c r="AE364" s="127">
        <f t="shared" si="308"/>
        <v>0</v>
      </c>
      <c r="AF364" s="127">
        <f t="shared" si="308"/>
        <v>0</v>
      </c>
      <c r="AG364" s="127">
        <f t="shared" si="308"/>
        <v>0</v>
      </c>
      <c r="AH364" s="127">
        <f t="shared" si="308"/>
        <v>0</v>
      </c>
      <c r="AI364" s="127">
        <f t="shared" si="308"/>
        <v>0</v>
      </c>
      <c r="AJ364" s="127">
        <f t="shared" si="308"/>
        <v>0</v>
      </c>
      <c r="AK364" s="127">
        <f t="shared" si="308"/>
        <v>0</v>
      </c>
      <c r="AL364" s="127">
        <f t="shared" si="308"/>
        <v>0</v>
      </c>
      <c r="AM364" s="127">
        <f t="shared" si="308"/>
        <v>0</v>
      </c>
      <c r="AN364" s="127">
        <f t="shared" si="308"/>
        <v>0</v>
      </c>
      <c r="AO364" s="127">
        <f t="shared" si="308"/>
        <v>0</v>
      </c>
      <c r="AP364" s="127">
        <f t="shared" si="308"/>
        <v>0</v>
      </c>
      <c r="AQ364" s="127">
        <f t="shared" si="308"/>
        <v>0</v>
      </c>
      <c r="AR364" s="127">
        <f t="shared" si="308"/>
        <v>0</v>
      </c>
      <c r="AS364" s="127">
        <f t="shared" si="308"/>
        <v>0</v>
      </c>
      <c r="AT364" s="127">
        <f t="shared" si="308"/>
        <v>0</v>
      </c>
      <c r="AU364" s="127">
        <f t="shared" si="308"/>
        <v>0</v>
      </c>
      <c r="AV364" s="127">
        <f t="shared" si="308"/>
        <v>0</v>
      </c>
      <c r="AW364" s="127">
        <f t="shared" si="308"/>
        <v>0</v>
      </c>
      <c r="AX364" s="127">
        <f t="shared" si="308"/>
        <v>0</v>
      </c>
      <c r="AY364" s="127">
        <f t="shared" si="308"/>
        <v>0</v>
      </c>
      <c r="AZ364" s="127">
        <f t="shared" si="308"/>
        <v>0</v>
      </c>
      <c r="BA364" s="127">
        <f t="shared" si="308"/>
        <v>0</v>
      </c>
      <c r="BB364" s="127">
        <f t="shared" si="308"/>
        <v>0</v>
      </c>
      <c r="BC364" s="127">
        <f t="shared" si="308"/>
        <v>0</v>
      </c>
      <c r="BD364" s="127">
        <f t="shared" si="308"/>
        <v>0</v>
      </c>
      <c r="BE364" s="127">
        <f t="shared" si="308"/>
        <v>0</v>
      </c>
      <c r="BF364" s="127">
        <f t="shared" si="308"/>
        <v>0</v>
      </c>
      <c r="BG364" s="127">
        <f t="shared" si="308"/>
        <v>0</v>
      </c>
      <c r="BH364" s="127">
        <f t="shared" si="308"/>
        <v>0</v>
      </c>
      <c r="BI364" s="127">
        <f t="shared" si="308"/>
        <v>0</v>
      </c>
      <c r="BJ364" s="127">
        <f t="shared" si="308"/>
        <v>0</v>
      </c>
      <c r="BK364" s="127">
        <f t="shared" si="308"/>
        <v>0</v>
      </c>
      <c r="BL364" s="127">
        <f t="shared" si="308"/>
        <v>0</v>
      </c>
      <c r="BM364" s="127">
        <f t="shared" si="308"/>
        <v>0</v>
      </c>
    </row>
    <row r="365" spans="2:65" x14ac:dyDescent="0.25">
      <c r="B365" t="str">
        <f t="shared" si="309"/>
        <v>ATTREZZATURE IND.LI E COMM.LI</v>
      </c>
      <c r="C365" s="51"/>
      <c r="F365" s="127"/>
      <c r="G365" s="127"/>
      <c r="H365" s="127"/>
      <c r="I365" s="127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Z365" s="127"/>
      <c r="AA365" s="127">
        <f t="shared" si="308"/>
        <v>0</v>
      </c>
      <c r="AB365" s="127">
        <f t="shared" si="308"/>
        <v>0</v>
      </c>
      <c r="AC365" s="127">
        <f t="shared" si="308"/>
        <v>0</v>
      </c>
      <c r="AD365" s="127">
        <f t="shared" si="308"/>
        <v>0</v>
      </c>
      <c r="AE365" s="127">
        <f t="shared" si="308"/>
        <v>0</v>
      </c>
      <c r="AF365" s="127">
        <f t="shared" si="308"/>
        <v>0</v>
      </c>
      <c r="AG365" s="127">
        <f t="shared" si="308"/>
        <v>0</v>
      </c>
      <c r="AH365" s="127">
        <f t="shared" si="308"/>
        <v>0</v>
      </c>
      <c r="AI365" s="127">
        <f t="shared" si="308"/>
        <v>0</v>
      </c>
      <c r="AJ365" s="127">
        <f t="shared" si="308"/>
        <v>0</v>
      </c>
      <c r="AK365" s="127">
        <f t="shared" si="308"/>
        <v>0</v>
      </c>
      <c r="AL365" s="127">
        <f t="shared" si="308"/>
        <v>0</v>
      </c>
      <c r="AM365" s="127">
        <f t="shared" si="308"/>
        <v>0</v>
      </c>
      <c r="AN365" s="127">
        <f t="shared" si="308"/>
        <v>0</v>
      </c>
      <c r="AO365" s="127">
        <f t="shared" si="308"/>
        <v>0</v>
      </c>
      <c r="AP365" s="127">
        <f t="shared" si="308"/>
        <v>0</v>
      </c>
      <c r="AQ365" s="127">
        <f t="shared" si="308"/>
        <v>0</v>
      </c>
      <c r="AR365" s="127">
        <f t="shared" si="308"/>
        <v>0</v>
      </c>
      <c r="AS365" s="127">
        <f t="shared" si="308"/>
        <v>0</v>
      </c>
      <c r="AT365" s="127">
        <f t="shared" si="308"/>
        <v>0</v>
      </c>
      <c r="AU365" s="127">
        <f t="shared" si="308"/>
        <v>0</v>
      </c>
      <c r="AV365" s="127">
        <f t="shared" si="308"/>
        <v>0</v>
      </c>
      <c r="AW365" s="127">
        <f t="shared" si="308"/>
        <v>0</v>
      </c>
      <c r="AX365" s="127">
        <f t="shared" si="308"/>
        <v>0</v>
      </c>
      <c r="AY365" s="127">
        <f t="shared" si="308"/>
        <v>0</v>
      </c>
      <c r="AZ365" s="127">
        <f t="shared" si="308"/>
        <v>0</v>
      </c>
      <c r="BA365" s="127">
        <f t="shared" si="308"/>
        <v>0</v>
      </c>
      <c r="BB365" s="127">
        <f t="shared" si="308"/>
        <v>0</v>
      </c>
      <c r="BC365" s="127">
        <f t="shared" si="308"/>
        <v>0</v>
      </c>
      <c r="BD365" s="127">
        <f t="shared" si="308"/>
        <v>0</v>
      </c>
      <c r="BE365" s="127">
        <f t="shared" si="308"/>
        <v>0</v>
      </c>
      <c r="BF365" s="127">
        <f t="shared" si="308"/>
        <v>0</v>
      </c>
      <c r="BG365" s="127">
        <f t="shared" si="308"/>
        <v>0</v>
      </c>
      <c r="BH365" s="127">
        <f t="shared" si="308"/>
        <v>0</v>
      </c>
      <c r="BI365" s="127">
        <f t="shared" si="308"/>
        <v>0</v>
      </c>
      <c r="BJ365" s="127">
        <f t="shared" si="308"/>
        <v>0</v>
      </c>
      <c r="BK365" s="127">
        <f t="shared" si="308"/>
        <v>0</v>
      </c>
      <c r="BL365" s="127">
        <f t="shared" si="308"/>
        <v>0</v>
      </c>
      <c r="BM365" s="127">
        <f t="shared" si="308"/>
        <v>0</v>
      </c>
    </row>
    <row r="366" spans="2:65" x14ac:dyDescent="0.25">
      <c r="B366" t="str">
        <f t="shared" si="309"/>
        <v>COSTI D'IMPIANTO E AMPLIAMENTO</v>
      </c>
      <c r="C366" s="51"/>
      <c r="F366" s="127"/>
      <c r="G366" s="127"/>
      <c r="H366" s="127"/>
      <c r="I366" s="127"/>
      <c r="J366" s="127"/>
      <c r="K366" s="127"/>
      <c r="L366" s="127"/>
      <c r="M366" s="127"/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27"/>
      <c r="Y366" s="127"/>
      <c r="Z366" s="127"/>
      <c r="AA366" s="127">
        <f t="shared" si="308"/>
        <v>0</v>
      </c>
      <c r="AB366" s="127">
        <f t="shared" si="308"/>
        <v>0</v>
      </c>
      <c r="AC366" s="127">
        <f t="shared" si="308"/>
        <v>0</v>
      </c>
      <c r="AD366" s="127">
        <f t="shared" si="308"/>
        <v>0</v>
      </c>
      <c r="AE366" s="127">
        <f t="shared" si="308"/>
        <v>0</v>
      </c>
      <c r="AF366" s="127">
        <f t="shared" si="308"/>
        <v>0</v>
      </c>
      <c r="AG366" s="127">
        <f t="shared" si="308"/>
        <v>0</v>
      </c>
      <c r="AH366" s="127">
        <f t="shared" si="308"/>
        <v>0</v>
      </c>
      <c r="AI366" s="127">
        <f t="shared" si="308"/>
        <v>0</v>
      </c>
      <c r="AJ366" s="127">
        <f t="shared" si="308"/>
        <v>0</v>
      </c>
      <c r="AK366" s="127">
        <f t="shared" si="308"/>
        <v>0</v>
      </c>
      <c r="AL366" s="127">
        <f t="shared" si="308"/>
        <v>0</v>
      </c>
      <c r="AM366" s="127">
        <f t="shared" si="308"/>
        <v>0</v>
      </c>
      <c r="AN366" s="127">
        <f t="shared" si="308"/>
        <v>0</v>
      </c>
      <c r="AO366" s="127">
        <f t="shared" si="308"/>
        <v>0</v>
      </c>
      <c r="AP366" s="127">
        <f t="shared" si="308"/>
        <v>0</v>
      </c>
      <c r="AQ366" s="127">
        <f t="shared" si="308"/>
        <v>0</v>
      </c>
      <c r="AR366" s="127">
        <f t="shared" si="308"/>
        <v>0</v>
      </c>
      <c r="AS366" s="127">
        <f t="shared" si="308"/>
        <v>0</v>
      </c>
      <c r="AT366" s="127">
        <f t="shared" si="308"/>
        <v>0</v>
      </c>
      <c r="AU366" s="127">
        <f t="shared" si="308"/>
        <v>0</v>
      </c>
      <c r="AV366" s="127">
        <f t="shared" si="308"/>
        <v>0</v>
      </c>
      <c r="AW366" s="127">
        <f t="shared" si="308"/>
        <v>0</v>
      </c>
      <c r="AX366" s="127">
        <f t="shared" si="308"/>
        <v>0</v>
      </c>
      <c r="AY366" s="127">
        <f t="shared" si="308"/>
        <v>0</v>
      </c>
      <c r="AZ366" s="127">
        <f t="shared" si="308"/>
        <v>0</v>
      </c>
      <c r="BA366" s="127">
        <f t="shared" si="308"/>
        <v>0</v>
      </c>
      <c r="BB366" s="127">
        <f t="shared" si="308"/>
        <v>0</v>
      </c>
      <c r="BC366" s="127">
        <f t="shared" si="308"/>
        <v>0</v>
      </c>
      <c r="BD366" s="127">
        <f t="shared" si="308"/>
        <v>0</v>
      </c>
      <c r="BE366" s="127">
        <f t="shared" si="308"/>
        <v>0</v>
      </c>
      <c r="BF366" s="127">
        <f t="shared" si="308"/>
        <v>0</v>
      </c>
      <c r="BG366" s="127">
        <f t="shared" si="308"/>
        <v>0</v>
      </c>
      <c r="BH366" s="127">
        <f t="shared" si="308"/>
        <v>0</v>
      </c>
      <c r="BI366" s="127">
        <f t="shared" si="308"/>
        <v>0</v>
      </c>
      <c r="BJ366" s="127">
        <f t="shared" si="308"/>
        <v>0</v>
      </c>
      <c r="BK366" s="127">
        <f t="shared" si="308"/>
        <v>0</v>
      </c>
      <c r="BL366" s="127">
        <f t="shared" si="308"/>
        <v>0</v>
      </c>
      <c r="BM366" s="127">
        <f t="shared" si="308"/>
        <v>0</v>
      </c>
    </row>
    <row r="367" spans="2:65" x14ac:dyDescent="0.25">
      <c r="B367" t="str">
        <f t="shared" si="309"/>
        <v>FEE D'INGRESSO</v>
      </c>
      <c r="C367" s="51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27"/>
      <c r="AA367" s="127">
        <f t="shared" si="308"/>
        <v>0</v>
      </c>
      <c r="AB367" s="127">
        <f t="shared" si="308"/>
        <v>0</v>
      </c>
      <c r="AC367" s="127">
        <f t="shared" si="308"/>
        <v>0</v>
      </c>
      <c r="AD367" s="127">
        <f t="shared" si="308"/>
        <v>0</v>
      </c>
      <c r="AE367" s="127">
        <f t="shared" si="308"/>
        <v>0</v>
      </c>
      <c r="AF367" s="127">
        <f t="shared" si="308"/>
        <v>0</v>
      </c>
      <c r="AG367" s="127">
        <f t="shared" si="308"/>
        <v>0</v>
      </c>
      <c r="AH367" s="127">
        <f t="shared" si="308"/>
        <v>0</v>
      </c>
      <c r="AI367" s="127">
        <f t="shared" si="308"/>
        <v>0</v>
      </c>
      <c r="AJ367" s="127">
        <f t="shared" si="308"/>
        <v>0</v>
      </c>
      <c r="AK367" s="127">
        <f t="shared" si="308"/>
        <v>0</v>
      </c>
      <c r="AL367" s="127">
        <f t="shared" si="308"/>
        <v>0</v>
      </c>
      <c r="AM367" s="127">
        <f t="shared" si="308"/>
        <v>0</v>
      </c>
      <c r="AN367" s="127">
        <f t="shared" si="308"/>
        <v>0</v>
      </c>
      <c r="AO367" s="127">
        <f t="shared" si="308"/>
        <v>0</v>
      </c>
      <c r="AP367" s="127">
        <f t="shared" si="308"/>
        <v>0</v>
      </c>
      <c r="AQ367" s="127">
        <f t="shared" si="308"/>
        <v>0</v>
      </c>
      <c r="AR367" s="127">
        <f t="shared" si="308"/>
        <v>0</v>
      </c>
      <c r="AS367" s="127">
        <f t="shared" si="308"/>
        <v>0</v>
      </c>
      <c r="AT367" s="127">
        <f t="shared" si="308"/>
        <v>0</v>
      </c>
      <c r="AU367" s="127">
        <f t="shared" si="308"/>
        <v>0</v>
      </c>
      <c r="AV367" s="127">
        <f t="shared" si="308"/>
        <v>0</v>
      </c>
      <c r="AW367" s="127">
        <f t="shared" si="308"/>
        <v>0</v>
      </c>
      <c r="AX367" s="127">
        <f t="shared" si="308"/>
        <v>0</v>
      </c>
      <c r="AY367" s="127">
        <f t="shared" si="308"/>
        <v>0</v>
      </c>
      <c r="AZ367" s="127">
        <f t="shared" si="308"/>
        <v>0</v>
      </c>
      <c r="BA367" s="127">
        <f t="shared" si="308"/>
        <v>0</v>
      </c>
      <c r="BB367" s="127">
        <f t="shared" si="308"/>
        <v>0</v>
      </c>
      <c r="BC367" s="127">
        <f t="shared" si="308"/>
        <v>0</v>
      </c>
      <c r="BD367" s="127">
        <f t="shared" si="308"/>
        <v>0</v>
      </c>
      <c r="BE367" s="127">
        <f t="shared" si="308"/>
        <v>0</v>
      </c>
      <c r="BF367" s="127">
        <f t="shared" si="308"/>
        <v>0</v>
      </c>
      <c r="BG367" s="127">
        <f t="shared" si="308"/>
        <v>0</v>
      </c>
      <c r="BH367" s="127">
        <f t="shared" si="308"/>
        <v>0</v>
      </c>
      <c r="BI367" s="127">
        <f t="shared" si="308"/>
        <v>0</v>
      </c>
      <c r="BJ367" s="127">
        <f t="shared" si="308"/>
        <v>0</v>
      </c>
      <c r="BK367" s="127">
        <f t="shared" si="308"/>
        <v>0</v>
      </c>
      <c r="BL367" s="127">
        <f t="shared" si="308"/>
        <v>0</v>
      </c>
      <c r="BM367" s="127">
        <f t="shared" si="308"/>
        <v>0</v>
      </c>
    </row>
    <row r="368" spans="2:65" x14ac:dyDescent="0.25">
      <c r="B368" t="str">
        <f>+B361</f>
        <v>ALTRE IMM.NI IMMATERIALI</v>
      </c>
      <c r="C368" s="51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>
        <f t="shared" si="308"/>
        <v>0</v>
      </c>
      <c r="AB368" s="127">
        <f t="shared" si="308"/>
        <v>0</v>
      </c>
      <c r="AC368" s="127">
        <f t="shared" si="308"/>
        <v>0</v>
      </c>
      <c r="AD368" s="127">
        <f t="shared" si="308"/>
        <v>0</v>
      </c>
      <c r="AE368" s="127">
        <f t="shared" si="308"/>
        <v>0</v>
      </c>
      <c r="AF368" s="127">
        <f t="shared" si="308"/>
        <v>0</v>
      </c>
      <c r="AG368" s="127">
        <f t="shared" si="308"/>
        <v>0</v>
      </c>
      <c r="AH368" s="127">
        <f t="shared" si="308"/>
        <v>0</v>
      </c>
      <c r="AI368" s="127">
        <f t="shared" si="308"/>
        <v>0</v>
      </c>
      <c r="AJ368" s="127">
        <f t="shared" si="308"/>
        <v>0</v>
      </c>
      <c r="AK368" s="127">
        <f t="shared" si="308"/>
        <v>0</v>
      </c>
      <c r="AL368" s="127">
        <f t="shared" si="308"/>
        <v>0</v>
      </c>
      <c r="AM368" s="127">
        <f t="shared" si="308"/>
        <v>0</v>
      </c>
      <c r="AN368" s="127">
        <f t="shared" si="308"/>
        <v>0</v>
      </c>
      <c r="AO368" s="127">
        <f t="shared" si="308"/>
        <v>0</v>
      </c>
      <c r="AP368" s="127">
        <f t="shared" si="308"/>
        <v>0</v>
      </c>
      <c r="AQ368" s="127">
        <f t="shared" si="308"/>
        <v>0</v>
      </c>
      <c r="AR368" s="127">
        <f t="shared" si="308"/>
        <v>0</v>
      </c>
      <c r="AS368" s="127">
        <f t="shared" si="308"/>
        <v>0</v>
      </c>
      <c r="AT368" s="127">
        <f t="shared" si="308"/>
        <v>0</v>
      </c>
      <c r="AU368" s="127">
        <f t="shared" si="308"/>
        <v>0</v>
      </c>
      <c r="AV368" s="127">
        <f t="shared" si="308"/>
        <v>0</v>
      </c>
      <c r="AW368" s="127">
        <f t="shared" si="308"/>
        <v>0</v>
      </c>
      <c r="AX368" s="127">
        <f t="shared" si="308"/>
        <v>0</v>
      </c>
      <c r="AY368" s="127">
        <f t="shared" si="308"/>
        <v>0</v>
      </c>
      <c r="AZ368" s="127">
        <f t="shared" si="308"/>
        <v>0</v>
      </c>
      <c r="BA368" s="127">
        <f t="shared" si="308"/>
        <v>0</v>
      </c>
      <c r="BB368" s="127">
        <f t="shared" si="308"/>
        <v>0</v>
      </c>
      <c r="BC368" s="127">
        <f t="shared" si="308"/>
        <v>0</v>
      </c>
      <c r="BD368" s="127">
        <f t="shared" si="308"/>
        <v>0</v>
      </c>
      <c r="BE368" s="127">
        <f t="shared" si="308"/>
        <v>0</v>
      </c>
      <c r="BF368" s="127">
        <f t="shared" si="308"/>
        <v>0</v>
      </c>
      <c r="BG368" s="127">
        <f t="shared" si="308"/>
        <v>0</v>
      </c>
      <c r="BH368" s="127">
        <f t="shared" si="308"/>
        <v>0</v>
      </c>
      <c r="BI368" s="127">
        <f t="shared" si="308"/>
        <v>0</v>
      </c>
      <c r="BJ368" s="127">
        <f t="shared" si="308"/>
        <v>0</v>
      </c>
      <c r="BK368" s="127">
        <f t="shared" si="308"/>
        <v>0</v>
      </c>
      <c r="BL368" s="127">
        <f t="shared" si="308"/>
        <v>0</v>
      </c>
      <c r="BM368" s="127">
        <f t="shared" si="308"/>
        <v>0</v>
      </c>
    </row>
    <row r="369" spans="2:65" x14ac:dyDescent="0.25">
      <c r="F369" s="142"/>
      <c r="G369" s="142"/>
      <c r="H369" s="142"/>
      <c r="I369" s="142"/>
      <c r="J369" s="142"/>
      <c r="K369" s="142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  <c r="Z369" s="142"/>
      <c r="AA369" s="142"/>
      <c r="AB369" s="142"/>
      <c r="AC369" s="142"/>
      <c r="AD369" s="142"/>
      <c r="AE369" s="142"/>
      <c r="AF369" s="142"/>
      <c r="AG369" s="142"/>
      <c r="AH369" s="142"/>
      <c r="AI369" s="142"/>
      <c r="AJ369" s="142"/>
      <c r="AK369" s="142"/>
      <c r="AL369" s="142"/>
      <c r="AM369" s="142"/>
      <c r="AN369" s="142"/>
      <c r="AO369" s="142"/>
      <c r="AP369" s="142"/>
      <c r="AQ369" s="142"/>
      <c r="AR369" s="142"/>
      <c r="AS369" s="142"/>
      <c r="AT369" s="142"/>
      <c r="AU369" s="142"/>
      <c r="AV369" s="142"/>
      <c r="AW369" s="142"/>
      <c r="AX369" s="142"/>
      <c r="AY369" s="142"/>
      <c r="AZ369" s="142"/>
      <c r="BA369" s="142"/>
      <c r="BB369" s="142"/>
      <c r="BC369" s="142"/>
      <c r="BD369" s="142"/>
      <c r="BE369" s="142"/>
      <c r="BF369" s="142"/>
      <c r="BG369" s="142"/>
      <c r="BH369" s="142"/>
      <c r="BI369" s="142"/>
      <c r="BJ369" s="142"/>
      <c r="BK369" s="142"/>
      <c r="BL369" s="142"/>
      <c r="BM369" s="142"/>
    </row>
    <row r="370" spans="2:65" ht="30" x14ac:dyDescent="0.25">
      <c r="C370" s="50" t="s">
        <v>165</v>
      </c>
      <c r="F370" s="165" t="s">
        <v>166</v>
      </c>
      <c r="G370" s="165" t="s">
        <v>166</v>
      </c>
      <c r="H370" s="165" t="s">
        <v>166</v>
      </c>
      <c r="I370" s="165" t="s">
        <v>166</v>
      </c>
      <c r="J370" s="165" t="s">
        <v>166</v>
      </c>
      <c r="K370" s="165" t="s">
        <v>166</v>
      </c>
      <c r="L370" s="165" t="s">
        <v>166</v>
      </c>
      <c r="M370" s="165" t="s">
        <v>166</v>
      </c>
      <c r="N370" s="165" t="s">
        <v>166</v>
      </c>
      <c r="O370" s="165" t="s">
        <v>166</v>
      </c>
      <c r="P370" s="165" t="s">
        <v>166</v>
      </c>
      <c r="Q370" s="165" t="s">
        <v>166</v>
      </c>
      <c r="R370" s="165" t="s">
        <v>166</v>
      </c>
      <c r="S370" s="165" t="s">
        <v>166</v>
      </c>
      <c r="T370" s="165" t="s">
        <v>166</v>
      </c>
      <c r="U370" s="165" t="s">
        <v>166</v>
      </c>
      <c r="V370" s="165" t="s">
        <v>166</v>
      </c>
      <c r="W370" s="165" t="s">
        <v>166</v>
      </c>
      <c r="X370" s="165" t="s">
        <v>166</v>
      </c>
      <c r="Y370" s="165" t="s">
        <v>166</v>
      </c>
      <c r="Z370" s="165" t="s">
        <v>166</v>
      </c>
      <c r="AA370" s="165" t="s">
        <v>166</v>
      </c>
      <c r="AB370" s="165" t="s">
        <v>166</v>
      </c>
      <c r="AC370" s="165" t="s">
        <v>166</v>
      </c>
      <c r="AD370" s="165" t="s">
        <v>166</v>
      </c>
      <c r="AE370" s="165" t="s">
        <v>166</v>
      </c>
      <c r="AF370" s="165" t="s">
        <v>166</v>
      </c>
      <c r="AG370" s="165" t="s">
        <v>166</v>
      </c>
      <c r="AH370" s="165" t="s">
        <v>166</v>
      </c>
      <c r="AI370" s="165" t="s">
        <v>166</v>
      </c>
      <c r="AJ370" s="165" t="s">
        <v>166</v>
      </c>
      <c r="AK370" s="165" t="s">
        <v>166</v>
      </c>
      <c r="AL370" s="165" t="s">
        <v>166</v>
      </c>
      <c r="AM370" s="165" t="s">
        <v>166</v>
      </c>
      <c r="AN370" s="165" t="s">
        <v>166</v>
      </c>
      <c r="AO370" s="165" t="s">
        <v>166</v>
      </c>
      <c r="AP370" s="165" t="s">
        <v>166</v>
      </c>
      <c r="AQ370" s="165" t="s">
        <v>166</v>
      </c>
      <c r="AR370" s="165" t="s">
        <v>166</v>
      </c>
      <c r="AS370" s="165" t="s">
        <v>166</v>
      </c>
      <c r="AT370" s="165" t="s">
        <v>166</v>
      </c>
      <c r="AU370" s="165" t="s">
        <v>166</v>
      </c>
      <c r="AV370" s="165" t="s">
        <v>166</v>
      </c>
      <c r="AW370" s="165" t="s">
        <v>166</v>
      </c>
      <c r="AX370" s="165" t="s">
        <v>166</v>
      </c>
      <c r="AY370" s="165" t="s">
        <v>166</v>
      </c>
      <c r="AZ370" s="165" t="s">
        <v>166</v>
      </c>
      <c r="BA370" s="165" t="s">
        <v>166</v>
      </c>
      <c r="BB370" s="165" t="s">
        <v>166</v>
      </c>
      <c r="BC370" s="165" t="s">
        <v>166</v>
      </c>
      <c r="BD370" s="165" t="s">
        <v>166</v>
      </c>
      <c r="BE370" s="165" t="s">
        <v>166</v>
      </c>
      <c r="BF370" s="165" t="s">
        <v>166</v>
      </c>
      <c r="BG370" s="165" t="s">
        <v>166</v>
      </c>
      <c r="BH370" s="165" t="s">
        <v>166</v>
      </c>
      <c r="BI370" s="165" t="s">
        <v>166</v>
      </c>
      <c r="BJ370" s="165" t="s">
        <v>166</v>
      </c>
      <c r="BK370" s="165" t="s">
        <v>166</v>
      </c>
      <c r="BL370" s="165" t="s">
        <v>166</v>
      </c>
      <c r="BM370" s="165" t="s">
        <v>166</v>
      </c>
    </row>
    <row r="371" spans="2:65" x14ac:dyDescent="0.25">
      <c r="B371" t="str">
        <f>+B356</f>
        <v>FABBRICATI</v>
      </c>
      <c r="C371" s="51">
        <f>+C356</f>
        <v>0</v>
      </c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  <c r="AA371" s="127"/>
      <c r="AB371" s="127">
        <f t="shared" ref="AB371:BM371" si="310">+IF(AA378=$G$5,0,1)*(SUM($G$5)*$C371)/12</f>
        <v>0</v>
      </c>
      <c r="AC371" s="127">
        <f t="shared" si="310"/>
        <v>0</v>
      </c>
      <c r="AD371" s="127">
        <f t="shared" si="310"/>
        <v>0</v>
      </c>
      <c r="AE371" s="127">
        <f t="shared" si="310"/>
        <v>0</v>
      </c>
      <c r="AF371" s="127">
        <f t="shared" si="310"/>
        <v>0</v>
      </c>
      <c r="AG371" s="127">
        <f t="shared" si="310"/>
        <v>0</v>
      </c>
      <c r="AH371" s="127">
        <f t="shared" si="310"/>
        <v>0</v>
      </c>
      <c r="AI371" s="127">
        <f t="shared" si="310"/>
        <v>0</v>
      </c>
      <c r="AJ371" s="127">
        <f t="shared" si="310"/>
        <v>0</v>
      </c>
      <c r="AK371" s="127">
        <f t="shared" si="310"/>
        <v>0</v>
      </c>
      <c r="AL371" s="127">
        <f t="shared" si="310"/>
        <v>0</v>
      </c>
      <c r="AM371" s="127">
        <f t="shared" si="310"/>
        <v>0</v>
      </c>
      <c r="AN371" s="127">
        <f t="shared" si="310"/>
        <v>0</v>
      </c>
      <c r="AO371" s="127">
        <f t="shared" si="310"/>
        <v>0</v>
      </c>
      <c r="AP371" s="127">
        <f t="shared" si="310"/>
        <v>0</v>
      </c>
      <c r="AQ371" s="127">
        <f t="shared" si="310"/>
        <v>0</v>
      </c>
      <c r="AR371" s="127">
        <f t="shared" si="310"/>
        <v>0</v>
      </c>
      <c r="AS371" s="127">
        <f t="shared" si="310"/>
        <v>0</v>
      </c>
      <c r="AT371" s="127">
        <f t="shared" si="310"/>
        <v>0</v>
      </c>
      <c r="AU371" s="127">
        <f t="shared" si="310"/>
        <v>0</v>
      </c>
      <c r="AV371" s="127">
        <f t="shared" si="310"/>
        <v>0</v>
      </c>
      <c r="AW371" s="127">
        <f t="shared" si="310"/>
        <v>0</v>
      </c>
      <c r="AX371" s="127">
        <f t="shared" si="310"/>
        <v>0</v>
      </c>
      <c r="AY371" s="127">
        <f t="shared" si="310"/>
        <v>0</v>
      </c>
      <c r="AZ371" s="127">
        <f t="shared" si="310"/>
        <v>0</v>
      </c>
      <c r="BA371" s="127">
        <f t="shared" si="310"/>
        <v>0</v>
      </c>
      <c r="BB371" s="127">
        <f t="shared" si="310"/>
        <v>0</v>
      </c>
      <c r="BC371" s="127">
        <f t="shared" si="310"/>
        <v>0</v>
      </c>
      <c r="BD371" s="127">
        <f t="shared" si="310"/>
        <v>0</v>
      </c>
      <c r="BE371" s="127">
        <f t="shared" si="310"/>
        <v>0</v>
      </c>
      <c r="BF371" s="127">
        <f t="shared" si="310"/>
        <v>0</v>
      </c>
      <c r="BG371" s="127">
        <f t="shared" si="310"/>
        <v>0</v>
      </c>
      <c r="BH371" s="127">
        <f t="shared" si="310"/>
        <v>0</v>
      </c>
      <c r="BI371" s="127">
        <f t="shared" si="310"/>
        <v>0</v>
      </c>
      <c r="BJ371" s="127">
        <f t="shared" si="310"/>
        <v>0</v>
      </c>
      <c r="BK371" s="127">
        <f t="shared" si="310"/>
        <v>0</v>
      </c>
      <c r="BL371" s="127">
        <f t="shared" si="310"/>
        <v>0</v>
      </c>
      <c r="BM371" s="127">
        <f t="shared" si="310"/>
        <v>0</v>
      </c>
    </row>
    <row r="372" spans="2:65" x14ac:dyDescent="0.25">
      <c r="B372" t="str">
        <f t="shared" ref="B372:C376" si="311">+B357</f>
        <v>IMPIANTI E MACCHINARI</v>
      </c>
      <c r="C372" s="51">
        <f t="shared" si="311"/>
        <v>0</v>
      </c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  <c r="AB372" s="127">
        <f t="shared" ref="AB372:BM372" si="312">+IF(AA379=$G$5,0,1)*(SUM($G$6)*$C372)/12</f>
        <v>0</v>
      </c>
      <c r="AC372" s="127">
        <f t="shared" si="312"/>
        <v>0</v>
      </c>
      <c r="AD372" s="127">
        <f t="shared" si="312"/>
        <v>0</v>
      </c>
      <c r="AE372" s="127">
        <f t="shared" si="312"/>
        <v>0</v>
      </c>
      <c r="AF372" s="127">
        <f t="shared" si="312"/>
        <v>0</v>
      </c>
      <c r="AG372" s="127">
        <f t="shared" si="312"/>
        <v>0</v>
      </c>
      <c r="AH372" s="127">
        <f t="shared" si="312"/>
        <v>0</v>
      </c>
      <c r="AI372" s="127">
        <f t="shared" si="312"/>
        <v>0</v>
      </c>
      <c r="AJ372" s="127">
        <f t="shared" si="312"/>
        <v>0</v>
      </c>
      <c r="AK372" s="127">
        <f t="shared" si="312"/>
        <v>0</v>
      </c>
      <c r="AL372" s="127">
        <f t="shared" si="312"/>
        <v>0</v>
      </c>
      <c r="AM372" s="127">
        <f t="shared" si="312"/>
        <v>0</v>
      </c>
      <c r="AN372" s="127">
        <f t="shared" si="312"/>
        <v>0</v>
      </c>
      <c r="AO372" s="127">
        <f t="shared" si="312"/>
        <v>0</v>
      </c>
      <c r="AP372" s="127">
        <f t="shared" si="312"/>
        <v>0</v>
      </c>
      <c r="AQ372" s="127">
        <f t="shared" si="312"/>
        <v>0</v>
      </c>
      <c r="AR372" s="127">
        <f t="shared" si="312"/>
        <v>0</v>
      </c>
      <c r="AS372" s="127">
        <f t="shared" si="312"/>
        <v>0</v>
      </c>
      <c r="AT372" s="127">
        <f t="shared" si="312"/>
        <v>0</v>
      </c>
      <c r="AU372" s="127">
        <f t="shared" si="312"/>
        <v>0</v>
      </c>
      <c r="AV372" s="127">
        <f t="shared" si="312"/>
        <v>0</v>
      </c>
      <c r="AW372" s="127">
        <f t="shared" si="312"/>
        <v>0</v>
      </c>
      <c r="AX372" s="127">
        <f t="shared" si="312"/>
        <v>0</v>
      </c>
      <c r="AY372" s="127">
        <f t="shared" si="312"/>
        <v>0</v>
      </c>
      <c r="AZ372" s="127">
        <f t="shared" si="312"/>
        <v>0</v>
      </c>
      <c r="BA372" s="127">
        <f t="shared" si="312"/>
        <v>0</v>
      </c>
      <c r="BB372" s="127">
        <f t="shared" si="312"/>
        <v>0</v>
      </c>
      <c r="BC372" s="127">
        <f t="shared" si="312"/>
        <v>0</v>
      </c>
      <c r="BD372" s="127">
        <f t="shared" si="312"/>
        <v>0</v>
      </c>
      <c r="BE372" s="127">
        <f t="shared" si="312"/>
        <v>0</v>
      </c>
      <c r="BF372" s="127">
        <f t="shared" si="312"/>
        <v>0</v>
      </c>
      <c r="BG372" s="127">
        <f t="shared" si="312"/>
        <v>0</v>
      </c>
      <c r="BH372" s="127">
        <f t="shared" si="312"/>
        <v>0</v>
      </c>
      <c r="BI372" s="127">
        <f t="shared" si="312"/>
        <v>0</v>
      </c>
      <c r="BJ372" s="127">
        <f t="shared" si="312"/>
        <v>0</v>
      </c>
      <c r="BK372" s="127">
        <f t="shared" si="312"/>
        <v>0</v>
      </c>
      <c r="BL372" s="127">
        <f t="shared" si="312"/>
        <v>0</v>
      </c>
      <c r="BM372" s="127">
        <f t="shared" si="312"/>
        <v>0</v>
      </c>
    </row>
    <row r="373" spans="2:65" x14ac:dyDescent="0.25">
      <c r="B373" t="str">
        <f t="shared" si="311"/>
        <v>ATTREZZATURE IND.LI E COMM.LI</v>
      </c>
      <c r="C373" s="51">
        <f t="shared" si="311"/>
        <v>0</v>
      </c>
      <c r="F373" s="127"/>
      <c r="G373" s="127"/>
      <c r="H373" s="127"/>
      <c r="I373" s="127"/>
      <c r="J373" s="127"/>
      <c r="K373" s="127"/>
      <c r="L373" s="127"/>
      <c r="M373" s="127"/>
      <c r="N373" s="127"/>
      <c r="O373" s="127"/>
      <c r="P373" s="127"/>
      <c r="Q373" s="127"/>
      <c r="R373" s="127"/>
      <c r="S373" s="127"/>
      <c r="T373" s="127"/>
      <c r="U373" s="127"/>
      <c r="V373" s="127"/>
      <c r="W373" s="127"/>
      <c r="X373" s="127"/>
      <c r="Y373" s="127"/>
      <c r="Z373" s="127"/>
      <c r="AA373" s="127"/>
      <c r="AB373" s="127">
        <f t="shared" ref="AB373:BM373" si="313">+IF(AA380=$G$5,0,1)*(SUM($G$7)*$C373)/12</f>
        <v>0</v>
      </c>
      <c r="AC373" s="127">
        <f t="shared" si="313"/>
        <v>0</v>
      </c>
      <c r="AD373" s="127">
        <f t="shared" si="313"/>
        <v>0</v>
      </c>
      <c r="AE373" s="127">
        <f t="shared" si="313"/>
        <v>0</v>
      </c>
      <c r="AF373" s="127">
        <f t="shared" si="313"/>
        <v>0</v>
      </c>
      <c r="AG373" s="127">
        <f t="shared" si="313"/>
        <v>0</v>
      </c>
      <c r="AH373" s="127">
        <f t="shared" si="313"/>
        <v>0</v>
      </c>
      <c r="AI373" s="127">
        <f t="shared" si="313"/>
        <v>0</v>
      </c>
      <c r="AJ373" s="127">
        <f t="shared" si="313"/>
        <v>0</v>
      </c>
      <c r="AK373" s="127">
        <f t="shared" si="313"/>
        <v>0</v>
      </c>
      <c r="AL373" s="127">
        <f t="shared" si="313"/>
        <v>0</v>
      </c>
      <c r="AM373" s="127">
        <f t="shared" si="313"/>
        <v>0</v>
      </c>
      <c r="AN373" s="127">
        <f t="shared" si="313"/>
        <v>0</v>
      </c>
      <c r="AO373" s="127">
        <f t="shared" si="313"/>
        <v>0</v>
      </c>
      <c r="AP373" s="127">
        <f t="shared" si="313"/>
        <v>0</v>
      </c>
      <c r="AQ373" s="127">
        <f t="shared" si="313"/>
        <v>0</v>
      </c>
      <c r="AR373" s="127">
        <f t="shared" si="313"/>
        <v>0</v>
      </c>
      <c r="AS373" s="127">
        <f t="shared" si="313"/>
        <v>0</v>
      </c>
      <c r="AT373" s="127">
        <f t="shared" si="313"/>
        <v>0</v>
      </c>
      <c r="AU373" s="127">
        <f t="shared" si="313"/>
        <v>0</v>
      </c>
      <c r="AV373" s="127">
        <f t="shared" si="313"/>
        <v>0</v>
      </c>
      <c r="AW373" s="127">
        <f t="shared" si="313"/>
        <v>0</v>
      </c>
      <c r="AX373" s="127">
        <f t="shared" si="313"/>
        <v>0</v>
      </c>
      <c r="AY373" s="127">
        <f t="shared" si="313"/>
        <v>0</v>
      </c>
      <c r="AZ373" s="127">
        <f t="shared" si="313"/>
        <v>0</v>
      </c>
      <c r="BA373" s="127">
        <f t="shared" si="313"/>
        <v>0</v>
      </c>
      <c r="BB373" s="127">
        <f t="shared" si="313"/>
        <v>0</v>
      </c>
      <c r="BC373" s="127">
        <f t="shared" si="313"/>
        <v>0</v>
      </c>
      <c r="BD373" s="127">
        <f t="shared" si="313"/>
        <v>0</v>
      </c>
      <c r="BE373" s="127">
        <f t="shared" si="313"/>
        <v>0</v>
      </c>
      <c r="BF373" s="127">
        <f t="shared" si="313"/>
        <v>0</v>
      </c>
      <c r="BG373" s="127">
        <f t="shared" si="313"/>
        <v>0</v>
      </c>
      <c r="BH373" s="127">
        <f t="shared" si="313"/>
        <v>0</v>
      </c>
      <c r="BI373" s="127">
        <f t="shared" si="313"/>
        <v>0</v>
      </c>
      <c r="BJ373" s="127">
        <f t="shared" si="313"/>
        <v>0</v>
      </c>
      <c r="BK373" s="127">
        <f t="shared" si="313"/>
        <v>0</v>
      </c>
      <c r="BL373" s="127">
        <f t="shared" si="313"/>
        <v>0</v>
      </c>
      <c r="BM373" s="127">
        <f t="shared" si="313"/>
        <v>0</v>
      </c>
    </row>
    <row r="374" spans="2:65" x14ac:dyDescent="0.25">
      <c r="B374" t="str">
        <f t="shared" si="311"/>
        <v>COSTI D'IMPIANTO E AMPLIAMENTO</v>
      </c>
      <c r="C374" s="51">
        <f t="shared" si="311"/>
        <v>0</v>
      </c>
      <c r="F374" s="127"/>
      <c r="G374" s="127"/>
      <c r="H374" s="127"/>
      <c r="I374" s="127"/>
      <c r="J374" s="127"/>
      <c r="K374" s="127"/>
      <c r="L374" s="127"/>
      <c r="M374" s="127"/>
      <c r="N374" s="127"/>
      <c r="O374" s="127"/>
      <c r="P374" s="127"/>
      <c r="Q374" s="127"/>
      <c r="R374" s="127"/>
      <c r="S374" s="127"/>
      <c r="T374" s="127"/>
      <c r="U374" s="127"/>
      <c r="V374" s="127"/>
      <c r="W374" s="127"/>
      <c r="X374" s="127"/>
      <c r="Y374" s="127"/>
      <c r="Z374" s="127"/>
      <c r="AA374" s="127"/>
      <c r="AB374" s="127">
        <f t="shared" ref="AB374:BM374" si="314">+IF(AA381=$G$5,0,1)*(SUM($G$8)*$C374)/12</f>
        <v>0</v>
      </c>
      <c r="AC374" s="127">
        <f t="shared" si="314"/>
        <v>0</v>
      </c>
      <c r="AD374" s="127">
        <f t="shared" si="314"/>
        <v>0</v>
      </c>
      <c r="AE374" s="127">
        <f t="shared" si="314"/>
        <v>0</v>
      </c>
      <c r="AF374" s="127">
        <f t="shared" si="314"/>
        <v>0</v>
      </c>
      <c r="AG374" s="127">
        <f t="shared" si="314"/>
        <v>0</v>
      </c>
      <c r="AH374" s="127">
        <f t="shared" si="314"/>
        <v>0</v>
      </c>
      <c r="AI374" s="127">
        <f t="shared" si="314"/>
        <v>0</v>
      </c>
      <c r="AJ374" s="127">
        <f t="shared" si="314"/>
        <v>0</v>
      </c>
      <c r="AK374" s="127">
        <f t="shared" si="314"/>
        <v>0</v>
      </c>
      <c r="AL374" s="127">
        <f t="shared" si="314"/>
        <v>0</v>
      </c>
      <c r="AM374" s="127">
        <f t="shared" si="314"/>
        <v>0</v>
      </c>
      <c r="AN374" s="127">
        <f t="shared" si="314"/>
        <v>0</v>
      </c>
      <c r="AO374" s="127">
        <f t="shared" si="314"/>
        <v>0</v>
      </c>
      <c r="AP374" s="127">
        <f t="shared" si="314"/>
        <v>0</v>
      </c>
      <c r="AQ374" s="127">
        <f t="shared" si="314"/>
        <v>0</v>
      </c>
      <c r="AR374" s="127">
        <f t="shared" si="314"/>
        <v>0</v>
      </c>
      <c r="AS374" s="127">
        <f t="shared" si="314"/>
        <v>0</v>
      </c>
      <c r="AT374" s="127">
        <f t="shared" si="314"/>
        <v>0</v>
      </c>
      <c r="AU374" s="127">
        <f t="shared" si="314"/>
        <v>0</v>
      </c>
      <c r="AV374" s="127">
        <f t="shared" si="314"/>
        <v>0</v>
      </c>
      <c r="AW374" s="127">
        <f t="shared" si="314"/>
        <v>0</v>
      </c>
      <c r="AX374" s="127">
        <f t="shared" si="314"/>
        <v>0</v>
      </c>
      <c r="AY374" s="127">
        <f t="shared" si="314"/>
        <v>0</v>
      </c>
      <c r="AZ374" s="127">
        <f t="shared" si="314"/>
        <v>0</v>
      </c>
      <c r="BA374" s="127">
        <f t="shared" si="314"/>
        <v>0</v>
      </c>
      <c r="BB374" s="127">
        <f t="shared" si="314"/>
        <v>0</v>
      </c>
      <c r="BC374" s="127">
        <f t="shared" si="314"/>
        <v>0</v>
      </c>
      <c r="BD374" s="127">
        <f t="shared" si="314"/>
        <v>0</v>
      </c>
      <c r="BE374" s="127">
        <f t="shared" si="314"/>
        <v>0</v>
      </c>
      <c r="BF374" s="127">
        <f t="shared" si="314"/>
        <v>0</v>
      </c>
      <c r="BG374" s="127">
        <f t="shared" si="314"/>
        <v>0</v>
      </c>
      <c r="BH374" s="127">
        <f t="shared" si="314"/>
        <v>0</v>
      </c>
      <c r="BI374" s="127">
        <f t="shared" si="314"/>
        <v>0</v>
      </c>
      <c r="BJ374" s="127">
        <f t="shared" si="314"/>
        <v>0</v>
      </c>
      <c r="BK374" s="127">
        <f t="shared" si="314"/>
        <v>0</v>
      </c>
      <c r="BL374" s="127">
        <f t="shared" si="314"/>
        <v>0</v>
      </c>
      <c r="BM374" s="127">
        <f t="shared" si="314"/>
        <v>0</v>
      </c>
    </row>
    <row r="375" spans="2:65" x14ac:dyDescent="0.25">
      <c r="B375" t="str">
        <f t="shared" si="311"/>
        <v>FEE D'INGRESSO</v>
      </c>
      <c r="C375" s="51">
        <f t="shared" si="311"/>
        <v>0</v>
      </c>
      <c r="F375" s="127"/>
      <c r="G375" s="127"/>
      <c r="H375" s="127"/>
      <c r="I375" s="127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Z375" s="127"/>
      <c r="AA375" s="127"/>
      <c r="AB375" s="127">
        <f t="shared" ref="AB375:BM375" si="315">+IF(AA382=$G$5,0,1)*(SUM($G$9)*$C375)/12</f>
        <v>0</v>
      </c>
      <c r="AC375" s="127">
        <f t="shared" si="315"/>
        <v>0</v>
      </c>
      <c r="AD375" s="127">
        <f t="shared" si="315"/>
        <v>0</v>
      </c>
      <c r="AE375" s="127">
        <f t="shared" si="315"/>
        <v>0</v>
      </c>
      <c r="AF375" s="127">
        <f t="shared" si="315"/>
        <v>0</v>
      </c>
      <c r="AG375" s="127">
        <f t="shared" si="315"/>
        <v>0</v>
      </c>
      <c r="AH375" s="127">
        <f t="shared" si="315"/>
        <v>0</v>
      </c>
      <c r="AI375" s="127">
        <f t="shared" si="315"/>
        <v>0</v>
      </c>
      <c r="AJ375" s="127">
        <f t="shared" si="315"/>
        <v>0</v>
      </c>
      <c r="AK375" s="127">
        <f t="shared" si="315"/>
        <v>0</v>
      </c>
      <c r="AL375" s="127">
        <f t="shared" si="315"/>
        <v>0</v>
      </c>
      <c r="AM375" s="127">
        <f t="shared" si="315"/>
        <v>0</v>
      </c>
      <c r="AN375" s="127">
        <f t="shared" si="315"/>
        <v>0</v>
      </c>
      <c r="AO375" s="127">
        <f t="shared" si="315"/>
        <v>0</v>
      </c>
      <c r="AP375" s="127">
        <f t="shared" si="315"/>
        <v>0</v>
      </c>
      <c r="AQ375" s="127">
        <f t="shared" si="315"/>
        <v>0</v>
      </c>
      <c r="AR375" s="127">
        <f t="shared" si="315"/>
        <v>0</v>
      </c>
      <c r="AS375" s="127">
        <f t="shared" si="315"/>
        <v>0</v>
      </c>
      <c r="AT375" s="127">
        <f t="shared" si="315"/>
        <v>0</v>
      </c>
      <c r="AU375" s="127">
        <f t="shared" si="315"/>
        <v>0</v>
      </c>
      <c r="AV375" s="127">
        <f t="shared" si="315"/>
        <v>0</v>
      </c>
      <c r="AW375" s="127">
        <f t="shared" si="315"/>
        <v>0</v>
      </c>
      <c r="AX375" s="127">
        <f t="shared" si="315"/>
        <v>0</v>
      </c>
      <c r="AY375" s="127">
        <f t="shared" si="315"/>
        <v>0</v>
      </c>
      <c r="AZ375" s="127">
        <f t="shared" si="315"/>
        <v>0</v>
      </c>
      <c r="BA375" s="127">
        <f t="shared" si="315"/>
        <v>0</v>
      </c>
      <c r="BB375" s="127">
        <f t="shared" si="315"/>
        <v>0</v>
      </c>
      <c r="BC375" s="127">
        <f t="shared" si="315"/>
        <v>0</v>
      </c>
      <c r="BD375" s="127">
        <f t="shared" si="315"/>
        <v>0</v>
      </c>
      <c r="BE375" s="127">
        <f t="shared" si="315"/>
        <v>0</v>
      </c>
      <c r="BF375" s="127">
        <f t="shared" si="315"/>
        <v>0</v>
      </c>
      <c r="BG375" s="127">
        <f t="shared" si="315"/>
        <v>0</v>
      </c>
      <c r="BH375" s="127">
        <f t="shared" si="315"/>
        <v>0</v>
      </c>
      <c r="BI375" s="127">
        <f t="shared" si="315"/>
        <v>0</v>
      </c>
      <c r="BJ375" s="127">
        <f t="shared" si="315"/>
        <v>0</v>
      </c>
      <c r="BK375" s="127">
        <f t="shared" si="315"/>
        <v>0</v>
      </c>
      <c r="BL375" s="127">
        <f t="shared" si="315"/>
        <v>0</v>
      </c>
      <c r="BM375" s="127">
        <f t="shared" si="315"/>
        <v>0</v>
      </c>
    </row>
    <row r="376" spans="2:65" x14ac:dyDescent="0.25">
      <c r="B376" t="str">
        <f t="shared" si="311"/>
        <v>ALTRE IMM.NI IMMATERIALI</v>
      </c>
      <c r="C376" s="51">
        <f t="shared" si="311"/>
        <v>0</v>
      </c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  <c r="P376" s="127"/>
      <c r="Q376" s="127"/>
      <c r="R376" s="127"/>
      <c r="S376" s="127"/>
      <c r="T376" s="127"/>
      <c r="U376" s="127"/>
      <c r="V376" s="127"/>
      <c r="W376" s="127"/>
      <c r="X376" s="127"/>
      <c r="Y376" s="127"/>
      <c r="Z376" s="127"/>
      <c r="AA376" s="127"/>
      <c r="AB376" s="127">
        <f t="shared" ref="AB376:BM376" si="316">+IF(AA383=$G$5,0,1)*(SUM($G$10)*$C376)/12</f>
        <v>0</v>
      </c>
      <c r="AC376" s="127">
        <f t="shared" si="316"/>
        <v>0</v>
      </c>
      <c r="AD376" s="127">
        <f t="shared" si="316"/>
        <v>0</v>
      </c>
      <c r="AE376" s="127">
        <f t="shared" si="316"/>
        <v>0</v>
      </c>
      <c r="AF376" s="127">
        <f t="shared" si="316"/>
        <v>0</v>
      </c>
      <c r="AG376" s="127">
        <f t="shared" si="316"/>
        <v>0</v>
      </c>
      <c r="AH376" s="127">
        <f t="shared" si="316"/>
        <v>0</v>
      </c>
      <c r="AI376" s="127">
        <f t="shared" si="316"/>
        <v>0</v>
      </c>
      <c r="AJ376" s="127">
        <f t="shared" si="316"/>
        <v>0</v>
      </c>
      <c r="AK376" s="127">
        <f t="shared" si="316"/>
        <v>0</v>
      </c>
      <c r="AL376" s="127">
        <f t="shared" si="316"/>
        <v>0</v>
      </c>
      <c r="AM376" s="127">
        <f t="shared" si="316"/>
        <v>0</v>
      </c>
      <c r="AN376" s="127">
        <f t="shared" si="316"/>
        <v>0</v>
      </c>
      <c r="AO376" s="127">
        <f t="shared" si="316"/>
        <v>0</v>
      </c>
      <c r="AP376" s="127">
        <f t="shared" si="316"/>
        <v>0</v>
      </c>
      <c r="AQ376" s="127">
        <f t="shared" si="316"/>
        <v>0</v>
      </c>
      <c r="AR376" s="127">
        <f t="shared" si="316"/>
        <v>0</v>
      </c>
      <c r="AS376" s="127">
        <f t="shared" si="316"/>
        <v>0</v>
      </c>
      <c r="AT376" s="127">
        <f t="shared" si="316"/>
        <v>0</v>
      </c>
      <c r="AU376" s="127">
        <f t="shared" si="316"/>
        <v>0</v>
      </c>
      <c r="AV376" s="127">
        <f t="shared" si="316"/>
        <v>0</v>
      </c>
      <c r="AW376" s="127">
        <f t="shared" si="316"/>
        <v>0</v>
      </c>
      <c r="AX376" s="127">
        <f t="shared" si="316"/>
        <v>0</v>
      </c>
      <c r="AY376" s="127">
        <f t="shared" si="316"/>
        <v>0</v>
      </c>
      <c r="AZ376" s="127">
        <f t="shared" si="316"/>
        <v>0</v>
      </c>
      <c r="BA376" s="127">
        <f t="shared" si="316"/>
        <v>0</v>
      </c>
      <c r="BB376" s="127">
        <f t="shared" si="316"/>
        <v>0</v>
      </c>
      <c r="BC376" s="127">
        <f t="shared" si="316"/>
        <v>0</v>
      </c>
      <c r="BD376" s="127">
        <f t="shared" si="316"/>
        <v>0</v>
      </c>
      <c r="BE376" s="127">
        <f t="shared" si="316"/>
        <v>0</v>
      </c>
      <c r="BF376" s="127">
        <f t="shared" si="316"/>
        <v>0</v>
      </c>
      <c r="BG376" s="127">
        <f t="shared" si="316"/>
        <v>0</v>
      </c>
      <c r="BH376" s="127">
        <f t="shared" si="316"/>
        <v>0</v>
      </c>
      <c r="BI376" s="127">
        <f t="shared" si="316"/>
        <v>0</v>
      </c>
      <c r="BJ376" s="127">
        <f t="shared" si="316"/>
        <v>0</v>
      </c>
      <c r="BK376" s="127">
        <f t="shared" si="316"/>
        <v>0</v>
      </c>
      <c r="BL376" s="127">
        <f t="shared" si="316"/>
        <v>0</v>
      </c>
      <c r="BM376" s="127">
        <f t="shared" si="316"/>
        <v>0</v>
      </c>
    </row>
    <row r="377" spans="2:65" ht="30" x14ac:dyDescent="0.25">
      <c r="C377" s="50"/>
      <c r="F377" s="165" t="s">
        <v>167</v>
      </c>
      <c r="G377" s="165" t="s">
        <v>167</v>
      </c>
      <c r="H377" s="165" t="s">
        <v>167</v>
      </c>
      <c r="I377" s="165" t="s">
        <v>167</v>
      </c>
      <c r="J377" s="165" t="s">
        <v>167</v>
      </c>
      <c r="K377" s="165" t="s">
        <v>167</v>
      </c>
      <c r="L377" s="165" t="s">
        <v>167</v>
      </c>
      <c r="M377" s="165" t="s">
        <v>167</v>
      </c>
      <c r="N377" s="165" t="s">
        <v>167</v>
      </c>
      <c r="O377" s="165" t="s">
        <v>167</v>
      </c>
      <c r="P377" s="165" t="s">
        <v>167</v>
      </c>
      <c r="Q377" s="165" t="s">
        <v>167</v>
      </c>
      <c r="R377" s="165" t="s">
        <v>167</v>
      </c>
      <c r="S377" s="165" t="s">
        <v>167</v>
      </c>
      <c r="T377" s="165" t="s">
        <v>167</v>
      </c>
      <c r="U377" s="165" t="s">
        <v>167</v>
      </c>
      <c r="V377" s="165" t="s">
        <v>167</v>
      </c>
      <c r="W377" s="165" t="s">
        <v>167</v>
      </c>
      <c r="X377" s="165" t="s">
        <v>167</v>
      </c>
      <c r="Y377" s="165" t="s">
        <v>167</v>
      </c>
      <c r="Z377" s="165" t="s">
        <v>167</v>
      </c>
      <c r="AA377" s="165" t="s">
        <v>167</v>
      </c>
      <c r="AB377" s="165" t="s">
        <v>167</v>
      </c>
      <c r="AC377" s="165" t="s">
        <v>167</v>
      </c>
      <c r="AD377" s="165" t="s">
        <v>167</v>
      </c>
      <c r="AE377" s="165" t="s">
        <v>167</v>
      </c>
      <c r="AF377" s="165" t="s">
        <v>167</v>
      </c>
      <c r="AG377" s="165" t="s">
        <v>167</v>
      </c>
      <c r="AH377" s="165" t="s">
        <v>167</v>
      </c>
      <c r="AI377" s="165" t="s">
        <v>167</v>
      </c>
      <c r="AJ377" s="165" t="s">
        <v>167</v>
      </c>
      <c r="AK377" s="165" t="s">
        <v>167</v>
      </c>
      <c r="AL377" s="165" t="s">
        <v>167</v>
      </c>
      <c r="AM377" s="165" t="s">
        <v>167</v>
      </c>
      <c r="AN377" s="165" t="s">
        <v>167</v>
      </c>
      <c r="AO377" s="165" t="s">
        <v>167</v>
      </c>
      <c r="AP377" s="165" t="s">
        <v>167</v>
      </c>
      <c r="AQ377" s="165" t="s">
        <v>167</v>
      </c>
      <c r="AR377" s="165" t="s">
        <v>167</v>
      </c>
      <c r="AS377" s="165" t="s">
        <v>167</v>
      </c>
      <c r="AT377" s="165" t="s">
        <v>167</v>
      </c>
      <c r="AU377" s="165" t="s">
        <v>167</v>
      </c>
      <c r="AV377" s="165" t="s">
        <v>167</v>
      </c>
      <c r="AW377" s="165" t="s">
        <v>167</v>
      </c>
      <c r="AX377" s="165" t="s">
        <v>167</v>
      </c>
      <c r="AY377" s="165" t="s">
        <v>167</v>
      </c>
      <c r="AZ377" s="165" t="s">
        <v>167</v>
      </c>
      <c r="BA377" s="165" t="s">
        <v>167</v>
      </c>
      <c r="BB377" s="165" t="s">
        <v>167</v>
      </c>
      <c r="BC377" s="165" t="s">
        <v>167</v>
      </c>
      <c r="BD377" s="165" t="s">
        <v>167</v>
      </c>
      <c r="BE377" s="165" t="s">
        <v>167</v>
      </c>
      <c r="BF377" s="165" t="s">
        <v>167</v>
      </c>
      <c r="BG377" s="165" t="s">
        <v>167</v>
      </c>
      <c r="BH377" s="165" t="s">
        <v>167</v>
      </c>
      <c r="BI377" s="165" t="s">
        <v>167</v>
      </c>
      <c r="BJ377" s="165" t="s">
        <v>167</v>
      </c>
      <c r="BK377" s="165" t="s">
        <v>167</v>
      </c>
      <c r="BL377" s="165" t="s">
        <v>167</v>
      </c>
      <c r="BM377" s="165" t="s">
        <v>167</v>
      </c>
    </row>
    <row r="378" spans="2:65" x14ac:dyDescent="0.25">
      <c r="B378" t="str">
        <f>+B371</f>
        <v>FABBRICATI</v>
      </c>
      <c r="C378" s="51"/>
      <c r="F378" s="127"/>
      <c r="G378" s="127"/>
      <c r="H378" s="127"/>
      <c r="I378" s="127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Z378" s="127"/>
      <c r="AA378" s="127"/>
      <c r="AB378" s="127">
        <f t="shared" ref="AB378:BM383" si="317">+AA378+AB371</f>
        <v>0</v>
      </c>
      <c r="AC378" s="127">
        <f t="shared" si="317"/>
        <v>0</v>
      </c>
      <c r="AD378" s="127">
        <f t="shared" si="317"/>
        <v>0</v>
      </c>
      <c r="AE378" s="127">
        <f t="shared" si="317"/>
        <v>0</v>
      </c>
      <c r="AF378" s="127">
        <f t="shared" si="317"/>
        <v>0</v>
      </c>
      <c r="AG378" s="127">
        <f t="shared" si="317"/>
        <v>0</v>
      </c>
      <c r="AH378" s="127">
        <f t="shared" si="317"/>
        <v>0</v>
      </c>
      <c r="AI378" s="127">
        <f t="shared" si="317"/>
        <v>0</v>
      </c>
      <c r="AJ378" s="127">
        <f t="shared" si="317"/>
        <v>0</v>
      </c>
      <c r="AK378" s="127">
        <f t="shared" si="317"/>
        <v>0</v>
      </c>
      <c r="AL378" s="127">
        <f t="shared" si="317"/>
        <v>0</v>
      </c>
      <c r="AM378" s="127">
        <f t="shared" si="317"/>
        <v>0</v>
      </c>
      <c r="AN378" s="127">
        <f t="shared" si="317"/>
        <v>0</v>
      </c>
      <c r="AO378" s="127">
        <f t="shared" si="317"/>
        <v>0</v>
      </c>
      <c r="AP378" s="127">
        <f t="shared" si="317"/>
        <v>0</v>
      </c>
      <c r="AQ378" s="127">
        <f t="shared" si="317"/>
        <v>0</v>
      </c>
      <c r="AR378" s="127">
        <f t="shared" si="317"/>
        <v>0</v>
      </c>
      <c r="AS378" s="127">
        <f t="shared" si="317"/>
        <v>0</v>
      </c>
      <c r="AT378" s="127">
        <f t="shared" si="317"/>
        <v>0</v>
      </c>
      <c r="AU378" s="127">
        <f t="shared" si="317"/>
        <v>0</v>
      </c>
      <c r="AV378" s="127">
        <f t="shared" si="317"/>
        <v>0</v>
      </c>
      <c r="AW378" s="127">
        <f t="shared" si="317"/>
        <v>0</v>
      </c>
      <c r="AX378" s="127">
        <f t="shared" si="317"/>
        <v>0</v>
      </c>
      <c r="AY378" s="127">
        <f t="shared" si="317"/>
        <v>0</v>
      </c>
      <c r="AZ378" s="127">
        <f t="shared" si="317"/>
        <v>0</v>
      </c>
      <c r="BA378" s="127">
        <f t="shared" si="317"/>
        <v>0</v>
      </c>
      <c r="BB378" s="127">
        <f t="shared" si="317"/>
        <v>0</v>
      </c>
      <c r="BC378" s="127">
        <f t="shared" si="317"/>
        <v>0</v>
      </c>
      <c r="BD378" s="127">
        <f t="shared" si="317"/>
        <v>0</v>
      </c>
      <c r="BE378" s="127">
        <f t="shared" si="317"/>
        <v>0</v>
      </c>
      <c r="BF378" s="127">
        <f t="shared" si="317"/>
        <v>0</v>
      </c>
      <c r="BG378" s="127">
        <f t="shared" si="317"/>
        <v>0</v>
      </c>
      <c r="BH378" s="127">
        <f t="shared" si="317"/>
        <v>0</v>
      </c>
      <c r="BI378" s="127">
        <f t="shared" si="317"/>
        <v>0</v>
      </c>
      <c r="BJ378" s="127">
        <f t="shared" si="317"/>
        <v>0</v>
      </c>
      <c r="BK378" s="127">
        <f t="shared" si="317"/>
        <v>0</v>
      </c>
      <c r="BL378" s="127">
        <f t="shared" si="317"/>
        <v>0</v>
      </c>
      <c r="BM378" s="127">
        <f t="shared" si="317"/>
        <v>0</v>
      </c>
    </row>
    <row r="379" spans="2:65" x14ac:dyDescent="0.25">
      <c r="B379" t="str">
        <f t="shared" ref="B379:B382" si="318">+B372</f>
        <v>IMPIANTI E MACCHINARI</v>
      </c>
      <c r="C379" s="51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  <c r="AA379" s="127"/>
      <c r="AB379" s="127">
        <f t="shared" si="317"/>
        <v>0</v>
      </c>
      <c r="AC379" s="127">
        <f t="shared" si="317"/>
        <v>0</v>
      </c>
      <c r="AD379" s="127">
        <f t="shared" si="317"/>
        <v>0</v>
      </c>
      <c r="AE379" s="127">
        <f t="shared" si="317"/>
        <v>0</v>
      </c>
      <c r="AF379" s="127">
        <f t="shared" si="317"/>
        <v>0</v>
      </c>
      <c r="AG379" s="127">
        <f t="shared" si="317"/>
        <v>0</v>
      </c>
      <c r="AH379" s="127">
        <f t="shared" si="317"/>
        <v>0</v>
      </c>
      <c r="AI379" s="127">
        <f t="shared" si="317"/>
        <v>0</v>
      </c>
      <c r="AJ379" s="127">
        <f t="shared" si="317"/>
        <v>0</v>
      </c>
      <c r="AK379" s="127">
        <f t="shared" si="317"/>
        <v>0</v>
      </c>
      <c r="AL379" s="127">
        <f t="shared" si="317"/>
        <v>0</v>
      </c>
      <c r="AM379" s="127">
        <f t="shared" si="317"/>
        <v>0</v>
      </c>
      <c r="AN379" s="127">
        <f t="shared" si="317"/>
        <v>0</v>
      </c>
      <c r="AO379" s="127">
        <f t="shared" si="317"/>
        <v>0</v>
      </c>
      <c r="AP379" s="127">
        <f t="shared" si="317"/>
        <v>0</v>
      </c>
      <c r="AQ379" s="127">
        <f t="shared" si="317"/>
        <v>0</v>
      </c>
      <c r="AR379" s="127">
        <f t="shared" si="317"/>
        <v>0</v>
      </c>
      <c r="AS379" s="127">
        <f t="shared" si="317"/>
        <v>0</v>
      </c>
      <c r="AT379" s="127">
        <f t="shared" si="317"/>
        <v>0</v>
      </c>
      <c r="AU379" s="127">
        <f t="shared" si="317"/>
        <v>0</v>
      </c>
      <c r="AV379" s="127">
        <f t="shared" si="317"/>
        <v>0</v>
      </c>
      <c r="AW379" s="127">
        <f t="shared" si="317"/>
        <v>0</v>
      </c>
      <c r="AX379" s="127">
        <f t="shared" si="317"/>
        <v>0</v>
      </c>
      <c r="AY379" s="127">
        <f t="shared" si="317"/>
        <v>0</v>
      </c>
      <c r="AZ379" s="127">
        <f t="shared" si="317"/>
        <v>0</v>
      </c>
      <c r="BA379" s="127">
        <f t="shared" si="317"/>
        <v>0</v>
      </c>
      <c r="BB379" s="127">
        <f t="shared" si="317"/>
        <v>0</v>
      </c>
      <c r="BC379" s="127">
        <f t="shared" si="317"/>
        <v>0</v>
      </c>
      <c r="BD379" s="127">
        <f t="shared" si="317"/>
        <v>0</v>
      </c>
      <c r="BE379" s="127">
        <f t="shared" si="317"/>
        <v>0</v>
      </c>
      <c r="BF379" s="127">
        <f t="shared" si="317"/>
        <v>0</v>
      </c>
      <c r="BG379" s="127">
        <f t="shared" si="317"/>
        <v>0</v>
      </c>
      <c r="BH379" s="127">
        <f t="shared" si="317"/>
        <v>0</v>
      </c>
      <c r="BI379" s="127">
        <f t="shared" si="317"/>
        <v>0</v>
      </c>
      <c r="BJ379" s="127">
        <f t="shared" si="317"/>
        <v>0</v>
      </c>
      <c r="BK379" s="127">
        <f t="shared" si="317"/>
        <v>0</v>
      </c>
      <c r="BL379" s="127">
        <f t="shared" si="317"/>
        <v>0</v>
      </c>
      <c r="BM379" s="127">
        <f t="shared" si="317"/>
        <v>0</v>
      </c>
    </row>
    <row r="380" spans="2:65" x14ac:dyDescent="0.25">
      <c r="B380" t="str">
        <f t="shared" si="318"/>
        <v>ATTREZZATURE IND.LI E COMM.LI</v>
      </c>
      <c r="C380" s="51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  <c r="AA380" s="127"/>
      <c r="AB380" s="127">
        <f t="shared" si="317"/>
        <v>0</v>
      </c>
      <c r="AC380" s="127">
        <f t="shared" si="317"/>
        <v>0</v>
      </c>
      <c r="AD380" s="127">
        <f t="shared" si="317"/>
        <v>0</v>
      </c>
      <c r="AE380" s="127">
        <f t="shared" si="317"/>
        <v>0</v>
      </c>
      <c r="AF380" s="127">
        <f t="shared" si="317"/>
        <v>0</v>
      </c>
      <c r="AG380" s="127">
        <f t="shared" si="317"/>
        <v>0</v>
      </c>
      <c r="AH380" s="127">
        <f t="shared" si="317"/>
        <v>0</v>
      </c>
      <c r="AI380" s="127">
        <f t="shared" si="317"/>
        <v>0</v>
      </c>
      <c r="AJ380" s="127">
        <f t="shared" si="317"/>
        <v>0</v>
      </c>
      <c r="AK380" s="127">
        <f t="shared" si="317"/>
        <v>0</v>
      </c>
      <c r="AL380" s="127">
        <f t="shared" si="317"/>
        <v>0</v>
      </c>
      <c r="AM380" s="127">
        <f t="shared" si="317"/>
        <v>0</v>
      </c>
      <c r="AN380" s="127">
        <f t="shared" si="317"/>
        <v>0</v>
      </c>
      <c r="AO380" s="127">
        <f t="shared" si="317"/>
        <v>0</v>
      </c>
      <c r="AP380" s="127">
        <f t="shared" si="317"/>
        <v>0</v>
      </c>
      <c r="AQ380" s="127">
        <f t="shared" si="317"/>
        <v>0</v>
      </c>
      <c r="AR380" s="127">
        <f t="shared" si="317"/>
        <v>0</v>
      </c>
      <c r="AS380" s="127">
        <f t="shared" si="317"/>
        <v>0</v>
      </c>
      <c r="AT380" s="127">
        <f t="shared" si="317"/>
        <v>0</v>
      </c>
      <c r="AU380" s="127">
        <f t="shared" si="317"/>
        <v>0</v>
      </c>
      <c r="AV380" s="127">
        <f t="shared" si="317"/>
        <v>0</v>
      </c>
      <c r="AW380" s="127">
        <f t="shared" si="317"/>
        <v>0</v>
      </c>
      <c r="AX380" s="127">
        <f t="shared" si="317"/>
        <v>0</v>
      </c>
      <c r="AY380" s="127">
        <f t="shared" si="317"/>
        <v>0</v>
      </c>
      <c r="AZ380" s="127">
        <f t="shared" si="317"/>
        <v>0</v>
      </c>
      <c r="BA380" s="127">
        <f t="shared" si="317"/>
        <v>0</v>
      </c>
      <c r="BB380" s="127">
        <f t="shared" si="317"/>
        <v>0</v>
      </c>
      <c r="BC380" s="127">
        <f t="shared" si="317"/>
        <v>0</v>
      </c>
      <c r="BD380" s="127">
        <f t="shared" si="317"/>
        <v>0</v>
      </c>
      <c r="BE380" s="127">
        <f t="shared" si="317"/>
        <v>0</v>
      </c>
      <c r="BF380" s="127">
        <f t="shared" si="317"/>
        <v>0</v>
      </c>
      <c r="BG380" s="127">
        <f t="shared" si="317"/>
        <v>0</v>
      </c>
      <c r="BH380" s="127">
        <f t="shared" si="317"/>
        <v>0</v>
      </c>
      <c r="BI380" s="127">
        <f t="shared" si="317"/>
        <v>0</v>
      </c>
      <c r="BJ380" s="127">
        <f t="shared" si="317"/>
        <v>0</v>
      </c>
      <c r="BK380" s="127">
        <f t="shared" si="317"/>
        <v>0</v>
      </c>
      <c r="BL380" s="127">
        <f t="shared" si="317"/>
        <v>0</v>
      </c>
      <c r="BM380" s="127">
        <f t="shared" si="317"/>
        <v>0</v>
      </c>
    </row>
    <row r="381" spans="2:65" x14ac:dyDescent="0.25">
      <c r="B381" t="str">
        <f t="shared" si="318"/>
        <v>COSTI D'IMPIANTO E AMPLIAMENTO</v>
      </c>
      <c r="C381" s="51"/>
      <c r="F381" s="127"/>
      <c r="G381" s="127"/>
      <c r="H381" s="127"/>
      <c r="I381" s="127"/>
      <c r="J381" s="127"/>
      <c r="K381" s="127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Z381" s="127"/>
      <c r="AA381" s="127"/>
      <c r="AB381" s="127">
        <f t="shared" si="317"/>
        <v>0</v>
      </c>
      <c r="AC381" s="127">
        <f t="shared" si="317"/>
        <v>0</v>
      </c>
      <c r="AD381" s="127">
        <f t="shared" si="317"/>
        <v>0</v>
      </c>
      <c r="AE381" s="127">
        <f t="shared" si="317"/>
        <v>0</v>
      </c>
      <c r="AF381" s="127">
        <f t="shared" si="317"/>
        <v>0</v>
      </c>
      <c r="AG381" s="127">
        <f t="shared" si="317"/>
        <v>0</v>
      </c>
      <c r="AH381" s="127">
        <f t="shared" si="317"/>
        <v>0</v>
      </c>
      <c r="AI381" s="127">
        <f t="shared" si="317"/>
        <v>0</v>
      </c>
      <c r="AJ381" s="127">
        <f t="shared" si="317"/>
        <v>0</v>
      </c>
      <c r="AK381" s="127">
        <f t="shared" si="317"/>
        <v>0</v>
      </c>
      <c r="AL381" s="127">
        <f t="shared" si="317"/>
        <v>0</v>
      </c>
      <c r="AM381" s="127">
        <f t="shared" si="317"/>
        <v>0</v>
      </c>
      <c r="AN381" s="127">
        <f t="shared" si="317"/>
        <v>0</v>
      </c>
      <c r="AO381" s="127">
        <f t="shared" si="317"/>
        <v>0</v>
      </c>
      <c r="AP381" s="127">
        <f t="shared" si="317"/>
        <v>0</v>
      </c>
      <c r="AQ381" s="127">
        <f t="shared" si="317"/>
        <v>0</v>
      </c>
      <c r="AR381" s="127">
        <f t="shared" si="317"/>
        <v>0</v>
      </c>
      <c r="AS381" s="127">
        <f t="shared" si="317"/>
        <v>0</v>
      </c>
      <c r="AT381" s="127">
        <f t="shared" si="317"/>
        <v>0</v>
      </c>
      <c r="AU381" s="127">
        <f t="shared" si="317"/>
        <v>0</v>
      </c>
      <c r="AV381" s="127">
        <f t="shared" si="317"/>
        <v>0</v>
      </c>
      <c r="AW381" s="127">
        <f t="shared" si="317"/>
        <v>0</v>
      </c>
      <c r="AX381" s="127">
        <f t="shared" si="317"/>
        <v>0</v>
      </c>
      <c r="AY381" s="127">
        <f t="shared" si="317"/>
        <v>0</v>
      </c>
      <c r="AZ381" s="127">
        <f t="shared" si="317"/>
        <v>0</v>
      </c>
      <c r="BA381" s="127">
        <f t="shared" si="317"/>
        <v>0</v>
      </c>
      <c r="BB381" s="127">
        <f t="shared" si="317"/>
        <v>0</v>
      </c>
      <c r="BC381" s="127">
        <f t="shared" si="317"/>
        <v>0</v>
      </c>
      <c r="BD381" s="127">
        <f t="shared" si="317"/>
        <v>0</v>
      </c>
      <c r="BE381" s="127">
        <f t="shared" si="317"/>
        <v>0</v>
      </c>
      <c r="BF381" s="127">
        <f t="shared" si="317"/>
        <v>0</v>
      </c>
      <c r="BG381" s="127">
        <f t="shared" si="317"/>
        <v>0</v>
      </c>
      <c r="BH381" s="127">
        <f t="shared" si="317"/>
        <v>0</v>
      </c>
      <c r="BI381" s="127">
        <f t="shared" si="317"/>
        <v>0</v>
      </c>
      <c r="BJ381" s="127">
        <f t="shared" si="317"/>
        <v>0</v>
      </c>
      <c r="BK381" s="127">
        <f t="shared" si="317"/>
        <v>0</v>
      </c>
      <c r="BL381" s="127">
        <f t="shared" si="317"/>
        <v>0</v>
      </c>
      <c r="BM381" s="127">
        <f t="shared" si="317"/>
        <v>0</v>
      </c>
    </row>
    <row r="382" spans="2:65" x14ac:dyDescent="0.25">
      <c r="B382" t="str">
        <f t="shared" si="318"/>
        <v>FEE D'INGRESSO</v>
      </c>
      <c r="C382" s="51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  <c r="AA382" s="127"/>
      <c r="AB382" s="127">
        <f t="shared" si="317"/>
        <v>0</v>
      </c>
      <c r="AC382" s="127">
        <f t="shared" si="317"/>
        <v>0</v>
      </c>
      <c r="AD382" s="127">
        <f t="shared" si="317"/>
        <v>0</v>
      </c>
      <c r="AE382" s="127">
        <f t="shared" si="317"/>
        <v>0</v>
      </c>
      <c r="AF382" s="127">
        <f t="shared" si="317"/>
        <v>0</v>
      </c>
      <c r="AG382" s="127">
        <f t="shared" si="317"/>
        <v>0</v>
      </c>
      <c r="AH382" s="127">
        <f t="shared" si="317"/>
        <v>0</v>
      </c>
      <c r="AI382" s="127">
        <f t="shared" si="317"/>
        <v>0</v>
      </c>
      <c r="AJ382" s="127">
        <f t="shared" si="317"/>
        <v>0</v>
      </c>
      <c r="AK382" s="127">
        <f t="shared" si="317"/>
        <v>0</v>
      </c>
      <c r="AL382" s="127">
        <f t="shared" si="317"/>
        <v>0</v>
      </c>
      <c r="AM382" s="127">
        <f t="shared" si="317"/>
        <v>0</v>
      </c>
      <c r="AN382" s="127">
        <f t="shared" si="317"/>
        <v>0</v>
      </c>
      <c r="AO382" s="127">
        <f t="shared" si="317"/>
        <v>0</v>
      </c>
      <c r="AP382" s="127">
        <f t="shared" si="317"/>
        <v>0</v>
      </c>
      <c r="AQ382" s="127">
        <f t="shared" si="317"/>
        <v>0</v>
      </c>
      <c r="AR382" s="127">
        <f t="shared" si="317"/>
        <v>0</v>
      </c>
      <c r="AS382" s="127">
        <f t="shared" si="317"/>
        <v>0</v>
      </c>
      <c r="AT382" s="127">
        <f t="shared" si="317"/>
        <v>0</v>
      </c>
      <c r="AU382" s="127">
        <f t="shared" si="317"/>
        <v>0</v>
      </c>
      <c r="AV382" s="127">
        <f t="shared" si="317"/>
        <v>0</v>
      </c>
      <c r="AW382" s="127">
        <f t="shared" si="317"/>
        <v>0</v>
      </c>
      <c r="AX382" s="127">
        <f t="shared" si="317"/>
        <v>0</v>
      </c>
      <c r="AY382" s="127">
        <f t="shared" si="317"/>
        <v>0</v>
      </c>
      <c r="AZ382" s="127">
        <f t="shared" si="317"/>
        <v>0</v>
      </c>
      <c r="BA382" s="127">
        <f t="shared" si="317"/>
        <v>0</v>
      </c>
      <c r="BB382" s="127">
        <f t="shared" si="317"/>
        <v>0</v>
      </c>
      <c r="BC382" s="127">
        <f t="shared" si="317"/>
        <v>0</v>
      </c>
      <c r="BD382" s="127">
        <f t="shared" si="317"/>
        <v>0</v>
      </c>
      <c r="BE382" s="127">
        <f t="shared" si="317"/>
        <v>0</v>
      </c>
      <c r="BF382" s="127">
        <f t="shared" si="317"/>
        <v>0</v>
      </c>
      <c r="BG382" s="127">
        <f t="shared" si="317"/>
        <v>0</v>
      </c>
      <c r="BH382" s="127">
        <f t="shared" si="317"/>
        <v>0</v>
      </c>
      <c r="BI382" s="127">
        <f t="shared" si="317"/>
        <v>0</v>
      </c>
      <c r="BJ382" s="127">
        <f t="shared" si="317"/>
        <v>0</v>
      </c>
      <c r="BK382" s="127">
        <f t="shared" si="317"/>
        <v>0</v>
      </c>
      <c r="BL382" s="127">
        <f t="shared" si="317"/>
        <v>0</v>
      </c>
      <c r="BM382" s="127">
        <f t="shared" si="317"/>
        <v>0</v>
      </c>
    </row>
    <row r="383" spans="2:65" x14ac:dyDescent="0.25">
      <c r="B383" t="str">
        <f>+B376</f>
        <v>ALTRE IMM.NI IMMATERIALI</v>
      </c>
      <c r="C383" s="51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  <c r="AA383" s="127"/>
      <c r="AB383" s="127">
        <f t="shared" si="317"/>
        <v>0</v>
      </c>
      <c r="AC383" s="127">
        <f t="shared" si="317"/>
        <v>0</v>
      </c>
      <c r="AD383" s="127">
        <f t="shared" si="317"/>
        <v>0</v>
      </c>
      <c r="AE383" s="127">
        <f t="shared" si="317"/>
        <v>0</v>
      </c>
      <c r="AF383" s="127">
        <f t="shared" si="317"/>
        <v>0</v>
      </c>
      <c r="AG383" s="127">
        <f t="shared" si="317"/>
        <v>0</v>
      </c>
      <c r="AH383" s="127">
        <f t="shared" si="317"/>
        <v>0</v>
      </c>
      <c r="AI383" s="127">
        <f t="shared" si="317"/>
        <v>0</v>
      </c>
      <c r="AJ383" s="127">
        <f t="shared" si="317"/>
        <v>0</v>
      </c>
      <c r="AK383" s="127">
        <f t="shared" si="317"/>
        <v>0</v>
      </c>
      <c r="AL383" s="127">
        <f t="shared" si="317"/>
        <v>0</v>
      </c>
      <c r="AM383" s="127">
        <f t="shared" si="317"/>
        <v>0</v>
      </c>
      <c r="AN383" s="127">
        <f t="shared" si="317"/>
        <v>0</v>
      </c>
      <c r="AO383" s="127">
        <f t="shared" si="317"/>
        <v>0</v>
      </c>
      <c r="AP383" s="127">
        <f t="shared" si="317"/>
        <v>0</v>
      </c>
      <c r="AQ383" s="127">
        <f t="shared" si="317"/>
        <v>0</v>
      </c>
      <c r="AR383" s="127">
        <f t="shared" si="317"/>
        <v>0</v>
      </c>
      <c r="AS383" s="127">
        <f t="shared" si="317"/>
        <v>0</v>
      </c>
      <c r="AT383" s="127">
        <f t="shared" si="317"/>
        <v>0</v>
      </c>
      <c r="AU383" s="127">
        <f t="shared" si="317"/>
        <v>0</v>
      </c>
      <c r="AV383" s="127">
        <f t="shared" si="317"/>
        <v>0</v>
      </c>
      <c r="AW383" s="127">
        <f t="shared" si="317"/>
        <v>0</v>
      </c>
      <c r="AX383" s="127">
        <f t="shared" si="317"/>
        <v>0</v>
      </c>
      <c r="AY383" s="127">
        <f t="shared" si="317"/>
        <v>0</v>
      </c>
      <c r="AZ383" s="127">
        <f t="shared" si="317"/>
        <v>0</v>
      </c>
      <c r="BA383" s="127">
        <f t="shared" si="317"/>
        <v>0</v>
      </c>
      <c r="BB383" s="127">
        <f t="shared" si="317"/>
        <v>0</v>
      </c>
      <c r="BC383" s="127">
        <f t="shared" si="317"/>
        <v>0</v>
      </c>
      <c r="BD383" s="127">
        <f t="shared" si="317"/>
        <v>0</v>
      </c>
      <c r="BE383" s="127">
        <f t="shared" si="317"/>
        <v>0</v>
      </c>
      <c r="BF383" s="127">
        <f t="shared" si="317"/>
        <v>0</v>
      </c>
      <c r="BG383" s="127">
        <f t="shared" si="317"/>
        <v>0</v>
      </c>
      <c r="BH383" s="127">
        <f t="shared" si="317"/>
        <v>0</v>
      </c>
      <c r="BI383" s="127">
        <f t="shared" si="317"/>
        <v>0</v>
      </c>
      <c r="BJ383" s="127">
        <f t="shared" si="317"/>
        <v>0</v>
      </c>
      <c r="BK383" s="127">
        <f t="shared" si="317"/>
        <v>0</v>
      </c>
      <c r="BL383" s="127">
        <f t="shared" si="317"/>
        <v>0</v>
      </c>
      <c r="BM383" s="127">
        <f t="shared" si="317"/>
        <v>0</v>
      </c>
    </row>
    <row r="384" spans="2:65" x14ac:dyDescent="0.25">
      <c r="F384" s="142"/>
      <c r="G384" s="142"/>
      <c r="H384" s="142"/>
      <c r="I384" s="142"/>
      <c r="J384" s="142"/>
      <c r="K384" s="142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  <c r="Z384" s="142"/>
      <c r="AA384" s="142"/>
      <c r="AB384" s="142"/>
      <c r="AC384" s="142"/>
      <c r="AD384" s="142"/>
      <c r="AE384" s="142"/>
      <c r="AF384" s="142"/>
      <c r="AG384" s="142"/>
      <c r="AH384" s="142"/>
      <c r="AI384" s="142"/>
      <c r="AJ384" s="142"/>
      <c r="AK384" s="142"/>
      <c r="AL384" s="142"/>
      <c r="AM384" s="142"/>
      <c r="AN384" s="142"/>
      <c r="AO384" s="142"/>
      <c r="AP384" s="142"/>
      <c r="AQ384" s="142"/>
      <c r="AR384" s="142"/>
      <c r="AS384" s="142"/>
      <c r="AT384" s="142"/>
      <c r="AU384" s="142"/>
      <c r="AV384" s="142"/>
      <c r="AW384" s="142"/>
      <c r="AX384" s="142"/>
      <c r="AY384" s="142"/>
      <c r="AZ384" s="142"/>
      <c r="BA384" s="142"/>
      <c r="BB384" s="142"/>
      <c r="BC384" s="142"/>
      <c r="BD384" s="142"/>
      <c r="BE384" s="142"/>
      <c r="BF384" s="142"/>
      <c r="BG384" s="142"/>
      <c r="BH384" s="142"/>
      <c r="BI384" s="142"/>
      <c r="BJ384" s="142"/>
      <c r="BK384" s="142"/>
      <c r="BL384" s="142"/>
      <c r="BM384" s="142"/>
    </row>
    <row r="385" spans="2:65" ht="30" x14ac:dyDescent="0.25">
      <c r="C385" s="50" t="s">
        <v>165</v>
      </c>
      <c r="F385" s="165" t="s">
        <v>166</v>
      </c>
      <c r="G385" s="165" t="s">
        <v>166</v>
      </c>
      <c r="H385" s="165" t="s">
        <v>166</v>
      </c>
      <c r="I385" s="165" t="s">
        <v>166</v>
      </c>
      <c r="J385" s="165" t="s">
        <v>166</v>
      </c>
      <c r="K385" s="165" t="s">
        <v>166</v>
      </c>
      <c r="L385" s="165" t="s">
        <v>166</v>
      </c>
      <c r="M385" s="165" t="s">
        <v>166</v>
      </c>
      <c r="N385" s="165" t="s">
        <v>166</v>
      </c>
      <c r="O385" s="165" t="s">
        <v>166</v>
      </c>
      <c r="P385" s="165" t="s">
        <v>166</v>
      </c>
      <c r="Q385" s="165" t="s">
        <v>166</v>
      </c>
      <c r="R385" s="165" t="s">
        <v>166</v>
      </c>
      <c r="S385" s="165" t="s">
        <v>166</v>
      </c>
      <c r="T385" s="165" t="s">
        <v>166</v>
      </c>
      <c r="U385" s="165" t="s">
        <v>166</v>
      </c>
      <c r="V385" s="165" t="s">
        <v>166</v>
      </c>
      <c r="W385" s="165" t="s">
        <v>166</v>
      </c>
      <c r="X385" s="165" t="s">
        <v>166</v>
      </c>
      <c r="Y385" s="165" t="s">
        <v>166</v>
      </c>
      <c r="Z385" s="165" t="s">
        <v>166</v>
      </c>
      <c r="AA385" s="165" t="s">
        <v>166</v>
      </c>
      <c r="AB385" s="165" t="s">
        <v>166</v>
      </c>
      <c r="AC385" s="165" t="s">
        <v>166</v>
      </c>
      <c r="AD385" s="165" t="s">
        <v>166</v>
      </c>
      <c r="AE385" s="165" t="s">
        <v>166</v>
      </c>
      <c r="AF385" s="165" t="s">
        <v>166</v>
      </c>
      <c r="AG385" s="165" t="s">
        <v>166</v>
      </c>
      <c r="AH385" s="165" t="s">
        <v>166</v>
      </c>
      <c r="AI385" s="165" t="s">
        <v>166</v>
      </c>
      <c r="AJ385" s="165" t="s">
        <v>166</v>
      </c>
      <c r="AK385" s="165" t="s">
        <v>166</v>
      </c>
      <c r="AL385" s="165" t="s">
        <v>166</v>
      </c>
      <c r="AM385" s="165" t="s">
        <v>166</v>
      </c>
      <c r="AN385" s="165" t="s">
        <v>166</v>
      </c>
      <c r="AO385" s="165" t="s">
        <v>166</v>
      </c>
      <c r="AP385" s="165" t="s">
        <v>166</v>
      </c>
      <c r="AQ385" s="165" t="s">
        <v>166</v>
      </c>
      <c r="AR385" s="165" t="s">
        <v>166</v>
      </c>
      <c r="AS385" s="165" t="s">
        <v>166</v>
      </c>
      <c r="AT385" s="165" t="s">
        <v>166</v>
      </c>
      <c r="AU385" s="165" t="s">
        <v>166</v>
      </c>
      <c r="AV385" s="165" t="s">
        <v>166</v>
      </c>
      <c r="AW385" s="165" t="s">
        <v>166</v>
      </c>
      <c r="AX385" s="165" t="s">
        <v>166</v>
      </c>
      <c r="AY385" s="165" t="s">
        <v>166</v>
      </c>
      <c r="AZ385" s="165" t="s">
        <v>166</v>
      </c>
      <c r="BA385" s="165" t="s">
        <v>166</v>
      </c>
      <c r="BB385" s="165" t="s">
        <v>166</v>
      </c>
      <c r="BC385" s="165" t="s">
        <v>166</v>
      </c>
      <c r="BD385" s="165" t="s">
        <v>166</v>
      </c>
      <c r="BE385" s="165" t="s">
        <v>166</v>
      </c>
      <c r="BF385" s="165" t="s">
        <v>166</v>
      </c>
      <c r="BG385" s="165" t="s">
        <v>166</v>
      </c>
      <c r="BH385" s="165" t="s">
        <v>166</v>
      </c>
      <c r="BI385" s="165" t="s">
        <v>166</v>
      </c>
      <c r="BJ385" s="165" t="s">
        <v>166</v>
      </c>
      <c r="BK385" s="165" t="s">
        <v>166</v>
      </c>
      <c r="BL385" s="165" t="s">
        <v>166</v>
      </c>
      <c r="BM385" s="165" t="s">
        <v>166</v>
      </c>
    </row>
    <row r="386" spans="2:65" x14ac:dyDescent="0.25">
      <c r="B386" t="str">
        <f>+B371</f>
        <v>FABBRICATI</v>
      </c>
      <c r="C386" s="51">
        <f>+C371</f>
        <v>0</v>
      </c>
      <c r="F386" s="127"/>
      <c r="G386" s="127"/>
      <c r="H386" s="127"/>
      <c r="I386" s="127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T386" s="127"/>
      <c r="U386" s="127"/>
      <c r="V386" s="127"/>
      <c r="W386" s="127"/>
      <c r="X386" s="127"/>
      <c r="Y386" s="127"/>
      <c r="Z386" s="127"/>
      <c r="AA386" s="127"/>
      <c r="AB386" s="127"/>
      <c r="AC386" s="127">
        <f t="shared" ref="AC386:BM386" si="319">+IF(AB393=$G$5,0,1)*(SUM($G$5)*$C386)/12</f>
        <v>0</v>
      </c>
      <c r="AD386" s="127">
        <f t="shared" si="319"/>
        <v>0</v>
      </c>
      <c r="AE386" s="127">
        <f t="shared" si="319"/>
        <v>0</v>
      </c>
      <c r="AF386" s="127">
        <f t="shared" si="319"/>
        <v>0</v>
      </c>
      <c r="AG386" s="127">
        <f t="shared" si="319"/>
        <v>0</v>
      </c>
      <c r="AH386" s="127">
        <f t="shared" si="319"/>
        <v>0</v>
      </c>
      <c r="AI386" s="127">
        <f t="shared" si="319"/>
        <v>0</v>
      </c>
      <c r="AJ386" s="127">
        <f t="shared" si="319"/>
        <v>0</v>
      </c>
      <c r="AK386" s="127">
        <f t="shared" si="319"/>
        <v>0</v>
      </c>
      <c r="AL386" s="127">
        <f t="shared" si="319"/>
        <v>0</v>
      </c>
      <c r="AM386" s="127">
        <f t="shared" si="319"/>
        <v>0</v>
      </c>
      <c r="AN386" s="127">
        <f t="shared" si="319"/>
        <v>0</v>
      </c>
      <c r="AO386" s="127">
        <f t="shared" si="319"/>
        <v>0</v>
      </c>
      <c r="AP386" s="127">
        <f t="shared" si="319"/>
        <v>0</v>
      </c>
      <c r="AQ386" s="127">
        <f t="shared" si="319"/>
        <v>0</v>
      </c>
      <c r="AR386" s="127">
        <f t="shared" si="319"/>
        <v>0</v>
      </c>
      <c r="AS386" s="127">
        <f t="shared" si="319"/>
        <v>0</v>
      </c>
      <c r="AT386" s="127">
        <f t="shared" si="319"/>
        <v>0</v>
      </c>
      <c r="AU386" s="127">
        <f t="shared" si="319"/>
        <v>0</v>
      </c>
      <c r="AV386" s="127">
        <f t="shared" si="319"/>
        <v>0</v>
      </c>
      <c r="AW386" s="127">
        <f t="shared" si="319"/>
        <v>0</v>
      </c>
      <c r="AX386" s="127">
        <f t="shared" si="319"/>
        <v>0</v>
      </c>
      <c r="AY386" s="127">
        <f t="shared" si="319"/>
        <v>0</v>
      </c>
      <c r="AZ386" s="127">
        <f t="shared" si="319"/>
        <v>0</v>
      </c>
      <c r="BA386" s="127">
        <f t="shared" si="319"/>
        <v>0</v>
      </c>
      <c r="BB386" s="127">
        <f t="shared" si="319"/>
        <v>0</v>
      </c>
      <c r="BC386" s="127">
        <f t="shared" si="319"/>
        <v>0</v>
      </c>
      <c r="BD386" s="127">
        <f t="shared" si="319"/>
        <v>0</v>
      </c>
      <c r="BE386" s="127">
        <f t="shared" si="319"/>
        <v>0</v>
      </c>
      <c r="BF386" s="127">
        <f t="shared" si="319"/>
        <v>0</v>
      </c>
      <c r="BG386" s="127">
        <f t="shared" si="319"/>
        <v>0</v>
      </c>
      <c r="BH386" s="127">
        <f t="shared" si="319"/>
        <v>0</v>
      </c>
      <c r="BI386" s="127">
        <f t="shared" si="319"/>
        <v>0</v>
      </c>
      <c r="BJ386" s="127">
        <f t="shared" si="319"/>
        <v>0</v>
      </c>
      <c r="BK386" s="127">
        <f t="shared" si="319"/>
        <v>0</v>
      </c>
      <c r="BL386" s="127">
        <f t="shared" si="319"/>
        <v>0</v>
      </c>
      <c r="BM386" s="127">
        <f t="shared" si="319"/>
        <v>0</v>
      </c>
    </row>
    <row r="387" spans="2:65" x14ac:dyDescent="0.25">
      <c r="B387" t="str">
        <f t="shared" ref="B387:C391" si="320">+B372</f>
        <v>IMPIANTI E MACCHINARI</v>
      </c>
      <c r="C387" s="51">
        <f t="shared" si="320"/>
        <v>0</v>
      </c>
      <c r="F387" s="127"/>
      <c r="G387" s="127"/>
      <c r="H387" s="127"/>
      <c r="I387" s="127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Z387" s="127"/>
      <c r="AA387" s="127"/>
      <c r="AB387" s="127"/>
      <c r="AC387" s="127">
        <f t="shared" ref="AC387:BM387" si="321">+IF(AB394=$G$5,0,1)*(SUM($G$6)*$C387)/12</f>
        <v>0</v>
      </c>
      <c r="AD387" s="127">
        <f t="shared" si="321"/>
        <v>0</v>
      </c>
      <c r="AE387" s="127">
        <f t="shared" si="321"/>
        <v>0</v>
      </c>
      <c r="AF387" s="127">
        <f t="shared" si="321"/>
        <v>0</v>
      </c>
      <c r="AG387" s="127">
        <f t="shared" si="321"/>
        <v>0</v>
      </c>
      <c r="AH387" s="127">
        <f t="shared" si="321"/>
        <v>0</v>
      </c>
      <c r="AI387" s="127">
        <f t="shared" si="321"/>
        <v>0</v>
      </c>
      <c r="AJ387" s="127">
        <f t="shared" si="321"/>
        <v>0</v>
      </c>
      <c r="AK387" s="127">
        <f t="shared" si="321"/>
        <v>0</v>
      </c>
      <c r="AL387" s="127">
        <f t="shared" si="321"/>
        <v>0</v>
      </c>
      <c r="AM387" s="127">
        <f t="shared" si="321"/>
        <v>0</v>
      </c>
      <c r="AN387" s="127">
        <f t="shared" si="321"/>
        <v>0</v>
      </c>
      <c r="AO387" s="127">
        <f t="shared" si="321"/>
        <v>0</v>
      </c>
      <c r="AP387" s="127">
        <f t="shared" si="321"/>
        <v>0</v>
      </c>
      <c r="AQ387" s="127">
        <f t="shared" si="321"/>
        <v>0</v>
      </c>
      <c r="AR387" s="127">
        <f t="shared" si="321"/>
        <v>0</v>
      </c>
      <c r="AS387" s="127">
        <f t="shared" si="321"/>
        <v>0</v>
      </c>
      <c r="AT387" s="127">
        <f t="shared" si="321"/>
        <v>0</v>
      </c>
      <c r="AU387" s="127">
        <f t="shared" si="321"/>
        <v>0</v>
      </c>
      <c r="AV387" s="127">
        <f t="shared" si="321"/>
        <v>0</v>
      </c>
      <c r="AW387" s="127">
        <f t="shared" si="321"/>
        <v>0</v>
      </c>
      <c r="AX387" s="127">
        <f t="shared" si="321"/>
        <v>0</v>
      </c>
      <c r="AY387" s="127">
        <f t="shared" si="321"/>
        <v>0</v>
      </c>
      <c r="AZ387" s="127">
        <f t="shared" si="321"/>
        <v>0</v>
      </c>
      <c r="BA387" s="127">
        <f t="shared" si="321"/>
        <v>0</v>
      </c>
      <c r="BB387" s="127">
        <f t="shared" si="321"/>
        <v>0</v>
      </c>
      <c r="BC387" s="127">
        <f t="shared" si="321"/>
        <v>0</v>
      </c>
      <c r="BD387" s="127">
        <f t="shared" si="321"/>
        <v>0</v>
      </c>
      <c r="BE387" s="127">
        <f t="shared" si="321"/>
        <v>0</v>
      </c>
      <c r="BF387" s="127">
        <f t="shared" si="321"/>
        <v>0</v>
      </c>
      <c r="BG387" s="127">
        <f t="shared" si="321"/>
        <v>0</v>
      </c>
      <c r="BH387" s="127">
        <f t="shared" si="321"/>
        <v>0</v>
      </c>
      <c r="BI387" s="127">
        <f t="shared" si="321"/>
        <v>0</v>
      </c>
      <c r="BJ387" s="127">
        <f t="shared" si="321"/>
        <v>0</v>
      </c>
      <c r="BK387" s="127">
        <f t="shared" si="321"/>
        <v>0</v>
      </c>
      <c r="BL387" s="127">
        <f t="shared" si="321"/>
        <v>0</v>
      </c>
      <c r="BM387" s="127">
        <f t="shared" si="321"/>
        <v>0</v>
      </c>
    </row>
    <row r="388" spans="2:65" x14ac:dyDescent="0.25">
      <c r="B388" t="str">
        <f t="shared" si="320"/>
        <v>ATTREZZATURE IND.LI E COMM.LI</v>
      </c>
      <c r="C388" s="51">
        <f t="shared" si="320"/>
        <v>0</v>
      </c>
      <c r="F388" s="127"/>
      <c r="G388" s="127"/>
      <c r="H388" s="127"/>
      <c r="I388" s="127"/>
      <c r="J388" s="127"/>
      <c r="K388" s="127"/>
      <c r="L388" s="127"/>
      <c r="M388" s="127"/>
      <c r="N388" s="127"/>
      <c r="O388" s="127"/>
      <c r="P388" s="127"/>
      <c r="Q388" s="127"/>
      <c r="R388" s="127"/>
      <c r="S388" s="127"/>
      <c r="T388" s="127"/>
      <c r="U388" s="127"/>
      <c r="V388" s="127"/>
      <c r="W388" s="127"/>
      <c r="X388" s="127"/>
      <c r="Y388" s="127"/>
      <c r="Z388" s="127"/>
      <c r="AA388" s="127"/>
      <c r="AB388" s="127"/>
      <c r="AC388" s="127">
        <f t="shared" ref="AC388:BM388" si="322">+IF(AB395=$G$5,0,1)*(SUM($G$7)*$C388)/12</f>
        <v>0</v>
      </c>
      <c r="AD388" s="127">
        <f t="shared" si="322"/>
        <v>0</v>
      </c>
      <c r="AE388" s="127">
        <f t="shared" si="322"/>
        <v>0</v>
      </c>
      <c r="AF388" s="127">
        <f t="shared" si="322"/>
        <v>0</v>
      </c>
      <c r="AG388" s="127">
        <f t="shared" si="322"/>
        <v>0</v>
      </c>
      <c r="AH388" s="127">
        <f t="shared" si="322"/>
        <v>0</v>
      </c>
      <c r="AI388" s="127">
        <f t="shared" si="322"/>
        <v>0</v>
      </c>
      <c r="AJ388" s="127">
        <f t="shared" si="322"/>
        <v>0</v>
      </c>
      <c r="AK388" s="127">
        <f t="shared" si="322"/>
        <v>0</v>
      </c>
      <c r="AL388" s="127">
        <f t="shared" si="322"/>
        <v>0</v>
      </c>
      <c r="AM388" s="127">
        <f t="shared" si="322"/>
        <v>0</v>
      </c>
      <c r="AN388" s="127">
        <f t="shared" si="322"/>
        <v>0</v>
      </c>
      <c r="AO388" s="127">
        <f t="shared" si="322"/>
        <v>0</v>
      </c>
      <c r="AP388" s="127">
        <f t="shared" si="322"/>
        <v>0</v>
      </c>
      <c r="AQ388" s="127">
        <f t="shared" si="322"/>
        <v>0</v>
      </c>
      <c r="AR388" s="127">
        <f t="shared" si="322"/>
        <v>0</v>
      </c>
      <c r="AS388" s="127">
        <f t="shared" si="322"/>
        <v>0</v>
      </c>
      <c r="AT388" s="127">
        <f t="shared" si="322"/>
        <v>0</v>
      </c>
      <c r="AU388" s="127">
        <f t="shared" si="322"/>
        <v>0</v>
      </c>
      <c r="AV388" s="127">
        <f t="shared" si="322"/>
        <v>0</v>
      </c>
      <c r="AW388" s="127">
        <f t="shared" si="322"/>
        <v>0</v>
      </c>
      <c r="AX388" s="127">
        <f t="shared" si="322"/>
        <v>0</v>
      </c>
      <c r="AY388" s="127">
        <f t="shared" si="322"/>
        <v>0</v>
      </c>
      <c r="AZ388" s="127">
        <f t="shared" si="322"/>
        <v>0</v>
      </c>
      <c r="BA388" s="127">
        <f t="shared" si="322"/>
        <v>0</v>
      </c>
      <c r="BB388" s="127">
        <f t="shared" si="322"/>
        <v>0</v>
      </c>
      <c r="BC388" s="127">
        <f t="shared" si="322"/>
        <v>0</v>
      </c>
      <c r="BD388" s="127">
        <f t="shared" si="322"/>
        <v>0</v>
      </c>
      <c r="BE388" s="127">
        <f t="shared" si="322"/>
        <v>0</v>
      </c>
      <c r="BF388" s="127">
        <f t="shared" si="322"/>
        <v>0</v>
      </c>
      <c r="BG388" s="127">
        <f t="shared" si="322"/>
        <v>0</v>
      </c>
      <c r="BH388" s="127">
        <f t="shared" si="322"/>
        <v>0</v>
      </c>
      <c r="BI388" s="127">
        <f t="shared" si="322"/>
        <v>0</v>
      </c>
      <c r="BJ388" s="127">
        <f t="shared" si="322"/>
        <v>0</v>
      </c>
      <c r="BK388" s="127">
        <f t="shared" si="322"/>
        <v>0</v>
      </c>
      <c r="BL388" s="127">
        <f t="shared" si="322"/>
        <v>0</v>
      </c>
      <c r="BM388" s="127">
        <f t="shared" si="322"/>
        <v>0</v>
      </c>
    </row>
    <row r="389" spans="2:65" x14ac:dyDescent="0.25">
      <c r="B389" t="str">
        <f t="shared" si="320"/>
        <v>COSTI D'IMPIANTO E AMPLIAMENTO</v>
      </c>
      <c r="C389" s="51">
        <f t="shared" si="320"/>
        <v>0</v>
      </c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27"/>
      <c r="AA389" s="127"/>
      <c r="AB389" s="127"/>
      <c r="AC389" s="127">
        <f t="shared" ref="AC389:BM389" si="323">+IF(AB396=$G$5,0,1)*(SUM($G$8)*$C389)/12</f>
        <v>0</v>
      </c>
      <c r="AD389" s="127">
        <f t="shared" si="323"/>
        <v>0</v>
      </c>
      <c r="AE389" s="127">
        <f t="shared" si="323"/>
        <v>0</v>
      </c>
      <c r="AF389" s="127">
        <f t="shared" si="323"/>
        <v>0</v>
      </c>
      <c r="AG389" s="127">
        <f t="shared" si="323"/>
        <v>0</v>
      </c>
      <c r="AH389" s="127">
        <f t="shared" si="323"/>
        <v>0</v>
      </c>
      <c r="AI389" s="127">
        <f t="shared" si="323"/>
        <v>0</v>
      </c>
      <c r="AJ389" s="127">
        <f t="shared" si="323"/>
        <v>0</v>
      </c>
      <c r="AK389" s="127">
        <f t="shared" si="323"/>
        <v>0</v>
      </c>
      <c r="AL389" s="127">
        <f t="shared" si="323"/>
        <v>0</v>
      </c>
      <c r="AM389" s="127">
        <f t="shared" si="323"/>
        <v>0</v>
      </c>
      <c r="AN389" s="127">
        <f t="shared" si="323"/>
        <v>0</v>
      </c>
      <c r="AO389" s="127">
        <f t="shared" si="323"/>
        <v>0</v>
      </c>
      <c r="AP389" s="127">
        <f t="shared" si="323"/>
        <v>0</v>
      </c>
      <c r="AQ389" s="127">
        <f t="shared" si="323"/>
        <v>0</v>
      </c>
      <c r="AR389" s="127">
        <f t="shared" si="323"/>
        <v>0</v>
      </c>
      <c r="AS389" s="127">
        <f t="shared" si="323"/>
        <v>0</v>
      </c>
      <c r="AT389" s="127">
        <f t="shared" si="323"/>
        <v>0</v>
      </c>
      <c r="AU389" s="127">
        <f t="shared" si="323"/>
        <v>0</v>
      </c>
      <c r="AV389" s="127">
        <f t="shared" si="323"/>
        <v>0</v>
      </c>
      <c r="AW389" s="127">
        <f t="shared" si="323"/>
        <v>0</v>
      </c>
      <c r="AX389" s="127">
        <f t="shared" si="323"/>
        <v>0</v>
      </c>
      <c r="AY389" s="127">
        <f t="shared" si="323"/>
        <v>0</v>
      </c>
      <c r="AZ389" s="127">
        <f t="shared" si="323"/>
        <v>0</v>
      </c>
      <c r="BA389" s="127">
        <f t="shared" si="323"/>
        <v>0</v>
      </c>
      <c r="BB389" s="127">
        <f t="shared" si="323"/>
        <v>0</v>
      </c>
      <c r="BC389" s="127">
        <f t="shared" si="323"/>
        <v>0</v>
      </c>
      <c r="BD389" s="127">
        <f t="shared" si="323"/>
        <v>0</v>
      </c>
      <c r="BE389" s="127">
        <f t="shared" si="323"/>
        <v>0</v>
      </c>
      <c r="BF389" s="127">
        <f t="shared" si="323"/>
        <v>0</v>
      </c>
      <c r="BG389" s="127">
        <f t="shared" si="323"/>
        <v>0</v>
      </c>
      <c r="BH389" s="127">
        <f t="shared" si="323"/>
        <v>0</v>
      </c>
      <c r="BI389" s="127">
        <f t="shared" si="323"/>
        <v>0</v>
      </c>
      <c r="BJ389" s="127">
        <f t="shared" si="323"/>
        <v>0</v>
      </c>
      <c r="BK389" s="127">
        <f t="shared" si="323"/>
        <v>0</v>
      </c>
      <c r="BL389" s="127">
        <f t="shared" si="323"/>
        <v>0</v>
      </c>
      <c r="BM389" s="127">
        <f t="shared" si="323"/>
        <v>0</v>
      </c>
    </row>
    <row r="390" spans="2:65" x14ac:dyDescent="0.25">
      <c r="B390" t="str">
        <f t="shared" si="320"/>
        <v>FEE D'INGRESSO</v>
      </c>
      <c r="C390" s="51">
        <f t="shared" si="320"/>
        <v>0</v>
      </c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  <c r="AA390" s="127"/>
      <c r="AB390" s="127"/>
      <c r="AC390" s="127">
        <f t="shared" ref="AC390:BM390" si="324">+IF(AB397=$G$5,0,1)*(SUM($G$9)*$C390)/12</f>
        <v>0</v>
      </c>
      <c r="AD390" s="127">
        <f t="shared" si="324"/>
        <v>0</v>
      </c>
      <c r="AE390" s="127">
        <f t="shared" si="324"/>
        <v>0</v>
      </c>
      <c r="AF390" s="127">
        <f t="shared" si="324"/>
        <v>0</v>
      </c>
      <c r="AG390" s="127">
        <f t="shared" si="324"/>
        <v>0</v>
      </c>
      <c r="AH390" s="127">
        <f t="shared" si="324"/>
        <v>0</v>
      </c>
      <c r="AI390" s="127">
        <f t="shared" si="324"/>
        <v>0</v>
      </c>
      <c r="AJ390" s="127">
        <f t="shared" si="324"/>
        <v>0</v>
      </c>
      <c r="AK390" s="127">
        <f t="shared" si="324"/>
        <v>0</v>
      </c>
      <c r="AL390" s="127">
        <f t="shared" si="324"/>
        <v>0</v>
      </c>
      <c r="AM390" s="127">
        <f t="shared" si="324"/>
        <v>0</v>
      </c>
      <c r="AN390" s="127">
        <f t="shared" si="324"/>
        <v>0</v>
      </c>
      <c r="AO390" s="127">
        <f t="shared" si="324"/>
        <v>0</v>
      </c>
      <c r="AP390" s="127">
        <f t="shared" si="324"/>
        <v>0</v>
      </c>
      <c r="AQ390" s="127">
        <f t="shared" si="324"/>
        <v>0</v>
      </c>
      <c r="AR390" s="127">
        <f t="shared" si="324"/>
        <v>0</v>
      </c>
      <c r="AS390" s="127">
        <f t="shared" si="324"/>
        <v>0</v>
      </c>
      <c r="AT390" s="127">
        <f t="shared" si="324"/>
        <v>0</v>
      </c>
      <c r="AU390" s="127">
        <f t="shared" si="324"/>
        <v>0</v>
      </c>
      <c r="AV390" s="127">
        <f t="shared" si="324"/>
        <v>0</v>
      </c>
      <c r="AW390" s="127">
        <f t="shared" si="324"/>
        <v>0</v>
      </c>
      <c r="AX390" s="127">
        <f t="shared" si="324"/>
        <v>0</v>
      </c>
      <c r="AY390" s="127">
        <f t="shared" si="324"/>
        <v>0</v>
      </c>
      <c r="AZ390" s="127">
        <f t="shared" si="324"/>
        <v>0</v>
      </c>
      <c r="BA390" s="127">
        <f t="shared" si="324"/>
        <v>0</v>
      </c>
      <c r="BB390" s="127">
        <f t="shared" si="324"/>
        <v>0</v>
      </c>
      <c r="BC390" s="127">
        <f t="shared" si="324"/>
        <v>0</v>
      </c>
      <c r="BD390" s="127">
        <f t="shared" si="324"/>
        <v>0</v>
      </c>
      <c r="BE390" s="127">
        <f t="shared" si="324"/>
        <v>0</v>
      </c>
      <c r="BF390" s="127">
        <f t="shared" si="324"/>
        <v>0</v>
      </c>
      <c r="BG390" s="127">
        <f t="shared" si="324"/>
        <v>0</v>
      </c>
      <c r="BH390" s="127">
        <f t="shared" si="324"/>
        <v>0</v>
      </c>
      <c r="BI390" s="127">
        <f t="shared" si="324"/>
        <v>0</v>
      </c>
      <c r="BJ390" s="127">
        <f t="shared" si="324"/>
        <v>0</v>
      </c>
      <c r="BK390" s="127">
        <f t="shared" si="324"/>
        <v>0</v>
      </c>
      <c r="BL390" s="127">
        <f t="shared" si="324"/>
        <v>0</v>
      </c>
      <c r="BM390" s="127">
        <f t="shared" si="324"/>
        <v>0</v>
      </c>
    </row>
    <row r="391" spans="2:65" x14ac:dyDescent="0.25">
      <c r="B391" t="str">
        <f t="shared" si="320"/>
        <v>ALTRE IMM.NI IMMATERIALI</v>
      </c>
      <c r="C391" s="51">
        <f t="shared" si="320"/>
        <v>0</v>
      </c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  <c r="AB391" s="127"/>
      <c r="AC391" s="127">
        <f t="shared" ref="AC391:BM391" si="325">+IF(AB398=$G$5,0,1)*(SUM($G$10)*$C391)/12</f>
        <v>0</v>
      </c>
      <c r="AD391" s="127">
        <f t="shared" si="325"/>
        <v>0</v>
      </c>
      <c r="AE391" s="127">
        <f t="shared" si="325"/>
        <v>0</v>
      </c>
      <c r="AF391" s="127">
        <f t="shared" si="325"/>
        <v>0</v>
      </c>
      <c r="AG391" s="127">
        <f t="shared" si="325"/>
        <v>0</v>
      </c>
      <c r="AH391" s="127">
        <f t="shared" si="325"/>
        <v>0</v>
      </c>
      <c r="AI391" s="127">
        <f t="shared" si="325"/>
        <v>0</v>
      </c>
      <c r="AJ391" s="127">
        <f t="shared" si="325"/>
        <v>0</v>
      </c>
      <c r="AK391" s="127">
        <f t="shared" si="325"/>
        <v>0</v>
      </c>
      <c r="AL391" s="127">
        <f t="shared" si="325"/>
        <v>0</v>
      </c>
      <c r="AM391" s="127">
        <f t="shared" si="325"/>
        <v>0</v>
      </c>
      <c r="AN391" s="127">
        <f t="shared" si="325"/>
        <v>0</v>
      </c>
      <c r="AO391" s="127">
        <f t="shared" si="325"/>
        <v>0</v>
      </c>
      <c r="AP391" s="127">
        <f t="shared" si="325"/>
        <v>0</v>
      </c>
      <c r="AQ391" s="127">
        <f t="shared" si="325"/>
        <v>0</v>
      </c>
      <c r="AR391" s="127">
        <f t="shared" si="325"/>
        <v>0</v>
      </c>
      <c r="AS391" s="127">
        <f t="shared" si="325"/>
        <v>0</v>
      </c>
      <c r="AT391" s="127">
        <f t="shared" si="325"/>
        <v>0</v>
      </c>
      <c r="AU391" s="127">
        <f t="shared" si="325"/>
        <v>0</v>
      </c>
      <c r="AV391" s="127">
        <f t="shared" si="325"/>
        <v>0</v>
      </c>
      <c r="AW391" s="127">
        <f t="shared" si="325"/>
        <v>0</v>
      </c>
      <c r="AX391" s="127">
        <f t="shared" si="325"/>
        <v>0</v>
      </c>
      <c r="AY391" s="127">
        <f t="shared" si="325"/>
        <v>0</v>
      </c>
      <c r="AZ391" s="127">
        <f t="shared" si="325"/>
        <v>0</v>
      </c>
      <c r="BA391" s="127">
        <f t="shared" si="325"/>
        <v>0</v>
      </c>
      <c r="BB391" s="127">
        <f t="shared" si="325"/>
        <v>0</v>
      </c>
      <c r="BC391" s="127">
        <f t="shared" si="325"/>
        <v>0</v>
      </c>
      <c r="BD391" s="127">
        <f t="shared" si="325"/>
        <v>0</v>
      </c>
      <c r="BE391" s="127">
        <f t="shared" si="325"/>
        <v>0</v>
      </c>
      <c r="BF391" s="127">
        <f t="shared" si="325"/>
        <v>0</v>
      </c>
      <c r="BG391" s="127">
        <f t="shared" si="325"/>
        <v>0</v>
      </c>
      <c r="BH391" s="127">
        <f t="shared" si="325"/>
        <v>0</v>
      </c>
      <c r="BI391" s="127">
        <f t="shared" si="325"/>
        <v>0</v>
      </c>
      <c r="BJ391" s="127">
        <f t="shared" si="325"/>
        <v>0</v>
      </c>
      <c r="BK391" s="127">
        <f t="shared" si="325"/>
        <v>0</v>
      </c>
      <c r="BL391" s="127">
        <f t="shared" si="325"/>
        <v>0</v>
      </c>
      <c r="BM391" s="127">
        <f t="shared" si="325"/>
        <v>0</v>
      </c>
    </row>
    <row r="392" spans="2:65" ht="30" x14ac:dyDescent="0.25">
      <c r="C392" s="50"/>
      <c r="F392" s="165" t="s">
        <v>167</v>
      </c>
      <c r="G392" s="165" t="s">
        <v>167</v>
      </c>
      <c r="H392" s="165" t="s">
        <v>167</v>
      </c>
      <c r="I392" s="165" t="s">
        <v>167</v>
      </c>
      <c r="J392" s="165" t="s">
        <v>167</v>
      </c>
      <c r="K392" s="165" t="s">
        <v>167</v>
      </c>
      <c r="L392" s="165" t="s">
        <v>167</v>
      </c>
      <c r="M392" s="165" t="s">
        <v>167</v>
      </c>
      <c r="N392" s="165" t="s">
        <v>167</v>
      </c>
      <c r="O392" s="165" t="s">
        <v>167</v>
      </c>
      <c r="P392" s="165" t="s">
        <v>167</v>
      </c>
      <c r="Q392" s="165" t="s">
        <v>167</v>
      </c>
      <c r="R392" s="165" t="s">
        <v>167</v>
      </c>
      <c r="S392" s="165" t="s">
        <v>167</v>
      </c>
      <c r="T392" s="165" t="s">
        <v>167</v>
      </c>
      <c r="U392" s="165" t="s">
        <v>167</v>
      </c>
      <c r="V392" s="165" t="s">
        <v>167</v>
      </c>
      <c r="W392" s="165" t="s">
        <v>167</v>
      </c>
      <c r="X392" s="165" t="s">
        <v>167</v>
      </c>
      <c r="Y392" s="165" t="s">
        <v>167</v>
      </c>
      <c r="Z392" s="165" t="s">
        <v>167</v>
      </c>
      <c r="AA392" s="165" t="s">
        <v>167</v>
      </c>
      <c r="AB392" s="165" t="s">
        <v>167</v>
      </c>
      <c r="AC392" s="165" t="s">
        <v>167</v>
      </c>
      <c r="AD392" s="165" t="s">
        <v>167</v>
      </c>
      <c r="AE392" s="165" t="s">
        <v>167</v>
      </c>
      <c r="AF392" s="165" t="s">
        <v>167</v>
      </c>
      <c r="AG392" s="165" t="s">
        <v>167</v>
      </c>
      <c r="AH392" s="165" t="s">
        <v>167</v>
      </c>
      <c r="AI392" s="165" t="s">
        <v>167</v>
      </c>
      <c r="AJ392" s="165" t="s">
        <v>167</v>
      </c>
      <c r="AK392" s="165" t="s">
        <v>167</v>
      </c>
      <c r="AL392" s="165" t="s">
        <v>167</v>
      </c>
      <c r="AM392" s="165" t="s">
        <v>167</v>
      </c>
      <c r="AN392" s="165" t="s">
        <v>167</v>
      </c>
      <c r="AO392" s="165" t="s">
        <v>167</v>
      </c>
      <c r="AP392" s="165" t="s">
        <v>167</v>
      </c>
      <c r="AQ392" s="165" t="s">
        <v>167</v>
      </c>
      <c r="AR392" s="165" t="s">
        <v>167</v>
      </c>
      <c r="AS392" s="165" t="s">
        <v>167</v>
      </c>
      <c r="AT392" s="165" t="s">
        <v>167</v>
      </c>
      <c r="AU392" s="165" t="s">
        <v>167</v>
      </c>
      <c r="AV392" s="165" t="s">
        <v>167</v>
      </c>
      <c r="AW392" s="165" t="s">
        <v>167</v>
      </c>
      <c r="AX392" s="165" t="s">
        <v>167</v>
      </c>
      <c r="AY392" s="165" t="s">
        <v>167</v>
      </c>
      <c r="AZ392" s="165" t="s">
        <v>167</v>
      </c>
      <c r="BA392" s="165" t="s">
        <v>167</v>
      </c>
      <c r="BB392" s="165" t="s">
        <v>167</v>
      </c>
      <c r="BC392" s="165" t="s">
        <v>167</v>
      </c>
      <c r="BD392" s="165" t="s">
        <v>167</v>
      </c>
      <c r="BE392" s="165" t="s">
        <v>167</v>
      </c>
      <c r="BF392" s="165" t="s">
        <v>167</v>
      </c>
      <c r="BG392" s="165" t="s">
        <v>167</v>
      </c>
      <c r="BH392" s="165" t="s">
        <v>167</v>
      </c>
      <c r="BI392" s="165" t="s">
        <v>167</v>
      </c>
      <c r="BJ392" s="165" t="s">
        <v>167</v>
      </c>
      <c r="BK392" s="165" t="s">
        <v>167</v>
      </c>
      <c r="BL392" s="165" t="s">
        <v>167</v>
      </c>
      <c r="BM392" s="165" t="s">
        <v>167</v>
      </c>
    </row>
    <row r="393" spans="2:65" x14ac:dyDescent="0.25">
      <c r="B393" t="str">
        <f>+B386</f>
        <v>FABBRICATI</v>
      </c>
      <c r="C393" s="51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  <c r="AA393" s="127"/>
      <c r="AB393" s="127"/>
      <c r="AC393" s="127">
        <f t="shared" ref="AC393:BM398" si="326">+AB393+AC386</f>
        <v>0</v>
      </c>
      <c r="AD393" s="127">
        <f t="shared" si="326"/>
        <v>0</v>
      </c>
      <c r="AE393" s="127">
        <f t="shared" si="326"/>
        <v>0</v>
      </c>
      <c r="AF393" s="127">
        <f t="shared" si="326"/>
        <v>0</v>
      </c>
      <c r="AG393" s="127">
        <f t="shared" si="326"/>
        <v>0</v>
      </c>
      <c r="AH393" s="127">
        <f t="shared" si="326"/>
        <v>0</v>
      </c>
      <c r="AI393" s="127">
        <f t="shared" si="326"/>
        <v>0</v>
      </c>
      <c r="AJ393" s="127">
        <f t="shared" si="326"/>
        <v>0</v>
      </c>
      <c r="AK393" s="127">
        <f t="shared" si="326"/>
        <v>0</v>
      </c>
      <c r="AL393" s="127">
        <f t="shared" si="326"/>
        <v>0</v>
      </c>
      <c r="AM393" s="127">
        <f t="shared" si="326"/>
        <v>0</v>
      </c>
      <c r="AN393" s="127">
        <f t="shared" si="326"/>
        <v>0</v>
      </c>
      <c r="AO393" s="127">
        <f t="shared" si="326"/>
        <v>0</v>
      </c>
      <c r="AP393" s="127">
        <f t="shared" si="326"/>
        <v>0</v>
      </c>
      <c r="AQ393" s="127">
        <f t="shared" si="326"/>
        <v>0</v>
      </c>
      <c r="AR393" s="127">
        <f t="shared" si="326"/>
        <v>0</v>
      </c>
      <c r="AS393" s="127">
        <f t="shared" si="326"/>
        <v>0</v>
      </c>
      <c r="AT393" s="127">
        <f t="shared" si="326"/>
        <v>0</v>
      </c>
      <c r="AU393" s="127">
        <f t="shared" si="326"/>
        <v>0</v>
      </c>
      <c r="AV393" s="127">
        <f t="shared" si="326"/>
        <v>0</v>
      </c>
      <c r="AW393" s="127">
        <f t="shared" si="326"/>
        <v>0</v>
      </c>
      <c r="AX393" s="127">
        <f t="shared" si="326"/>
        <v>0</v>
      </c>
      <c r="AY393" s="127">
        <f t="shared" si="326"/>
        <v>0</v>
      </c>
      <c r="AZ393" s="127">
        <f t="shared" si="326"/>
        <v>0</v>
      </c>
      <c r="BA393" s="127">
        <f t="shared" si="326"/>
        <v>0</v>
      </c>
      <c r="BB393" s="127">
        <f t="shared" si="326"/>
        <v>0</v>
      </c>
      <c r="BC393" s="127">
        <f t="shared" si="326"/>
        <v>0</v>
      </c>
      <c r="BD393" s="127">
        <f t="shared" si="326"/>
        <v>0</v>
      </c>
      <c r="BE393" s="127">
        <f t="shared" si="326"/>
        <v>0</v>
      </c>
      <c r="BF393" s="127">
        <f t="shared" si="326"/>
        <v>0</v>
      </c>
      <c r="BG393" s="127">
        <f t="shared" si="326"/>
        <v>0</v>
      </c>
      <c r="BH393" s="127">
        <f t="shared" si="326"/>
        <v>0</v>
      </c>
      <c r="BI393" s="127">
        <f t="shared" si="326"/>
        <v>0</v>
      </c>
      <c r="BJ393" s="127">
        <f t="shared" si="326"/>
        <v>0</v>
      </c>
      <c r="BK393" s="127">
        <f t="shared" si="326"/>
        <v>0</v>
      </c>
      <c r="BL393" s="127">
        <f t="shared" si="326"/>
        <v>0</v>
      </c>
      <c r="BM393" s="127">
        <f t="shared" si="326"/>
        <v>0</v>
      </c>
    </row>
    <row r="394" spans="2:65" x14ac:dyDescent="0.25">
      <c r="B394" t="str">
        <f t="shared" ref="B394:B397" si="327">+B387</f>
        <v>IMPIANTI E MACCHINARI</v>
      </c>
      <c r="C394" s="51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  <c r="AA394" s="127"/>
      <c r="AB394" s="127"/>
      <c r="AC394" s="127">
        <f t="shared" si="326"/>
        <v>0</v>
      </c>
      <c r="AD394" s="127">
        <f t="shared" si="326"/>
        <v>0</v>
      </c>
      <c r="AE394" s="127">
        <f t="shared" si="326"/>
        <v>0</v>
      </c>
      <c r="AF394" s="127">
        <f t="shared" si="326"/>
        <v>0</v>
      </c>
      <c r="AG394" s="127">
        <f t="shared" si="326"/>
        <v>0</v>
      </c>
      <c r="AH394" s="127">
        <f t="shared" si="326"/>
        <v>0</v>
      </c>
      <c r="AI394" s="127">
        <f t="shared" si="326"/>
        <v>0</v>
      </c>
      <c r="AJ394" s="127">
        <f t="shared" si="326"/>
        <v>0</v>
      </c>
      <c r="AK394" s="127">
        <f t="shared" si="326"/>
        <v>0</v>
      </c>
      <c r="AL394" s="127">
        <f t="shared" si="326"/>
        <v>0</v>
      </c>
      <c r="AM394" s="127">
        <f t="shared" si="326"/>
        <v>0</v>
      </c>
      <c r="AN394" s="127">
        <f t="shared" si="326"/>
        <v>0</v>
      </c>
      <c r="AO394" s="127">
        <f t="shared" si="326"/>
        <v>0</v>
      </c>
      <c r="AP394" s="127">
        <f t="shared" si="326"/>
        <v>0</v>
      </c>
      <c r="AQ394" s="127">
        <f t="shared" si="326"/>
        <v>0</v>
      </c>
      <c r="AR394" s="127">
        <f t="shared" si="326"/>
        <v>0</v>
      </c>
      <c r="AS394" s="127">
        <f t="shared" si="326"/>
        <v>0</v>
      </c>
      <c r="AT394" s="127">
        <f t="shared" si="326"/>
        <v>0</v>
      </c>
      <c r="AU394" s="127">
        <f t="shared" si="326"/>
        <v>0</v>
      </c>
      <c r="AV394" s="127">
        <f t="shared" si="326"/>
        <v>0</v>
      </c>
      <c r="AW394" s="127">
        <f t="shared" si="326"/>
        <v>0</v>
      </c>
      <c r="AX394" s="127">
        <f t="shared" si="326"/>
        <v>0</v>
      </c>
      <c r="AY394" s="127">
        <f t="shared" si="326"/>
        <v>0</v>
      </c>
      <c r="AZ394" s="127">
        <f t="shared" si="326"/>
        <v>0</v>
      </c>
      <c r="BA394" s="127">
        <f t="shared" si="326"/>
        <v>0</v>
      </c>
      <c r="BB394" s="127">
        <f t="shared" si="326"/>
        <v>0</v>
      </c>
      <c r="BC394" s="127">
        <f t="shared" si="326"/>
        <v>0</v>
      </c>
      <c r="BD394" s="127">
        <f t="shared" si="326"/>
        <v>0</v>
      </c>
      <c r="BE394" s="127">
        <f t="shared" si="326"/>
        <v>0</v>
      </c>
      <c r="BF394" s="127">
        <f t="shared" si="326"/>
        <v>0</v>
      </c>
      <c r="BG394" s="127">
        <f t="shared" si="326"/>
        <v>0</v>
      </c>
      <c r="BH394" s="127">
        <f t="shared" si="326"/>
        <v>0</v>
      </c>
      <c r="BI394" s="127">
        <f t="shared" si="326"/>
        <v>0</v>
      </c>
      <c r="BJ394" s="127">
        <f t="shared" si="326"/>
        <v>0</v>
      </c>
      <c r="BK394" s="127">
        <f t="shared" si="326"/>
        <v>0</v>
      </c>
      <c r="BL394" s="127">
        <f t="shared" si="326"/>
        <v>0</v>
      </c>
      <c r="BM394" s="127">
        <f t="shared" si="326"/>
        <v>0</v>
      </c>
    </row>
    <row r="395" spans="2:65" x14ac:dyDescent="0.25">
      <c r="B395" t="str">
        <f t="shared" si="327"/>
        <v>ATTREZZATURE IND.LI E COMM.LI</v>
      </c>
      <c r="C395" s="51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  <c r="AA395" s="127"/>
      <c r="AB395" s="127"/>
      <c r="AC395" s="127">
        <f t="shared" si="326"/>
        <v>0</v>
      </c>
      <c r="AD395" s="127">
        <f t="shared" si="326"/>
        <v>0</v>
      </c>
      <c r="AE395" s="127">
        <f t="shared" si="326"/>
        <v>0</v>
      </c>
      <c r="AF395" s="127">
        <f t="shared" si="326"/>
        <v>0</v>
      </c>
      <c r="AG395" s="127">
        <f t="shared" si="326"/>
        <v>0</v>
      </c>
      <c r="AH395" s="127">
        <f t="shared" si="326"/>
        <v>0</v>
      </c>
      <c r="AI395" s="127">
        <f t="shared" si="326"/>
        <v>0</v>
      </c>
      <c r="AJ395" s="127">
        <f t="shared" si="326"/>
        <v>0</v>
      </c>
      <c r="AK395" s="127">
        <f t="shared" si="326"/>
        <v>0</v>
      </c>
      <c r="AL395" s="127">
        <f t="shared" si="326"/>
        <v>0</v>
      </c>
      <c r="AM395" s="127">
        <f t="shared" si="326"/>
        <v>0</v>
      </c>
      <c r="AN395" s="127">
        <f t="shared" si="326"/>
        <v>0</v>
      </c>
      <c r="AO395" s="127">
        <f t="shared" si="326"/>
        <v>0</v>
      </c>
      <c r="AP395" s="127">
        <f t="shared" si="326"/>
        <v>0</v>
      </c>
      <c r="AQ395" s="127">
        <f t="shared" si="326"/>
        <v>0</v>
      </c>
      <c r="AR395" s="127">
        <f t="shared" si="326"/>
        <v>0</v>
      </c>
      <c r="AS395" s="127">
        <f t="shared" si="326"/>
        <v>0</v>
      </c>
      <c r="AT395" s="127">
        <f t="shared" si="326"/>
        <v>0</v>
      </c>
      <c r="AU395" s="127">
        <f t="shared" si="326"/>
        <v>0</v>
      </c>
      <c r="AV395" s="127">
        <f t="shared" si="326"/>
        <v>0</v>
      </c>
      <c r="AW395" s="127">
        <f t="shared" si="326"/>
        <v>0</v>
      </c>
      <c r="AX395" s="127">
        <f t="shared" si="326"/>
        <v>0</v>
      </c>
      <c r="AY395" s="127">
        <f t="shared" si="326"/>
        <v>0</v>
      </c>
      <c r="AZ395" s="127">
        <f t="shared" si="326"/>
        <v>0</v>
      </c>
      <c r="BA395" s="127">
        <f t="shared" si="326"/>
        <v>0</v>
      </c>
      <c r="BB395" s="127">
        <f t="shared" si="326"/>
        <v>0</v>
      </c>
      <c r="BC395" s="127">
        <f t="shared" si="326"/>
        <v>0</v>
      </c>
      <c r="BD395" s="127">
        <f t="shared" si="326"/>
        <v>0</v>
      </c>
      <c r="BE395" s="127">
        <f t="shared" si="326"/>
        <v>0</v>
      </c>
      <c r="BF395" s="127">
        <f t="shared" si="326"/>
        <v>0</v>
      </c>
      <c r="BG395" s="127">
        <f t="shared" si="326"/>
        <v>0</v>
      </c>
      <c r="BH395" s="127">
        <f t="shared" si="326"/>
        <v>0</v>
      </c>
      <c r="BI395" s="127">
        <f t="shared" si="326"/>
        <v>0</v>
      </c>
      <c r="BJ395" s="127">
        <f t="shared" si="326"/>
        <v>0</v>
      </c>
      <c r="BK395" s="127">
        <f t="shared" si="326"/>
        <v>0</v>
      </c>
      <c r="BL395" s="127">
        <f t="shared" si="326"/>
        <v>0</v>
      </c>
      <c r="BM395" s="127">
        <f t="shared" si="326"/>
        <v>0</v>
      </c>
    </row>
    <row r="396" spans="2:65" x14ac:dyDescent="0.25">
      <c r="B396" t="str">
        <f t="shared" si="327"/>
        <v>COSTI D'IMPIANTO E AMPLIAMENTO</v>
      </c>
      <c r="C396" s="51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  <c r="AA396" s="127"/>
      <c r="AB396" s="127"/>
      <c r="AC396" s="127">
        <f t="shared" si="326"/>
        <v>0</v>
      </c>
      <c r="AD396" s="127">
        <f t="shared" si="326"/>
        <v>0</v>
      </c>
      <c r="AE396" s="127">
        <f t="shared" si="326"/>
        <v>0</v>
      </c>
      <c r="AF396" s="127">
        <f t="shared" si="326"/>
        <v>0</v>
      </c>
      <c r="AG396" s="127">
        <f t="shared" si="326"/>
        <v>0</v>
      </c>
      <c r="AH396" s="127">
        <f t="shared" si="326"/>
        <v>0</v>
      </c>
      <c r="AI396" s="127">
        <f t="shared" si="326"/>
        <v>0</v>
      </c>
      <c r="AJ396" s="127">
        <f t="shared" si="326"/>
        <v>0</v>
      </c>
      <c r="AK396" s="127">
        <f t="shared" si="326"/>
        <v>0</v>
      </c>
      <c r="AL396" s="127">
        <f t="shared" si="326"/>
        <v>0</v>
      </c>
      <c r="AM396" s="127">
        <f t="shared" si="326"/>
        <v>0</v>
      </c>
      <c r="AN396" s="127">
        <f t="shared" si="326"/>
        <v>0</v>
      </c>
      <c r="AO396" s="127">
        <f t="shared" si="326"/>
        <v>0</v>
      </c>
      <c r="AP396" s="127">
        <f t="shared" si="326"/>
        <v>0</v>
      </c>
      <c r="AQ396" s="127">
        <f t="shared" si="326"/>
        <v>0</v>
      </c>
      <c r="AR396" s="127">
        <f t="shared" si="326"/>
        <v>0</v>
      </c>
      <c r="AS396" s="127">
        <f t="shared" si="326"/>
        <v>0</v>
      </c>
      <c r="AT396" s="127">
        <f t="shared" si="326"/>
        <v>0</v>
      </c>
      <c r="AU396" s="127">
        <f t="shared" si="326"/>
        <v>0</v>
      </c>
      <c r="AV396" s="127">
        <f t="shared" si="326"/>
        <v>0</v>
      </c>
      <c r="AW396" s="127">
        <f t="shared" si="326"/>
        <v>0</v>
      </c>
      <c r="AX396" s="127">
        <f t="shared" si="326"/>
        <v>0</v>
      </c>
      <c r="AY396" s="127">
        <f t="shared" si="326"/>
        <v>0</v>
      </c>
      <c r="AZ396" s="127">
        <f t="shared" si="326"/>
        <v>0</v>
      </c>
      <c r="BA396" s="127">
        <f t="shared" si="326"/>
        <v>0</v>
      </c>
      <c r="BB396" s="127">
        <f t="shared" si="326"/>
        <v>0</v>
      </c>
      <c r="BC396" s="127">
        <f t="shared" si="326"/>
        <v>0</v>
      </c>
      <c r="BD396" s="127">
        <f t="shared" si="326"/>
        <v>0</v>
      </c>
      <c r="BE396" s="127">
        <f t="shared" si="326"/>
        <v>0</v>
      </c>
      <c r="BF396" s="127">
        <f t="shared" si="326"/>
        <v>0</v>
      </c>
      <c r="BG396" s="127">
        <f t="shared" si="326"/>
        <v>0</v>
      </c>
      <c r="BH396" s="127">
        <f t="shared" si="326"/>
        <v>0</v>
      </c>
      <c r="BI396" s="127">
        <f t="shared" si="326"/>
        <v>0</v>
      </c>
      <c r="BJ396" s="127">
        <f t="shared" si="326"/>
        <v>0</v>
      </c>
      <c r="BK396" s="127">
        <f t="shared" si="326"/>
        <v>0</v>
      </c>
      <c r="BL396" s="127">
        <f t="shared" si="326"/>
        <v>0</v>
      </c>
      <c r="BM396" s="127">
        <f t="shared" si="326"/>
        <v>0</v>
      </c>
    </row>
    <row r="397" spans="2:65" x14ac:dyDescent="0.25">
      <c r="B397" t="str">
        <f t="shared" si="327"/>
        <v>FEE D'INGRESSO</v>
      </c>
      <c r="C397" s="51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  <c r="AA397" s="127"/>
      <c r="AB397" s="127"/>
      <c r="AC397" s="127">
        <f t="shared" si="326"/>
        <v>0</v>
      </c>
      <c r="AD397" s="127">
        <f t="shared" si="326"/>
        <v>0</v>
      </c>
      <c r="AE397" s="127">
        <f t="shared" si="326"/>
        <v>0</v>
      </c>
      <c r="AF397" s="127">
        <f t="shared" si="326"/>
        <v>0</v>
      </c>
      <c r="AG397" s="127">
        <f t="shared" si="326"/>
        <v>0</v>
      </c>
      <c r="AH397" s="127">
        <f t="shared" si="326"/>
        <v>0</v>
      </c>
      <c r="AI397" s="127">
        <f t="shared" si="326"/>
        <v>0</v>
      </c>
      <c r="AJ397" s="127">
        <f t="shared" si="326"/>
        <v>0</v>
      </c>
      <c r="AK397" s="127">
        <f t="shared" si="326"/>
        <v>0</v>
      </c>
      <c r="AL397" s="127">
        <f t="shared" si="326"/>
        <v>0</v>
      </c>
      <c r="AM397" s="127">
        <f t="shared" si="326"/>
        <v>0</v>
      </c>
      <c r="AN397" s="127">
        <f t="shared" si="326"/>
        <v>0</v>
      </c>
      <c r="AO397" s="127">
        <f t="shared" si="326"/>
        <v>0</v>
      </c>
      <c r="AP397" s="127">
        <f t="shared" si="326"/>
        <v>0</v>
      </c>
      <c r="AQ397" s="127">
        <f t="shared" si="326"/>
        <v>0</v>
      </c>
      <c r="AR397" s="127">
        <f t="shared" si="326"/>
        <v>0</v>
      </c>
      <c r="AS397" s="127">
        <f t="shared" si="326"/>
        <v>0</v>
      </c>
      <c r="AT397" s="127">
        <f t="shared" si="326"/>
        <v>0</v>
      </c>
      <c r="AU397" s="127">
        <f t="shared" si="326"/>
        <v>0</v>
      </c>
      <c r="AV397" s="127">
        <f t="shared" si="326"/>
        <v>0</v>
      </c>
      <c r="AW397" s="127">
        <f t="shared" si="326"/>
        <v>0</v>
      </c>
      <c r="AX397" s="127">
        <f t="shared" si="326"/>
        <v>0</v>
      </c>
      <c r="AY397" s="127">
        <f t="shared" si="326"/>
        <v>0</v>
      </c>
      <c r="AZ397" s="127">
        <f t="shared" si="326"/>
        <v>0</v>
      </c>
      <c r="BA397" s="127">
        <f t="shared" si="326"/>
        <v>0</v>
      </c>
      <c r="BB397" s="127">
        <f t="shared" si="326"/>
        <v>0</v>
      </c>
      <c r="BC397" s="127">
        <f t="shared" si="326"/>
        <v>0</v>
      </c>
      <c r="BD397" s="127">
        <f t="shared" si="326"/>
        <v>0</v>
      </c>
      <c r="BE397" s="127">
        <f t="shared" si="326"/>
        <v>0</v>
      </c>
      <c r="BF397" s="127">
        <f t="shared" si="326"/>
        <v>0</v>
      </c>
      <c r="BG397" s="127">
        <f t="shared" si="326"/>
        <v>0</v>
      </c>
      <c r="BH397" s="127">
        <f t="shared" si="326"/>
        <v>0</v>
      </c>
      <c r="BI397" s="127">
        <f t="shared" si="326"/>
        <v>0</v>
      </c>
      <c r="BJ397" s="127">
        <f t="shared" si="326"/>
        <v>0</v>
      </c>
      <c r="BK397" s="127">
        <f t="shared" si="326"/>
        <v>0</v>
      </c>
      <c r="BL397" s="127">
        <f t="shared" si="326"/>
        <v>0</v>
      </c>
      <c r="BM397" s="127">
        <f t="shared" si="326"/>
        <v>0</v>
      </c>
    </row>
    <row r="398" spans="2:65" x14ac:dyDescent="0.25">
      <c r="B398" t="str">
        <f>+B391</f>
        <v>ALTRE IMM.NI IMMATERIALI</v>
      </c>
      <c r="C398" s="51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  <c r="AA398" s="127"/>
      <c r="AB398" s="127"/>
      <c r="AC398" s="127">
        <f t="shared" si="326"/>
        <v>0</v>
      </c>
      <c r="AD398" s="127">
        <f t="shared" si="326"/>
        <v>0</v>
      </c>
      <c r="AE398" s="127">
        <f t="shared" si="326"/>
        <v>0</v>
      </c>
      <c r="AF398" s="127">
        <f t="shared" si="326"/>
        <v>0</v>
      </c>
      <c r="AG398" s="127">
        <f t="shared" si="326"/>
        <v>0</v>
      </c>
      <c r="AH398" s="127">
        <f t="shared" si="326"/>
        <v>0</v>
      </c>
      <c r="AI398" s="127">
        <f t="shared" si="326"/>
        <v>0</v>
      </c>
      <c r="AJ398" s="127">
        <f t="shared" si="326"/>
        <v>0</v>
      </c>
      <c r="AK398" s="127">
        <f t="shared" si="326"/>
        <v>0</v>
      </c>
      <c r="AL398" s="127">
        <f t="shared" si="326"/>
        <v>0</v>
      </c>
      <c r="AM398" s="127">
        <f t="shared" si="326"/>
        <v>0</v>
      </c>
      <c r="AN398" s="127">
        <f t="shared" si="326"/>
        <v>0</v>
      </c>
      <c r="AO398" s="127">
        <f t="shared" si="326"/>
        <v>0</v>
      </c>
      <c r="AP398" s="127">
        <f t="shared" si="326"/>
        <v>0</v>
      </c>
      <c r="AQ398" s="127">
        <f t="shared" si="326"/>
        <v>0</v>
      </c>
      <c r="AR398" s="127">
        <f t="shared" si="326"/>
        <v>0</v>
      </c>
      <c r="AS398" s="127">
        <f t="shared" si="326"/>
        <v>0</v>
      </c>
      <c r="AT398" s="127">
        <f t="shared" si="326"/>
        <v>0</v>
      </c>
      <c r="AU398" s="127">
        <f t="shared" si="326"/>
        <v>0</v>
      </c>
      <c r="AV398" s="127">
        <f t="shared" si="326"/>
        <v>0</v>
      </c>
      <c r="AW398" s="127">
        <f t="shared" si="326"/>
        <v>0</v>
      </c>
      <c r="AX398" s="127">
        <f t="shared" si="326"/>
        <v>0</v>
      </c>
      <c r="AY398" s="127">
        <f t="shared" si="326"/>
        <v>0</v>
      </c>
      <c r="AZ398" s="127">
        <f t="shared" si="326"/>
        <v>0</v>
      </c>
      <c r="BA398" s="127">
        <f t="shared" si="326"/>
        <v>0</v>
      </c>
      <c r="BB398" s="127">
        <f t="shared" si="326"/>
        <v>0</v>
      </c>
      <c r="BC398" s="127">
        <f t="shared" si="326"/>
        <v>0</v>
      </c>
      <c r="BD398" s="127">
        <f t="shared" si="326"/>
        <v>0</v>
      </c>
      <c r="BE398" s="127">
        <f t="shared" si="326"/>
        <v>0</v>
      </c>
      <c r="BF398" s="127">
        <f t="shared" si="326"/>
        <v>0</v>
      </c>
      <c r="BG398" s="127">
        <f t="shared" si="326"/>
        <v>0</v>
      </c>
      <c r="BH398" s="127">
        <f t="shared" si="326"/>
        <v>0</v>
      </c>
      <c r="BI398" s="127">
        <f t="shared" si="326"/>
        <v>0</v>
      </c>
      <c r="BJ398" s="127">
        <f t="shared" si="326"/>
        <v>0</v>
      </c>
      <c r="BK398" s="127">
        <f t="shared" si="326"/>
        <v>0</v>
      </c>
      <c r="BL398" s="127">
        <f t="shared" si="326"/>
        <v>0</v>
      </c>
      <c r="BM398" s="127">
        <f t="shared" si="326"/>
        <v>0</v>
      </c>
    </row>
    <row r="399" spans="2:65" x14ac:dyDescent="0.25">
      <c r="F399" s="142"/>
      <c r="G399" s="142"/>
      <c r="H399" s="142"/>
      <c r="I399" s="142"/>
      <c r="J399" s="142"/>
      <c r="K399" s="142"/>
      <c r="L399" s="142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  <c r="W399" s="142"/>
      <c r="X399" s="142"/>
      <c r="Y399" s="142"/>
      <c r="Z399" s="142"/>
      <c r="AA399" s="142"/>
      <c r="AB399" s="142"/>
      <c r="AC399" s="142"/>
      <c r="AD399" s="142"/>
      <c r="AE399" s="142"/>
      <c r="AF399" s="142"/>
      <c r="AG399" s="142"/>
      <c r="AH399" s="142"/>
      <c r="AI399" s="142"/>
      <c r="AJ399" s="142"/>
      <c r="AK399" s="142"/>
      <c r="AL399" s="142"/>
      <c r="AM399" s="142"/>
      <c r="AN399" s="142"/>
      <c r="AO399" s="142"/>
      <c r="AP399" s="142"/>
      <c r="AQ399" s="142"/>
      <c r="AR399" s="142"/>
      <c r="AS399" s="142"/>
      <c r="AT399" s="142"/>
      <c r="AU399" s="142"/>
      <c r="AV399" s="142"/>
      <c r="AW399" s="142"/>
      <c r="AX399" s="142"/>
      <c r="AY399" s="142"/>
      <c r="AZ399" s="142"/>
      <c r="BA399" s="142"/>
      <c r="BB399" s="142"/>
      <c r="BC399" s="142"/>
      <c r="BD399" s="142"/>
      <c r="BE399" s="142"/>
      <c r="BF399" s="142"/>
      <c r="BG399" s="142"/>
      <c r="BH399" s="142"/>
      <c r="BI399" s="142"/>
      <c r="BJ399" s="142"/>
      <c r="BK399" s="142"/>
      <c r="BL399" s="142"/>
      <c r="BM399" s="142"/>
    </row>
    <row r="400" spans="2:65" ht="30" x14ac:dyDescent="0.25">
      <c r="C400" s="50" t="s">
        <v>165</v>
      </c>
      <c r="F400" s="165" t="s">
        <v>166</v>
      </c>
      <c r="G400" s="165" t="s">
        <v>166</v>
      </c>
      <c r="H400" s="165" t="s">
        <v>166</v>
      </c>
      <c r="I400" s="165" t="s">
        <v>166</v>
      </c>
      <c r="J400" s="165" t="s">
        <v>166</v>
      </c>
      <c r="K400" s="165" t="s">
        <v>166</v>
      </c>
      <c r="L400" s="165" t="s">
        <v>166</v>
      </c>
      <c r="M400" s="165" t="s">
        <v>166</v>
      </c>
      <c r="N400" s="165" t="s">
        <v>166</v>
      </c>
      <c r="O400" s="165" t="s">
        <v>166</v>
      </c>
      <c r="P400" s="165" t="s">
        <v>166</v>
      </c>
      <c r="Q400" s="165" t="s">
        <v>166</v>
      </c>
      <c r="R400" s="165" t="s">
        <v>166</v>
      </c>
      <c r="S400" s="165" t="s">
        <v>166</v>
      </c>
      <c r="T400" s="165" t="s">
        <v>166</v>
      </c>
      <c r="U400" s="165" t="s">
        <v>166</v>
      </c>
      <c r="V400" s="165" t="s">
        <v>166</v>
      </c>
      <c r="W400" s="165" t="s">
        <v>166</v>
      </c>
      <c r="X400" s="165" t="s">
        <v>166</v>
      </c>
      <c r="Y400" s="165" t="s">
        <v>166</v>
      </c>
      <c r="Z400" s="165" t="s">
        <v>166</v>
      </c>
      <c r="AA400" s="165" t="s">
        <v>166</v>
      </c>
      <c r="AB400" s="165" t="s">
        <v>166</v>
      </c>
      <c r="AC400" s="165" t="s">
        <v>166</v>
      </c>
      <c r="AD400" s="165" t="s">
        <v>166</v>
      </c>
      <c r="AE400" s="165" t="s">
        <v>166</v>
      </c>
      <c r="AF400" s="165" t="s">
        <v>166</v>
      </c>
      <c r="AG400" s="165" t="s">
        <v>166</v>
      </c>
      <c r="AH400" s="165" t="s">
        <v>166</v>
      </c>
      <c r="AI400" s="165" t="s">
        <v>166</v>
      </c>
      <c r="AJ400" s="165" t="s">
        <v>166</v>
      </c>
      <c r="AK400" s="165" t="s">
        <v>166</v>
      </c>
      <c r="AL400" s="165" t="s">
        <v>166</v>
      </c>
      <c r="AM400" s="165" t="s">
        <v>166</v>
      </c>
      <c r="AN400" s="165" t="s">
        <v>166</v>
      </c>
      <c r="AO400" s="165" t="s">
        <v>166</v>
      </c>
      <c r="AP400" s="165" t="s">
        <v>166</v>
      </c>
      <c r="AQ400" s="165" t="s">
        <v>166</v>
      </c>
      <c r="AR400" s="165" t="s">
        <v>166</v>
      </c>
      <c r="AS400" s="165" t="s">
        <v>166</v>
      </c>
      <c r="AT400" s="165" t="s">
        <v>166</v>
      </c>
      <c r="AU400" s="165" t="s">
        <v>166</v>
      </c>
      <c r="AV400" s="165" t="s">
        <v>166</v>
      </c>
      <c r="AW400" s="165" t="s">
        <v>166</v>
      </c>
      <c r="AX400" s="165" t="s">
        <v>166</v>
      </c>
      <c r="AY400" s="165" t="s">
        <v>166</v>
      </c>
      <c r="AZ400" s="165" t="s">
        <v>166</v>
      </c>
      <c r="BA400" s="165" t="s">
        <v>166</v>
      </c>
      <c r="BB400" s="165" t="s">
        <v>166</v>
      </c>
      <c r="BC400" s="165" t="s">
        <v>166</v>
      </c>
      <c r="BD400" s="165" t="s">
        <v>166</v>
      </c>
      <c r="BE400" s="165" t="s">
        <v>166</v>
      </c>
      <c r="BF400" s="165" t="s">
        <v>166</v>
      </c>
      <c r="BG400" s="165" t="s">
        <v>166</v>
      </c>
      <c r="BH400" s="165" t="s">
        <v>166</v>
      </c>
      <c r="BI400" s="165" t="s">
        <v>166</v>
      </c>
      <c r="BJ400" s="165" t="s">
        <v>166</v>
      </c>
      <c r="BK400" s="165" t="s">
        <v>166</v>
      </c>
      <c r="BL400" s="165" t="s">
        <v>166</v>
      </c>
      <c r="BM400" s="165" t="s">
        <v>166</v>
      </c>
    </row>
    <row r="401" spans="2:65" x14ac:dyDescent="0.25">
      <c r="B401" t="str">
        <f>+B386</f>
        <v>FABBRICATI</v>
      </c>
      <c r="C401" s="51">
        <f>+C386</f>
        <v>0</v>
      </c>
      <c r="F401" s="127"/>
      <c r="G401" s="127"/>
      <c r="H401" s="127"/>
      <c r="I401" s="127"/>
      <c r="J401" s="127"/>
      <c r="K401" s="127"/>
      <c r="L401" s="127"/>
      <c r="M401" s="127"/>
      <c r="N401" s="127"/>
      <c r="O401" s="127"/>
      <c r="P401" s="127"/>
      <c r="Q401" s="127"/>
      <c r="R401" s="127"/>
      <c r="S401" s="127"/>
      <c r="T401" s="127"/>
      <c r="U401" s="127"/>
      <c r="V401" s="127"/>
      <c r="W401" s="127"/>
      <c r="X401" s="127"/>
      <c r="Y401" s="127"/>
      <c r="Z401" s="127"/>
      <c r="AA401" s="127"/>
      <c r="AB401" s="127"/>
      <c r="AC401" s="127"/>
      <c r="AD401" s="127">
        <f t="shared" ref="AD401:BM401" si="328">+IF(AC408=$G$5,0,1)*(SUM($G$5)*$C401)/12</f>
        <v>0</v>
      </c>
      <c r="AE401" s="127">
        <f t="shared" si="328"/>
        <v>0</v>
      </c>
      <c r="AF401" s="127">
        <f t="shared" si="328"/>
        <v>0</v>
      </c>
      <c r="AG401" s="127">
        <f t="shared" si="328"/>
        <v>0</v>
      </c>
      <c r="AH401" s="127">
        <f t="shared" si="328"/>
        <v>0</v>
      </c>
      <c r="AI401" s="127">
        <f t="shared" si="328"/>
        <v>0</v>
      </c>
      <c r="AJ401" s="127">
        <f t="shared" si="328"/>
        <v>0</v>
      </c>
      <c r="AK401" s="127">
        <f t="shared" si="328"/>
        <v>0</v>
      </c>
      <c r="AL401" s="127">
        <f t="shared" si="328"/>
        <v>0</v>
      </c>
      <c r="AM401" s="127">
        <f t="shared" si="328"/>
        <v>0</v>
      </c>
      <c r="AN401" s="127">
        <f t="shared" si="328"/>
        <v>0</v>
      </c>
      <c r="AO401" s="127">
        <f t="shared" si="328"/>
        <v>0</v>
      </c>
      <c r="AP401" s="127">
        <f t="shared" si="328"/>
        <v>0</v>
      </c>
      <c r="AQ401" s="127">
        <f t="shared" si="328"/>
        <v>0</v>
      </c>
      <c r="AR401" s="127">
        <f t="shared" si="328"/>
        <v>0</v>
      </c>
      <c r="AS401" s="127">
        <f t="shared" si="328"/>
        <v>0</v>
      </c>
      <c r="AT401" s="127">
        <f t="shared" si="328"/>
        <v>0</v>
      </c>
      <c r="AU401" s="127">
        <f t="shared" si="328"/>
        <v>0</v>
      </c>
      <c r="AV401" s="127">
        <f t="shared" si="328"/>
        <v>0</v>
      </c>
      <c r="AW401" s="127">
        <f t="shared" si="328"/>
        <v>0</v>
      </c>
      <c r="AX401" s="127">
        <f t="shared" si="328"/>
        <v>0</v>
      </c>
      <c r="AY401" s="127">
        <f t="shared" si="328"/>
        <v>0</v>
      </c>
      <c r="AZ401" s="127">
        <f t="shared" si="328"/>
        <v>0</v>
      </c>
      <c r="BA401" s="127">
        <f t="shared" si="328"/>
        <v>0</v>
      </c>
      <c r="BB401" s="127">
        <f t="shared" si="328"/>
        <v>0</v>
      </c>
      <c r="BC401" s="127">
        <f t="shared" si="328"/>
        <v>0</v>
      </c>
      <c r="BD401" s="127">
        <f t="shared" si="328"/>
        <v>0</v>
      </c>
      <c r="BE401" s="127">
        <f t="shared" si="328"/>
        <v>0</v>
      </c>
      <c r="BF401" s="127">
        <f t="shared" si="328"/>
        <v>0</v>
      </c>
      <c r="BG401" s="127">
        <f t="shared" si="328"/>
        <v>0</v>
      </c>
      <c r="BH401" s="127">
        <f t="shared" si="328"/>
        <v>0</v>
      </c>
      <c r="BI401" s="127">
        <f t="shared" si="328"/>
        <v>0</v>
      </c>
      <c r="BJ401" s="127">
        <f t="shared" si="328"/>
        <v>0</v>
      </c>
      <c r="BK401" s="127">
        <f t="shared" si="328"/>
        <v>0</v>
      </c>
      <c r="BL401" s="127">
        <f t="shared" si="328"/>
        <v>0</v>
      </c>
      <c r="BM401" s="127">
        <f t="shared" si="328"/>
        <v>0</v>
      </c>
    </row>
    <row r="402" spans="2:65" x14ac:dyDescent="0.25">
      <c r="B402" t="str">
        <f t="shared" ref="B402:C406" si="329">+B387</f>
        <v>IMPIANTI E MACCHINARI</v>
      </c>
      <c r="C402" s="51">
        <f t="shared" si="329"/>
        <v>0</v>
      </c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27"/>
      <c r="AA402" s="127"/>
      <c r="AB402" s="127"/>
      <c r="AC402" s="127"/>
      <c r="AD402" s="127">
        <f t="shared" ref="AD402:BM402" si="330">+IF(AC409=$G$5,0,1)*(SUM($G$6)*$C402)/12</f>
        <v>0</v>
      </c>
      <c r="AE402" s="127">
        <f t="shared" si="330"/>
        <v>0</v>
      </c>
      <c r="AF402" s="127">
        <f t="shared" si="330"/>
        <v>0</v>
      </c>
      <c r="AG402" s="127">
        <f t="shared" si="330"/>
        <v>0</v>
      </c>
      <c r="AH402" s="127">
        <f t="shared" si="330"/>
        <v>0</v>
      </c>
      <c r="AI402" s="127">
        <f t="shared" si="330"/>
        <v>0</v>
      </c>
      <c r="AJ402" s="127">
        <f t="shared" si="330"/>
        <v>0</v>
      </c>
      <c r="AK402" s="127">
        <f t="shared" si="330"/>
        <v>0</v>
      </c>
      <c r="AL402" s="127">
        <f t="shared" si="330"/>
        <v>0</v>
      </c>
      <c r="AM402" s="127">
        <f t="shared" si="330"/>
        <v>0</v>
      </c>
      <c r="AN402" s="127">
        <f t="shared" si="330"/>
        <v>0</v>
      </c>
      <c r="AO402" s="127">
        <f t="shared" si="330"/>
        <v>0</v>
      </c>
      <c r="AP402" s="127">
        <f t="shared" si="330"/>
        <v>0</v>
      </c>
      <c r="AQ402" s="127">
        <f t="shared" si="330"/>
        <v>0</v>
      </c>
      <c r="AR402" s="127">
        <f t="shared" si="330"/>
        <v>0</v>
      </c>
      <c r="AS402" s="127">
        <f t="shared" si="330"/>
        <v>0</v>
      </c>
      <c r="AT402" s="127">
        <f t="shared" si="330"/>
        <v>0</v>
      </c>
      <c r="AU402" s="127">
        <f t="shared" si="330"/>
        <v>0</v>
      </c>
      <c r="AV402" s="127">
        <f t="shared" si="330"/>
        <v>0</v>
      </c>
      <c r="AW402" s="127">
        <f t="shared" si="330"/>
        <v>0</v>
      </c>
      <c r="AX402" s="127">
        <f t="shared" si="330"/>
        <v>0</v>
      </c>
      <c r="AY402" s="127">
        <f t="shared" si="330"/>
        <v>0</v>
      </c>
      <c r="AZ402" s="127">
        <f t="shared" si="330"/>
        <v>0</v>
      </c>
      <c r="BA402" s="127">
        <f t="shared" si="330"/>
        <v>0</v>
      </c>
      <c r="BB402" s="127">
        <f t="shared" si="330"/>
        <v>0</v>
      </c>
      <c r="BC402" s="127">
        <f t="shared" si="330"/>
        <v>0</v>
      </c>
      <c r="BD402" s="127">
        <f t="shared" si="330"/>
        <v>0</v>
      </c>
      <c r="BE402" s="127">
        <f t="shared" si="330"/>
        <v>0</v>
      </c>
      <c r="BF402" s="127">
        <f t="shared" si="330"/>
        <v>0</v>
      </c>
      <c r="BG402" s="127">
        <f t="shared" si="330"/>
        <v>0</v>
      </c>
      <c r="BH402" s="127">
        <f t="shared" si="330"/>
        <v>0</v>
      </c>
      <c r="BI402" s="127">
        <f t="shared" si="330"/>
        <v>0</v>
      </c>
      <c r="BJ402" s="127">
        <f t="shared" si="330"/>
        <v>0</v>
      </c>
      <c r="BK402" s="127">
        <f t="shared" si="330"/>
        <v>0</v>
      </c>
      <c r="BL402" s="127">
        <f t="shared" si="330"/>
        <v>0</v>
      </c>
      <c r="BM402" s="127">
        <f t="shared" si="330"/>
        <v>0</v>
      </c>
    </row>
    <row r="403" spans="2:65" x14ac:dyDescent="0.25">
      <c r="B403" t="str">
        <f t="shared" si="329"/>
        <v>ATTREZZATURE IND.LI E COMM.LI</v>
      </c>
      <c r="C403" s="51">
        <f t="shared" si="329"/>
        <v>0</v>
      </c>
      <c r="F403" s="127"/>
      <c r="G403" s="127"/>
      <c r="H403" s="127"/>
      <c r="I403" s="127"/>
      <c r="J403" s="127"/>
      <c r="K403" s="127"/>
      <c r="L403" s="127"/>
      <c r="M403" s="127"/>
      <c r="N403" s="127"/>
      <c r="O403" s="127"/>
      <c r="P403" s="127"/>
      <c r="Q403" s="127"/>
      <c r="R403" s="127"/>
      <c r="S403" s="127"/>
      <c r="T403" s="127"/>
      <c r="U403" s="127"/>
      <c r="V403" s="127"/>
      <c r="W403" s="127"/>
      <c r="X403" s="127"/>
      <c r="Y403" s="127"/>
      <c r="Z403" s="127"/>
      <c r="AA403" s="127"/>
      <c r="AB403" s="127"/>
      <c r="AC403" s="127"/>
      <c r="AD403" s="127">
        <f t="shared" ref="AD403:BM403" si="331">+IF(AC410=$G$5,0,1)*(SUM($G$7)*$C403)/12</f>
        <v>0</v>
      </c>
      <c r="AE403" s="127">
        <f t="shared" si="331"/>
        <v>0</v>
      </c>
      <c r="AF403" s="127">
        <f t="shared" si="331"/>
        <v>0</v>
      </c>
      <c r="AG403" s="127">
        <f t="shared" si="331"/>
        <v>0</v>
      </c>
      <c r="AH403" s="127">
        <f t="shared" si="331"/>
        <v>0</v>
      </c>
      <c r="AI403" s="127">
        <f t="shared" si="331"/>
        <v>0</v>
      </c>
      <c r="AJ403" s="127">
        <f t="shared" si="331"/>
        <v>0</v>
      </c>
      <c r="AK403" s="127">
        <f t="shared" si="331"/>
        <v>0</v>
      </c>
      <c r="AL403" s="127">
        <f t="shared" si="331"/>
        <v>0</v>
      </c>
      <c r="AM403" s="127">
        <f t="shared" si="331"/>
        <v>0</v>
      </c>
      <c r="AN403" s="127">
        <f t="shared" si="331"/>
        <v>0</v>
      </c>
      <c r="AO403" s="127">
        <f t="shared" si="331"/>
        <v>0</v>
      </c>
      <c r="AP403" s="127">
        <f t="shared" si="331"/>
        <v>0</v>
      </c>
      <c r="AQ403" s="127">
        <f t="shared" si="331"/>
        <v>0</v>
      </c>
      <c r="AR403" s="127">
        <f t="shared" si="331"/>
        <v>0</v>
      </c>
      <c r="AS403" s="127">
        <f t="shared" si="331"/>
        <v>0</v>
      </c>
      <c r="AT403" s="127">
        <f t="shared" si="331"/>
        <v>0</v>
      </c>
      <c r="AU403" s="127">
        <f t="shared" si="331"/>
        <v>0</v>
      </c>
      <c r="AV403" s="127">
        <f t="shared" si="331"/>
        <v>0</v>
      </c>
      <c r="AW403" s="127">
        <f t="shared" si="331"/>
        <v>0</v>
      </c>
      <c r="AX403" s="127">
        <f t="shared" si="331"/>
        <v>0</v>
      </c>
      <c r="AY403" s="127">
        <f t="shared" si="331"/>
        <v>0</v>
      </c>
      <c r="AZ403" s="127">
        <f t="shared" si="331"/>
        <v>0</v>
      </c>
      <c r="BA403" s="127">
        <f t="shared" si="331"/>
        <v>0</v>
      </c>
      <c r="BB403" s="127">
        <f t="shared" si="331"/>
        <v>0</v>
      </c>
      <c r="BC403" s="127">
        <f t="shared" si="331"/>
        <v>0</v>
      </c>
      <c r="BD403" s="127">
        <f t="shared" si="331"/>
        <v>0</v>
      </c>
      <c r="BE403" s="127">
        <f t="shared" si="331"/>
        <v>0</v>
      </c>
      <c r="BF403" s="127">
        <f t="shared" si="331"/>
        <v>0</v>
      </c>
      <c r="BG403" s="127">
        <f t="shared" si="331"/>
        <v>0</v>
      </c>
      <c r="BH403" s="127">
        <f t="shared" si="331"/>
        <v>0</v>
      </c>
      <c r="BI403" s="127">
        <f t="shared" si="331"/>
        <v>0</v>
      </c>
      <c r="BJ403" s="127">
        <f t="shared" si="331"/>
        <v>0</v>
      </c>
      <c r="BK403" s="127">
        <f t="shared" si="331"/>
        <v>0</v>
      </c>
      <c r="BL403" s="127">
        <f t="shared" si="331"/>
        <v>0</v>
      </c>
      <c r="BM403" s="127">
        <f t="shared" si="331"/>
        <v>0</v>
      </c>
    </row>
    <row r="404" spans="2:65" x14ac:dyDescent="0.25">
      <c r="B404" t="str">
        <f t="shared" si="329"/>
        <v>COSTI D'IMPIANTO E AMPLIAMENTO</v>
      </c>
      <c r="C404" s="51">
        <f t="shared" si="329"/>
        <v>0</v>
      </c>
      <c r="F404" s="127"/>
      <c r="G404" s="127"/>
      <c r="H404" s="127"/>
      <c r="I404" s="127"/>
      <c r="J404" s="127"/>
      <c r="K404" s="127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7"/>
      <c r="Z404" s="127"/>
      <c r="AA404" s="127"/>
      <c r="AB404" s="127"/>
      <c r="AC404" s="127"/>
      <c r="AD404" s="127">
        <f t="shared" ref="AD404:BM404" si="332">+IF(AC411=$G$5,0,1)*(SUM($G$8)*$C404)/12</f>
        <v>0</v>
      </c>
      <c r="AE404" s="127">
        <f t="shared" si="332"/>
        <v>0</v>
      </c>
      <c r="AF404" s="127">
        <f t="shared" si="332"/>
        <v>0</v>
      </c>
      <c r="AG404" s="127">
        <f t="shared" si="332"/>
        <v>0</v>
      </c>
      <c r="AH404" s="127">
        <f t="shared" si="332"/>
        <v>0</v>
      </c>
      <c r="AI404" s="127">
        <f t="shared" si="332"/>
        <v>0</v>
      </c>
      <c r="AJ404" s="127">
        <f t="shared" si="332"/>
        <v>0</v>
      </c>
      <c r="AK404" s="127">
        <f t="shared" si="332"/>
        <v>0</v>
      </c>
      <c r="AL404" s="127">
        <f t="shared" si="332"/>
        <v>0</v>
      </c>
      <c r="AM404" s="127">
        <f t="shared" si="332"/>
        <v>0</v>
      </c>
      <c r="AN404" s="127">
        <f t="shared" si="332"/>
        <v>0</v>
      </c>
      <c r="AO404" s="127">
        <f t="shared" si="332"/>
        <v>0</v>
      </c>
      <c r="AP404" s="127">
        <f t="shared" si="332"/>
        <v>0</v>
      </c>
      <c r="AQ404" s="127">
        <f t="shared" si="332"/>
        <v>0</v>
      </c>
      <c r="AR404" s="127">
        <f t="shared" si="332"/>
        <v>0</v>
      </c>
      <c r="AS404" s="127">
        <f t="shared" si="332"/>
        <v>0</v>
      </c>
      <c r="AT404" s="127">
        <f t="shared" si="332"/>
        <v>0</v>
      </c>
      <c r="AU404" s="127">
        <f t="shared" si="332"/>
        <v>0</v>
      </c>
      <c r="AV404" s="127">
        <f t="shared" si="332"/>
        <v>0</v>
      </c>
      <c r="AW404" s="127">
        <f t="shared" si="332"/>
        <v>0</v>
      </c>
      <c r="AX404" s="127">
        <f t="shared" si="332"/>
        <v>0</v>
      </c>
      <c r="AY404" s="127">
        <f t="shared" si="332"/>
        <v>0</v>
      </c>
      <c r="AZ404" s="127">
        <f t="shared" si="332"/>
        <v>0</v>
      </c>
      <c r="BA404" s="127">
        <f t="shared" si="332"/>
        <v>0</v>
      </c>
      <c r="BB404" s="127">
        <f t="shared" si="332"/>
        <v>0</v>
      </c>
      <c r="BC404" s="127">
        <f t="shared" si="332"/>
        <v>0</v>
      </c>
      <c r="BD404" s="127">
        <f t="shared" si="332"/>
        <v>0</v>
      </c>
      <c r="BE404" s="127">
        <f t="shared" si="332"/>
        <v>0</v>
      </c>
      <c r="BF404" s="127">
        <f t="shared" si="332"/>
        <v>0</v>
      </c>
      <c r="BG404" s="127">
        <f t="shared" si="332"/>
        <v>0</v>
      </c>
      <c r="BH404" s="127">
        <f t="shared" si="332"/>
        <v>0</v>
      </c>
      <c r="BI404" s="127">
        <f t="shared" si="332"/>
        <v>0</v>
      </c>
      <c r="BJ404" s="127">
        <f t="shared" si="332"/>
        <v>0</v>
      </c>
      <c r="BK404" s="127">
        <f t="shared" si="332"/>
        <v>0</v>
      </c>
      <c r="BL404" s="127">
        <f t="shared" si="332"/>
        <v>0</v>
      </c>
      <c r="BM404" s="127">
        <f t="shared" si="332"/>
        <v>0</v>
      </c>
    </row>
    <row r="405" spans="2:65" x14ac:dyDescent="0.25">
      <c r="B405" t="str">
        <f t="shared" si="329"/>
        <v>FEE D'INGRESSO</v>
      </c>
      <c r="C405" s="51">
        <f t="shared" si="329"/>
        <v>0</v>
      </c>
      <c r="F405" s="127"/>
      <c r="G405" s="127"/>
      <c r="H405" s="127"/>
      <c r="I405" s="127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  <c r="Z405" s="127"/>
      <c r="AA405" s="127"/>
      <c r="AB405" s="127"/>
      <c r="AC405" s="127"/>
      <c r="AD405" s="127">
        <f t="shared" ref="AD405:BM405" si="333">+IF(AC412=$G$5,0,1)*(SUM($G$9)*$C405)/12</f>
        <v>0</v>
      </c>
      <c r="AE405" s="127">
        <f t="shared" si="333"/>
        <v>0</v>
      </c>
      <c r="AF405" s="127">
        <f t="shared" si="333"/>
        <v>0</v>
      </c>
      <c r="AG405" s="127">
        <f t="shared" si="333"/>
        <v>0</v>
      </c>
      <c r="AH405" s="127">
        <f t="shared" si="333"/>
        <v>0</v>
      </c>
      <c r="AI405" s="127">
        <f t="shared" si="333"/>
        <v>0</v>
      </c>
      <c r="AJ405" s="127">
        <f t="shared" si="333"/>
        <v>0</v>
      </c>
      <c r="AK405" s="127">
        <f t="shared" si="333"/>
        <v>0</v>
      </c>
      <c r="AL405" s="127">
        <f t="shared" si="333"/>
        <v>0</v>
      </c>
      <c r="AM405" s="127">
        <f t="shared" si="333"/>
        <v>0</v>
      </c>
      <c r="AN405" s="127">
        <f t="shared" si="333"/>
        <v>0</v>
      </c>
      <c r="AO405" s="127">
        <f t="shared" si="333"/>
        <v>0</v>
      </c>
      <c r="AP405" s="127">
        <f t="shared" si="333"/>
        <v>0</v>
      </c>
      <c r="AQ405" s="127">
        <f t="shared" si="333"/>
        <v>0</v>
      </c>
      <c r="AR405" s="127">
        <f t="shared" si="333"/>
        <v>0</v>
      </c>
      <c r="AS405" s="127">
        <f t="shared" si="333"/>
        <v>0</v>
      </c>
      <c r="AT405" s="127">
        <f t="shared" si="333"/>
        <v>0</v>
      </c>
      <c r="AU405" s="127">
        <f t="shared" si="333"/>
        <v>0</v>
      </c>
      <c r="AV405" s="127">
        <f t="shared" si="333"/>
        <v>0</v>
      </c>
      <c r="AW405" s="127">
        <f t="shared" si="333"/>
        <v>0</v>
      </c>
      <c r="AX405" s="127">
        <f t="shared" si="333"/>
        <v>0</v>
      </c>
      <c r="AY405" s="127">
        <f t="shared" si="333"/>
        <v>0</v>
      </c>
      <c r="AZ405" s="127">
        <f t="shared" si="333"/>
        <v>0</v>
      </c>
      <c r="BA405" s="127">
        <f t="shared" si="333"/>
        <v>0</v>
      </c>
      <c r="BB405" s="127">
        <f t="shared" si="333"/>
        <v>0</v>
      </c>
      <c r="BC405" s="127">
        <f t="shared" si="333"/>
        <v>0</v>
      </c>
      <c r="BD405" s="127">
        <f t="shared" si="333"/>
        <v>0</v>
      </c>
      <c r="BE405" s="127">
        <f t="shared" si="333"/>
        <v>0</v>
      </c>
      <c r="BF405" s="127">
        <f t="shared" si="333"/>
        <v>0</v>
      </c>
      <c r="BG405" s="127">
        <f t="shared" si="333"/>
        <v>0</v>
      </c>
      <c r="BH405" s="127">
        <f t="shared" si="333"/>
        <v>0</v>
      </c>
      <c r="BI405" s="127">
        <f t="shared" si="333"/>
        <v>0</v>
      </c>
      <c r="BJ405" s="127">
        <f t="shared" si="333"/>
        <v>0</v>
      </c>
      <c r="BK405" s="127">
        <f t="shared" si="333"/>
        <v>0</v>
      </c>
      <c r="BL405" s="127">
        <f t="shared" si="333"/>
        <v>0</v>
      </c>
      <c r="BM405" s="127">
        <f t="shared" si="333"/>
        <v>0</v>
      </c>
    </row>
    <row r="406" spans="2:65" x14ac:dyDescent="0.25">
      <c r="B406" t="str">
        <f t="shared" si="329"/>
        <v>ALTRE IMM.NI IMMATERIALI</v>
      </c>
      <c r="C406" s="51">
        <f t="shared" si="329"/>
        <v>0</v>
      </c>
      <c r="F406" s="127"/>
      <c r="G406" s="127"/>
      <c r="H406" s="127"/>
      <c r="I406" s="127"/>
      <c r="J406" s="127"/>
      <c r="K406" s="127"/>
      <c r="L406" s="127"/>
      <c r="M406" s="127"/>
      <c r="N406" s="127"/>
      <c r="O406" s="127"/>
      <c r="P406" s="127"/>
      <c r="Q406" s="127"/>
      <c r="R406" s="127"/>
      <c r="S406" s="127"/>
      <c r="T406" s="127"/>
      <c r="U406" s="127"/>
      <c r="V406" s="127"/>
      <c r="W406" s="127"/>
      <c r="X406" s="127"/>
      <c r="Y406" s="127"/>
      <c r="Z406" s="127"/>
      <c r="AA406" s="127"/>
      <c r="AB406" s="127"/>
      <c r="AC406" s="127"/>
      <c r="AD406" s="127">
        <f t="shared" ref="AD406:BM406" si="334">+IF(AC413=$G$5,0,1)*(SUM($G$10)*$C406)/12</f>
        <v>0</v>
      </c>
      <c r="AE406" s="127">
        <f t="shared" si="334"/>
        <v>0</v>
      </c>
      <c r="AF406" s="127">
        <f t="shared" si="334"/>
        <v>0</v>
      </c>
      <c r="AG406" s="127">
        <f t="shared" si="334"/>
        <v>0</v>
      </c>
      <c r="AH406" s="127">
        <f t="shared" si="334"/>
        <v>0</v>
      </c>
      <c r="AI406" s="127">
        <f t="shared" si="334"/>
        <v>0</v>
      </c>
      <c r="AJ406" s="127">
        <f t="shared" si="334"/>
        <v>0</v>
      </c>
      <c r="AK406" s="127">
        <f t="shared" si="334"/>
        <v>0</v>
      </c>
      <c r="AL406" s="127">
        <f t="shared" si="334"/>
        <v>0</v>
      </c>
      <c r="AM406" s="127">
        <f t="shared" si="334"/>
        <v>0</v>
      </c>
      <c r="AN406" s="127">
        <f t="shared" si="334"/>
        <v>0</v>
      </c>
      <c r="AO406" s="127">
        <f t="shared" si="334"/>
        <v>0</v>
      </c>
      <c r="AP406" s="127">
        <f t="shared" si="334"/>
        <v>0</v>
      </c>
      <c r="AQ406" s="127">
        <f t="shared" si="334"/>
        <v>0</v>
      </c>
      <c r="AR406" s="127">
        <f t="shared" si="334"/>
        <v>0</v>
      </c>
      <c r="AS406" s="127">
        <f t="shared" si="334"/>
        <v>0</v>
      </c>
      <c r="AT406" s="127">
        <f t="shared" si="334"/>
        <v>0</v>
      </c>
      <c r="AU406" s="127">
        <f t="shared" si="334"/>
        <v>0</v>
      </c>
      <c r="AV406" s="127">
        <f t="shared" si="334"/>
        <v>0</v>
      </c>
      <c r="AW406" s="127">
        <f t="shared" si="334"/>
        <v>0</v>
      </c>
      <c r="AX406" s="127">
        <f t="shared" si="334"/>
        <v>0</v>
      </c>
      <c r="AY406" s="127">
        <f t="shared" si="334"/>
        <v>0</v>
      </c>
      <c r="AZ406" s="127">
        <f t="shared" si="334"/>
        <v>0</v>
      </c>
      <c r="BA406" s="127">
        <f t="shared" si="334"/>
        <v>0</v>
      </c>
      <c r="BB406" s="127">
        <f t="shared" si="334"/>
        <v>0</v>
      </c>
      <c r="BC406" s="127">
        <f t="shared" si="334"/>
        <v>0</v>
      </c>
      <c r="BD406" s="127">
        <f t="shared" si="334"/>
        <v>0</v>
      </c>
      <c r="BE406" s="127">
        <f t="shared" si="334"/>
        <v>0</v>
      </c>
      <c r="BF406" s="127">
        <f t="shared" si="334"/>
        <v>0</v>
      </c>
      <c r="BG406" s="127">
        <f t="shared" si="334"/>
        <v>0</v>
      </c>
      <c r="BH406" s="127">
        <f t="shared" si="334"/>
        <v>0</v>
      </c>
      <c r="BI406" s="127">
        <f t="shared" si="334"/>
        <v>0</v>
      </c>
      <c r="BJ406" s="127">
        <f t="shared" si="334"/>
        <v>0</v>
      </c>
      <c r="BK406" s="127">
        <f t="shared" si="334"/>
        <v>0</v>
      </c>
      <c r="BL406" s="127">
        <f t="shared" si="334"/>
        <v>0</v>
      </c>
      <c r="BM406" s="127">
        <f t="shared" si="334"/>
        <v>0</v>
      </c>
    </row>
    <row r="407" spans="2:65" ht="30" x14ac:dyDescent="0.25">
      <c r="C407" s="50"/>
      <c r="F407" s="165" t="s">
        <v>167</v>
      </c>
      <c r="G407" s="165" t="s">
        <v>167</v>
      </c>
      <c r="H407" s="165" t="s">
        <v>167</v>
      </c>
      <c r="I407" s="165" t="s">
        <v>167</v>
      </c>
      <c r="J407" s="165" t="s">
        <v>167</v>
      </c>
      <c r="K407" s="165" t="s">
        <v>167</v>
      </c>
      <c r="L407" s="165" t="s">
        <v>167</v>
      </c>
      <c r="M407" s="165" t="s">
        <v>167</v>
      </c>
      <c r="N407" s="165" t="s">
        <v>167</v>
      </c>
      <c r="O407" s="165" t="s">
        <v>167</v>
      </c>
      <c r="P407" s="165" t="s">
        <v>167</v>
      </c>
      <c r="Q407" s="165" t="s">
        <v>167</v>
      </c>
      <c r="R407" s="165" t="s">
        <v>167</v>
      </c>
      <c r="S407" s="165" t="s">
        <v>167</v>
      </c>
      <c r="T407" s="165" t="s">
        <v>167</v>
      </c>
      <c r="U407" s="165" t="s">
        <v>167</v>
      </c>
      <c r="V407" s="165" t="s">
        <v>167</v>
      </c>
      <c r="W407" s="165" t="s">
        <v>167</v>
      </c>
      <c r="X407" s="165" t="s">
        <v>167</v>
      </c>
      <c r="Y407" s="165" t="s">
        <v>167</v>
      </c>
      <c r="Z407" s="165" t="s">
        <v>167</v>
      </c>
      <c r="AA407" s="165" t="s">
        <v>167</v>
      </c>
      <c r="AB407" s="165" t="s">
        <v>167</v>
      </c>
      <c r="AC407" s="165" t="s">
        <v>167</v>
      </c>
      <c r="AD407" s="165" t="s">
        <v>167</v>
      </c>
      <c r="AE407" s="165" t="s">
        <v>167</v>
      </c>
      <c r="AF407" s="165" t="s">
        <v>167</v>
      </c>
      <c r="AG407" s="165" t="s">
        <v>167</v>
      </c>
      <c r="AH407" s="165" t="s">
        <v>167</v>
      </c>
      <c r="AI407" s="165" t="s">
        <v>167</v>
      </c>
      <c r="AJ407" s="165" t="s">
        <v>167</v>
      </c>
      <c r="AK407" s="165" t="s">
        <v>167</v>
      </c>
      <c r="AL407" s="165" t="s">
        <v>167</v>
      </c>
      <c r="AM407" s="165" t="s">
        <v>167</v>
      </c>
      <c r="AN407" s="165" t="s">
        <v>167</v>
      </c>
      <c r="AO407" s="165" t="s">
        <v>167</v>
      </c>
      <c r="AP407" s="165" t="s">
        <v>167</v>
      </c>
      <c r="AQ407" s="165" t="s">
        <v>167</v>
      </c>
      <c r="AR407" s="165" t="s">
        <v>167</v>
      </c>
      <c r="AS407" s="165" t="s">
        <v>167</v>
      </c>
      <c r="AT407" s="165" t="s">
        <v>167</v>
      </c>
      <c r="AU407" s="165" t="s">
        <v>167</v>
      </c>
      <c r="AV407" s="165" t="s">
        <v>167</v>
      </c>
      <c r="AW407" s="165" t="s">
        <v>167</v>
      </c>
      <c r="AX407" s="165" t="s">
        <v>167</v>
      </c>
      <c r="AY407" s="165" t="s">
        <v>167</v>
      </c>
      <c r="AZ407" s="165" t="s">
        <v>167</v>
      </c>
      <c r="BA407" s="165" t="s">
        <v>167</v>
      </c>
      <c r="BB407" s="165" t="s">
        <v>167</v>
      </c>
      <c r="BC407" s="165" t="s">
        <v>167</v>
      </c>
      <c r="BD407" s="165" t="s">
        <v>167</v>
      </c>
      <c r="BE407" s="165" t="s">
        <v>167</v>
      </c>
      <c r="BF407" s="165" t="s">
        <v>167</v>
      </c>
      <c r="BG407" s="165" t="s">
        <v>167</v>
      </c>
      <c r="BH407" s="165" t="s">
        <v>167</v>
      </c>
      <c r="BI407" s="165" t="s">
        <v>167</v>
      </c>
      <c r="BJ407" s="165" t="s">
        <v>167</v>
      </c>
      <c r="BK407" s="165" t="s">
        <v>167</v>
      </c>
      <c r="BL407" s="165" t="s">
        <v>167</v>
      </c>
      <c r="BM407" s="165" t="s">
        <v>167</v>
      </c>
    </row>
    <row r="408" spans="2:65" x14ac:dyDescent="0.25">
      <c r="B408" t="str">
        <f>+B401</f>
        <v>FABBRICATI</v>
      </c>
      <c r="C408" s="51"/>
      <c r="F408" s="127"/>
      <c r="G408" s="127"/>
      <c r="H408" s="127"/>
      <c r="I408" s="127"/>
      <c r="J408" s="127"/>
      <c r="K408" s="127"/>
      <c r="L408" s="127"/>
      <c r="M408" s="127"/>
      <c r="N408" s="127"/>
      <c r="O408" s="127"/>
      <c r="P408" s="127"/>
      <c r="Q408" s="127"/>
      <c r="R408" s="127"/>
      <c r="S408" s="127"/>
      <c r="T408" s="127"/>
      <c r="U408" s="127"/>
      <c r="V408" s="127"/>
      <c r="W408" s="127"/>
      <c r="X408" s="127"/>
      <c r="Y408" s="127"/>
      <c r="Z408" s="127"/>
      <c r="AA408" s="127"/>
      <c r="AB408" s="127"/>
      <c r="AC408" s="127"/>
      <c r="AD408" s="127">
        <f t="shared" ref="AD408:BM413" si="335">+AC408+AD401</f>
        <v>0</v>
      </c>
      <c r="AE408" s="127">
        <f t="shared" si="335"/>
        <v>0</v>
      </c>
      <c r="AF408" s="127">
        <f t="shared" si="335"/>
        <v>0</v>
      </c>
      <c r="AG408" s="127">
        <f t="shared" si="335"/>
        <v>0</v>
      </c>
      <c r="AH408" s="127">
        <f t="shared" si="335"/>
        <v>0</v>
      </c>
      <c r="AI408" s="127">
        <f t="shared" si="335"/>
        <v>0</v>
      </c>
      <c r="AJ408" s="127">
        <f t="shared" si="335"/>
        <v>0</v>
      </c>
      <c r="AK408" s="127">
        <f t="shared" si="335"/>
        <v>0</v>
      </c>
      <c r="AL408" s="127">
        <f t="shared" si="335"/>
        <v>0</v>
      </c>
      <c r="AM408" s="127">
        <f t="shared" si="335"/>
        <v>0</v>
      </c>
      <c r="AN408" s="127">
        <f t="shared" si="335"/>
        <v>0</v>
      </c>
      <c r="AO408" s="127">
        <f t="shared" si="335"/>
        <v>0</v>
      </c>
      <c r="AP408" s="127">
        <f t="shared" si="335"/>
        <v>0</v>
      </c>
      <c r="AQ408" s="127">
        <f t="shared" si="335"/>
        <v>0</v>
      </c>
      <c r="AR408" s="127">
        <f t="shared" si="335"/>
        <v>0</v>
      </c>
      <c r="AS408" s="127">
        <f t="shared" si="335"/>
        <v>0</v>
      </c>
      <c r="AT408" s="127">
        <f t="shared" si="335"/>
        <v>0</v>
      </c>
      <c r="AU408" s="127">
        <f t="shared" si="335"/>
        <v>0</v>
      </c>
      <c r="AV408" s="127">
        <f t="shared" si="335"/>
        <v>0</v>
      </c>
      <c r="AW408" s="127">
        <f t="shared" si="335"/>
        <v>0</v>
      </c>
      <c r="AX408" s="127">
        <f t="shared" si="335"/>
        <v>0</v>
      </c>
      <c r="AY408" s="127">
        <f t="shared" si="335"/>
        <v>0</v>
      </c>
      <c r="AZ408" s="127">
        <f t="shared" si="335"/>
        <v>0</v>
      </c>
      <c r="BA408" s="127">
        <f t="shared" si="335"/>
        <v>0</v>
      </c>
      <c r="BB408" s="127">
        <f t="shared" si="335"/>
        <v>0</v>
      </c>
      <c r="BC408" s="127">
        <f t="shared" si="335"/>
        <v>0</v>
      </c>
      <c r="BD408" s="127">
        <f t="shared" si="335"/>
        <v>0</v>
      </c>
      <c r="BE408" s="127">
        <f t="shared" si="335"/>
        <v>0</v>
      </c>
      <c r="BF408" s="127">
        <f t="shared" si="335"/>
        <v>0</v>
      </c>
      <c r="BG408" s="127">
        <f t="shared" si="335"/>
        <v>0</v>
      </c>
      <c r="BH408" s="127">
        <f t="shared" si="335"/>
        <v>0</v>
      </c>
      <c r="BI408" s="127">
        <f t="shared" si="335"/>
        <v>0</v>
      </c>
      <c r="BJ408" s="127">
        <f t="shared" si="335"/>
        <v>0</v>
      </c>
      <c r="BK408" s="127">
        <f t="shared" si="335"/>
        <v>0</v>
      </c>
      <c r="BL408" s="127">
        <f t="shared" si="335"/>
        <v>0</v>
      </c>
      <c r="BM408" s="127">
        <f t="shared" si="335"/>
        <v>0</v>
      </c>
    </row>
    <row r="409" spans="2:65" x14ac:dyDescent="0.25">
      <c r="B409" t="str">
        <f t="shared" ref="B409:B412" si="336">+B402</f>
        <v>IMPIANTI E MACCHINARI</v>
      </c>
      <c r="C409" s="51"/>
      <c r="F409" s="127"/>
      <c r="G409" s="127"/>
      <c r="H409" s="127"/>
      <c r="I409" s="127"/>
      <c r="J409" s="127"/>
      <c r="K409" s="127"/>
      <c r="L409" s="127"/>
      <c r="M409" s="127"/>
      <c r="N409" s="127"/>
      <c r="O409" s="127"/>
      <c r="P409" s="127"/>
      <c r="Q409" s="127"/>
      <c r="R409" s="127"/>
      <c r="S409" s="127"/>
      <c r="T409" s="127"/>
      <c r="U409" s="127"/>
      <c r="V409" s="127"/>
      <c r="W409" s="127"/>
      <c r="X409" s="127"/>
      <c r="Y409" s="127"/>
      <c r="Z409" s="127"/>
      <c r="AA409" s="127"/>
      <c r="AB409" s="127"/>
      <c r="AC409" s="127"/>
      <c r="AD409" s="127">
        <f t="shared" si="335"/>
        <v>0</v>
      </c>
      <c r="AE409" s="127">
        <f t="shared" si="335"/>
        <v>0</v>
      </c>
      <c r="AF409" s="127">
        <f t="shared" si="335"/>
        <v>0</v>
      </c>
      <c r="AG409" s="127">
        <f t="shared" si="335"/>
        <v>0</v>
      </c>
      <c r="AH409" s="127">
        <f t="shared" si="335"/>
        <v>0</v>
      </c>
      <c r="AI409" s="127">
        <f t="shared" si="335"/>
        <v>0</v>
      </c>
      <c r="AJ409" s="127">
        <f t="shared" si="335"/>
        <v>0</v>
      </c>
      <c r="AK409" s="127">
        <f t="shared" si="335"/>
        <v>0</v>
      </c>
      <c r="AL409" s="127">
        <f t="shared" si="335"/>
        <v>0</v>
      </c>
      <c r="AM409" s="127">
        <f t="shared" si="335"/>
        <v>0</v>
      </c>
      <c r="AN409" s="127">
        <f t="shared" si="335"/>
        <v>0</v>
      </c>
      <c r="AO409" s="127">
        <f t="shared" si="335"/>
        <v>0</v>
      </c>
      <c r="AP409" s="127">
        <f t="shared" si="335"/>
        <v>0</v>
      </c>
      <c r="AQ409" s="127">
        <f t="shared" si="335"/>
        <v>0</v>
      </c>
      <c r="AR409" s="127">
        <f t="shared" si="335"/>
        <v>0</v>
      </c>
      <c r="AS409" s="127">
        <f t="shared" si="335"/>
        <v>0</v>
      </c>
      <c r="AT409" s="127">
        <f t="shared" si="335"/>
        <v>0</v>
      </c>
      <c r="AU409" s="127">
        <f t="shared" si="335"/>
        <v>0</v>
      </c>
      <c r="AV409" s="127">
        <f t="shared" si="335"/>
        <v>0</v>
      </c>
      <c r="AW409" s="127">
        <f t="shared" si="335"/>
        <v>0</v>
      </c>
      <c r="AX409" s="127">
        <f t="shared" si="335"/>
        <v>0</v>
      </c>
      <c r="AY409" s="127">
        <f t="shared" si="335"/>
        <v>0</v>
      </c>
      <c r="AZ409" s="127">
        <f t="shared" si="335"/>
        <v>0</v>
      </c>
      <c r="BA409" s="127">
        <f t="shared" si="335"/>
        <v>0</v>
      </c>
      <c r="BB409" s="127">
        <f t="shared" si="335"/>
        <v>0</v>
      </c>
      <c r="BC409" s="127">
        <f t="shared" si="335"/>
        <v>0</v>
      </c>
      <c r="BD409" s="127">
        <f t="shared" si="335"/>
        <v>0</v>
      </c>
      <c r="BE409" s="127">
        <f t="shared" si="335"/>
        <v>0</v>
      </c>
      <c r="BF409" s="127">
        <f t="shared" si="335"/>
        <v>0</v>
      </c>
      <c r="BG409" s="127">
        <f t="shared" si="335"/>
        <v>0</v>
      </c>
      <c r="BH409" s="127">
        <f t="shared" si="335"/>
        <v>0</v>
      </c>
      <c r="BI409" s="127">
        <f t="shared" si="335"/>
        <v>0</v>
      </c>
      <c r="BJ409" s="127">
        <f t="shared" si="335"/>
        <v>0</v>
      </c>
      <c r="BK409" s="127">
        <f t="shared" si="335"/>
        <v>0</v>
      </c>
      <c r="BL409" s="127">
        <f t="shared" si="335"/>
        <v>0</v>
      </c>
      <c r="BM409" s="127">
        <f t="shared" si="335"/>
        <v>0</v>
      </c>
    </row>
    <row r="410" spans="2:65" x14ac:dyDescent="0.25">
      <c r="B410" t="str">
        <f t="shared" si="336"/>
        <v>ATTREZZATURE IND.LI E COMM.LI</v>
      </c>
      <c r="C410" s="51"/>
      <c r="F410" s="127"/>
      <c r="G410" s="127"/>
      <c r="H410" s="127"/>
      <c r="I410" s="127"/>
      <c r="J410" s="127"/>
      <c r="K410" s="127"/>
      <c r="L410" s="127"/>
      <c r="M410" s="127"/>
      <c r="N410" s="127"/>
      <c r="O410" s="127"/>
      <c r="P410" s="127"/>
      <c r="Q410" s="127"/>
      <c r="R410" s="127"/>
      <c r="S410" s="127"/>
      <c r="T410" s="127"/>
      <c r="U410" s="127"/>
      <c r="V410" s="127"/>
      <c r="W410" s="127"/>
      <c r="X410" s="127"/>
      <c r="Y410" s="127"/>
      <c r="Z410" s="127"/>
      <c r="AA410" s="127"/>
      <c r="AB410" s="127"/>
      <c r="AC410" s="127"/>
      <c r="AD410" s="127">
        <f t="shared" si="335"/>
        <v>0</v>
      </c>
      <c r="AE410" s="127">
        <f t="shared" si="335"/>
        <v>0</v>
      </c>
      <c r="AF410" s="127">
        <f t="shared" si="335"/>
        <v>0</v>
      </c>
      <c r="AG410" s="127">
        <f t="shared" si="335"/>
        <v>0</v>
      </c>
      <c r="AH410" s="127">
        <f t="shared" si="335"/>
        <v>0</v>
      </c>
      <c r="AI410" s="127">
        <f t="shared" si="335"/>
        <v>0</v>
      </c>
      <c r="AJ410" s="127">
        <f t="shared" si="335"/>
        <v>0</v>
      </c>
      <c r="AK410" s="127">
        <f t="shared" si="335"/>
        <v>0</v>
      </c>
      <c r="AL410" s="127">
        <f t="shared" si="335"/>
        <v>0</v>
      </c>
      <c r="AM410" s="127">
        <f t="shared" si="335"/>
        <v>0</v>
      </c>
      <c r="AN410" s="127">
        <f t="shared" si="335"/>
        <v>0</v>
      </c>
      <c r="AO410" s="127">
        <f t="shared" si="335"/>
        <v>0</v>
      </c>
      <c r="AP410" s="127">
        <f t="shared" si="335"/>
        <v>0</v>
      </c>
      <c r="AQ410" s="127">
        <f t="shared" si="335"/>
        <v>0</v>
      </c>
      <c r="AR410" s="127">
        <f t="shared" si="335"/>
        <v>0</v>
      </c>
      <c r="AS410" s="127">
        <f t="shared" si="335"/>
        <v>0</v>
      </c>
      <c r="AT410" s="127">
        <f t="shared" si="335"/>
        <v>0</v>
      </c>
      <c r="AU410" s="127">
        <f t="shared" si="335"/>
        <v>0</v>
      </c>
      <c r="AV410" s="127">
        <f t="shared" si="335"/>
        <v>0</v>
      </c>
      <c r="AW410" s="127">
        <f t="shared" si="335"/>
        <v>0</v>
      </c>
      <c r="AX410" s="127">
        <f t="shared" si="335"/>
        <v>0</v>
      </c>
      <c r="AY410" s="127">
        <f t="shared" si="335"/>
        <v>0</v>
      </c>
      <c r="AZ410" s="127">
        <f t="shared" si="335"/>
        <v>0</v>
      </c>
      <c r="BA410" s="127">
        <f t="shared" si="335"/>
        <v>0</v>
      </c>
      <c r="BB410" s="127">
        <f t="shared" si="335"/>
        <v>0</v>
      </c>
      <c r="BC410" s="127">
        <f t="shared" si="335"/>
        <v>0</v>
      </c>
      <c r="BD410" s="127">
        <f t="shared" si="335"/>
        <v>0</v>
      </c>
      <c r="BE410" s="127">
        <f t="shared" si="335"/>
        <v>0</v>
      </c>
      <c r="BF410" s="127">
        <f t="shared" si="335"/>
        <v>0</v>
      </c>
      <c r="BG410" s="127">
        <f t="shared" si="335"/>
        <v>0</v>
      </c>
      <c r="BH410" s="127">
        <f t="shared" si="335"/>
        <v>0</v>
      </c>
      <c r="BI410" s="127">
        <f t="shared" si="335"/>
        <v>0</v>
      </c>
      <c r="BJ410" s="127">
        <f t="shared" si="335"/>
        <v>0</v>
      </c>
      <c r="BK410" s="127">
        <f t="shared" si="335"/>
        <v>0</v>
      </c>
      <c r="BL410" s="127">
        <f t="shared" si="335"/>
        <v>0</v>
      </c>
      <c r="BM410" s="127">
        <f t="shared" si="335"/>
        <v>0</v>
      </c>
    </row>
    <row r="411" spans="2:65" x14ac:dyDescent="0.25">
      <c r="B411" t="str">
        <f t="shared" si="336"/>
        <v>COSTI D'IMPIANTO E AMPLIAMENTO</v>
      </c>
      <c r="C411" s="51"/>
      <c r="F411" s="127"/>
      <c r="G411" s="127"/>
      <c r="H411" s="127"/>
      <c r="I411" s="127"/>
      <c r="J411" s="127"/>
      <c r="K411" s="127"/>
      <c r="L411" s="127"/>
      <c r="M411" s="127"/>
      <c r="N411" s="127"/>
      <c r="O411" s="127"/>
      <c r="P411" s="127"/>
      <c r="Q411" s="127"/>
      <c r="R411" s="127"/>
      <c r="S411" s="127"/>
      <c r="T411" s="127"/>
      <c r="U411" s="127"/>
      <c r="V411" s="127"/>
      <c r="W411" s="127"/>
      <c r="X411" s="127"/>
      <c r="Y411" s="127"/>
      <c r="Z411" s="127"/>
      <c r="AA411" s="127"/>
      <c r="AB411" s="127"/>
      <c r="AC411" s="127"/>
      <c r="AD411" s="127">
        <f t="shared" si="335"/>
        <v>0</v>
      </c>
      <c r="AE411" s="127">
        <f t="shared" si="335"/>
        <v>0</v>
      </c>
      <c r="AF411" s="127">
        <f t="shared" si="335"/>
        <v>0</v>
      </c>
      <c r="AG411" s="127">
        <f t="shared" si="335"/>
        <v>0</v>
      </c>
      <c r="AH411" s="127">
        <f t="shared" si="335"/>
        <v>0</v>
      </c>
      <c r="AI411" s="127">
        <f t="shared" si="335"/>
        <v>0</v>
      </c>
      <c r="AJ411" s="127">
        <f t="shared" si="335"/>
        <v>0</v>
      </c>
      <c r="AK411" s="127">
        <f t="shared" si="335"/>
        <v>0</v>
      </c>
      <c r="AL411" s="127">
        <f t="shared" si="335"/>
        <v>0</v>
      </c>
      <c r="AM411" s="127">
        <f t="shared" si="335"/>
        <v>0</v>
      </c>
      <c r="AN411" s="127">
        <f t="shared" si="335"/>
        <v>0</v>
      </c>
      <c r="AO411" s="127">
        <f t="shared" si="335"/>
        <v>0</v>
      </c>
      <c r="AP411" s="127">
        <f t="shared" si="335"/>
        <v>0</v>
      </c>
      <c r="AQ411" s="127">
        <f t="shared" si="335"/>
        <v>0</v>
      </c>
      <c r="AR411" s="127">
        <f t="shared" si="335"/>
        <v>0</v>
      </c>
      <c r="AS411" s="127">
        <f t="shared" si="335"/>
        <v>0</v>
      </c>
      <c r="AT411" s="127">
        <f t="shared" si="335"/>
        <v>0</v>
      </c>
      <c r="AU411" s="127">
        <f t="shared" si="335"/>
        <v>0</v>
      </c>
      <c r="AV411" s="127">
        <f t="shared" si="335"/>
        <v>0</v>
      </c>
      <c r="AW411" s="127">
        <f t="shared" si="335"/>
        <v>0</v>
      </c>
      <c r="AX411" s="127">
        <f t="shared" si="335"/>
        <v>0</v>
      </c>
      <c r="AY411" s="127">
        <f t="shared" si="335"/>
        <v>0</v>
      </c>
      <c r="AZ411" s="127">
        <f t="shared" si="335"/>
        <v>0</v>
      </c>
      <c r="BA411" s="127">
        <f t="shared" si="335"/>
        <v>0</v>
      </c>
      <c r="BB411" s="127">
        <f t="shared" si="335"/>
        <v>0</v>
      </c>
      <c r="BC411" s="127">
        <f t="shared" si="335"/>
        <v>0</v>
      </c>
      <c r="BD411" s="127">
        <f t="shared" si="335"/>
        <v>0</v>
      </c>
      <c r="BE411" s="127">
        <f t="shared" si="335"/>
        <v>0</v>
      </c>
      <c r="BF411" s="127">
        <f t="shared" si="335"/>
        <v>0</v>
      </c>
      <c r="BG411" s="127">
        <f t="shared" si="335"/>
        <v>0</v>
      </c>
      <c r="BH411" s="127">
        <f t="shared" si="335"/>
        <v>0</v>
      </c>
      <c r="BI411" s="127">
        <f t="shared" si="335"/>
        <v>0</v>
      </c>
      <c r="BJ411" s="127">
        <f t="shared" si="335"/>
        <v>0</v>
      </c>
      <c r="BK411" s="127">
        <f t="shared" si="335"/>
        <v>0</v>
      </c>
      <c r="BL411" s="127">
        <f t="shared" si="335"/>
        <v>0</v>
      </c>
      <c r="BM411" s="127">
        <f t="shared" si="335"/>
        <v>0</v>
      </c>
    </row>
    <row r="412" spans="2:65" x14ac:dyDescent="0.25">
      <c r="B412" t="str">
        <f t="shared" si="336"/>
        <v>FEE D'INGRESSO</v>
      </c>
      <c r="C412" s="51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T412" s="127"/>
      <c r="U412" s="127"/>
      <c r="V412" s="127"/>
      <c r="W412" s="127"/>
      <c r="X412" s="127"/>
      <c r="Y412" s="127"/>
      <c r="Z412" s="127"/>
      <c r="AA412" s="127"/>
      <c r="AB412" s="127"/>
      <c r="AC412" s="127"/>
      <c r="AD412" s="127">
        <f t="shared" si="335"/>
        <v>0</v>
      </c>
      <c r="AE412" s="127">
        <f t="shared" si="335"/>
        <v>0</v>
      </c>
      <c r="AF412" s="127">
        <f t="shared" si="335"/>
        <v>0</v>
      </c>
      <c r="AG412" s="127">
        <f t="shared" si="335"/>
        <v>0</v>
      </c>
      <c r="AH412" s="127">
        <f t="shared" si="335"/>
        <v>0</v>
      </c>
      <c r="AI412" s="127">
        <f t="shared" si="335"/>
        <v>0</v>
      </c>
      <c r="AJ412" s="127">
        <f t="shared" si="335"/>
        <v>0</v>
      </c>
      <c r="AK412" s="127">
        <f t="shared" si="335"/>
        <v>0</v>
      </c>
      <c r="AL412" s="127">
        <f t="shared" si="335"/>
        <v>0</v>
      </c>
      <c r="AM412" s="127">
        <f t="shared" si="335"/>
        <v>0</v>
      </c>
      <c r="AN412" s="127">
        <f t="shared" si="335"/>
        <v>0</v>
      </c>
      <c r="AO412" s="127">
        <f t="shared" si="335"/>
        <v>0</v>
      </c>
      <c r="AP412" s="127">
        <f t="shared" si="335"/>
        <v>0</v>
      </c>
      <c r="AQ412" s="127">
        <f t="shared" si="335"/>
        <v>0</v>
      </c>
      <c r="AR412" s="127">
        <f t="shared" si="335"/>
        <v>0</v>
      </c>
      <c r="AS412" s="127">
        <f t="shared" si="335"/>
        <v>0</v>
      </c>
      <c r="AT412" s="127">
        <f t="shared" si="335"/>
        <v>0</v>
      </c>
      <c r="AU412" s="127">
        <f t="shared" si="335"/>
        <v>0</v>
      </c>
      <c r="AV412" s="127">
        <f t="shared" si="335"/>
        <v>0</v>
      </c>
      <c r="AW412" s="127">
        <f t="shared" si="335"/>
        <v>0</v>
      </c>
      <c r="AX412" s="127">
        <f t="shared" si="335"/>
        <v>0</v>
      </c>
      <c r="AY412" s="127">
        <f t="shared" si="335"/>
        <v>0</v>
      </c>
      <c r="AZ412" s="127">
        <f t="shared" si="335"/>
        <v>0</v>
      </c>
      <c r="BA412" s="127">
        <f t="shared" si="335"/>
        <v>0</v>
      </c>
      <c r="BB412" s="127">
        <f t="shared" si="335"/>
        <v>0</v>
      </c>
      <c r="BC412" s="127">
        <f t="shared" si="335"/>
        <v>0</v>
      </c>
      <c r="BD412" s="127">
        <f t="shared" si="335"/>
        <v>0</v>
      </c>
      <c r="BE412" s="127">
        <f t="shared" si="335"/>
        <v>0</v>
      </c>
      <c r="BF412" s="127">
        <f t="shared" si="335"/>
        <v>0</v>
      </c>
      <c r="BG412" s="127">
        <f t="shared" si="335"/>
        <v>0</v>
      </c>
      <c r="BH412" s="127">
        <f t="shared" si="335"/>
        <v>0</v>
      </c>
      <c r="BI412" s="127">
        <f t="shared" si="335"/>
        <v>0</v>
      </c>
      <c r="BJ412" s="127">
        <f t="shared" si="335"/>
        <v>0</v>
      </c>
      <c r="BK412" s="127">
        <f t="shared" si="335"/>
        <v>0</v>
      </c>
      <c r="BL412" s="127">
        <f t="shared" si="335"/>
        <v>0</v>
      </c>
      <c r="BM412" s="127">
        <f t="shared" si="335"/>
        <v>0</v>
      </c>
    </row>
    <row r="413" spans="2:65" x14ac:dyDescent="0.25">
      <c r="B413" t="str">
        <f>+B406</f>
        <v>ALTRE IMM.NI IMMATERIALI</v>
      </c>
      <c r="C413" s="51"/>
      <c r="F413" s="127"/>
      <c r="G413" s="127"/>
      <c r="H413" s="127"/>
      <c r="I413" s="127"/>
      <c r="J413" s="127"/>
      <c r="K413" s="127"/>
      <c r="L413" s="127"/>
      <c r="M413" s="127"/>
      <c r="N413" s="127"/>
      <c r="O413" s="127"/>
      <c r="P413" s="127"/>
      <c r="Q413" s="127"/>
      <c r="R413" s="127"/>
      <c r="S413" s="127"/>
      <c r="T413" s="127"/>
      <c r="U413" s="127"/>
      <c r="V413" s="127"/>
      <c r="W413" s="127"/>
      <c r="X413" s="127"/>
      <c r="Y413" s="127"/>
      <c r="Z413" s="127"/>
      <c r="AA413" s="127"/>
      <c r="AB413" s="127"/>
      <c r="AC413" s="127"/>
      <c r="AD413" s="127">
        <f t="shared" si="335"/>
        <v>0</v>
      </c>
      <c r="AE413" s="127">
        <f t="shared" si="335"/>
        <v>0</v>
      </c>
      <c r="AF413" s="127">
        <f t="shared" si="335"/>
        <v>0</v>
      </c>
      <c r="AG413" s="127">
        <f t="shared" si="335"/>
        <v>0</v>
      </c>
      <c r="AH413" s="127">
        <f t="shared" si="335"/>
        <v>0</v>
      </c>
      <c r="AI413" s="127">
        <f t="shared" si="335"/>
        <v>0</v>
      </c>
      <c r="AJ413" s="127">
        <f t="shared" si="335"/>
        <v>0</v>
      </c>
      <c r="AK413" s="127">
        <f t="shared" si="335"/>
        <v>0</v>
      </c>
      <c r="AL413" s="127">
        <f t="shared" si="335"/>
        <v>0</v>
      </c>
      <c r="AM413" s="127">
        <f t="shared" si="335"/>
        <v>0</v>
      </c>
      <c r="AN413" s="127">
        <f t="shared" si="335"/>
        <v>0</v>
      </c>
      <c r="AO413" s="127">
        <f t="shared" si="335"/>
        <v>0</v>
      </c>
      <c r="AP413" s="127">
        <f t="shared" si="335"/>
        <v>0</v>
      </c>
      <c r="AQ413" s="127">
        <f t="shared" si="335"/>
        <v>0</v>
      </c>
      <c r="AR413" s="127">
        <f t="shared" si="335"/>
        <v>0</v>
      </c>
      <c r="AS413" s="127">
        <f t="shared" si="335"/>
        <v>0</v>
      </c>
      <c r="AT413" s="127">
        <f t="shared" si="335"/>
        <v>0</v>
      </c>
      <c r="AU413" s="127">
        <f t="shared" si="335"/>
        <v>0</v>
      </c>
      <c r="AV413" s="127">
        <f t="shared" si="335"/>
        <v>0</v>
      </c>
      <c r="AW413" s="127">
        <f t="shared" si="335"/>
        <v>0</v>
      </c>
      <c r="AX413" s="127">
        <f t="shared" si="335"/>
        <v>0</v>
      </c>
      <c r="AY413" s="127">
        <f t="shared" si="335"/>
        <v>0</v>
      </c>
      <c r="AZ413" s="127">
        <f t="shared" si="335"/>
        <v>0</v>
      </c>
      <c r="BA413" s="127">
        <f t="shared" si="335"/>
        <v>0</v>
      </c>
      <c r="BB413" s="127">
        <f t="shared" si="335"/>
        <v>0</v>
      </c>
      <c r="BC413" s="127">
        <f t="shared" si="335"/>
        <v>0</v>
      </c>
      <c r="BD413" s="127">
        <f t="shared" si="335"/>
        <v>0</v>
      </c>
      <c r="BE413" s="127">
        <f t="shared" si="335"/>
        <v>0</v>
      </c>
      <c r="BF413" s="127">
        <f t="shared" si="335"/>
        <v>0</v>
      </c>
      <c r="BG413" s="127">
        <f t="shared" si="335"/>
        <v>0</v>
      </c>
      <c r="BH413" s="127">
        <f t="shared" si="335"/>
        <v>0</v>
      </c>
      <c r="BI413" s="127">
        <f t="shared" si="335"/>
        <v>0</v>
      </c>
      <c r="BJ413" s="127">
        <f t="shared" si="335"/>
        <v>0</v>
      </c>
      <c r="BK413" s="127">
        <f t="shared" si="335"/>
        <v>0</v>
      </c>
      <c r="BL413" s="127">
        <f t="shared" si="335"/>
        <v>0</v>
      </c>
      <c r="BM413" s="127">
        <f t="shared" si="335"/>
        <v>0</v>
      </c>
    </row>
    <row r="414" spans="2:65" x14ac:dyDescent="0.25">
      <c r="F414" s="142"/>
      <c r="G414" s="142"/>
      <c r="H414" s="142"/>
      <c r="I414" s="142"/>
      <c r="J414" s="142"/>
      <c r="K414" s="142"/>
      <c r="L414" s="142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  <c r="W414" s="142"/>
      <c r="X414" s="142"/>
      <c r="Y414" s="142"/>
      <c r="Z414" s="142"/>
      <c r="AA414" s="142"/>
      <c r="AB414" s="142"/>
      <c r="AC414" s="142"/>
      <c r="AD414" s="142"/>
      <c r="AE414" s="142"/>
      <c r="AF414" s="142"/>
      <c r="AG414" s="142"/>
      <c r="AH414" s="142"/>
      <c r="AI414" s="142"/>
      <c r="AJ414" s="142"/>
      <c r="AK414" s="142"/>
      <c r="AL414" s="142"/>
      <c r="AM414" s="142"/>
      <c r="AN414" s="142"/>
      <c r="AO414" s="142"/>
      <c r="AP414" s="142"/>
      <c r="AQ414" s="142"/>
      <c r="AR414" s="142"/>
      <c r="AS414" s="142"/>
      <c r="AT414" s="142"/>
      <c r="AU414" s="142"/>
      <c r="AV414" s="142"/>
      <c r="AW414" s="142"/>
      <c r="AX414" s="142"/>
      <c r="AY414" s="142"/>
      <c r="AZ414" s="142"/>
      <c r="BA414" s="142"/>
      <c r="BB414" s="142"/>
      <c r="BC414" s="142"/>
      <c r="BD414" s="142"/>
      <c r="BE414" s="142"/>
      <c r="BF414" s="142"/>
      <c r="BG414" s="142"/>
      <c r="BH414" s="142"/>
      <c r="BI414" s="142"/>
      <c r="BJ414" s="142"/>
      <c r="BK414" s="142"/>
      <c r="BL414" s="142"/>
      <c r="BM414" s="142"/>
    </row>
    <row r="415" spans="2:65" ht="30" x14ac:dyDescent="0.25">
      <c r="C415" s="50" t="s">
        <v>165</v>
      </c>
      <c r="F415" s="165" t="s">
        <v>166</v>
      </c>
      <c r="G415" s="165" t="s">
        <v>166</v>
      </c>
      <c r="H415" s="165" t="s">
        <v>166</v>
      </c>
      <c r="I415" s="165" t="s">
        <v>166</v>
      </c>
      <c r="J415" s="165" t="s">
        <v>166</v>
      </c>
      <c r="K415" s="165" t="s">
        <v>166</v>
      </c>
      <c r="L415" s="165" t="s">
        <v>166</v>
      </c>
      <c r="M415" s="165" t="s">
        <v>166</v>
      </c>
      <c r="N415" s="165" t="s">
        <v>166</v>
      </c>
      <c r="O415" s="165" t="s">
        <v>166</v>
      </c>
      <c r="P415" s="165" t="s">
        <v>166</v>
      </c>
      <c r="Q415" s="165" t="s">
        <v>166</v>
      </c>
      <c r="R415" s="165" t="s">
        <v>166</v>
      </c>
      <c r="S415" s="165" t="s">
        <v>166</v>
      </c>
      <c r="T415" s="165" t="s">
        <v>166</v>
      </c>
      <c r="U415" s="165" t="s">
        <v>166</v>
      </c>
      <c r="V415" s="165" t="s">
        <v>166</v>
      </c>
      <c r="W415" s="165" t="s">
        <v>166</v>
      </c>
      <c r="X415" s="165" t="s">
        <v>166</v>
      </c>
      <c r="Y415" s="165" t="s">
        <v>166</v>
      </c>
      <c r="Z415" s="165" t="s">
        <v>166</v>
      </c>
      <c r="AA415" s="165" t="s">
        <v>166</v>
      </c>
      <c r="AB415" s="165" t="s">
        <v>166</v>
      </c>
      <c r="AC415" s="165" t="s">
        <v>166</v>
      </c>
      <c r="AD415" s="165" t="s">
        <v>166</v>
      </c>
      <c r="AE415" s="165" t="s">
        <v>166</v>
      </c>
      <c r="AF415" s="165" t="s">
        <v>166</v>
      </c>
      <c r="AG415" s="165" t="s">
        <v>166</v>
      </c>
      <c r="AH415" s="165" t="s">
        <v>166</v>
      </c>
      <c r="AI415" s="165" t="s">
        <v>166</v>
      </c>
      <c r="AJ415" s="165" t="s">
        <v>166</v>
      </c>
      <c r="AK415" s="165" t="s">
        <v>166</v>
      </c>
      <c r="AL415" s="165" t="s">
        <v>166</v>
      </c>
      <c r="AM415" s="165" t="s">
        <v>166</v>
      </c>
      <c r="AN415" s="165" t="s">
        <v>166</v>
      </c>
      <c r="AO415" s="165" t="s">
        <v>166</v>
      </c>
      <c r="AP415" s="165" t="s">
        <v>166</v>
      </c>
      <c r="AQ415" s="165" t="s">
        <v>166</v>
      </c>
      <c r="AR415" s="165" t="s">
        <v>166</v>
      </c>
      <c r="AS415" s="165" t="s">
        <v>166</v>
      </c>
      <c r="AT415" s="165" t="s">
        <v>166</v>
      </c>
      <c r="AU415" s="165" t="s">
        <v>166</v>
      </c>
      <c r="AV415" s="165" t="s">
        <v>166</v>
      </c>
      <c r="AW415" s="165" t="s">
        <v>166</v>
      </c>
      <c r="AX415" s="165" t="s">
        <v>166</v>
      </c>
      <c r="AY415" s="165" t="s">
        <v>166</v>
      </c>
      <c r="AZ415" s="165" t="s">
        <v>166</v>
      </c>
      <c r="BA415" s="165" t="s">
        <v>166</v>
      </c>
      <c r="BB415" s="165" t="s">
        <v>166</v>
      </c>
      <c r="BC415" s="165" t="s">
        <v>166</v>
      </c>
      <c r="BD415" s="165" t="s">
        <v>166</v>
      </c>
      <c r="BE415" s="165" t="s">
        <v>166</v>
      </c>
      <c r="BF415" s="165" t="s">
        <v>166</v>
      </c>
      <c r="BG415" s="165" t="s">
        <v>166</v>
      </c>
      <c r="BH415" s="165" t="s">
        <v>166</v>
      </c>
      <c r="BI415" s="165" t="s">
        <v>166</v>
      </c>
      <c r="BJ415" s="165" t="s">
        <v>166</v>
      </c>
      <c r="BK415" s="165" t="s">
        <v>166</v>
      </c>
      <c r="BL415" s="165" t="s">
        <v>166</v>
      </c>
      <c r="BM415" s="165" t="s">
        <v>166</v>
      </c>
    </row>
    <row r="416" spans="2:65" x14ac:dyDescent="0.25">
      <c r="B416" t="str">
        <f>+B401</f>
        <v>FABBRICATI</v>
      </c>
      <c r="C416" s="51">
        <f>+C401</f>
        <v>0</v>
      </c>
      <c r="F416" s="127"/>
      <c r="G416" s="127"/>
      <c r="H416" s="127"/>
      <c r="I416" s="127"/>
      <c r="J416" s="127"/>
      <c r="K416" s="127"/>
      <c r="L416" s="127"/>
      <c r="M416" s="127"/>
      <c r="N416" s="127"/>
      <c r="O416" s="127"/>
      <c r="P416" s="127"/>
      <c r="Q416" s="127"/>
      <c r="R416" s="127"/>
      <c r="S416" s="127"/>
      <c r="T416" s="127"/>
      <c r="U416" s="127"/>
      <c r="V416" s="127"/>
      <c r="W416" s="127"/>
      <c r="X416" s="127"/>
      <c r="Y416" s="127"/>
      <c r="Z416" s="127"/>
      <c r="AA416" s="127"/>
      <c r="AB416" s="127"/>
      <c r="AC416" s="127"/>
      <c r="AD416" s="127"/>
      <c r="AE416" s="127">
        <f t="shared" ref="AE416:BM416" si="337">+IF(AD423=$G$5,0,1)*(SUM($G$5)*$C416)/12</f>
        <v>0</v>
      </c>
      <c r="AF416" s="127">
        <f t="shared" si="337"/>
        <v>0</v>
      </c>
      <c r="AG416" s="127">
        <f t="shared" si="337"/>
        <v>0</v>
      </c>
      <c r="AH416" s="127">
        <f t="shared" si="337"/>
        <v>0</v>
      </c>
      <c r="AI416" s="127">
        <f t="shared" si="337"/>
        <v>0</v>
      </c>
      <c r="AJ416" s="127">
        <f t="shared" si="337"/>
        <v>0</v>
      </c>
      <c r="AK416" s="127">
        <f t="shared" si="337"/>
        <v>0</v>
      </c>
      <c r="AL416" s="127">
        <f t="shared" si="337"/>
        <v>0</v>
      </c>
      <c r="AM416" s="127">
        <f t="shared" si="337"/>
        <v>0</v>
      </c>
      <c r="AN416" s="127">
        <f t="shared" si="337"/>
        <v>0</v>
      </c>
      <c r="AO416" s="127">
        <f t="shared" si="337"/>
        <v>0</v>
      </c>
      <c r="AP416" s="127">
        <f t="shared" si="337"/>
        <v>0</v>
      </c>
      <c r="AQ416" s="127">
        <f t="shared" si="337"/>
        <v>0</v>
      </c>
      <c r="AR416" s="127">
        <f t="shared" si="337"/>
        <v>0</v>
      </c>
      <c r="AS416" s="127">
        <f t="shared" si="337"/>
        <v>0</v>
      </c>
      <c r="AT416" s="127">
        <f t="shared" si="337"/>
        <v>0</v>
      </c>
      <c r="AU416" s="127">
        <f t="shared" si="337"/>
        <v>0</v>
      </c>
      <c r="AV416" s="127">
        <f t="shared" si="337"/>
        <v>0</v>
      </c>
      <c r="AW416" s="127">
        <f t="shared" si="337"/>
        <v>0</v>
      </c>
      <c r="AX416" s="127">
        <f t="shared" si="337"/>
        <v>0</v>
      </c>
      <c r="AY416" s="127">
        <f t="shared" si="337"/>
        <v>0</v>
      </c>
      <c r="AZ416" s="127">
        <f t="shared" si="337"/>
        <v>0</v>
      </c>
      <c r="BA416" s="127">
        <f t="shared" si="337"/>
        <v>0</v>
      </c>
      <c r="BB416" s="127">
        <f t="shared" si="337"/>
        <v>0</v>
      </c>
      <c r="BC416" s="127">
        <f t="shared" si="337"/>
        <v>0</v>
      </c>
      <c r="BD416" s="127">
        <f t="shared" si="337"/>
        <v>0</v>
      </c>
      <c r="BE416" s="127">
        <f t="shared" si="337"/>
        <v>0</v>
      </c>
      <c r="BF416" s="127">
        <f t="shared" si="337"/>
        <v>0</v>
      </c>
      <c r="BG416" s="127">
        <f t="shared" si="337"/>
        <v>0</v>
      </c>
      <c r="BH416" s="127">
        <f t="shared" si="337"/>
        <v>0</v>
      </c>
      <c r="BI416" s="127">
        <f t="shared" si="337"/>
        <v>0</v>
      </c>
      <c r="BJ416" s="127">
        <f t="shared" si="337"/>
        <v>0</v>
      </c>
      <c r="BK416" s="127">
        <f t="shared" si="337"/>
        <v>0</v>
      </c>
      <c r="BL416" s="127">
        <f t="shared" si="337"/>
        <v>0</v>
      </c>
      <c r="BM416" s="127">
        <f t="shared" si="337"/>
        <v>0</v>
      </c>
    </row>
    <row r="417" spans="2:65" x14ac:dyDescent="0.25">
      <c r="B417" t="str">
        <f t="shared" ref="B417:C421" si="338">+B402</f>
        <v>IMPIANTI E MACCHINARI</v>
      </c>
      <c r="C417" s="51">
        <f t="shared" si="338"/>
        <v>0</v>
      </c>
      <c r="F417" s="127"/>
      <c r="G417" s="127"/>
      <c r="H417" s="127"/>
      <c r="I417" s="127"/>
      <c r="J417" s="127"/>
      <c r="K417" s="127"/>
      <c r="L417" s="127"/>
      <c r="M417" s="127"/>
      <c r="N417" s="127"/>
      <c r="O417" s="127"/>
      <c r="P417" s="127"/>
      <c r="Q417" s="127"/>
      <c r="R417" s="127"/>
      <c r="S417" s="127"/>
      <c r="T417" s="127"/>
      <c r="U417" s="127"/>
      <c r="V417" s="127"/>
      <c r="W417" s="127"/>
      <c r="X417" s="127"/>
      <c r="Y417" s="127"/>
      <c r="Z417" s="127"/>
      <c r="AA417" s="127"/>
      <c r="AB417" s="127"/>
      <c r="AC417" s="127"/>
      <c r="AD417" s="127"/>
      <c r="AE417" s="127">
        <f t="shared" ref="AE417:BM417" si="339">+IF(AD424=$G$5,0,1)*(SUM($G$6)*$C417)/12</f>
        <v>0</v>
      </c>
      <c r="AF417" s="127">
        <f t="shared" si="339"/>
        <v>0</v>
      </c>
      <c r="AG417" s="127">
        <f t="shared" si="339"/>
        <v>0</v>
      </c>
      <c r="AH417" s="127">
        <f t="shared" si="339"/>
        <v>0</v>
      </c>
      <c r="AI417" s="127">
        <f t="shared" si="339"/>
        <v>0</v>
      </c>
      <c r="AJ417" s="127">
        <f t="shared" si="339"/>
        <v>0</v>
      </c>
      <c r="AK417" s="127">
        <f t="shared" si="339"/>
        <v>0</v>
      </c>
      <c r="AL417" s="127">
        <f t="shared" si="339"/>
        <v>0</v>
      </c>
      <c r="AM417" s="127">
        <f t="shared" si="339"/>
        <v>0</v>
      </c>
      <c r="AN417" s="127">
        <f t="shared" si="339"/>
        <v>0</v>
      </c>
      <c r="AO417" s="127">
        <f t="shared" si="339"/>
        <v>0</v>
      </c>
      <c r="AP417" s="127">
        <f t="shared" si="339"/>
        <v>0</v>
      </c>
      <c r="AQ417" s="127">
        <f t="shared" si="339"/>
        <v>0</v>
      </c>
      <c r="AR417" s="127">
        <f t="shared" si="339"/>
        <v>0</v>
      </c>
      <c r="AS417" s="127">
        <f t="shared" si="339"/>
        <v>0</v>
      </c>
      <c r="AT417" s="127">
        <f t="shared" si="339"/>
        <v>0</v>
      </c>
      <c r="AU417" s="127">
        <f t="shared" si="339"/>
        <v>0</v>
      </c>
      <c r="AV417" s="127">
        <f t="shared" si="339"/>
        <v>0</v>
      </c>
      <c r="AW417" s="127">
        <f t="shared" si="339"/>
        <v>0</v>
      </c>
      <c r="AX417" s="127">
        <f t="shared" si="339"/>
        <v>0</v>
      </c>
      <c r="AY417" s="127">
        <f t="shared" si="339"/>
        <v>0</v>
      </c>
      <c r="AZ417" s="127">
        <f t="shared" si="339"/>
        <v>0</v>
      </c>
      <c r="BA417" s="127">
        <f t="shared" si="339"/>
        <v>0</v>
      </c>
      <c r="BB417" s="127">
        <f t="shared" si="339"/>
        <v>0</v>
      </c>
      <c r="BC417" s="127">
        <f t="shared" si="339"/>
        <v>0</v>
      </c>
      <c r="BD417" s="127">
        <f t="shared" si="339"/>
        <v>0</v>
      </c>
      <c r="BE417" s="127">
        <f t="shared" si="339"/>
        <v>0</v>
      </c>
      <c r="BF417" s="127">
        <f t="shared" si="339"/>
        <v>0</v>
      </c>
      <c r="BG417" s="127">
        <f t="shared" si="339"/>
        <v>0</v>
      </c>
      <c r="BH417" s="127">
        <f t="shared" si="339"/>
        <v>0</v>
      </c>
      <c r="BI417" s="127">
        <f t="shared" si="339"/>
        <v>0</v>
      </c>
      <c r="BJ417" s="127">
        <f t="shared" si="339"/>
        <v>0</v>
      </c>
      <c r="BK417" s="127">
        <f t="shared" si="339"/>
        <v>0</v>
      </c>
      <c r="BL417" s="127">
        <f t="shared" si="339"/>
        <v>0</v>
      </c>
      <c r="BM417" s="127">
        <f t="shared" si="339"/>
        <v>0</v>
      </c>
    </row>
    <row r="418" spans="2:65" x14ac:dyDescent="0.25">
      <c r="B418" t="str">
        <f t="shared" si="338"/>
        <v>ATTREZZATURE IND.LI E COMM.LI</v>
      </c>
      <c r="C418" s="51">
        <f t="shared" si="338"/>
        <v>0</v>
      </c>
      <c r="F418" s="127"/>
      <c r="G418" s="127"/>
      <c r="H418" s="127"/>
      <c r="I418" s="127"/>
      <c r="J418" s="127"/>
      <c r="K418" s="127"/>
      <c r="L418" s="127"/>
      <c r="M418" s="127"/>
      <c r="N418" s="127"/>
      <c r="O418" s="127"/>
      <c r="P418" s="127"/>
      <c r="Q418" s="127"/>
      <c r="R418" s="127"/>
      <c r="S418" s="127"/>
      <c r="T418" s="127"/>
      <c r="U418" s="127"/>
      <c r="V418" s="127"/>
      <c r="W418" s="127"/>
      <c r="X418" s="127"/>
      <c r="Y418" s="127"/>
      <c r="Z418" s="127"/>
      <c r="AA418" s="127"/>
      <c r="AB418" s="127"/>
      <c r="AC418" s="127"/>
      <c r="AD418" s="127"/>
      <c r="AE418" s="127">
        <f t="shared" ref="AE418:BM418" si="340">+IF(AD425=$G$5,0,1)*(SUM($G$7)*$C418)/12</f>
        <v>0</v>
      </c>
      <c r="AF418" s="127">
        <f t="shared" si="340"/>
        <v>0</v>
      </c>
      <c r="AG418" s="127">
        <f t="shared" si="340"/>
        <v>0</v>
      </c>
      <c r="AH418" s="127">
        <f t="shared" si="340"/>
        <v>0</v>
      </c>
      <c r="AI418" s="127">
        <f t="shared" si="340"/>
        <v>0</v>
      </c>
      <c r="AJ418" s="127">
        <f t="shared" si="340"/>
        <v>0</v>
      </c>
      <c r="AK418" s="127">
        <f t="shared" si="340"/>
        <v>0</v>
      </c>
      <c r="AL418" s="127">
        <f t="shared" si="340"/>
        <v>0</v>
      </c>
      <c r="AM418" s="127">
        <f t="shared" si="340"/>
        <v>0</v>
      </c>
      <c r="AN418" s="127">
        <f t="shared" si="340"/>
        <v>0</v>
      </c>
      <c r="AO418" s="127">
        <f t="shared" si="340"/>
        <v>0</v>
      </c>
      <c r="AP418" s="127">
        <f t="shared" si="340"/>
        <v>0</v>
      </c>
      <c r="AQ418" s="127">
        <f t="shared" si="340"/>
        <v>0</v>
      </c>
      <c r="AR418" s="127">
        <f t="shared" si="340"/>
        <v>0</v>
      </c>
      <c r="AS418" s="127">
        <f t="shared" si="340"/>
        <v>0</v>
      </c>
      <c r="AT418" s="127">
        <f t="shared" si="340"/>
        <v>0</v>
      </c>
      <c r="AU418" s="127">
        <f t="shared" si="340"/>
        <v>0</v>
      </c>
      <c r="AV418" s="127">
        <f t="shared" si="340"/>
        <v>0</v>
      </c>
      <c r="AW418" s="127">
        <f t="shared" si="340"/>
        <v>0</v>
      </c>
      <c r="AX418" s="127">
        <f t="shared" si="340"/>
        <v>0</v>
      </c>
      <c r="AY418" s="127">
        <f t="shared" si="340"/>
        <v>0</v>
      </c>
      <c r="AZ418" s="127">
        <f t="shared" si="340"/>
        <v>0</v>
      </c>
      <c r="BA418" s="127">
        <f t="shared" si="340"/>
        <v>0</v>
      </c>
      <c r="BB418" s="127">
        <f t="shared" si="340"/>
        <v>0</v>
      </c>
      <c r="BC418" s="127">
        <f t="shared" si="340"/>
        <v>0</v>
      </c>
      <c r="BD418" s="127">
        <f t="shared" si="340"/>
        <v>0</v>
      </c>
      <c r="BE418" s="127">
        <f t="shared" si="340"/>
        <v>0</v>
      </c>
      <c r="BF418" s="127">
        <f t="shared" si="340"/>
        <v>0</v>
      </c>
      <c r="BG418" s="127">
        <f t="shared" si="340"/>
        <v>0</v>
      </c>
      <c r="BH418" s="127">
        <f t="shared" si="340"/>
        <v>0</v>
      </c>
      <c r="BI418" s="127">
        <f t="shared" si="340"/>
        <v>0</v>
      </c>
      <c r="BJ418" s="127">
        <f t="shared" si="340"/>
        <v>0</v>
      </c>
      <c r="BK418" s="127">
        <f t="shared" si="340"/>
        <v>0</v>
      </c>
      <c r="BL418" s="127">
        <f t="shared" si="340"/>
        <v>0</v>
      </c>
      <c r="BM418" s="127">
        <f t="shared" si="340"/>
        <v>0</v>
      </c>
    </row>
    <row r="419" spans="2:65" x14ac:dyDescent="0.25">
      <c r="B419" t="str">
        <f t="shared" si="338"/>
        <v>COSTI D'IMPIANTO E AMPLIAMENTO</v>
      </c>
      <c r="C419" s="51">
        <f t="shared" si="338"/>
        <v>0</v>
      </c>
      <c r="F419" s="127"/>
      <c r="G419" s="127"/>
      <c r="H419" s="127"/>
      <c r="I419" s="127"/>
      <c r="J419" s="127"/>
      <c r="K419" s="127"/>
      <c r="L419" s="127"/>
      <c r="M419" s="127"/>
      <c r="N419" s="127"/>
      <c r="O419" s="127"/>
      <c r="P419" s="127"/>
      <c r="Q419" s="127"/>
      <c r="R419" s="127"/>
      <c r="S419" s="127"/>
      <c r="T419" s="127"/>
      <c r="U419" s="127"/>
      <c r="V419" s="127"/>
      <c r="W419" s="127"/>
      <c r="X419" s="127"/>
      <c r="Y419" s="127"/>
      <c r="Z419" s="127"/>
      <c r="AA419" s="127"/>
      <c r="AB419" s="127"/>
      <c r="AC419" s="127"/>
      <c r="AD419" s="127"/>
      <c r="AE419" s="127">
        <f t="shared" ref="AE419:BM419" si="341">+IF(AD426=$G$5,0,1)*(SUM($G$8)*$C419)/12</f>
        <v>0</v>
      </c>
      <c r="AF419" s="127">
        <f t="shared" si="341"/>
        <v>0</v>
      </c>
      <c r="AG419" s="127">
        <f t="shared" si="341"/>
        <v>0</v>
      </c>
      <c r="AH419" s="127">
        <f t="shared" si="341"/>
        <v>0</v>
      </c>
      <c r="AI419" s="127">
        <f t="shared" si="341"/>
        <v>0</v>
      </c>
      <c r="AJ419" s="127">
        <f t="shared" si="341"/>
        <v>0</v>
      </c>
      <c r="AK419" s="127">
        <f t="shared" si="341"/>
        <v>0</v>
      </c>
      <c r="AL419" s="127">
        <f t="shared" si="341"/>
        <v>0</v>
      </c>
      <c r="AM419" s="127">
        <f t="shared" si="341"/>
        <v>0</v>
      </c>
      <c r="AN419" s="127">
        <f t="shared" si="341"/>
        <v>0</v>
      </c>
      <c r="AO419" s="127">
        <f t="shared" si="341"/>
        <v>0</v>
      </c>
      <c r="AP419" s="127">
        <f t="shared" si="341"/>
        <v>0</v>
      </c>
      <c r="AQ419" s="127">
        <f t="shared" si="341"/>
        <v>0</v>
      </c>
      <c r="AR419" s="127">
        <f t="shared" si="341"/>
        <v>0</v>
      </c>
      <c r="AS419" s="127">
        <f t="shared" si="341"/>
        <v>0</v>
      </c>
      <c r="AT419" s="127">
        <f t="shared" si="341"/>
        <v>0</v>
      </c>
      <c r="AU419" s="127">
        <f t="shared" si="341"/>
        <v>0</v>
      </c>
      <c r="AV419" s="127">
        <f t="shared" si="341"/>
        <v>0</v>
      </c>
      <c r="AW419" s="127">
        <f t="shared" si="341"/>
        <v>0</v>
      </c>
      <c r="AX419" s="127">
        <f t="shared" si="341"/>
        <v>0</v>
      </c>
      <c r="AY419" s="127">
        <f t="shared" si="341"/>
        <v>0</v>
      </c>
      <c r="AZ419" s="127">
        <f t="shared" si="341"/>
        <v>0</v>
      </c>
      <c r="BA419" s="127">
        <f t="shared" si="341"/>
        <v>0</v>
      </c>
      <c r="BB419" s="127">
        <f t="shared" si="341"/>
        <v>0</v>
      </c>
      <c r="BC419" s="127">
        <f t="shared" si="341"/>
        <v>0</v>
      </c>
      <c r="BD419" s="127">
        <f t="shared" si="341"/>
        <v>0</v>
      </c>
      <c r="BE419" s="127">
        <f t="shared" si="341"/>
        <v>0</v>
      </c>
      <c r="BF419" s="127">
        <f t="shared" si="341"/>
        <v>0</v>
      </c>
      <c r="BG419" s="127">
        <f t="shared" si="341"/>
        <v>0</v>
      </c>
      <c r="BH419" s="127">
        <f t="shared" si="341"/>
        <v>0</v>
      </c>
      <c r="BI419" s="127">
        <f t="shared" si="341"/>
        <v>0</v>
      </c>
      <c r="BJ419" s="127">
        <f t="shared" si="341"/>
        <v>0</v>
      </c>
      <c r="BK419" s="127">
        <f t="shared" si="341"/>
        <v>0</v>
      </c>
      <c r="BL419" s="127">
        <f t="shared" si="341"/>
        <v>0</v>
      </c>
      <c r="BM419" s="127">
        <f t="shared" si="341"/>
        <v>0</v>
      </c>
    </row>
    <row r="420" spans="2:65" x14ac:dyDescent="0.25">
      <c r="B420" t="str">
        <f t="shared" si="338"/>
        <v>FEE D'INGRESSO</v>
      </c>
      <c r="C420" s="51">
        <f t="shared" si="338"/>
        <v>0</v>
      </c>
      <c r="F420" s="127"/>
      <c r="G420" s="127"/>
      <c r="H420" s="127"/>
      <c r="I420" s="127"/>
      <c r="J420" s="127"/>
      <c r="K420" s="127"/>
      <c r="L420" s="127"/>
      <c r="M420" s="127"/>
      <c r="N420" s="127"/>
      <c r="O420" s="127"/>
      <c r="P420" s="127"/>
      <c r="Q420" s="127"/>
      <c r="R420" s="127"/>
      <c r="S420" s="127"/>
      <c r="T420" s="127"/>
      <c r="U420" s="127"/>
      <c r="V420" s="127"/>
      <c r="W420" s="127"/>
      <c r="X420" s="127"/>
      <c r="Y420" s="127"/>
      <c r="Z420" s="127"/>
      <c r="AA420" s="127"/>
      <c r="AB420" s="127"/>
      <c r="AC420" s="127"/>
      <c r="AD420" s="127"/>
      <c r="AE420" s="127">
        <f t="shared" ref="AE420:BM420" si="342">+IF(AD427=$G$5,0,1)*(SUM($G$9)*$C420)/12</f>
        <v>0</v>
      </c>
      <c r="AF420" s="127">
        <f t="shared" si="342"/>
        <v>0</v>
      </c>
      <c r="AG420" s="127">
        <f t="shared" si="342"/>
        <v>0</v>
      </c>
      <c r="AH420" s="127">
        <f t="shared" si="342"/>
        <v>0</v>
      </c>
      <c r="AI420" s="127">
        <f t="shared" si="342"/>
        <v>0</v>
      </c>
      <c r="AJ420" s="127">
        <f t="shared" si="342"/>
        <v>0</v>
      </c>
      <c r="AK420" s="127">
        <f t="shared" si="342"/>
        <v>0</v>
      </c>
      <c r="AL420" s="127">
        <f t="shared" si="342"/>
        <v>0</v>
      </c>
      <c r="AM420" s="127">
        <f t="shared" si="342"/>
        <v>0</v>
      </c>
      <c r="AN420" s="127">
        <f t="shared" si="342"/>
        <v>0</v>
      </c>
      <c r="AO420" s="127">
        <f t="shared" si="342"/>
        <v>0</v>
      </c>
      <c r="AP420" s="127">
        <f t="shared" si="342"/>
        <v>0</v>
      </c>
      <c r="AQ420" s="127">
        <f t="shared" si="342"/>
        <v>0</v>
      </c>
      <c r="AR420" s="127">
        <f t="shared" si="342"/>
        <v>0</v>
      </c>
      <c r="AS420" s="127">
        <f t="shared" si="342"/>
        <v>0</v>
      </c>
      <c r="AT420" s="127">
        <f t="shared" si="342"/>
        <v>0</v>
      </c>
      <c r="AU420" s="127">
        <f t="shared" si="342"/>
        <v>0</v>
      </c>
      <c r="AV420" s="127">
        <f t="shared" si="342"/>
        <v>0</v>
      </c>
      <c r="AW420" s="127">
        <f t="shared" si="342"/>
        <v>0</v>
      </c>
      <c r="AX420" s="127">
        <f t="shared" si="342"/>
        <v>0</v>
      </c>
      <c r="AY420" s="127">
        <f t="shared" si="342"/>
        <v>0</v>
      </c>
      <c r="AZ420" s="127">
        <f t="shared" si="342"/>
        <v>0</v>
      </c>
      <c r="BA420" s="127">
        <f t="shared" si="342"/>
        <v>0</v>
      </c>
      <c r="BB420" s="127">
        <f t="shared" si="342"/>
        <v>0</v>
      </c>
      <c r="BC420" s="127">
        <f t="shared" si="342"/>
        <v>0</v>
      </c>
      <c r="BD420" s="127">
        <f t="shared" si="342"/>
        <v>0</v>
      </c>
      <c r="BE420" s="127">
        <f t="shared" si="342"/>
        <v>0</v>
      </c>
      <c r="BF420" s="127">
        <f t="shared" si="342"/>
        <v>0</v>
      </c>
      <c r="BG420" s="127">
        <f t="shared" si="342"/>
        <v>0</v>
      </c>
      <c r="BH420" s="127">
        <f t="shared" si="342"/>
        <v>0</v>
      </c>
      <c r="BI420" s="127">
        <f t="shared" si="342"/>
        <v>0</v>
      </c>
      <c r="BJ420" s="127">
        <f t="shared" si="342"/>
        <v>0</v>
      </c>
      <c r="BK420" s="127">
        <f t="shared" si="342"/>
        <v>0</v>
      </c>
      <c r="BL420" s="127">
        <f t="shared" si="342"/>
        <v>0</v>
      </c>
      <c r="BM420" s="127">
        <f t="shared" si="342"/>
        <v>0</v>
      </c>
    </row>
    <row r="421" spans="2:65" x14ac:dyDescent="0.25">
      <c r="B421" t="str">
        <f t="shared" si="338"/>
        <v>ALTRE IMM.NI IMMATERIALI</v>
      </c>
      <c r="C421" s="51">
        <f t="shared" si="338"/>
        <v>0</v>
      </c>
      <c r="F421" s="127"/>
      <c r="G421" s="127"/>
      <c r="H421" s="127"/>
      <c r="I421" s="127"/>
      <c r="J421" s="127"/>
      <c r="K421" s="127"/>
      <c r="L421" s="127"/>
      <c r="M421" s="127"/>
      <c r="N421" s="127"/>
      <c r="O421" s="127"/>
      <c r="P421" s="127"/>
      <c r="Q421" s="127"/>
      <c r="R421" s="127"/>
      <c r="S421" s="127"/>
      <c r="T421" s="127"/>
      <c r="U421" s="127"/>
      <c r="V421" s="127"/>
      <c r="W421" s="127"/>
      <c r="X421" s="127"/>
      <c r="Y421" s="127"/>
      <c r="Z421" s="127"/>
      <c r="AA421" s="127"/>
      <c r="AB421" s="127"/>
      <c r="AC421" s="127"/>
      <c r="AD421" s="127"/>
      <c r="AE421" s="127">
        <f t="shared" ref="AE421:BM421" si="343">+IF(AD428=$G$5,0,1)*(SUM($G$10)*$C421)/12</f>
        <v>0</v>
      </c>
      <c r="AF421" s="127">
        <f t="shared" si="343"/>
        <v>0</v>
      </c>
      <c r="AG421" s="127">
        <f t="shared" si="343"/>
        <v>0</v>
      </c>
      <c r="AH421" s="127">
        <f t="shared" si="343"/>
        <v>0</v>
      </c>
      <c r="AI421" s="127">
        <f t="shared" si="343"/>
        <v>0</v>
      </c>
      <c r="AJ421" s="127">
        <f t="shared" si="343"/>
        <v>0</v>
      </c>
      <c r="AK421" s="127">
        <f t="shared" si="343"/>
        <v>0</v>
      </c>
      <c r="AL421" s="127">
        <f t="shared" si="343"/>
        <v>0</v>
      </c>
      <c r="AM421" s="127">
        <f t="shared" si="343"/>
        <v>0</v>
      </c>
      <c r="AN421" s="127">
        <f t="shared" si="343"/>
        <v>0</v>
      </c>
      <c r="AO421" s="127">
        <f t="shared" si="343"/>
        <v>0</v>
      </c>
      <c r="AP421" s="127">
        <f t="shared" si="343"/>
        <v>0</v>
      </c>
      <c r="AQ421" s="127">
        <f t="shared" si="343"/>
        <v>0</v>
      </c>
      <c r="AR421" s="127">
        <f t="shared" si="343"/>
        <v>0</v>
      </c>
      <c r="AS421" s="127">
        <f t="shared" si="343"/>
        <v>0</v>
      </c>
      <c r="AT421" s="127">
        <f t="shared" si="343"/>
        <v>0</v>
      </c>
      <c r="AU421" s="127">
        <f t="shared" si="343"/>
        <v>0</v>
      </c>
      <c r="AV421" s="127">
        <f t="shared" si="343"/>
        <v>0</v>
      </c>
      <c r="AW421" s="127">
        <f t="shared" si="343"/>
        <v>0</v>
      </c>
      <c r="AX421" s="127">
        <f t="shared" si="343"/>
        <v>0</v>
      </c>
      <c r="AY421" s="127">
        <f t="shared" si="343"/>
        <v>0</v>
      </c>
      <c r="AZ421" s="127">
        <f t="shared" si="343"/>
        <v>0</v>
      </c>
      <c r="BA421" s="127">
        <f t="shared" si="343"/>
        <v>0</v>
      </c>
      <c r="BB421" s="127">
        <f t="shared" si="343"/>
        <v>0</v>
      </c>
      <c r="BC421" s="127">
        <f t="shared" si="343"/>
        <v>0</v>
      </c>
      <c r="BD421" s="127">
        <f t="shared" si="343"/>
        <v>0</v>
      </c>
      <c r="BE421" s="127">
        <f t="shared" si="343"/>
        <v>0</v>
      </c>
      <c r="BF421" s="127">
        <f t="shared" si="343"/>
        <v>0</v>
      </c>
      <c r="BG421" s="127">
        <f t="shared" si="343"/>
        <v>0</v>
      </c>
      <c r="BH421" s="127">
        <f t="shared" si="343"/>
        <v>0</v>
      </c>
      <c r="BI421" s="127">
        <f t="shared" si="343"/>
        <v>0</v>
      </c>
      <c r="BJ421" s="127">
        <f t="shared" si="343"/>
        <v>0</v>
      </c>
      <c r="BK421" s="127">
        <f t="shared" si="343"/>
        <v>0</v>
      </c>
      <c r="BL421" s="127">
        <f t="shared" si="343"/>
        <v>0</v>
      </c>
      <c r="BM421" s="127">
        <f t="shared" si="343"/>
        <v>0</v>
      </c>
    </row>
    <row r="422" spans="2:65" ht="30" x14ac:dyDescent="0.25">
      <c r="C422" s="50"/>
      <c r="F422" s="165" t="s">
        <v>167</v>
      </c>
      <c r="G422" s="165" t="s">
        <v>167</v>
      </c>
      <c r="H422" s="165" t="s">
        <v>167</v>
      </c>
      <c r="I422" s="165" t="s">
        <v>167</v>
      </c>
      <c r="J422" s="165" t="s">
        <v>167</v>
      </c>
      <c r="K422" s="165" t="s">
        <v>167</v>
      </c>
      <c r="L422" s="165" t="s">
        <v>167</v>
      </c>
      <c r="M422" s="165" t="s">
        <v>167</v>
      </c>
      <c r="N422" s="165" t="s">
        <v>167</v>
      </c>
      <c r="O422" s="165" t="s">
        <v>167</v>
      </c>
      <c r="P422" s="165" t="s">
        <v>167</v>
      </c>
      <c r="Q422" s="165" t="s">
        <v>167</v>
      </c>
      <c r="R422" s="165" t="s">
        <v>167</v>
      </c>
      <c r="S422" s="165" t="s">
        <v>167</v>
      </c>
      <c r="T422" s="165" t="s">
        <v>167</v>
      </c>
      <c r="U422" s="165" t="s">
        <v>167</v>
      </c>
      <c r="V422" s="165" t="s">
        <v>167</v>
      </c>
      <c r="W422" s="165" t="s">
        <v>167</v>
      </c>
      <c r="X422" s="165" t="s">
        <v>167</v>
      </c>
      <c r="Y422" s="165" t="s">
        <v>167</v>
      </c>
      <c r="Z422" s="165" t="s">
        <v>167</v>
      </c>
      <c r="AA422" s="165" t="s">
        <v>167</v>
      </c>
      <c r="AB422" s="165" t="s">
        <v>167</v>
      </c>
      <c r="AC422" s="165" t="s">
        <v>167</v>
      </c>
      <c r="AD422" s="165" t="s">
        <v>167</v>
      </c>
      <c r="AE422" s="165" t="s">
        <v>167</v>
      </c>
      <c r="AF422" s="165" t="s">
        <v>167</v>
      </c>
      <c r="AG422" s="165" t="s">
        <v>167</v>
      </c>
      <c r="AH422" s="165" t="s">
        <v>167</v>
      </c>
      <c r="AI422" s="165" t="s">
        <v>167</v>
      </c>
      <c r="AJ422" s="165" t="s">
        <v>167</v>
      </c>
      <c r="AK422" s="165" t="s">
        <v>167</v>
      </c>
      <c r="AL422" s="165" t="s">
        <v>167</v>
      </c>
      <c r="AM422" s="165" t="s">
        <v>167</v>
      </c>
      <c r="AN422" s="165" t="s">
        <v>167</v>
      </c>
      <c r="AO422" s="165" t="s">
        <v>167</v>
      </c>
      <c r="AP422" s="165" t="s">
        <v>167</v>
      </c>
      <c r="AQ422" s="165" t="s">
        <v>167</v>
      </c>
      <c r="AR422" s="165" t="s">
        <v>167</v>
      </c>
      <c r="AS422" s="165" t="s">
        <v>167</v>
      </c>
      <c r="AT422" s="165" t="s">
        <v>167</v>
      </c>
      <c r="AU422" s="165" t="s">
        <v>167</v>
      </c>
      <c r="AV422" s="165" t="s">
        <v>167</v>
      </c>
      <c r="AW422" s="165" t="s">
        <v>167</v>
      </c>
      <c r="AX422" s="165" t="s">
        <v>167</v>
      </c>
      <c r="AY422" s="165" t="s">
        <v>167</v>
      </c>
      <c r="AZ422" s="165" t="s">
        <v>167</v>
      </c>
      <c r="BA422" s="165" t="s">
        <v>167</v>
      </c>
      <c r="BB422" s="165" t="s">
        <v>167</v>
      </c>
      <c r="BC422" s="165" t="s">
        <v>167</v>
      </c>
      <c r="BD422" s="165" t="s">
        <v>167</v>
      </c>
      <c r="BE422" s="165" t="s">
        <v>167</v>
      </c>
      <c r="BF422" s="165" t="s">
        <v>167</v>
      </c>
      <c r="BG422" s="165" t="s">
        <v>167</v>
      </c>
      <c r="BH422" s="165" t="s">
        <v>167</v>
      </c>
      <c r="BI422" s="165" t="s">
        <v>167</v>
      </c>
      <c r="BJ422" s="165" t="s">
        <v>167</v>
      </c>
      <c r="BK422" s="165" t="s">
        <v>167</v>
      </c>
      <c r="BL422" s="165" t="s">
        <v>167</v>
      </c>
      <c r="BM422" s="165" t="s">
        <v>167</v>
      </c>
    </row>
    <row r="423" spans="2:65" x14ac:dyDescent="0.25">
      <c r="B423" t="str">
        <f>+B416</f>
        <v>FABBRICATI</v>
      </c>
      <c r="C423" s="51"/>
      <c r="F423" s="127"/>
      <c r="G423" s="127"/>
      <c r="H423" s="127"/>
      <c r="I423" s="127"/>
      <c r="J423" s="127"/>
      <c r="K423" s="127"/>
      <c r="L423" s="127"/>
      <c r="M423" s="127"/>
      <c r="N423" s="127"/>
      <c r="O423" s="127"/>
      <c r="P423" s="127"/>
      <c r="Q423" s="127"/>
      <c r="R423" s="127"/>
      <c r="S423" s="127"/>
      <c r="T423" s="127"/>
      <c r="U423" s="127"/>
      <c r="V423" s="127"/>
      <c r="W423" s="127"/>
      <c r="X423" s="127"/>
      <c r="Y423" s="127"/>
      <c r="Z423" s="127"/>
      <c r="AA423" s="127"/>
      <c r="AB423" s="127"/>
      <c r="AC423" s="127"/>
      <c r="AD423" s="127"/>
      <c r="AE423" s="127">
        <f t="shared" ref="AE423:BM428" si="344">+AD423+AE416</f>
        <v>0</v>
      </c>
      <c r="AF423" s="127">
        <f t="shared" si="344"/>
        <v>0</v>
      </c>
      <c r="AG423" s="127">
        <f t="shared" si="344"/>
        <v>0</v>
      </c>
      <c r="AH423" s="127">
        <f t="shared" si="344"/>
        <v>0</v>
      </c>
      <c r="AI423" s="127">
        <f t="shared" si="344"/>
        <v>0</v>
      </c>
      <c r="AJ423" s="127">
        <f t="shared" si="344"/>
        <v>0</v>
      </c>
      <c r="AK423" s="127">
        <f t="shared" si="344"/>
        <v>0</v>
      </c>
      <c r="AL423" s="127">
        <f t="shared" si="344"/>
        <v>0</v>
      </c>
      <c r="AM423" s="127">
        <f t="shared" si="344"/>
        <v>0</v>
      </c>
      <c r="AN423" s="127">
        <f t="shared" si="344"/>
        <v>0</v>
      </c>
      <c r="AO423" s="127">
        <f t="shared" si="344"/>
        <v>0</v>
      </c>
      <c r="AP423" s="127">
        <f t="shared" si="344"/>
        <v>0</v>
      </c>
      <c r="AQ423" s="127">
        <f t="shared" si="344"/>
        <v>0</v>
      </c>
      <c r="AR423" s="127">
        <f t="shared" si="344"/>
        <v>0</v>
      </c>
      <c r="AS423" s="127">
        <f t="shared" si="344"/>
        <v>0</v>
      </c>
      <c r="AT423" s="127">
        <f t="shared" si="344"/>
        <v>0</v>
      </c>
      <c r="AU423" s="127">
        <f t="shared" si="344"/>
        <v>0</v>
      </c>
      <c r="AV423" s="127">
        <f t="shared" si="344"/>
        <v>0</v>
      </c>
      <c r="AW423" s="127">
        <f t="shared" si="344"/>
        <v>0</v>
      </c>
      <c r="AX423" s="127">
        <f t="shared" si="344"/>
        <v>0</v>
      </c>
      <c r="AY423" s="127">
        <f t="shared" si="344"/>
        <v>0</v>
      </c>
      <c r="AZ423" s="127">
        <f t="shared" si="344"/>
        <v>0</v>
      </c>
      <c r="BA423" s="127">
        <f t="shared" si="344"/>
        <v>0</v>
      </c>
      <c r="BB423" s="127">
        <f t="shared" si="344"/>
        <v>0</v>
      </c>
      <c r="BC423" s="127">
        <f t="shared" si="344"/>
        <v>0</v>
      </c>
      <c r="BD423" s="127">
        <f t="shared" si="344"/>
        <v>0</v>
      </c>
      <c r="BE423" s="127">
        <f t="shared" si="344"/>
        <v>0</v>
      </c>
      <c r="BF423" s="127">
        <f t="shared" si="344"/>
        <v>0</v>
      </c>
      <c r="BG423" s="127">
        <f t="shared" si="344"/>
        <v>0</v>
      </c>
      <c r="BH423" s="127">
        <f t="shared" si="344"/>
        <v>0</v>
      </c>
      <c r="BI423" s="127">
        <f t="shared" si="344"/>
        <v>0</v>
      </c>
      <c r="BJ423" s="127">
        <f t="shared" si="344"/>
        <v>0</v>
      </c>
      <c r="BK423" s="127">
        <f t="shared" si="344"/>
        <v>0</v>
      </c>
      <c r="BL423" s="127">
        <f t="shared" si="344"/>
        <v>0</v>
      </c>
      <c r="BM423" s="127">
        <f t="shared" si="344"/>
        <v>0</v>
      </c>
    </row>
    <row r="424" spans="2:65" x14ac:dyDescent="0.25">
      <c r="B424" t="str">
        <f t="shared" ref="B424:B427" si="345">+B417</f>
        <v>IMPIANTI E MACCHINARI</v>
      </c>
      <c r="C424" s="51"/>
      <c r="F424" s="127"/>
      <c r="G424" s="127"/>
      <c r="H424" s="127"/>
      <c r="I424" s="127"/>
      <c r="J424" s="127"/>
      <c r="K424" s="127"/>
      <c r="L424" s="127"/>
      <c r="M424" s="127"/>
      <c r="N424" s="127"/>
      <c r="O424" s="127"/>
      <c r="P424" s="127"/>
      <c r="Q424" s="127"/>
      <c r="R424" s="127"/>
      <c r="S424" s="127"/>
      <c r="T424" s="127"/>
      <c r="U424" s="127"/>
      <c r="V424" s="127"/>
      <c r="W424" s="127"/>
      <c r="X424" s="127"/>
      <c r="Y424" s="127"/>
      <c r="Z424" s="127"/>
      <c r="AA424" s="127"/>
      <c r="AB424" s="127"/>
      <c r="AC424" s="127"/>
      <c r="AD424" s="127"/>
      <c r="AE424" s="127">
        <f t="shared" si="344"/>
        <v>0</v>
      </c>
      <c r="AF424" s="127">
        <f t="shared" si="344"/>
        <v>0</v>
      </c>
      <c r="AG424" s="127">
        <f t="shared" si="344"/>
        <v>0</v>
      </c>
      <c r="AH424" s="127">
        <f t="shared" si="344"/>
        <v>0</v>
      </c>
      <c r="AI424" s="127">
        <f t="shared" si="344"/>
        <v>0</v>
      </c>
      <c r="AJ424" s="127">
        <f t="shared" si="344"/>
        <v>0</v>
      </c>
      <c r="AK424" s="127">
        <f t="shared" si="344"/>
        <v>0</v>
      </c>
      <c r="AL424" s="127">
        <f t="shared" si="344"/>
        <v>0</v>
      </c>
      <c r="AM424" s="127">
        <f t="shared" si="344"/>
        <v>0</v>
      </c>
      <c r="AN424" s="127">
        <f t="shared" si="344"/>
        <v>0</v>
      </c>
      <c r="AO424" s="127">
        <f t="shared" si="344"/>
        <v>0</v>
      </c>
      <c r="AP424" s="127">
        <f t="shared" si="344"/>
        <v>0</v>
      </c>
      <c r="AQ424" s="127">
        <f t="shared" si="344"/>
        <v>0</v>
      </c>
      <c r="AR424" s="127">
        <f t="shared" si="344"/>
        <v>0</v>
      </c>
      <c r="AS424" s="127">
        <f t="shared" si="344"/>
        <v>0</v>
      </c>
      <c r="AT424" s="127">
        <f t="shared" si="344"/>
        <v>0</v>
      </c>
      <c r="AU424" s="127">
        <f t="shared" si="344"/>
        <v>0</v>
      </c>
      <c r="AV424" s="127">
        <f t="shared" si="344"/>
        <v>0</v>
      </c>
      <c r="AW424" s="127">
        <f t="shared" si="344"/>
        <v>0</v>
      </c>
      <c r="AX424" s="127">
        <f t="shared" si="344"/>
        <v>0</v>
      </c>
      <c r="AY424" s="127">
        <f t="shared" si="344"/>
        <v>0</v>
      </c>
      <c r="AZ424" s="127">
        <f t="shared" si="344"/>
        <v>0</v>
      </c>
      <c r="BA424" s="127">
        <f t="shared" si="344"/>
        <v>0</v>
      </c>
      <c r="BB424" s="127">
        <f t="shared" si="344"/>
        <v>0</v>
      </c>
      <c r="BC424" s="127">
        <f t="shared" si="344"/>
        <v>0</v>
      </c>
      <c r="BD424" s="127">
        <f t="shared" si="344"/>
        <v>0</v>
      </c>
      <c r="BE424" s="127">
        <f t="shared" si="344"/>
        <v>0</v>
      </c>
      <c r="BF424" s="127">
        <f t="shared" si="344"/>
        <v>0</v>
      </c>
      <c r="BG424" s="127">
        <f t="shared" si="344"/>
        <v>0</v>
      </c>
      <c r="BH424" s="127">
        <f t="shared" si="344"/>
        <v>0</v>
      </c>
      <c r="BI424" s="127">
        <f t="shared" si="344"/>
        <v>0</v>
      </c>
      <c r="BJ424" s="127">
        <f t="shared" si="344"/>
        <v>0</v>
      </c>
      <c r="BK424" s="127">
        <f t="shared" si="344"/>
        <v>0</v>
      </c>
      <c r="BL424" s="127">
        <f t="shared" si="344"/>
        <v>0</v>
      </c>
      <c r="BM424" s="127">
        <f t="shared" si="344"/>
        <v>0</v>
      </c>
    </row>
    <row r="425" spans="2:65" x14ac:dyDescent="0.25">
      <c r="B425" t="str">
        <f t="shared" si="345"/>
        <v>ATTREZZATURE IND.LI E COMM.LI</v>
      </c>
      <c r="C425" s="51"/>
      <c r="F425" s="127"/>
      <c r="G425" s="127"/>
      <c r="H425" s="127"/>
      <c r="I425" s="127"/>
      <c r="J425" s="127"/>
      <c r="K425" s="127"/>
      <c r="L425" s="127"/>
      <c r="M425" s="127"/>
      <c r="N425" s="127"/>
      <c r="O425" s="127"/>
      <c r="P425" s="127"/>
      <c r="Q425" s="127"/>
      <c r="R425" s="127"/>
      <c r="S425" s="127"/>
      <c r="T425" s="127"/>
      <c r="U425" s="127"/>
      <c r="V425" s="127"/>
      <c r="W425" s="127"/>
      <c r="X425" s="127"/>
      <c r="Y425" s="127"/>
      <c r="Z425" s="127"/>
      <c r="AA425" s="127"/>
      <c r="AB425" s="127"/>
      <c r="AC425" s="127"/>
      <c r="AD425" s="127"/>
      <c r="AE425" s="127">
        <f t="shared" si="344"/>
        <v>0</v>
      </c>
      <c r="AF425" s="127">
        <f t="shared" si="344"/>
        <v>0</v>
      </c>
      <c r="AG425" s="127">
        <f t="shared" si="344"/>
        <v>0</v>
      </c>
      <c r="AH425" s="127">
        <f t="shared" si="344"/>
        <v>0</v>
      </c>
      <c r="AI425" s="127">
        <f t="shared" si="344"/>
        <v>0</v>
      </c>
      <c r="AJ425" s="127">
        <f t="shared" si="344"/>
        <v>0</v>
      </c>
      <c r="AK425" s="127">
        <f t="shared" si="344"/>
        <v>0</v>
      </c>
      <c r="AL425" s="127">
        <f t="shared" si="344"/>
        <v>0</v>
      </c>
      <c r="AM425" s="127">
        <f t="shared" si="344"/>
        <v>0</v>
      </c>
      <c r="AN425" s="127">
        <f t="shared" si="344"/>
        <v>0</v>
      </c>
      <c r="AO425" s="127">
        <f t="shared" si="344"/>
        <v>0</v>
      </c>
      <c r="AP425" s="127">
        <f t="shared" si="344"/>
        <v>0</v>
      </c>
      <c r="AQ425" s="127">
        <f t="shared" si="344"/>
        <v>0</v>
      </c>
      <c r="AR425" s="127">
        <f t="shared" si="344"/>
        <v>0</v>
      </c>
      <c r="AS425" s="127">
        <f t="shared" si="344"/>
        <v>0</v>
      </c>
      <c r="AT425" s="127">
        <f t="shared" si="344"/>
        <v>0</v>
      </c>
      <c r="AU425" s="127">
        <f t="shared" si="344"/>
        <v>0</v>
      </c>
      <c r="AV425" s="127">
        <f t="shared" si="344"/>
        <v>0</v>
      </c>
      <c r="AW425" s="127">
        <f t="shared" si="344"/>
        <v>0</v>
      </c>
      <c r="AX425" s="127">
        <f t="shared" si="344"/>
        <v>0</v>
      </c>
      <c r="AY425" s="127">
        <f t="shared" si="344"/>
        <v>0</v>
      </c>
      <c r="AZ425" s="127">
        <f t="shared" si="344"/>
        <v>0</v>
      </c>
      <c r="BA425" s="127">
        <f t="shared" si="344"/>
        <v>0</v>
      </c>
      <c r="BB425" s="127">
        <f t="shared" si="344"/>
        <v>0</v>
      </c>
      <c r="BC425" s="127">
        <f t="shared" si="344"/>
        <v>0</v>
      </c>
      <c r="BD425" s="127">
        <f t="shared" si="344"/>
        <v>0</v>
      </c>
      <c r="BE425" s="127">
        <f t="shared" si="344"/>
        <v>0</v>
      </c>
      <c r="BF425" s="127">
        <f t="shared" si="344"/>
        <v>0</v>
      </c>
      <c r="BG425" s="127">
        <f t="shared" si="344"/>
        <v>0</v>
      </c>
      <c r="BH425" s="127">
        <f t="shared" si="344"/>
        <v>0</v>
      </c>
      <c r="BI425" s="127">
        <f t="shared" si="344"/>
        <v>0</v>
      </c>
      <c r="BJ425" s="127">
        <f t="shared" si="344"/>
        <v>0</v>
      </c>
      <c r="BK425" s="127">
        <f t="shared" si="344"/>
        <v>0</v>
      </c>
      <c r="BL425" s="127">
        <f t="shared" si="344"/>
        <v>0</v>
      </c>
      <c r="BM425" s="127">
        <f t="shared" si="344"/>
        <v>0</v>
      </c>
    </row>
    <row r="426" spans="2:65" x14ac:dyDescent="0.25">
      <c r="B426" t="str">
        <f t="shared" si="345"/>
        <v>COSTI D'IMPIANTO E AMPLIAMENTO</v>
      </c>
      <c r="C426" s="51"/>
      <c r="F426" s="127"/>
      <c r="G426" s="127"/>
      <c r="H426" s="127"/>
      <c r="I426" s="127"/>
      <c r="J426" s="127"/>
      <c r="K426" s="127"/>
      <c r="L426" s="127"/>
      <c r="M426" s="127"/>
      <c r="N426" s="127"/>
      <c r="O426" s="127"/>
      <c r="P426" s="127"/>
      <c r="Q426" s="127"/>
      <c r="R426" s="127"/>
      <c r="S426" s="127"/>
      <c r="T426" s="127"/>
      <c r="U426" s="127"/>
      <c r="V426" s="127"/>
      <c r="W426" s="127"/>
      <c r="X426" s="127"/>
      <c r="Y426" s="127"/>
      <c r="Z426" s="127"/>
      <c r="AA426" s="127"/>
      <c r="AB426" s="127"/>
      <c r="AC426" s="127"/>
      <c r="AD426" s="127"/>
      <c r="AE426" s="127">
        <f t="shared" si="344"/>
        <v>0</v>
      </c>
      <c r="AF426" s="127">
        <f t="shared" si="344"/>
        <v>0</v>
      </c>
      <c r="AG426" s="127">
        <f t="shared" si="344"/>
        <v>0</v>
      </c>
      <c r="AH426" s="127">
        <f t="shared" si="344"/>
        <v>0</v>
      </c>
      <c r="AI426" s="127">
        <f t="shared" si="344"/>
        <v>0</v>
      </c>
      <c r="AJ426" s="127">
        <f t="shared" si="344"/>
        <v>0</v>
      </c>
      <c r="AK426" s="127">
        <f t="shared" si="344"/>
        <v>0</v>
      </c>
      <c r="AL426" s="127">
        <f t="shared" si="344"/>
        <v>0</v>
      </c>
      <c r="AM426" s="127">
        <f t="shared" si="344"/>
        <v>0</v>
      </c>
      <c r="AN426" s="127">
        <f t="shared" si="344"/>
        <v>0</v>
      </c>
      <c r="AO426" s="127">
        <f t="shared" si="344"/>
        <v>0</v>
      </c>
      <c r="AP426" s="127">
        <f t="shared" si="344"/>
        <v>0</v>
      </c>
      <c r="AQ426" s="127">
        <f t="shared" si="344"/>
        <v>0</v>
      </c>
      <c r="AR426" s="127">
        <f t="shared" si="344"/>
        <v>0</v>
      </c>
      <c r="AS426" s="127">
        <f t="shared" si="344"/>
        <v>0</v>
      </c>
      <c r="AT426" s="127">
        <f t="shared" si="344"/>
        <v>0</v>
      </c>
      <c r="AU426" s="127">
        <f t="shared" si="344"/>
        <v>0</v>
      </c>
      <c r="AV426" s="127">
        <f t="shared" si="344"/>
        <v>0</v>
      </c>
      <c r="AW426" s="127">
        <f t="shared" si="344"/>
        <v>0</v>
      </c>
      <c r="AX426" s="127">
        <f t="shared" si="344"/>
        <v>0</v>
      </c>
      <c r="AY426" s="127">
        <f t="shared" si="344"/>
        <v>0</v>
      </c>
      <c r="AZ426" s="127">
        <f t="shared" si="344"/>
        <v>0</v>
      </c>
      <c r="BA426" s="127">
        <f t="shared" si="344"/>
        <v>0</v>
      </c>
      <c r="BB426" s="127">
        <f t="shared" si="344"/>
        <v>0</v>
      </c>
      <c r="BC426" s="127">
        <f t="shared" si="344"/>
        <v>0</v>
      </c>
      <c r="BD426" s="127">
        <f t="shared" si="344"/>
        <v>0</v>
      </c>
      <c r="BE426" s="127">
        <f t="shared" si="344"/>
        <v>0</v>
      </c>
      <c r="BF426" s="127">
        <f t="shared" si="344"/>
        <v>0</v>
      </c>
      <c r="BG426" s="127">
        <f t="shared" si="344"/>
        <v>0</v>
      </c>
      <c r="BH426" s="127">
        <f t="shared" si="344"/>
        <v>0</v>
      </c>
      <c r="BI426" s="127">
        <f t="shared" si="344"/>
        <v>0</v>
      </c>
      <c r="BJ426" s="127">
        <f t="shared" si="344"/>
        <v>0</v>
      </c>
      <c r="BK426" s="127">
        <f t="shared" si="344"/>
        <v>0</v>
      </c>
      <c r="BL426" s="127">
        <f t="shared" si="344"/>
        <v>0</v>
      </c>
      <c r="BM426" s="127">
        <f t="shared" si="344"/>
        <v>0</v>
      </c>
    </row>
    <row r="427" spans="2:65" x14ac:dyDescent="0.25">
      <c r="B427" t="str">
        <f t="shared" si="345"/>
        <v>FEE D'INGRESSO</v>
      </c>
      <c r="C427" s="51"/>
      <c r="F427" s="127"/>
      <c r="G427" s="127"/>
      <c r="H427" s="127"/>
      <c r="I427" s="127"/>
      <c r="J427" s="127"/>
      <c r="K427" s="127"/>
      <c r="L427" s="127"/>
      <c r="M427" s="127"/>
      <c r="N427" s="127"/>
      <c r="O427" s="127"/>
      <c r="P427" s="127"/>
      <c r="Q427" s="127"/>
      <c r="R427" s="127"/>
      <c r="S427" s="127"/>
      <c r="T427" s="127"/>
      <c r="U427" s="127"/>
      <c r="V427" s="127"/>
      <c r="W427" s="127"/>
      <c r="X427" s="127"/>
      <c r="Y427" s="127"/>
      <c r="Z427" s="127"/>
      <c r="AA427" s="127"/>
      <c r="AB427" s="127"/>
      <c r="AC427" s="127"/>
      <c r="AD427" s="127"/>
      <c r="AE427" s="127">
        <f t="shared" si="344"/>
        <v>0</v>
      </c>
      <c r="AF427" s="127">
        <f t="shared" si="344"/>
        <v>0</v>
      </c>
      <c r="AG427" s="127">
        <f t="shared" si="344"/>
        <v>0</v>
      </c>
      <c r="AH427" s="127">
        <f t="shared" si="344"/>
        <v>0</v>
      </c>
      <c r="AI427" s="127">
        <f t="shared" si="344"/>
        <v>0</v>
      </c>
      <c r="AJ427" s="127">
        <f t="shared" si="344"/>
        <v>0</v>
      </c>
      <c r="AK427" s="127">
        <f t="shared" si="344"/>
        <v>0</v>
      </c>
      <c r="AL427" s="127">
        <f t="shared" si="344"/>
        <v>0</v>
      </c>
      <c r="AM427" s="127">
        <f t="shared" si="344"/>
        <v>0</v>
      </c>
      <c r="AN427" s="127">
        <f t="shared" si="344"/>
        <v>0</v>
      </c>
      <c r="AO427" s="127">
        <f t="shared" si="344"/>
        <v>0</v>
      </c>
      <c r="AP427" s="127">
        <f t="shared" si="344"/>
        <v>0</v>
      </c>
      <c r="AQ427" s="127">
        <f t="shared" si="344"/>
        <v>0</v>
      </c>
      <c r="AR427" s="127">
        <f t="shared" si="344"/>
        <v>0</v>
      </c>
      <c r="AS427" s="127">
        <f t="shared" si="344"/>
        <v>0</v>
      </c>
      <c r="AT427" s="127">
        <f t="shared" si="344"/>
        <v>0</v>
      </c>
      <c r="AU427" s="127">
        <f t="shared" si="344"/>
        <v>0</v>
      </c>
      <c r="AV427" s="127">
        <f t="shared" si="344"/>
        <v>0</v>
      </c>
      <c r="AW427" s="127">
        <f t="shared" si="344"/>
        <v>0</v>
      </c>
      <c r="AX427" s="127">
        <f t="shared" si="344"/>
        <v>0</v>
      </c>
      <c r="AY427" s="127">
        <f t="shared" si="344"/>
        <v>0</v>
      </c>
      <c r="AZ427" s="127">
        <f t="shared" si="344"/>
        <v>0</v>
      </c>
      <c r="BA427" s="127">
        <f t="shared" si="344"/>
        <v>0</v>
      </c>
      <c r="BB427" s="127">
        <f t="shared" si="344"/>
        <v>0</v>
      </c>
      <c r="BC427" s="127">
        <f t="shared" si="344"/>
        <v>0</v>
      </c>
      <c r="BD427" s="127">
        <f t="shared" si="344"/>
        <v>0</v>
      </c>
      <c r="BE427" s="127">
        <f t="shared" si="344"/>
        <v>0</v>
      </c>
      <c r="BF427" s="127">
        <f t="shared" si="344"/>
        <v>0</v>
      </c>
      <c r="BG427" s="127">
        <f t="shared" si="344"/>
        <v>0</v>
      </c>
      <c r="BH427" s="127">
        <f t="shared" si="344"/>
        <v>0</v>
      </c>
      <c r="BI427" s="127">
        <f t="shared" si="344"/>
        <v>0</v>
      </c>
      <c r="BJ427" s="127">
        <f t="shared" si="344"/>
        <v>0</v>
      </c>
      <c r="BK427" s="127">
        <f t="shared" si="344"/>
        <v>0</v>
      </c>
      <c r="BL427" s="127">
        <f t="shared" si="344"/>
        <v>0</v>
      </c>
      <c r="BM427" s="127">
        <f t="shared" si="344"/>
        <v>0</v>
      </c>
    </row>
    <row r="428" spans="2:65" x14ac:dyDescent="0.25">
      <c r="B428" t="str">
        <f>+B421</f>
        <v>ALTRE IMM.NI IMMATERIALI</v>
      </c>
      <c r="C428" s="51"/>
      <c r="F428" s="127"/>
      <c r="G428" s="127"/>
      <c r="H428" s="127"/>
      <c r="I428" s="127"/>
      <c r="J428" s="127"/>
      <c r="K428" s="127"/>
      <c r="L428" s="127"/>
      <c r="M428" s="127"/>
      <c r="N428" s="127"/>
      <c r="O428" s="127"/>
      <c r="P428" s="127"/>
      <c r="Q428" s="127"/>
      <c r="R428" s="127"/>
      <c r="S428" s="127"/>
      <c r="T428" s="127"/>
      <c r="U428" s="127"/>
      <c r="V428" s="127"/>
      <c r="W428" s="127"/>
      <c r="X428" s="127"/>
      <c r="Y428" s="127"/>
      <c r="Z428" s="127"/>
      <c r="AA428" s="127"/>
      <c r="AB428" s="127"/>
      <c r="AC428" s="127"/>
      <c r="AD428" s="127"/>
      <c r="AE428" s="127">
        <f t="shared" si="344"/>
        <v>0</v>
      </c>
      <c r="AF428" s="127">
        <f t="shared" si="344"/>
        <v>0</v>
      </c>
      <c r="AG428" s="127">
        <f t="shared" si="344"/>
        <v>0</v>
      </c>
      <c r="AH428" s="127">
        <f t="shared" si="344"/>
        <v>0</v>
      </c>
      <c r="AI428" s="127">
        <f t="shared" si="344"/>
        <v>0</v>
      </c>
      <c r="AJ428" s="127">
        <f t="shared" si="344"/>
        <v>0</v>
      </c>
      <c r="AK428" s="127">
        <f t="shared" si="344"/>
        <v>0</v>
      </c>
      <c r="AL428" s="127">
        <f t="shared" si="344"/>
        <v>0</v>
      </c>
      <c r="AM428" s="127">
        <f t="shared" si="344"/>
        <v>0</v>
      </c>
      <c r="AN428" s="127">
        <f t="shared" si="344"/>
        <v>0</v>
      </c>
      <c r="AO428" s="127">
        <f t="shared" si="344"/>
        <v>0</v>
      </c>
      <c r="AP428" s="127">
        <f t="shared" si="344"/>
        <v>0</v>
      </c>
      <c r="AQ428" s="127">
        <f t="shared" si="344"/>
        <v>0</v>
      </c>
      <c r="AR428" s="127">
        <f t="shared" si="344"/>
        <v>0</v>
      </c>
      <c r="AS428" s="127">
        <f t="shared" si="344"/>
        <v>0</v>
      </c>
      <c r="AT428" s="127">
        <f t="shared" si="344"/>
        <v>0</v>
      </c>
      <c r="AU428" s="127">
        <f t="shared" si="344"/>
        <v>0</v>
      </c>
      <c r="AV428" s="127">
        <f t="shared" si="344"/>
        <v>0</v>
      </c>
      <c r="AW428" s="127">
        <f t="shared" si="344"/>
        <v>0</v>
      </c>
      <c r="AX428" s="127">
        <f t="shared" si="344"/>
        <v>0</v>
      </c>
      <c r="AY428" s="127">
        <f t="shared" si="344"/>
        <v>0</v>
      </c>
      <c r="AZ428" s="127">
        <f t="shared" si="344"/>
        <v>0</v>
      </c>
      <c r="BA428" s="127">
        <f t="shared" si="344"/>
        <v>0</v>
      </c>
      <c r="BB428" s="127">
        <f t="shared" si="344"/>
        <v>0</v>
      </c>
      <c r="BC428" s="127">
        <f t="shared" si="344"/>
        <v>0</v>
      </c>
      <c r="BD428" s="127">
        <f t="shared" si="344"/>
        <v>0</v>
      </c>
      <c r="BE428" s="127">
        <f t="shared" si="344"/>
        <v>0</v>
      </c>
      <c r="BF428" s="127">
        <f t="shared" si="344"/>
        <v>0</v>
      </c>
      <c r="BG428" s="127">
        <f t="shared" si="344"/>
        <v>0</v>
      </c>
      <c r="BH428" s="127">
        <f t="shared" si="344"/>
        <v>0</v>
      </c>
      <c r="BI428" s="127">
        <f t="shared" si="344"/>
        <v>0</v>
      </c>
      <c r="BJ428" s="127">
        <f t="shared" si="344"/>
        <v>0</v>
      </c>
      <c r="BK428" s="127">
        <f t="shared" si="344"/>
        <v>0</v>
      </c>
      <c r="BL428" s="127">
        <f t="shared" si="344"/>
        <v>0</v>
      </c>
      <c r="BM428" s="127">
        <f t="shared" si="344"/>
        <v>0</v>
      </c>
    </row>
    <row r="429" spans="2:65" x14ac:dyDescent="0.25">
      <c r="F429" s="142"/>
      <c r="G429" s="142"/>
      <c r="H429" s="142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  <c r="Z429" s="142"/>
      <c r="AA429" s="142"/>
      <c r="AB429" s="142"/>
      <c r="AC429" s="142"/>
      <c r="AD429" s="142"/>
      <c r="AE429" s="142"/>
      <c r="AF429" s="142"/>
      <c r="AG429" s="142"/>
      <c r="AH429" s="142"/>
      <c r="AI429" s="142"/>
      <c r="AJ429" s="142"/>
      <c r="AK429" s="142"/>
      <c r="AL429" s="142"/>
      <c r="AM429" s="142"/>
      <c r="AN429" s="142"/>
      <c r="AO429" s="142"/>
      <c r="AP429" s="142"/>
      <c r="AQ429" s="142"/>
      <c r="AR429" s="142"/>
      <c r="AS429" s="142"/>
      <c r="AT429" s="142"/>
      <c r="AU429" s="142"/>
      <c r="AV429" s="142"/>
      <c r="AW429" s="142"/>
      <c r="AX429" s="142"/>
      <c r="AY429" s="142"/>
      <c r="AZ429" s="142"/>
      <c r="BA429" s="142"/>
      <c r="BB429" s="142"/>
      <c r="BC429" s="142"/>
      <c r="BD429" s="142"/>
      <c r="BE429" s="142"/>
      <c r="BF429" s="142"/>
      <c r="BG429" s="142"/>
      <c r="BH429" s="142"/>
      <c r="BI429" s="142"/>
      <c r="BJ429" s="142"/>
      <c r="BK429" s="142"/>
      <c r="BL429" s="142"/>
      <c r="BM429" s="142"/>
    </row>
    <row r="430" spans="2:65" ht="30" x14ac:dyDescent="0.25">
      <c r="C430" s="50" t="s">
        <v>165</v>
      </c>
      <c r="F430" s="165" t="s">
        <v>166</v>
      </c>
      <c r="G430" s="165" t="s">
        <v>166</v>
      </c>
      <c r="H430" s="165" t="s">
        <v>166</v>
      </c>
      <c r="I430" s="165" t="s">
        <v>166</v>
      </c>
      <c r="J430" s="165" t="s">
        <v>166</v>
      </c>
      <c r="K430" s="165" t="s">
        <v>166</v>
      </c>
      <c r="L430" s="165" t="s">
        <v>166</v>
      </c>
      <c r="M430" s="165" t="s">
        <v>166</v>
      </c>
      <c r="N430" s="165" t="s">
        <v>166</v>
      </c>
      <c r="O430" s="165" t="s">
        <v>166</v>
      </c>
      <c r="P430" s="165" t="s">
        <v>166</v>
      </c>
      <c r="Q430" s="165" t="s">
        <v>166</v>
      </c>
      <c r="R430" s="165" t="s">
        <v>166</v>
      </c>
      <c r="S430" s="165" t="s">
        <v>166</v>
      </c>
      <c r="T430" s="165" t="s">
        <v>166</v>
      </c>
      <c r="U430" s="165" t="s">
        <v>166</v>
      </c>
      <c r="V430" s="165" t="s">
        <v>166</v>
      </c>
      <c r="W430" s="165" t="s">
        <v>166</v>
      </c>
      <c r="X430" s="165" t="s">
        <v>166</v>
      </c>
      <c r="Y430" s="165" t="s">
        <v>166</v>
      </c>
      <c r="Z430" s="165" t="s">
        <v>166</v>
      </c>
      <c r="AA430" s="165" t="s">
        <v>166</v>
      </c>
      <c r="AB430" s="165" t="s">
        <v>166</v>
      </c>
      <c r="AC430" s="165" t="s">
        <v>166</v>
      </c>
      <c r="AD430" s="165" t="s">
        <v>166</v>
      </c>
      <c r="AE430" s="165" t="s">
        <v>166</v>
      </c>
      <c r="AF430" s="165" t="s">
        <v>166</v>
      </c>
      <c r="AG430" s="165" t="s">
        <v>166</v>
      </c>
      <c r="AH430" s="165" t="s">
        <v>166</v>
      </c>
      <c r="AI430" s="165" t="s">
        <v>166</v>
      </c>
      <c r="AJ430" s="165" t="s">
        <v>166</v>
      </c>
      <c r="AK430" s="165" t="s">
        <v>166</v>
      </c>
      <c r="AL430" s="165" t="s">
        <v>166</v>
      </c>
      <c r="AM430" s="165" t="s">
        <v>166</v>
      </c>
      <c r="AN430" s="165" t="s">
        <v>166</v>
      </c>
      <c r="AO430" s="165" t="s">
        <v>166</v>
      </c>
      <c r="AP430" s="165" t="s">
        <v>166</v>
      </c>
      <c r="AQ430" s="165" t="s">
        <v>166</v>
      </c>
      <c r="AR430" s="165" t="s">
        <v>166</v>
      </c>
      <c r="AS430" s="165" t="s">
        <v>166</v>
      </c>
      <c r="AT430" s="165" t="s">
        <v>166</v>
      </c>
      <c r="AU430" s="165" t="s">
        <v>166</v>
      </c>
      <c r="AV430" s="165" t="s">
        <v>166</v>
      </c>
      <c r="AW430" s="165" t="s">
        <v>166</v>
      </c>
      <c r="AX430" s="165" t="s">
        <v>166</v>
      </c>
      <c r="AY430" s="165" t="s">
        <v>166</v>
      </c>
      <c r="AZ430" s="165" t="s">
        <v>166</v>
      </c>
      <c r="BA430" s="165" t="s">
        <v>166</v>
      </c>
      <c r="BB430" s="165" t="s">
        <v>166</v>
      </c>
      <c r="BC430" s="165" t="s">
        <v>166</v>
      </c>
      <c r="BD430" s="165" t="s">
        <v>166</v>
      </c>
      <c r="BE430" s="165" t="s">
        <v>166</v>
      </c>
      <c r="BF430" s="165" t="s">
        <v>166</v>
      </c>
      <c r="BG430" s="165" t="s">
        <v>166</v>
      </c>
      <c r="BH430" s="165" t="s">
        <v>166</v>
      </c>
      <c r="BI430" s="165" t="s">
        <v>166</v>
      </c>
      <c r="BJ430" s="165" t="s">
        <v>166</v>
      </c>
      <c r="BK430" s="165" t="s">
        <v>166</v>
      </c>
      <c r="BL430" s="165" t="s">
        <v>166</v>
      </c>
      <c r="BM430" s="165" t="s">
        <v>166</v>
      </c>
    </row>
    <row r="431" spans="2:65" x14ac:dyDescent="0.25">
      <c r="B431" t="str">
        <f>+B416</f>
        <v>FABBRICATI</v>
      </c>
      <c r="C431" s="51">
        <f>+C416</f>
        <v>0</v>
      </c>
      <c r="F431" s="127"/>
      <c r="G431" s="127"/>
      <c r="H431" s="127"/>
      <c r="I431" s="127"/>
      <c r="J431" s="127"/>
      <c r="K431" s="127"/>
      <c r="L431" s="127"/>
      <c r="M431" s="127"/>
      <c r="N431" s="127"/>
      <c r="O431" s="127"/>
      <c r="P431" s="127"/>
      <c r="Q431" s="127"/>
      <c r="R431" s="127"/>
      <c r="S431" s="127"/>
      <c r="T431" s="127"/>
      <c r="U431" s="127"/>
      <c r="V431" s="127"/>
      <c r="W431" s="127"/>
      <c r="X431" s="127"/>
      <c r="Y431" s="127"/>
      <c r="Z431" s="127"/>
      <c r="AA431" s="127"/>
      <c r="AB431" s="127"/>
      <c r="AC431" s="127"/>
      <c r="AD431" s="127"/>
      <c r="AE431" s="127"/>
      <c r="AF431" s="127">
        <f t="shared" ref="AF431:BM431" si="346">+IF(AE438=$G$5,0,1)*(SUM($G$5)*$C431)/12</f>
        <v>0</v>
      </c>
      <c r="AG431" s="127">
        <f t="shared" si="346"/>
        <v>0</v>
      </c>
      <c r="AH431" s="127">
        <f t="shared" si="346"/>
        <v>0</v>
      </c>
      <c r="AI431" s="127">
        <f t="shared" si="346"/>
        <v>0</v>
      </c>
      <c r="AJ431" s="127">
        <f t="shared" si="346"/>
        <v>0</v>
      </c>
      <c r="AK431" s="127">
        <f t="shared" si="346"/>
        <v>0</v>
      </c>
      <c r="AL431" s="127">
        <f t="shared" si="346"/>
        <v>0</v>
      </c>
      <c r="AM431" s="127">
        <f t="shared" si="346"/>
        <v>0</v>
      </c>
      <c r="AN431" s="127">
        <f t="shared" si="346"/>
        <v>0</v>
      </c>
      <c r="AO431" s="127">
        <f t="shared" si="346"/>
        <v>0</v>
      </c>
      <c r="AP431" s="127">
        <f t="shared" si="346"/>
        <v>0</v>
      </c>
      <c r="AQ431" s="127">
        <f t="shared" si="346"/>
        <v>0</v>
      </c>
      <c r="AR431" s="127">
        <f t="shared" si="346"/>
        <v>0</v>
      </c>
      <c r="AS431" s="127">
        <f t="shared" si="346"/>
        <v>0</v>
      </c>
      <c r="AT431" s="127">
        <f t="shared" si="346"/>
        <v>0</v>
      </c>
      <c r="AU431" s="127">
        <f t="shared" si="346"/>
        <v>0</v>
      </c>
      <c r="AV431" s="127">
        <f t="shared" si="346"/>
        <v>0</v>
      </c>
      <c r="AW431" s="127">
        <f t="shared" si="346"/>
        <v>0</v>
      </c>
      <c r="AX431" s="127">
        <f t="shared" si="346"/>
        <v>0</v>
      </c>
      <c r="AY431" s="127">
        <f t="shared" si="346"/>
        <v>0</v>
      </c>
      <c r="AZ431" s="127">
        <f t="shared" si="346"/>
        <v>0</v>
      </c>
      <c r="BA431" s="127">
        <f t="shared" si="346"/>
        <v>0</v>
      </c>
      <c r="BB431" s="127">
        <f t="shared" si="346"/>
        <v>0</v>
      </c>
      <c r="BC431" s="127">
        <f t="shared" si="346"/>
        <v>0</v>
      </c>
      <c r="BD431" s="127">
        <f t="shared" si="346"/>
        <v>0</v>
      </c>
      <c r="BE431" s="127">
        <f t="shared" si="346"/>
        <v>0</v>
      </c>
      <c r="BF431" s="127">
        <f t="shared" si="346"/>
        <v>0</v>
      </c>
      <c r="BG431" s="127">
        <f t="shared" si="346"/>
        <v>0</v>
      </c>
      <c r="BH431" s="127">
        <f t="shared" si="346"/>
        <v>0</v>
      </c>
      <c r="BI431" s="127">
        <f t="shared" si="346"/>
        <v>0</v>
      </c>
      <c r="BJ431" s="127">
        <f t="shared" si="346"/>
        <v>0</v>
      </c>
      <c r="BK431" s="127">
        <f t="shared" si="346"/>
        <v>0</v>
      </c>
      <c r="BL431" s="127">
        <f t="shared" si="346"/>
        <v>0</v>
      </c>
      <c r="BM431" s="127">
        <f t="shared" si="346"/>
        <v>0</v>
      </c>
    </row>
    <row r="432" spans="2:65" x14ac:dyDescent="0.25">
      <c r="B432" t="str">
        <f t="shared" ref="B432:C436" si="347">+B417</f>
        <v>IMPIANTI E MACCHINARI</v>
      </c>
      <c r="C432" s="51">
        <f t="shared" si="347"/>
        <v>0</v>
      </c>
      <c r="F432" s="127"/>
      <c r="G432" s="127"/>
      <c r="H432" s="127"/>
      <c r="I432" s="127"/>
      <c r="J432" s="127"/>
      <c r="K432" s="127"/>
      <c r="L432" s="127"/>
      <c r="M432" s="127"/>
      <c r="N432" s="127"/>
      <c r="O432" s="127"/>
      <c r="P432" s="127"/>
      <c r="Q432" s="127"/>
      <c r="R432" s="127"/>
      <c r="S432" s="127"/>
      <c r="T432" s="127"/>
      <c r="U432" s="127"/>
      <c r="V432" s="127"/>
      <c r="W432" s="127"/>
      <c r="X432" s="127"/>
      <c r="Y432" s="127"/>
      <c r="Z432" s="127"/>
      <c r="AA432" s="127"/>
      <c r="AB432" s="127"/>
      <c r="AC432" s="127"/>
      <c r="AD432" s="127"/>
      <c r="AE432" s="127"/>
      <c r="AF432" s="127">
        <f t="shared" ref="AF432:BM432" si="348">+IF(AE439=$G$5,0,1)*(SUM($G$6)*$C432)/12</f>
        <v>0</v>
      </c>
      <c r="AG432" s="127">
        <f t="shared" si="348"/>
        <v>0</v>
      </c>
      <c r="AH432" s="127">
        <f t="shared" si="348"/>
        <v>0</v>
      </c>
      <c r="AI432" s="127">
        <f t="shared" si="348"/>
        <v>0</v>
      </c>
      <c r="AJ432" s="127">
        <f t="shared" si="348"/>
        <v>0</v>
      </c>
      <c r="AK432" s="127">
        <f t="shared" si="348"/>
        <v>0</v>
      </c>
      <c r="AL432" s="127">
        <f t="shared" si="348"/>
        <v>0</v>
      </c>
      <c r="AM432" s="127">
        <f t="shared" si="348"/>
        <v>0</v>
      </c>
      <c r="AN432" s="127">
        <f t="shared" si="348"/>
        <v>0</v>
      </c>
      <c r="AO432" s="127">
        <f t="shared" si="348"/>
        <v>0</v>
      </c>
      <c r="AP432" s="127">
        <f t="shared" si="348"/>
        <v>0</v>
      </c>
      <c r="AQ432" s="127">
        <f t="shared" si="348"/>
        <v>0</v>
      </c>
      <c r="AR432" s="127">
        <f t="shared" si="348"/>
        <v>0</v>
      </c>
      <c r="AS432" s="127">
        <f t="shared" si="348"/>
        <v>0</v>
      </c>
      <c r="AT432" s="127">
        <f t="shared" si="348"/>
        <v>0</v>
      </c>
      <c r="AU432" s="127">
        <f t="shared" si="348"/>
        <v>0</v>
      </c>
      <c r="AV432" s="127">
        <f t="shared" si="348"/>
        <v>0</v>
      </c>
      <c r="AW432" s="127">
        <f t="shared" si="348"/>
        <v>0</v>
      </c>
      <c r="AX432" s="127">
        <f t="shared" si="348"/>
        <v>0</v>
      </c>
      <c r="AY432" s="127">
        <f t="shared" si="348"/>
        <v>0</v>
      </c>
      <c r="AZ432" s="127">
        <f t="shared" si="348"/>
        <v>0</v>
      </c>
      <c r="BA432" s="127">
        <f t="shared" si="348"/>
        <v>0</v>
      </c>
      <c r="BB432" s="127">
        <f t="shared" si="348"/>
        <v>0</v>
      </c>
      <c r="BC432" s="127">
        <f t="shared" si="348"/>
        <v>0</v>
      </c>
      <c r="BD432" s="127">
        <f t="shared" si="348"/>
        <v>0</v>
      </c>
      <c r="BE432" s="127">
        <f t="shared" si="348"/>
        <v>0</v>
      </c>
      <c r="BF432" s="127">
        <f t="shared" si="348"/>
        <v>0</v>
      </c>
      <c r="BG432" s="127">
        <f t="shared" si="348"/>
        <v>0</v>
      </c>
      <c r="BH432" s="127">
        <f t="shared" si="348"/>
        <v>0</v>
      </c>
      <c r="BI432" s="127">
        <f t="shared" si="348"/>
        <v>0</v>
      </c>
      <c r="BJ432" s="127">
        <f t="shared" si="348"/>
        <v>0</v>
      </c>
      <c r="BK432" s="127">
        <f t="shared" si="348"/>
        <v>0</v>
      </c>
      <c r="BL432" s="127">
        <f t="shared" si="348"/>
        <v>0</v>
      </c>
      <c r="BM432" s="127">
        <f t="shared" si="348"/>
        <v>0</v>
      </c>
    </row>
    <row r="433" spans="2:65" x14ac:dyDescent="0.25">
      <c r="B433" t="str">
        <f t="shared" si="347"/>
        <v>ATTREZZATURE IND.LI E COMM.LI</v>
      </c>
      <c r="C433" s="51">
        <f t="shared" si="347"/>
        <v>0</v>
      </c>
      <c r="F433" s="127"/>
      <c r="G433" s="127"/>
      <c r="H433" s="127"/>
      <c r="I433" s="127"/>
      <c r="J433" s="127"/>
      <c r="K433" s="127"/>
      <c r="L433" s="127"/>
      <c r="M433" s="127"/>
      <c r="N433" s="127"/>
      <c r="O433" s="127"/>
      <c r="P433" s="127"/>
      <c r="Q433" s="127"/>
      <c r="R433" s="127"/>
      <c r="S433" s="127"/>
      <c r="T433" s="127"/>
      <c r="U433" s="127"/>
      <c r="V433" s="127"/>
      <c r="W433" s="127"/>
      <c r="X433" s="127"/>
      <c r="Y433" s="127"/>
      <c r="Z433" s="127"/>
      <c r="AA433" s="127"/>
      <c r="AB433" s="127"/>
      <c r="AC433" s="127"/>
      <c r="AD433" s="127"/>
      <c r="AE433" s="127"/>
      <c r="AF433" s="127">
        <f t="shared" ref="AF433:BM433" si="349">+IF(AE440=$G$5,0,1)*(SUM($G$7)*$C433)/12</f>
        <v>0</v>
      </c>
      <c r="AG433" s="127">
        <f t="shared" si="349"/>
        <v>0</v>
      </c>
      <c r="AH433" s="127">
        <f t="shared" si="349"/>
        <v>0</v>
      </c>
      <c r="AI433" s="127">
        <f t="shared" si="349"/>
        <v>0</v>
      </c>
      <c r="AJ433" s="127">
        <f t="shared" si="349"/>
        <v>0</v>
      </c>
      <c r="AK433" s="127">
        <f t="shared" si="349"/>
        <v>0</v>
      </c>
      <c r="AL433" s="127">
        <f t="shared" si="349"/>
        <v>0</v>
      </c>
      <c r="AM433" s="127">
        <f t="shared" si="349"/>
        <v>0</v>
      </c>
      <c r="AN433" s="127">
        <f t="shared" si="349"/>
        <v>0</v>
      </c>
      <c r="AO433" s="127">
        <f t="shared" si="349"/>
        <v>0</v>
      </c>
      <c r="AP433" s="127">
        <f t="shared" si="349"/>
        <v>0</v>
      </c>
      <c r="AQ433" s="127">
        <f t="shared" si="349"/>
        <v>0</v>
      </c>
      <c r="AR433" s="127">
        <f t="shared" si="349"/>
        <v>0</v>
      </c>
      <c r="AS433" s="127">
        <f t="shared" si="349"/>
        <v>0</v>
      </c>
      <c r="AT433" s="127">
        <f t="shared" si="349"/>
        <v>0</v>
      </c>
      <c r="AU433" s="127">
        <f t="shared" si="349"/>
        <v>0</v>
      </c>
      <c r="AV433" s="127">
        <f t="shared" si="349"/>
        <v>0</v>
      </c>
      <c r="AW433" s="127">
        <f t="shared" si="349"/>
        <v>0</v>
      </c>
      <c r="AX433" s="127">
        <f t="shared" si="349"/>
        <v>0</v>
      </c>
      <c r="AY433" s="127">
        <f t="shared" si="349"/>
        <v>0</v>
      </c>
      <c r="AZ433" s="127">
        <f t="shared" si="349"/>
        <v>0</v>
      </c>
      <c r="BA433" s="127">
        <f t="shared" si="349"/>
        <v>0</v>
      </c>
      <c r="BB433" s="127">
        <f t="shared" si="349"/>
        <v>0</v>
      </c>
      <c r="BC433" s="127">
        <f t="shared" si="349"/>
        <v>0</v>
      </c>
      <c r="BD433" s="127">
        <f t="shared" si="349"/>
        <v>0</v>
      </c>
      <c r="BE433" s="127">
        <f t="shared" si="349"/>
        <v>0</v>
      </c>
      <c r="BF433" s="127">
        <f t="shared" si="349"/>
        <v>0</v>
      </c>
      <c r="BG433" s="127">
        <f t="shared" si="349"/>
        <v>0</v>
      </c>
      <c r="BH433" s="127">
        <f t="shared" si="349"/>
        <v>0</v>
      </c>
      <c r="BI433" s="127">
        <f t="shared" si="349"/>
        <v>0</v>
      </c>
      <c r="BJ433" s="127">
        <f t="shared" si="349"/>
        <v>0</v>
      </c>
      <c r="BK433" s="127">
        <f t="shared" si="349"/>
        <v>0</v>
      </c>
      <c r="BL433" s="127">
        <f t="shared" si="349"/>
        <v>0</v>
      </c>
      <c r="BM433" s="127">
        <f t="shared" si="349"/>
        <v>0</v>
      </c>
    </row>
    <row r="434" spans="2:65" x14ac:dyDescent="0.25">
      <c r="B434" t="str">
        <f t="shared" si="347"/>
        <v>COSTI D'IMPIANTO E AMPLIAMENTO</v>
      </c>
      <c r="C434" s="51">
        <f t="shared" si="347"/>
        <v>0</v>
      </c>
      <c r="F434" s="127"/>
      <c r="G434" s="127"/>
      <c r="H434" s="127"/>
      <c r="I434" s="127"/>
      <c r="J434" s="127"/>
      <c r="K434" s="127"/>
      <c r="L434" s="127"/>
      <c r="M434" s="127"/>
      <c r="N434" s="127"/>
      <c r="O434" s="127"/>
      <c r="P434" s="127"/>
      <c r="Q434" s="127"/>
      <c r="R434" s="127"/>
      <c r="S434" s="127"/>
      <c r="T434" s="127"/>
      <c r="U434" s="127"/>
      <c r="V434" s="127"/>
      <c r="W434" s="127"/>
      <c r="X434" s="127"/>
      <c r="Y434" s="127"/>
      <c r="Z434" s="127"/>
      <c r="AA434" s="127"/>
      <c r="AB434" s="127"/>
      <c r="AC434" s="127"/>
      <c r="AD434" s="127"/>
      <c r="AE434" s="127"/>
      <c r="AF434" s="127">
        <f t="shared" ref="AF434:BM434" si="350">+IF(AE441=$G$5,0,1)*(SUM($G$8)*$C434)/12</f>
        <v>0</v>
      </c>
      <c r="AG434" s="127">
        <f t="shared" si="350"/>
        <v>0</v>
      </c>
      <c r="AH434" s="127">
        <f t="shared" si="350"/>
        <v>0</v>
      </c>
      <c r="AI434" s="127">
        <f t="shared" si="350"/>
        <v>0</v>
      </c>
      <c r="AJ434" s="127">
        <f t="shared" si="350"/>
        <v>0</v>
      </c>
      <c r="AK434" s="127">
        <f t="shared" si="350"/>
        <v>0</v>
      </c>
      <c r="AL434" s="127">
        <f t="shared" si="350"/>
        <v>0</v>
      </c>
      <c r="AM434" s="127">
        <f t="shared" si="350"/>
        <v>0</v>
      </c>
      <c r="AN434" s="127">
        <f t="shared" si="350"/>
        <v>0</v>
      </c>
      <c r="AO434" s="127">
        <f t="shared" si="350"/>
        <v>0</v>
      </c>
      <c r="AP434" s="127">
        <f t="shared" si="350"/>
        <v>0</v>
      </c>
      <c r="AQ434" s="127">
        <f t="shared" si="350"/>
        <v>0</v>
      </c>
      <c r="AR434" s="127">
        <f t="shared" si="350"/>
        <v>0</v>
      </c>
      <c r="AS434" s="127">
        <f t="shared" si="350"/>
        <v>0</v>
      </c>
      <c r="AT434" s="127">
        <f t="shared" si="350"/>
        <v>0</v>
      </c>
      <c r="AU434" s="127">
        <f t="shared" si="350"/>
        <v>0</v>
      </c>
      <c r="AV434" s="127">
        <f t="shared" si="350"/>
        <v>0</v>
      </c>
      <c r="AW434" s="127">
        <f t="shared" si="350"/>
        <v>0</v>
      </c>
      <c r="AX434" s="127">
        <f t="shared" si="350"/>
        <v>0</v>
      </c>
      <c r="AY434" s="127">
        <f t="shared" si="350"/>
        <v>0</v>
      </c>
      <c r="AZ434" s="127">
        <f t="shared" si="350"/>
        <v>0</v>
      </c>
      <c r="BA434" s="127">
        <f t="shared" si="350"/>
        <v>0</v>
      </c>
      <c r="BB434" s="127">
        <f t="shared" si="350"/>
        <v>0</v>
      </c>
      <c r="BC434" s="127">
        <f t="shared" si="350"/>
        <v>0</v>
      </c>
      <c r="BD434" s="127">
        <f t="shared" si="350"/>
        <v>0</v>
      </c>
      <c r="BE434" s="127">
        <f t="shared" si="350"/>
        <v>0</v>
      </c>
      <c r="BF434" s="127">
        <f t="shared" si="350"/>
        <v>0</v>
      </c>
      <c r="BG434" s="127">
        <f t="shared" si="350"/>
        <v>0</v>
      </c>
      <c r="BH434" s="127">
        <f t="shared" si="350"/>
        <v>0</v>
      </c>
      <c r="BI434" s="127">
        <f t="shared" si="350"/>
        <v>0</v>
      </c>
      <c r="BJ434" s="127">
        <f t="shared" si="350"/>
        <v>0</v>
      </c>
      <c r="BK434" s="127">
        <f t="shared" si="350"/>
        <v>0</v>
      </c>
      <c r="BL434" s="127">
        <f t="shared" si="350"/>
        <v>0</v>
      </c>
      <c r="BM434" s="127">
        <f t="shared" si="350"/>
        <v>0</v>
      </c>
    </row>
    <row r="435" spans="2:65" x14ac:dyDescent="0.25">
      <c r="B435" t="str">
        <f t="shared" si="347"/>
        <v>FEE D'INGRESSO</v>
      </c>
      <c r="C435" s="51">
        <f t="shared" si="347"/>
        <v>0</v>
      </c>
      <c r="F435" s="127"/>
      <c r="G435" s="127"/>
      <c r="H435" s="127"/>
      <c r="I435" s="127"/>
      <c r="J435" s="127"/>
      <c r="K435" s="127"/>
      <c r="L435" s="127"/>
      <c r="M435" s="127"/>
      <c r="N435" s="127"/>
      <c r="O435" s="127"/>
      <c r="P435" s="127"/>
      <c r="Q435" s="127"/>
      <c r="R435" s="127"/>
      <c r="S435" s="127"/>
      <c r="T435" s="127"/>
      <c r="U435" s="127"/>
      <c r="V435" s="127"/>
      <c r="W435" s="127"/>
      <c r="X435" s="127"/>
      <c r="Y435" s="127"/>
      <c r="Z435" s="127"/>
      <c r="AA435" s="127"/>
      <c r="AB435" s="127"/>
      <c r="AC435" s="127"/>
      <c r="AD435" s="127"/>
      <c r="AE435" s="127"/>
      <c r="AF435" s="127">
        <f t="shared" ref="AF435:BM435" si="351">+IF(AE442=$G$5,0,1)*(SUM($G$9)*$C435)/12</f>
        <v>0</v>
      </c>
      <c r="AG435" s="127">
        <f t="shared" si="351"/>
        <v>0</v>
      </c>
      <c r="AH435" s="127">
        <f t="shared" si="351"/>
        <v>0</v>
      </c>
      <c r="AI435" s="127">
        <f t="shared" si="351"/>
        <v>0</v>
      </c>
      <c r="AJ435" s="127">
        <f t="shared" si="351"/>
        <v>0</v>
      </c>
      <c r="AK435" s="127">
        <f t="shared" si="351"/>
        <v>0</v>
      </c>
      <c r="AL435" s="127">
        <f t="shared" si="351"/>
        <v>0</v>
      </c>
      <c r="AM435" s="127">
        <f t="shared" si="351"/>
        <v>0</v>
      </c>
      <c r="AN435" s="127">
        <f t="shared" si="351"/>
        <v>0</v>
      </c>
      <c r="AO435" s="127">
        <f t="shared" si="351"/>
        <v>0</v>
      </c>
      <c r="AP435" s="127">
        <f t="shared" si="351"/>
        <v>0</v>
      </c>
      <c r="AQ435" s="127">
        <f t="shared" si="351"/>
        <v>0</v>
      </c>
      <c r="AR435" s="127">
        <f t="shared" si="351"/>
        <v>0</v>
      </c>
      <c r="AS435" s="127">
        <f t="shared" si="351"/>
        <v>0</v>
      </c>
      <c r="AT435" s="127">
        <f t="shared" si="351"/>
        <v>0</v>
      </c>
      <c r="AU435" s="127">
        <f t="shared" si="351"/>
        <v>0</v>
      </c>
      <c r="AV435" s="127">
        <f t="shared" si="351"/>
        <v>0</v>
      </c>
      <c r="AW435" s="127">
        <f t="shared" si="351"/>
        <v>0</v>
      </c>
      <c r="AX435" s="127">
        <f t="shared" si="351"/>
        <v>0</v>
      </c>
      <c r="AY435" s="127">
        <f t="shared" si="351"/>
        <v>0</v>
      </c>
      <c r="AZ435" s="127">
        <f t="shared" si="351"/>
        <v>0</v>
      </c>
      <c r="BA435" s="127">
        <f t="shared" si="351"/>
        <v>0</v>
      </c>
      <c r="BB435" s="127">
        <f t="shared" si="351"/>
        <v>0</v>
      </c>
      <c r="BC435" s="127">
        <f t="shared" si="351"/>
        <v>0</v>
      </c>
      <c r="BD435" s="127">
        <f t="shared" si="351"/>
        <v>0</v>
      </c>
      <c r="BE435" s="127">
        <f t="shared" si="351"/>
        <v>0</v>
      </c>
      <c r="BF435" s="127">
        <f t="shared" si="351"/>
        <v>0</v>
      </c>
      <c r="BG435" s="127">
        <f t="shared" si="351"/>
        <v>0</v>
      </c>
      <c r="BH435" s="127">
        <f t="shared" si="351"/>
        <v>0</v>
      </c>
      <c r="BI435" s="127">
        <f t="shared" si="351"/>
        <v>0</v>
      </c>
      <c r="BJ435" s="127">
        <f t="shared" si="351"/>
        <v>0</v>
      </c>
      <c r="BK435" s="127">
        <f t="shared" si="351"/>
        <v>0</v>
      </c>
      <c r="BL435" s="127">
        <f t="shared" si="351"/>
        <v>0</v>
      </c>
      <c r="BM435" s="127">
        <f t="shared" si="351"/>
        <v>0</v>
      </c>
    </row>
    <row r="436" spans="2:65" x14ac:dyDescent="0.25">
      <c r="B436" t="str">
        <f t="shared" si="347"/>
        <v>ALTRE IMM.NI IMMATERIALI</v>
      </c>
      <c r="C436" s="51">
        <f t="shared" si="347"/>
        <v>0</v>
      </c>
      <c r="F436" s="127"/>
      <c r="G436" s="127"/>
      <c r="H436" s="127"/>
      <c r="I436" s="127"/>
      <c r="J436" s="127"/>
      <c r="K436" s="127"/>
      <c r="L436" s="127"/>
      <c r="M436" s="127"/>
      <c r="N436" s="127"/>
      <c r="O436" s="127"/>
      <c r="P436" s="127"/>
      <c r="Q436" s="127"/>
      <c r="R436" s="127"/>
      <c r="S436" s="127"/>
      <c r="T436" s="127"/>
      <c r="U436" s="127"/>
      <c r="V436" s="127"/>
      <c r="W436" s="127"/>
      <c r="X436" s="127"/>
      <c r="Y436" s="127"/>
      <c r="Z436" s="127"/>
      <c r="AA436" s="127"/>
      <c r="AB436" s="127"/>
      <c r="AC436" s="127"/>
      <c r="AD436" s="127"/>
      <c r="AE436" s="127"/>
      <c r="AF436" s="127">
        <f t="shared" ref="AF436:BM436" si="352">+IF(AE443=$G$5,0,1)*(SUM($G$10)*$C436)/12</f>
        <v>0</v>
      </c>
      <c r="AG436" s="127">
        <f t="shared" si="352"/>
        <v>0</v>
      </c>
      <c r="AH436" s="127">
        <f t="shared" si="352"/>
        <v>0</v>
      </c>
      <c r="AI436" s="127">
        <f t="shared" si="352"/>
        <v>0</v>
      </c>
      <c r="AJ436" s="127">
        <f t="shared" si="352"/>
        <v>0</v>
      </c>
      <c r="AK436" s="127">
        <f t="shared" si="352"/>
        <v>0</v>
      </c>
      <c r="AL436" s="127">
        <f t="shared" si="352"/>
        <v>0</v>
      </c>
      <c r="AM436" s="127">
        <f t="shared" si="352"/>
        <v>0</v>
      </c>
      <c r="AN436" s="127">
        <f t="shared" si="352"/>
        <v>0</v>
      </c>
      <c r="AO436" s="127">
        <f t="shared" si="352"/>
        <v>0</v>
      </c>
      <c r="AP436" s="127">
        <f t="shared" si="352"/>
        <v>0</v>
      </c>
      <c r="AQ436" s="127">
        <f t="shared" si="352"/>
        <v>0</v>
      </c>
      <c r="AR436" s="127">
        <f t="shared" si="352"/>
        <v>0</v>
      </c>
      <c r="AS436" s="127">
        <f t="shared" si="352"/>
        <v>0</v>
      </c>
      <c r="AT436" s="127">
        <f t="shared" si="352"/>
        <v>0</v>
      </c>
      <c r="AU436" s="127">
        <f t="shared" si="352"/>
        <v>0</v>
      </c>
      <c r="AV436" s="127">
        <f t="shared" si="352"/>
        <v>0</v>
      </c>
      <c r="AW436" s="127">
        <f t="shared" si="352"/>
        <v>0</v>
      </c>
      <c r="AX436" s="127">
        <f t="shared" si="352"/>
        <v>0</v>
      </c>
      <c r="AY436" s="127">
        <f t="shared" si="352"/>
        <v>0</v>
      </c>
      <c r="AZ436" s="127">
        <f t="shared" si="352"/>
        <v>0</v>
      </c>
      <c r="BA436" s="127">
        <f t="shared" si="352"/>
        <v>0</v>
      </c>
      <c r="BB436" s="127">
        <f t="shared" si="352"/>
        <v>0</v>
      </c>
      <c r="BC436" s="127">
        <f t="shared" si="352"/>
        <v>0</v>
      </c>
      <c r="BD436" s="127">
        <f t="shared" si="352"/>
        <v>0</v>
      </c>
      <c r="BE436" s="127">
        <f t="shared" si="352"/>
        <v>0</v>
      </c>
      <c r="BF436" s="127">
        <f t="shared" si="352"/>
        <v>0</v>
      </c>
      <c r="BG436" s="127">
        <f t="shared" si="352"/>
        <v>0</v>
      </c>
      <c r="BH436" s="127">
        <f t="shared" si="352"/>
        <v>0</v>
      </c>
      <c r="BI436" s="127">
        <f t="shared" si="352"/>
        <v>0</v>
      </c>
      <c r="BJ436" s="127">
        <f t="shared" si="352"/>
        <v>0</v>
      </c>
      <c r="BK436" s="127">
        <f t="shared" si="352"/>
        <v>0</v>
      </c>
      <c r="BL436" s="127">
        <f t="shared" si="352"/>
        <v>0</v>
      </c>
      <c r="BM436" s="127">
        <f t="shared" si="352"/>
        <v>0</v>
      </c>
    </row>
    <row r="437" spans="2:65" ht="30" x14ac:dyDescent="0.25">
      <c r="C437" s="50"/>
      <c r="F437" s="165" t="s">
        <v>167</v>
      </c>
      <c r="G437" s="165" t="s">
        <v>167</v>
      </c>
      <c r="H437" s="165" t="s">
        <v>167</v>
      </c>
      <c r="I437" s="165" t="s">
        <v>167</v>
      </c>
      <c r="J437" s="165" t="s">
        <v>167</v>
      </c>
      <c r="K437" s="165" t="s">
        <v>167</v>
      </c>
      <c r="L437" s="165" t="s">
        <v>167</v>
      </c>
      <c r="M437" s="165" t="s">
        <v>167</v>
      </c>
      <c r="N437" s="165" t="s">
        <v>167</v>
      </c>
      <c r="O437" s="165" t="s">
        <v>167</v>
      </c>
      <c r="P437" s="165" t="s">
        <v>167</v>
      </c>
      <c r="Q437" s="165" t="s">
        <v>167</v>
      </c>
      <c r="R437" s="165" t="s">
        <v>167</v>
      </c>
      <c r="S437" s="165" t="s">
        <v>167</v>
      </c>
      <c r="T437" s="165" t="s">
        <v>167</v>
      </c>
      <c r="U437" s="165" t="s">
        <v>167</v>
      </c>
      <c r="V437" s="165" t="s">
        <v>167</v>
      </c>
      <c r="W437" s="165" t="s">
        <v>167</v>
      </c>
      <c r="X437" s="165" t="s">
        <v>167</v>
      </c>
      <c r="Y437" s="165" t="s">
        <v>167</v>
      </c>
      <c r="Z437" s="165" t="s">
        <v>167</v>
      </c>
      <c r="AA437" s="165" t="s">
        <v>167</v>
      </c>
      <c r="AB437" s="165" t="s">
        <v>167</v>
      </c>
      <c r="AC437" s="165" t="s">
        <v>167</v>
      </c>
      <c r="AD437" s="165" t="s">
        <v>167</v>
      </c>
      <c r="AE437" s="165" t="s">
        <v>167</v>
      </c>
      <c r="AF437" s="165" t="s">
        <v>167</v>
      </c>
      <c r="AG437" s="165" t="s">
        <v>167</v>
      </c>
      <c r="AH437" s="165" t="s">
        <v>167</v>
      </c>
      <c r="AI437" s="165" t="s">
        <v>167</v>
      </c>
      <c r="AJ437" s="165" t="s">
        <v>167</v>
      </c>
      <c r="AK437" s="165" t="s">
        <v>167</v>
      </c>
      <c r="AL437" s="165" t="s">
        <v>167</v>
      </c>
      <c r="AM437" s="165" t="s">
        <v>167</v>
      </c>
      <c r="AN437" s="165" t="s">
        <v>167</v>
      </c>
      <c r="AO437" s="165" t="s">
        <v>167</v>
      </c>
      <c r="AP437" s="165" t="s">
        <v>167</v>
      </c>
      <c r="AQ437" s="165" t="s">
        <v>167</v>
      </c>
      <c r="AR437" s="165" t="s">
        <v>167</v>
      </c>
      <c r="AS437" s="165" t="s">
        <v>167</v>
      </c>
      <c r="AT437" s="165" t="s">
        <v>167</v>
      </c>
      <c r="AU437" s="165" t="s">
        <v>167</v>
      </c>
      <c r="AV437" s="165" t="s">
        <v>167</v>
      </c>
      <c r="AW437" s="165" t="s">
        <v>167</v>
      </c>
      <c r="AX437" s="165" t="s">
        <v>167</v>
      </c>
      <c r="AY437" s="165" t="s">
        <v>167</v>
      </c>
      <c r="AZ437" s="165" t="s">
        <v>167</v>
      </c>
      <c r="BA437" s="165" t="s">
        <v>167</v>
      </c>
      <c r="BB437" s="165" t="s">
        <v>167</v>
      </c>
      <c r="BC437" s="165" t="s">
        <v>167</v>
      </c>
      <c r="BD437" s="165" t="s">
        <v>167</v>
      </c>
      <c r="BE437" s="165" t="s">
        <v>167</v>
      </c>
      <c r="BF437" s="165" t="s">
        <v>167</v>
      </c>
      <c r="BG437" s="165" t="s">
        <v>167</v>
      </c>
      <c r="BH437" s="165" t="s">
        <v>167</v>
      </c>
      <c r="BI437" s="165" t="s">
        <v>167</v>
      </c>
      <c r="BJ437" s="165" t="s">
        <v>167</v>
      </c>
      <c r="BK437" s="165" t="s">
        <v>167</v>
      </c>
      <c r="BL437" s="165" t="s">
        <v>167</v>
      </c>
      <c r="BM437" s="165" t="s">
        <v>167</v>
      </c>
    </row>
    <row r="438" spans="2:65" x14ac:dyDescent="0.25">
      <c r="B438" t="str">
        <f>+B431</f>
        <v>FABBRICATI</v>
      </c>
      <c r="C438" s="51"/>
      <c r="F438" s="127"/>
      <c r="G438" s="127"/>
      <c r="H438" s="127"/>
      <c r="I438" s="127"/>
      <c r="J438" s="127"/>
      <c r="K438" s="127"/>
      <c r="L438" s="127"/>
      <c r="M438" s="127"/>
      <c r="N438" s="127"/>
      <c r="O438" s="127"/>
      <c r="P438" s="127"/>
      <c r="Q438" s="127"/>
      <c r="R438" s="127"/>
      <c r="S438" s="127"/>
      <c r="T438" s="127"/>
      <c r="U438" s="127"/>
      <c r="V438" s="127"/>
      <c r="W438" s="127"/>
      <c r="X438" s="127"/>
      <c r="Y438" s="127"/>
      <c r="Z438" s="127"/>
      <c r="AA438" s="127"/>
      <c r="AB438" s="127"/>
      <c r="AC438" s="127"/>
      <c r="AD438" s="127"/>
      <c r="AE438" s="127"/>
      <c r="AF438" s="127">
        <f t="shared" ref="AF438:BM443" si="353">+AE438+AF431</f>
        <v>0</v>
      </c>
      <c r="AG438" s="127">
        <f t="shared" si="353"/>
        <v>0</v>
      </c>
      <c r="AH438" s="127">
        <f t="shared" si="353"/>
        <v>0</v>
      </c>
      <c r="AI438" s="127">
        <f t="shared" si="353"/>
        <v>0</v>
      </c>
      <c r="AJ438" s="127">
        <f t="shared" si="353"/>
        <v>0</v>
      </c>
      <c r="AK438" s="127">
        <f t="shared" si="353"/>
        <v>0</v>
      </c>
      <c r="AL438" s="127">
        <f t="shared" si="353"/>
        <v>0</v>
      </c>
      <c r="AM438" s="127">
        <f t="shared" si="353"/>
        <v>0</v>
      </c>
      <c r="AN438" s="127">
        <f t="shared" si="353"/>
        <v>0</v>
      </c>
      <c r="AO438" s="127">
        <f t="shared" si="353"/>
        <v>0</v>
      </c>
      <c r="AP438" s="127">
        <f t="shared" si="353"/>
        <v>0</v>
      </c>
      <c r="AQ438" s="127">
        <f t="shared" si="353"/>
        <v>0</v>
      </c>
      <c r="AR438" s="127">
        <f t="shared" si="353"/>
        <v>0</v>
      </c>
      <c r="AS438" s="127">
        <f t="shared" si="353"/>
        <v>0</v>
      </c>
      <c r="AT438" s="127">
        <f t="shared" si="353"/>
        <v>0</v>
      </c>
      <c r="AU438" s="127">
        <f t="shared" si="353"/>
        <v>0</v>
      </c>
      <c r="AV438" s="127">
        <f t="shared" si="353"/>
        <v>0</v>
      </c>
      <c r="AW438" s="127">
        <f t="shared" si="353"/>
        <v>0</v>
      </c>
      <c r="AX438" s="127">
        <f t="shared" si="353"/>
        <v>0</v>
      </c>
      <c r="AY438" s="127">
        <f t="shared" si="353"/>
        <v>0</v>
      </c>
      <c r="AZ438" s="127">
        <f t="shared" si="353"/>
        <v>0</v>
      </c>
      <c r="BA438" s="127">
        <f t="shared" si="353"/>
        <v>0</v>
      </c>
      <c r="BB438" s="127">
        <f t="shared" si="353"/>
        <v>0</v>
      </c>
      <c r="BC438" s="127">
        <f t="shared" si="353"/>
        <v>0</v>
      </c>
      <c r="BD438" s="127">
        <f t="shared" si="353"/>
        <v>0</v>
      </c>
      <c r="BE438" s="127">
        <f t="shared" si="353"/>
        <v>0</v>
      </c>
      <c r="BF438" s="127">
        <f t="shared" si="353"/>
        <v>0</v>
      </c>
      <c r="BG438" s="127">
        <f t="shared" si="353"/>
        <v>0</v>
      </c>
      <c r="BH438" s="127">
        <f t="shared" si="353"/>
        <v>0</v>
      </c>
      <c r="BI438" s="127">
        <f t="shared" si="353"/>
        <v>0</v>
      </c>
      <c r="BJ438" s="127">
        <f t="shared" si="353"/>
        <v>0</v>
      </c>
      <c r="BK438" s="127">
        <f t="shared" si="353"/>
        <v>0</v>
      </c>
      <c r="BL438" s="127">
        <f t="shared" si="353"/>
        <v>0</v>
      </c>
      <c r="BM438" s="127">
        <f t="shared" si="353"/>
        <v>0</v>
      </c>
    </row>
    <row r="439" spans="2:65" x14ac:dyDescent="0.25">
      <c r="B439" t="str">
        <f t="shared" ref="B439:B442" si="354">+B432</f>
        <v>IMPIANTI E MACCHINARI</v>
      </c>
      <c r="C439" s="51"/>
      <c r="F439" s="127"/>
      <c r="G439" s="127"/>
      <c r="H439" s="127"/>
      <c r="I439" s="127"/>
      <c r="J439" s="127"/>
      <c r="K439" s="127"/>
      <c r="L439" s="127"/>
      <c r="M439" s="127"/>
      <c r="N439" s="127"/>
      <c r="O439" s="127"/>
      <c r="P439" s="127"/>
      <c r="Q439" s="127"/>
      <c r="R439" s="127"/>
      <c r="S439" s="127"/>
      <c r="T439" s="127"/>
      <c r="U439" s="127"/>
      <c r="V439" s="127"/>
      <c r="W439" s="127"/>
      <c r="X439" s="127"/>
      <c r="Y439" s="127"/>
      <c r="Z439" s="127"/>
      <c r="AA439" s="127"/>
      <c r="AB439" s="127"/>
      <c r="AC439" s="127"/>
      <c r="AD439" s="127"/>
      <c r="AE439" s="127"/>
      <c r="AF439" s="127">
        <f t="shared" si="353"/>
        <v>0</v>
      </c>
      <c r="AG439" s="127">
        <f t="shared" si="353"/>
        <v>0</v>
      </c>
      <c r="AH439" s="127">
        <f t="shared" si="353"/>
        <v>0</v>
      </c>
      <c r="AI439" s="127">
        <f t="shared" si="353"/>
        <v>0</v>
      </c>
      <c r="AJ439" s="127">
        <f t="shared" si="353"/>
        <v>0</v>
      </c>
      <c r="AK439" s="127">
        <f t="shared" si="353"/>
        <v>0</v>
      </c>
      <c r="AL439" s="127">
        <f t="shared" si="353"/>
        <v>0</v>
      </c>
      <c r="AM439" s="127">
        <f t="shared" si="353"/>
        <v>0</v>
      </c>
      <c r="AN439" s="127">
        <f t="shared" si="353"/>
        <v>0</v>
      </c>
      <c r="AO439" s="127">
        <f t="shared" si="353"/>
        <v>0</v>
      </c>
      <c r="AP439" s="127">
        <f t="shared" si="353"/>
        <v>0</v>
      </c>
      <c r="AQ439" s="127">
        <f t="shared" si="353"/>
        <v>0</v>
      </c>
      <c r="AR439" s="127">
        <f t="shared" si="353"/>
        <v>0</v>
      </c>
      <c r="AS439" s="127">
        <f t="shared" si="353"/>
        <v>0</v>
      </c>
      <c r="AT439" s="127">
        <f t="shared" si="353"/>
        <v>0</v>
      </c>
      <c r="AU439" s="127">
        <f t="shared" si="353"/>
        <v>0</v>
      </c>
      <c r="AV439" s="127">
        <f t="shared" si="353"/>
        <v>0</v>
      </c>
      <c r="AW439" s="127">
        <f t="shared" si="353"/>
        <v>0</v>
      </c>
      <c r="AX439" s="127">
        <f t="shared" si="353"/>
        <v>0</v>
      </c>
      <c r="AY439" s="127">
        <f t="shared" si="353"/>
        <v>0</v>
      </c>
      <c r="AZ439" s="127">
        <f t="shared" si="353"/>
        <v>0</v>
      </c>
      <c r="BA439" s="127">
        <f t="shared" si="353"/>
        <v>0</v>
      </c>
      <c r="BB439" s="127">
        <f t="shared" si="353"/>
        <v>0</v>
      </c>
      <c r="BC439" s="127">
        <f t="shared" si="353"/>
        <v>0</v>
      </c>
      <c r="BD439" s="127">
        <f t="shared" si="353"/>
        <v>0</v>
      </c>
      <c r="BE439" s="127">
        <f t="shared" si="353"/>
        <v>0</v>
      </c>
      <c r="BF439" s="127">
        <f t="shared" si="353"/>
        <v>0</v>
      </c>
      <c r="BG439" s="127">
        <f t="shared" si="353"/>
        <v>0</v>
      </c>
      <c r="BH439" s="127">
        <f t="shared" si="353"/>
        <v>0</v>
      </c>
      <c r="BI439" s="127">
        <f t="shared" si="353"/>
        <v>0</v>
      </c>
      <c r="BJ439" s="127">
        <f t="shared" si="353"/>
        <v>0</v>
      </c>
      <c r="BK439" s="127">
        <f t="shared" si="353"/>
        <v>0</v>
      </c>
      <c r="BL439" s="127">
        <f t="shared" si="353"/>
        <v>0</v>
      </c>
      <c r="BM439" s="127">
        <f t="shared" si="353"/>
        <v>0</v>
      </c>
    </row>
    <row r="440" spans="2:65" x14ac:dyDescent="0.25">
      <c r="B440" t="str">
        <f t="shared" si="354"/>
        <v>ATTREZZATURE IND.LI E COMM.LI</v>
      </c>
      <c r="C440" s="51"/>
      <c r="F440" s="127"/>
      <c r="G440" s="127"/>
      <c r="H440" s="127"/>
      <c r="I440" s="127"/>
      <c r="J440" s="127"/>
      <c r="K440" s="127"/>
      <c r="L440" s="127"/>
      <c r="M440" s="127"/>
      <c r="N440" s="127"/>
      <c r="O440" s="127"/>
      <c r="P440" s="127"/>
      <c r="Q440" s="127"/>
      <c r="R440" s="127"/>
      <c r="S440" s="127"/>
      <c r="T440" s="127"/>
      <c r="U440" s="127"/>
      <c r="V440" s="127"/>
      <c r="W440" s="127"/>
      <c r="X440" s="127"/>
      <c r="Y440" s="127"/>
      <c r="Z440" s="127"/>
      <c r="AA440" s="127"/>
      <c r="AB440" s="127"/>
      <c r="AC440" s="127"/>
      <c r="AD440" s="127"/>
      <c r="AE440" s="127"/>
      <c r="AF440" s="127">
        <f t="shared" si="353"/>
        <v>0</v>
      </c>
      <c r="AG440" s="127">
        <f t="shared" si="353"/>
        <v>0</v>
      </c>
      <c r="AH440" s="127">
        <f t="shared" si="353"/>
        <v>0</v>
      </c>
      <c r="AI440" s="127">
        <f t="shared" si="353"/>
        <v>0</v>
      </c>
      <c r="AJ440" s="127">
        <f t="shared" si="353"/>
        <v>0</v>
      </c>
      <c r="AK440" s="127">
        <f t="shared" si="353"/>
        <v>0</v>
      </c>
      <c r="AL440" s="127">
        <f t="shared" si="353"/>
        <v>0</v>
      </c>
      <c r="AM440" s="127">
        <f t="shared" si="353"/>
        <v>0</v>
      </c>
      <c r="AN440" s="127">
        <f t="shared" si="353"/>
        <v>0</v>
      </c>
      <c r="AO440" s="127">
        <f t="shared" si="353"/>
        <v>0</v>
      </c>
      <c r="AP440" s="127">
        <f t="shared" si="353"/>
        <v>0</v>
      </c>
      <c r="AQ440" s="127">
        <f t="shared" si="353"/>
        <v>0</v>
      </c>
      <c r="AR440" s="127">
        <f t="shared" si="353"/>
        <v>0</v>
      </c>
      <c r="AS440" s="127">
        <f t="shared" si="353"/>
        <v>0</v>
      </c>
      <c r="AT440" s="127">
        <f t="shared" si="353"/>
        <v>0</v>
      </c>
      <c r="AU440" s="127">
        <f t="shared" si="353"/>
        <v>0</v>
      </c>
      <c r="AV440" s="127">
        <f t="shared" si="353"/>
        <v>0</v>
      </c>
      <c r="AW440" s="127">
        <f t="shared" si="353"/>
        <v>0</v>
      </c>
      <c r="AX440" s="127">
        <f t="shared" si="353"/>
        <v>0</v>
      </c>
      <c r="AY440" s="127">
        <f t="shared" si="353"/>
        <v>0</v>
      </c>
      <c r="AZ440" s="127">
        <f t="shared" si="353"/>
        <v>0</v>
      </c>
      <c r="BA440" s="127">
        <f t="shared" si="353"/>
        <v>0</v>
      </c>
      <c r="BB440" s="127">
        <f t="shared" si="353"/>
        <v>0</v>
      </c>
      <c r="BC440" s="127">
        <f t="shared" si="353"/>
        <v>0</v>
      </c>
      <c r="BD440" s="127">
        <f t="shared" si="353"/>
        <v>0</v>
      </c>
      <c r="BE440" s="127">
        <f t="shared" si="353"/>
        <v>0</v>
      </c>
      <c r="BF440" s="127">
        <f t="shared" si="353"/>
        <v>0</v>
      </c>
      <c r="BG440" s="127">
        <f t="shared" si="353"/>
        <v>0</v>
      </c>
      <c r="BH440" s="127">
        <f t="shared" si="353"/>
        <v>0</v>
      </c>
      <c r="BI440" s="127">
        <f t="shared" si="353"/>
        <v>0</v>
      </c>
      <c r="BJ440" s="127">
        <f t="shared" si="353"/>
        <v>0</v>
      </c>
      <c r="BK440" s="127">
        <f t="shared" si="353"/>
        <v>0</v>
      </c>
      <c r="BL440" s="127">
        <f t="shared" si="353"/>
        <v>0</v>
      </c>
      <c r="BM440" s="127">
        <f t="shared" si="353"/>
        <v>0</v>
      </c>
    </row>
    <row r="441" spans="2:65" x14ac:dyDescent="0.25">
      <c r="B441" t="str">
        <f t="shared" si="354"/>
        <v>COSTI D'IMPIANTO E AMPLIAMENTO</v>
      </c>
      <c r="C441" s="51"/>
      <c r="F441" s="127"/>
      <c r="G441" s="127"/>
      <c r="H441" s="127"/>
      <c r="I441" s="127"/>
      <c r="J441" s="127"/>
      <c r="K441" s="127"/>
      <c r="L441" s="127"/>
      <c r="M441" s="127"/>
      <c r="N441" s="127"/>
      <c r="O441" s="127"/>
      <c r="P441" s="127"/>
      <c r="Q441" s="127"/>
      <c r="R441" s="127"/>
      <c r="S441" s="127"/>
      <c r="T441" s="127"/>
      <c r="U441" s="127"/>
      <c r="V441" s="127"/>
      <c r="W441" s="127"/>
      <c r="X441" s="127"/>
      <c r="Y441" s="127"/>
      <c r="Z441" s="127"/>
      <c r="AA441" s="127"/>
      <c r="AB441" s="127"/>
      <c r="AC441" s="127"/>
      <c r="AD441" s="127"/>
      <c r="AE441" s="127"/>
      <c r="AF441" s="127">
        <f t="shared" si="353"/>
        <v>0</v>
      </c>
      <c r="AG441" s="127">
        <f t="shared" si="353"/>
        <v>0</v>
      </c>
      <c r="AH441" s="127">
        <f t="shared" si="353"/>
        <v>0</v>
      </c>
      <c r="AI441" s="127">
        <f t="shared" si="353"/>
        <v>0</v>
      </c>
      <c r="AJ441" s="127">
        <f t="shared" si="353"/>
        <v>0</v>
      </c>
      <c r="AK441" s="127">
        <f t="shared" si="353"/>
        <v>0</v>
      </c>
      <c r="AL441" s="127">
        <f t="shared" si="353"/>
        <v>0</v>
      </c>
      <c r="AM441" s="127">
        <f t="shared" si="353"/>
        <v>0</v>
      </c>
      <c r="AN441" s="127">
        <f t="shared" si="353"/>
        <v>0</v>
      </c>
      <c r="AO441" s="127">
        <f t="shared" si="353"/>
        <v>0</v>
      </c>
      <c r="AP441" s="127">
        <f t="shared" si="353"/>
        <v>0</v>
      </c>
      <c r="AQ441" s="127">
        <f t="shared" si="353"/>
        <v>0</v>
      </c>
      <c r="AR441" s="127">
        <f t="shared" si="353"/>
        <v>0</v>
      </c>
      <c r="AS441" s="127">
        <f t="shared" si="353"/>
        <v>0</v>
      </c>
      <c r="AT441" s="127">
        <f t="shared" si="353"/>
        <v>0</v>
      </c>
      <c r="AU441" s="127">
        <f t="shared" si="353"/>
        <v>0</v>
      </c>
      <c r="AV441" s="127">
        <f t="shared" si="353"/>
        <v>0</v>
      </c>
      <c r="AW441" s="127">
        <f t="shared" si="353"/>
        <v>0</v>
      </c>
      <c r="AX441" s="127">
        <f t="shared" si="353"/>
        <v>0</v>
      </c>
      <c r="AY441" s="127">
        <f t="shared" si="353"/>
        <v>0</v>
      </c>
      <c r="AZ441" s="127">
        <f t="shared" si="353"/>
        <v>0</v>
      </c>
      <c r="BA441" s="127">
        <f t="shared" si="353"/>
        <v>0</v>
      </c>
      <c r="BB441" s="127">
        <f t="shared" si="353"/>
        <v>0</v>
      </c>
      <c r="BC441" s="127">
        <f t="shared" si="353"/>
        <v>0</v>
      </c>
      <c r="BD441" s="127">
        <f t="shared" si="353"/>
        <v>0</v>
      </c>
      <c r="BE441" s="127">
        <f t="shared" si="353"/>
        <v>0</v>
      </c>
      <c r="BF441" s="127">
        <f t="shared" si="353"/>
        <v>0</v>
      </c>
      <c r="BG441" s="127">
        <f t="shared" si="353"/>
        <v>0</v>
      </c>
      <c r="BH441" s="127">
        <f t="shared" si="353"/>
        <v>0</v>
      </c>
      <c r="BI441" s="127">
        <f t="shared" si="353"/>
        <v>0</v>
      </c>
      <c r="BJ441" s="127">
        <f t="shared" si="353"/>
        <v>0</v>
      </c>
      <c r="BK441" s="127">
        <f t="shared" si="353"/>
        <v>0</v>
      </c>
      <c r="BL441" s="127">
        <f t="shared" si="353"/>
        <v>0</v>
      </c>
      <c r="BM441" s="127">
        <f t="shared" si="353"/>
        <v>0</v>
      </c>
    </row>
    <row r="442" spans="2:65" x14ac:dyDescent="0.25">
      <c r="B442" t="str">
        <f t="shared" si="354"/>
        <v>FEE D'INGRESSO</v>
      </c>
      <c r="C442" s="51"/>
      <c r="F442" s="127"/>
      <c r="G442" s="127"/>
      <c r="H442" s="127"/>
      <c r="I442" s="127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127"/>
      <c r="U442" s="127"/>
      <c r="V442" s="127"/>
      <c r="W442" s="127"/>
      <c r="X442" s="127"/>
      <c r="Y442" s="127"/>
      <c r="Z442" s="127"/>
      <c r="AA442" s="127"/>
      <c r="AB442" s="127"/>
      <c r="AC442" s="127"/>
      <c r="AD442" s="127"/>
      <c r="AE442" s="127"/>
      <c r="AF442" s="127">
        <f t="shared" si="353"/>
        <v>0</v>
      </c>
      <c r="AG442" s="127">
        <f t="shared" si="353"/>
        <v>0</v>
      </c>
      <c r="AH442" s="127">
        <f t="shared" si="353"/>
        <v>0</v>
      </c>
      <c r="AI442" s="127">
        <f t="shared" si="353"/>
        <v>0</v>
      </c>
      <c r="AJ442" s="127">
        <f t="shared" si="353"/>
        <v>0</v>
      </c>
      <c r="AK442" s="127">
        <f t="shared" si="353"/>
        <v>0</v>
      </c>
      <c r="AL442" s="127">
        <f t="shared" si="353"/>
        <v>0</v>
      </c>
      <c r="AM442" s="127">
        <f t="shared" si="353"/>
        <v>0</v>
      </c>
      <c r="AN442" s="127">
        <f t="shared" si="353"/>
        <v>0</v>
      </c>
      <c r="AO442" s="127">
        <f t="shared" si="353"/>
        <v>0</v>
      </c>
      <c r="AP442" s="127">
        <f t="shared" si="353"/>
        <v>0</v>
      </c>
      <c r="AQ442" s="127">
        <f t="shared" si="353"/>
        <v>0</v>
      </c>
      <c r="AR442" s="127">
        <f t="shared" si="353"/>
        <v>0</v>
      </c>
      <c r="AS442" s="127">
        <f t="shared" si="353"/>
        <v>0</v>
      </c>
      <c r="AT442" s="127">
        <f t="shared" si="353"/>
        <v>0</v>
      </c>
      <c r="AU442" s="127">
        <f t="shared" si="353"/>
        <v>0</v>
      </c>
      <c r="AV442" s="127">
        <f t="shared" si="353"/>
        <v>0</v>
      </c>
      <c r="AW442" s="127">
        <f t="shared" si="353"/>
        <v>0</v>
      </c>
      <c r="AX442" s="127">
        <f t="shared" si="353"/>
        <v>0</v>
      </c>
      <c r="AY442" s="127">
        <f t="shared" si="353"/>
        <v>0</v>
      </c>
      <c r="AZ442" s="127">
        <f t="shared" si="353"/>
        <v>0</v>
      </c>
      <c r="BA442" s="127">
        <f t="shared" si="353"/>
        <v>0</v>
      </c>
      <c r="BB442" s="127">
        <f t="shared" si="353"/>
        <v>0</v>
      </c>
      <c r="BC442" s="127">
        <f t="shared" si="353"/>
        <v>0</v>
      </c>
      <c r="BD442" s="127">
        <f t="shared" si="353"/>
        <v>0</v>
      </c>
      <c r="BE442" s="127">
        <f t="shared" si="353"/>
        <v>0</v>
      </c>
      <c r="BF442" s="127">
        <f t="shared" si="353"/>
        <v>0</v>
      </c>
      <c r="BG442" s="127">
        <f t="shared" si="353"/>
        <v>0</v>
      </c>
      <c r="BH442" s="127">
        <f t="shared" si="353"/>
        <v>0</v>
      </c>
      <c r="BI442" s="127">
        <f t="shared" si="353"/>
        <v>0</v>
      </c>
      <c r="BJ442" s="127">
        <f t="shared" si="353"/>
        <v>0</v>
      </c>
      <c r="BK442" s="127">
        <f t="shared" si="353"/>
        <v>0</v>
      </c>
      <c r="BL442" s="127">
        <f t="shared" si="353"/>
        <v>0</v>
      </c>
      <c r="BM442" s="127">
        <f t="shared" si="353"/>
        <v>0</v>
      </c>
    </row>
    <row r="443" spans="2:65" x14ac:dyDescent="0.25">
      <c r="B443" t="str">
        <f>+B436</f>
        <v>ALTRE IMM.NI IMMATERIALI</v>
      </c>
      <c r="C443" s="51"/>
      <c r="F443" s="127"/>
      <c r="G443" s="127"/>
      <c r="H443" s="127"/>
      <c r="I443" s="127"/>
      <c r="J443" s="127"/>
      <c r="K443" s="127"/>
      <c r="L443" s="127"/>
      <c r="M443" s="127"/>
      <c r="N443" s="127"/>
      <c r="O443" s="127"/>
      <c r="P443" s="127"/>
      <c r="Q443" s="127"/>
      <c r="R443" s="127"/>
      <c r="S443" s="127"/>
      <c r="T443" s="127"/>
      <c r="U443" s="127"/>
      <c r="V443" s="127"/>
      <c r="W443" s="127"/>
      <c r="X443" s="127"/>
      <c r="Y443" s="127"/>
      <c r="Z443" s="127"/>
      <c r="AA443" s="127"/>
      <c r="AB443" s="127"/>
      <c r="AC443" s="127"/>
      <c r="AD443" s="127"/>
      <c r="AE443" s="127"/>
      <c r="AF443" s="127">
        <f t="shared" si="353"/>
        <v>0</v>
      </c>
      <c r="AG443" s="127">
        <f t="shared" si="353"/>
        <v>0</v>
      </c>
      <c r="AH443" s="127">
        <f t="shared" si="353"/>
        <v>0</v>
      </c>
      <c r="AI443" s="127">
        <f t="shared" si="353"/>
        <v>0</v>
      </c>
      <c r="AJ443" s="127">
        <f t="shared" si="353"/>
        <v>0</v>
      </c>
      <c r="AK443" s="127">
        <f t="shared" si="353"/>
        <v>0</v>
      </c>
      <c r="AL443" s="127">
        <f t="shared" si="353"/>
        <v>0</v>
      </c>
      <c r="AM443" s="127">
        <f t="shared" si="353"/>
        <v>0</v>
      </c>
      <c r="AN443" s="127">
        <f t="shared" si="353"/>
        <v>0</v>
      </c>
      <c r="AO443" s="127">
        <f t="shared" si="353"/>
        <v>0</v>
      </c>
      <c r="AP443" s="127">
        <f t="shared" si="353"/>
        <v>0</v>
      </c>
      <c r="AQ443" s="127">
        <f t="shared" si="353"/>
        <v>0</v>
      </c>
      <c r="AR443" s="127">
        <f t="shared" si="353"/>
        <v>0</v>
      </c>
      <c r="AS443" s="127">
        <f t="shared" si="353"/>
        <v>0</v>
      </c>
      <c r="AT443" s="127">
        <f t="shared" si="353"/>
        <v>0</v>
      </c>
      <c r="AU443" s="127">
        <f t="shared" si="353"/>
        <v>0</v>
      </c>
      <c r="AV443" s="127">
        <f t="shared" si="353"/>
        <v>0</v>
      </c>
      <c r="AW443" s="127">
        <f t="shared" si="353"/>
        <v>0</v>
      </c>
      <c r="AX443" s="127">
        <f t="shared" si="353"/>
        <v>0</v>
      </c>
      <c r="AY443" s="127">
        <f t="shared" si="353"/>
        <v>0</v>
      </c>
      <c r="AZ443" s="127">
        <f t="shared" si="353"/>
        <v>0</v>
      </c>
      <c r="BA443" s="127">
        <f t="shared" si="353"/>
        <v>0</v>
      </c>
      <c r="BB443" s="127">
        <f t="shared" si="353"/>
        <v>0</v>
      </c>
      <c r="BC443" s="127">
        <f t="shared" si="353"/>
        <v>0</v>
      </c>
      <c r="BD443" s="127">
        <f t="shared" si="353"/>
        <v>0</v>
      </c>
      <c r="BE443" s="127">
        <f t="shared" si="353"/>
        <v>0</v>
      </c>
      <c r="BF443" s="127">
        <f t="shared" si="353"/>
        <v>0</v>
      </c>
      <c r="BG443" s="127">
        <f t="shared" si="353"/>
        <v>0</v>
      </c>
      <c r="BH443" s="127">
        <f t="shared" si="353"/>
        <v>0</v>
      </c>
      <c r="BI443" s="127">
        <f t="shared" si="353"/>
        <v>0</v>
      </c>
      <c r="BJ443" s="127">
        <f t="shared" si="353"/>
        <v>0</v>
      </c>
      <c r="BK443" s="127">
        <f t="shared" si="353"/>
        <v>0</v>
      </c>
      <c r="BL443" s="127">
        <f t="shared" si="353"/>
        <v>0</v>
      </c>
      <c r="BM443" s="127">
        <f t="shared" si="353"/>
        <v>0</v>
      </c>
    </row>
    <row r="444" spans="2:65" x14ac:dyDescent="0.25">
      <c r="F444" s="142"/>
      <c r="G444" s="142"/>
      <c r="H444" s="142"/>
      <c r="I444" s="142"/>
      <c r="J444" s="142"/>
      <c r="K444" s="142"/>
      <c r="L444" s="142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  <c r="W444" s="142"/>
      <c r="X444" s="142"/>
      <c r="Y444" s="142"/>
      <c r="Z444" s="142"/>
      <c r="AA444" s="142"/>
      <c r="AB444" s="142"/>
      <c r="AC444" s="142"/>
      <c r="AD444" s="142"/>
      <c r="AE444" s="142"/>
      <c r="AF444" s="142"/>
      <c r="AG444" s="142"/>
      <c r="AH444" s="142"/>
      <c r="AI444" s="142"/>
      <c r="AJ444" s="142"/>
      <c r="AK444" s="142"/>
      <c r="AL444" s="142"/>
      <c r="AM444" s="142"/>
      <c r="AN444" s="142"/>
      <c r="AO444" s="142"/>
      <c r="AP444" s="142"/>
      <c r="AQ444" s="142"/>
      <c r="AR444" s="142"/>
      <c r="AS444" s="142"/>
      <c r="AT444" s="142"/>
      <c r="AU444" s="142"/>
      <c r="AV444" s="142"/>
      <c r="AW444" s="142"/>
      <c r="AX444" s="142"/>
      <c r="AY444" s="142"/>
      <c r="AZ444" s="142"/>
      <c r="BA444" s="142"/>
      <c r="BB444" s="142"/>
      <c r="BC444" s="142"/>
      <c r="BD444" s="142"/>
      <c r="BE444" s="142"/>
      <c r="BF444" s="142"/>
      <c r="BG444" s="142"/>
      <c r="BH444" s="142"/>
      <c r="BI444" s="142"/>
      <c r="BJ444" s="142"/>
      <c r="BK444" s="142"/>
      <c r="BL444" s="142"/>
      <c r="BM444" s="142"/>
    </row>
    <row r="445" spans="2:65" ht="30" x14ac:dyDescent="0.25">
      <c r="C445" s="50" t="s">
        <v>165</v>
      </c>
      <c r="F445" s="165" t="s">
        <v>166</v>
      </c>
      <c r="G445" s="165" t="s">
        <v>166</v>
      </c>
      <c r="H445" s="165" t="s">
        <v>166</v>
      </c>
      <c r="I445" s="165" t="s">
        <v>166</v>
      </c>
      <c r="J445" s="165" t="s">
        <v>166</v>
      </c>
      <c r="K445" s="165" t="s">
        <v>166</v>
      </c>
      <c r="L445" s="165" t="s">
        <v>166</v>
      </c>
      <c r="M445" s="165" t="s">
        <v>166</v>
      </c>
      <c r="N445" s="165" t="s">
        <v>166</v>
      </c>
      <c r="O445" s="165" t="s">
        <v>166</v>
      </c>
      <c r="P445" s="165" t="s">
        <v>166</v>
      </c>
      <c r="Q445" s="165" t="s">
        <v>166</v>
      </c>
      <c r="R445" s="165" t="s">
        <v>166</v>
      </c>
      <c r="S445" s="165" t="s">
        <v>166</v>
      </c>
      <c r="T445" s="165" t="s">
        <v>166</v>
      </c>
      <c r="U445" s="165" t="s">
        <v>166</v>
      </c>
      <c r="V445" s="165" t="s">
        <v>166</v>
      </c>
      <c r="W445" s="165" t="s">
        <v>166</v>
      </c>
      <c r="X445" s="165" t="s">
        <v>166</v>
      </c>
      <c r="Y445" s="165" t="s">
        <v>166</v>
      </c>
      <c r="Z445" s="165" t="s">
        <v>166</v>
      </c>
      <c r="AA445" s="165" t="s">
        <v>166</v>
      </c>
      <c r="AB445" s="165" t="s">
        <v>166</v>
      </c>
      <c r="AC445" s="165" t="s">
        <v>166</v>
      </c>
      <c r="AD445" s="165" t="s">
        <v>166</v>
      </c>
      <c r="AE445" s="165" t="s">
        <v>166</v>
      </c>
      <c r="AF445" s="165" t="s">
        <v>166</v>
      </c>
      <c r="AG445" s="165" t="s">
        <v>166</v>
      </c>
      <c r="AH445" s="165" t="s">
        <v>166</v>
      </c>
      <c r="AI445" s="165" t="s">
        <v>166</v>
      </c>
      <c r="AJ445" s="165" t="s">
        <v>166</v>
      </c>
      <c r="AK445" s="165" t="s">
        <v>166</v>
      </c>
      <c r="AL445" s="165" t="s">
        <v>166</v>
      </c>
      <c r="AM445" s="165" t="s">
        <v>166</v>
      </c>
      <c r="AN445" s="165" t="s">
        <v>166</v>
      </c>
      <c r="AO445" s="165" t="s">
        <v>166</v>
      </c>
      <c r="AP445" s="165" t="s">
        <v>166</v>
      </c>
      <c r="AQ445" s="165" t="s">
        <v>166</v>
      </c>
      <c r="AR445" s="165" t="s">
        <v>166</v>
      </c>
      <c r="AS445" s="165" t="s">
        <v>166</v>
      </c>
      <c r="AT445" s="165" t="s">
        <v>166</v>
      </c>
      <c r="AU445" s="165" t="s">
        <v>166</v>
      </c>
      <c r="AV445" s="165" t="s">
        <v>166</v>
      </c>
      <c r="AW445" s="165" t="s">
        <v>166</v>
      </c>
      <c r="AX445" s="165" t="s">
        <v>166</v>
      </c>
      <c r="AY445" s="165" t="s">
        <v>166</v>
      </c>
      <c r="AZ445" s="165" t="s">
        <v>166</v>
      </c>
      <c r="BA445" s="165" t="s">
        <v>166</v>
      </c>
      <c r="BB445" s="165" t="s">
        <v>166</v>
      </c>
      <c r="BC445" s="165" t="s">
        <v>166</v>
      </c>
      <c r="BD445" s="165" t="s">
        <v>166</v>
      </c>
      <c r="BE445" s="165" t="s">
        <v>166</v>
      </c>
      <c r="BF445" s="165" t="s">
        <v>166</v>
      </c>
      <c r="BG445" s="165" t="s">
        <v>166</v>
      </c>
      <c r="BH445" s="165" t="s">
        <v>166</v>
      </c>
      <c r="BI445" s="165" t="s">
        <v>166</v>
      </c>
      <c r="BJ445" s="165" t="s">
        <v>166</v>
      </c>
      <c r="BK445" s="165" t="s">
        <v>166</v>
      </c>
      <c r="BL445" s="165" t="s">
        <v>166</v>
      </c>
      <c r="BM445" s="165" t="s">
        <v>166</v>
      </c>
    </row>
    <row r="446" spans="2:65" x14ac:dyDescent="0.25">
      <c r="B446" t="str">
        <f>+B431</f>
        <v>FABBRICATI</v>
      </c>
      <c r="C446" s="51">
        <f>+C431</f>
        <v>0</v>
      </c>
      <c r="F446" s="127"/>
      <c r="G446" s="127"/>
      <c r="H446" s="127"/>
      <c r="I446" s="127"/>
      <c r="J446" s="127"/>
      <c r="K446" s="127"/>
      <c r="L446" s="127"/>
      <c r="M446" s="127"/>
      <c r="N446" s="127"/>
      <c r="O446" s="127"/>
      <c r="P446" s="127"/>
      <c r="Q446" s="127"/>
      <c r="R446" s="127"/>
      <c r="S446" s="127"/>
      <c r="T446" s="127"/>
      <c r="U446" s="127"/>
      <c r="V446" s="127"/>
      <c r="W446" s="127"/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>
        <f t="shared" ref="AG446:BM446" si="355">+IF(AF453=$G$5,0,1)*(SUM($G$5)*$C446)/12</f>
        <v>0</v>
      </c>
      <c r="AH446" s="127">
        <f t="shared" si="355"/>
        <v>0</v>
      </c>
      <c r="AI446" s="127">
        <f t="shared" si="355"/>
        <v>0</v>
      </c>
      <c r="AJ446" s="127">
        <f t="shared" si="355"/>
        <v>0</v>
      </c>
      <c r="AK446" s="127">
        <f t="shared" si="355"/>
        <v>0</v>
      </c>
      <c r="AL446" s="127">
        <f t="shared" si="355"/>
        <v>0</v>
      </c>
      <c r="AM446" s="127">
        <f t="shared" si="355"/>
        <v>0</v>
      </c>
      <c r="AN446" s="127">
        <f t="shared" si="355"/>
        <v>0</v>
      </c>
      <c r="AO446" s="127">
        <f t="shared" si="355"/>
        <v>0</v>
      </c>
      <c r="AP446" s="127">
        <f t="shared" si="355"/>
        <v>0</v>
      </c>
      <c r="AQ446" s="127">
        <f t="shared" si="355"/>
        <v>0</v>
      </c>
      <c r="AR446" s="127">
        <f t="shared" si="355"/>
        <v>0</v>
      </c>
      <c r="AS446" s="127">
        <f t="shared" si="355"/>
        <v>0</v>
      </c>
      <c r="AT446" s="127">
        <f t="shared" si="355"/>
        <v>0</v>
      </c>
      <c r="AU446" s="127">
        <f t="shared" si="355"/>
        <v>0</v>
      </c>
      <c r="AV446" s="127">
        <f t="shared" si="355"/>
        <v>0</v>
      </c>
      <c r="AW446" s="127">
        <f t="shared" si="355"/>
        <v>0</v>
      </c>
      <c r="AX446" s="127">
        <f t="shared" si="355"/>
        <v>0</v>
      </c>
      <c r="AY446" s="127">
        <f t="shared" si="355"/>
        <v>0</v>
      </c>
      <c r="AZ446" s="127">
        <f t="shared" si="355"/>
        <v>0</v>
      </c>
      <c r="BA446" s="127">
        <f t="shared" si="355"/>
        <v>0</v>
      </c>
      <c r="BB446" s="127">
        <f t="shared" si="355"/>
        <v>0</v>
      </c>
      <c r="BC446" s="127">
        <f t="shared" si="355"/>
        <v>0</v>
      </c>
      <c r="BD446" s="127">
        <f t="shared" si="355"/>
        <v>0</v>
      </c>
      <c r="BE446" s="127">
        <f t="shared" si="355"/>
        <v>0</v>
      </c>
      <c r="BF446" s="127">
        <f t="shared" si="355"/>
        <v>0</v>
      </c>
      <c r="BG446" s="127">
        <f t="shared" si="355"/>
        <v>0</v>
      </c>
      <c r="BH446" s="127">
        <f t="shared" si="355"/>
        <v>0</v>
      </c>
      <c r="BI446" s="127">
        <f t="shared" si="355"/>
        <v>0</v>
      </c>
      <c r="BJ446" s="127">
        <f t="shared" si="355"/>
        <v>0</v>
      </c>
      <c r="BK446" s="127">
        <f t="shared" si="355"/>
        <v>0</v>
      </c>
      <c r="BL446" s="127">
        <f t="shared" si="355"/>
        <v>0</v>
      </c>
      <c r="BM446" s="127">
        <f t="shared" si="355"/>
        <v>0</v>
      </c>
    </row>
    <row r="447" spans="2:65" x14ac:dyDescent="0.25">
      <c r="B447" t="str">
        <f t="shared" ref="B447:C451" si="356">+B432</f>
        <v>IMPIANTI E MACCHINARI</v>
      </c>
      <c r="C447" s="51">
        <f t="shared" si="356"/>
        <v>0</v>
      </c>
      <c r="F447" s="127"/>
      <c r="G447" s="127"/>
      <c r="H447" s="127"/>
      <c r="I447" s="127"/>
      <c r="J447" s="127"/>
      <c r="K447" s="127"/>
      <c r="L447" s="127"/>
      <c r="M447" s="127"/>
      <c r="N447" s="127"/>
      <c r="O447" s="127"/>
      <c r="P447" s="127"/>
      <c r="Q447" s="127"/>
      <c r="R447" s="127"/>
      <c r="S447" s="127"/>
      <c r="T447" s="127"/>
      <c r="U447" s="127"/>
      <c r="V447" s="127"/>
      <c r="W447" s="127"/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>
        <f t="shared" ref="AG447:BM447" si="357">+IF(AF454=$G$5,0,1)*(SUM($G$6)*$C447)/12</f>
        <v>0</v>
      </c>
      <c r="AH447" s="127">
        <f t="shared" si="357"/>
        <v>0</v>
      </c>
      <c r="AI447" s="127">
        <f t="shared" si="357"/>
        <v>0</v>
      </c>
      <c r="AJ447" s="127">
        <f t="shared" si="357"/>
        <v>0</v>
      </c>
      <c r="AK447" s="127">
        <f t="shared" si="357"/>
        <v>0</v>
      </c>
      <c r="AL447" s="127">
        <f t="shared" si="357"/>
        <v>0</v>
      </c>
      <c r="AM447" s="127">
        <f t="shared" si="357"/>
        <v>0</v>
      </c>
      <c r="AN447" s="127">
        <f t="shared" si="357"/>
        <v>0</v>
      </c>
      <c r="AO447" s="127">
        <f t="shared" si="357"/>
        <v>0</v>
      </c>
      <c r="AP447" s="127">
        <f t="shared" si="357"/>
        <v>0</v>
      </c>
      <c r="AQ447" s="127">
        <f t="shared" si="357"/>
        <v>0</v>
      </c>
      <c r="AR447" s="127">
        <f t="shared" si="357"/>
        <v>0</v>
      </c>
      <c r="AS447" s="127">
        <f t="shared" si="357"/>
        <v>0</v>
      </c>
      <c r="AT447" s="127">
        <f t="shared" si="357"/>
        <v>0</v>
      </c>
      <c r="AU447" s="127">
        <f t="shared" si="357"/>
        <v>0</v>
      </c>
      <c r="AV447" s="127">
        <f t="shared" si="357"/>
        <v>0</v>
      </c>
      <c r="AW447" s="127">
        <f t="shared" si="357"/>
        <v>0</v>
      </c>
      <c r="AX447" s="127">
        <f t="shared" si="357"/>
        <v>0</v>
      </c>
      <c r="AY447" s="127">
        <f t="shared" si="357"/>
        <v>0</v>
      </c>
      <c r="AZ447" s="127">
        <f t="shared" si="357"/>
        <v>0</v>
      </c>
      <c r="BA447" s="127">
        <f t="shared" si="357"/>
        <v>0</v>
      </c>
      <c r="BB447" s="127">
        <f t="shared" si="357"/>
        <v>0</v>
      </c>
      <c r="BC447" s="127">
        <f t="shared" si="357"/>
        <v>0</v>
      </c>
      <c r="BD447" s="127">
        <f t="shared" si="357"/>
        <v>0</v>
      </c>
      <c r="BE447" s="127">
        <f t="shared" si="357"/>
        <v>0</v>
      </c>
      <c r="BF447" s="127">
        <f t="shared" si="357"/>
        <v>0</v>
      </c>
      <c r="BG447" s="127">
        <f t="shared" si="357"/>
        <v>0</v>
      </c>
      <c r="BH447" s="127">
        <f t="shared" si="357"/>
        <v>0</v>
      </c>
      <c r="BI447" s="127">
        <f t="shared" si="357"/>
        <v>0</v>
      </c>
      <c r="BJ447" s="127">
        <f t="shared" si="357"/>
        <v>0</v>
      </c>
      <c r="BK447" s="127">
        <f t="shared" si="357"/>
        <v>0</v>
      </c>
      <c r="BL447" s="127">
        <f t="shared" si="357"/>
        <v>0</v>
      </c>
      <c r="BM447" s="127">
        <f t="shared" si="357"/>
        <v>0</v>
      </c>
    </row>
    <row r="448" spans="2:65" x14ac:dyDescent="0.25">
      <c r="B448" t="str">
        <f t="shared" si="356"/>
        <v>ATTREZZATURE IND.LI E COMM.LI</v>
      </c>
      <c r="C448" s="51">
        <f t="shared" si="356"/>
        <v>0</v>
      </c>
      <c r="F448" s="127"/>
      <c r="G448" s="127"/>
      <c r="H448" s="127"/>
      <c r="I448" s="127"/>
      <c r="J448" s="127"/>
      <c r="K448" s="127"/>
      <c r="L448" s="127"/>
      <c r="M448" s="127"/>
      <c r="N448" s="127"/>
      <c r="O448" s="127"/>
      <c r="P448" s="127"/>
      <c r="Q448" s="127"/>
      <c r="R448" s="127"/>
      <c r="S448" s="127"/>
      <c r="T448" s="127"/>
      <c r="U448" s="127"/>
      <c r="V448" s="127"/>
      <c r="W448" s="127"/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>
        <f t="shared" ref="AG448:BM448" si="358">+IF(AF455=$G$5,0,1)*(SUM($G$7)*$C448)/12</f>
        <v>0</v>
      </c>
      <c r="AH448" s="127">
        <f t="shared" si="358"/>
        <v>0</v>
      </c>
      <c r="AI448" s="127">
        <f t="shared" si="358"/>
        <v>0</v>
      </c>
      <c r="AJ448" s="127">
        <f t="shared" si="358"/>
        <v>0</v>
      </c>
      <c r="AK448" s="127">
        <f t="shared" si="358"/>
        <v>0</v>
      </c>
      <c r="AL448" s="127">
        <f t="shared" si="358"/>
        <v>0</v>
      </c>
      <c r="AM448" s="127">
        <f t="shared" si="358"/>
        <v>0</v>
      </c>
      <c r="AN448" s="127">
        <f t="shared" si="358"/>
        <v>0</v>
      </c>
      <c r="AO448" s="127">
        <f t="shared" si="358"/>
        <v>0</v>
      </c>
      <c r="AP448" s="127">
        <f t="shared" si="358"/>
        <v>0</v>
      </c>
      <c r="AQ448" s="127">
        <f t="shared" si="358"/>
        <v>0</v>
      </c>
      <c r="AR448" s="127">
        <f t="shared" si="358"/>
        <v>0</v>
      </c>
      <c r="AS448" s="127">
        <f t="shared" si="358"/>
        <v>0</v>
      </c>
      <c r="AT448" s="127">
        <f t="shared" si="358"/>
        <v>0</v>
      </c>
      <c r="AU448" s="127">
        <f t="shared" si="358"/>
        <v>0</v>
      </c>
      <c r="AV448" s="127">
        <f t="shared" si="358"/>
        <v>0</v>
      </c>
      <c r="AW448" s="127">
        <f t="shared" si="358"/>
        <v>0</v>
      </c>
      <c r="AX448" s="127">
        <f t="shared" si="358"/>
        <v>0</v>
      </c>
      <c r="AY448" s="127">
        <f t="shared" si="358"/>
        <v>0</v>
      </c>
      <c r="AZ448" s="127">
        <f t="shared" si="358"/>
        <v>0</v>
      </c>
      <c r="BA448" s="127">
        <f t="shared" si="358"/>
        <v>0</v>
      </c>
      <c r="BB448" s="127">
        <f t="shared" si="358"/>
        <v>0</v>
      </c>
      <c r="BC448" s="127">
        <f t="shared" si="358"/>
        <v>0</v>
      </c>
      <c r="BD448" s="127">
        <f t="shared" si="358"/>
        <v>0</v>
      </c>
      <c r="BE448" s="127">
        <f t="shared" si="358"/>
        <v>0</v>
      </c>
      <c r="BF448" s="127">
        <f t="shared" si="358"/>
        <v>0</v>
      </c>
      <c r="BG448" s="127">
        <f t="shared" si="358"/>
        <v>0</v>
      </c>
      <c r="BH448" s="127">
        <f t="shared" si="358"/>
        <v>0</v>
      </c>
      <c r="BI448" s="127">
        <f t="shared" si="358"/>
        <v>0</v>
      </c>
      <c r="BJ448" s="127">
        <f t="shared" si="358"/>
        <v>0</v>
      </c>
      <c r="BK448" s="127">
        <f t="shared" si="358"/>
        <v>0</v>
      </c>
      <c r="BL448" s="127">
        <f t="shared" si="358"/>
        <v>0</v>
      </c>
      <c r="BM448" s="127">
        <f t="shared" si="358"/>
        <v>0</v>
      </c>
    </row>
    <row r="449" spans="2:65" x14ac:dyDescent="0.25">
      <c r="B449" t="str">
        <f t="shared" si="356"/>
        <v>COSTI D'IMPIANTO E AMPLIAMENTO</v>
      </c>
      <c r="C449" s="51">
        <f t="shared" si="356"/>
        <v>0</v>
      </c>
      <c r="F449" s="127"/>
      <c r="G449" s="127"/>
      <c r="H449" s="127"/>
      <c r="I449" s="127"/>
      <c r="J449" s="127"/>
      <c r="K449" s="127"/>
      <c r="L449" s="127"/>
      <c r="M449" s="127"/>
      <c r="N449" s="127"/>
      <c r="O449" s="127"/>
      <c r="P449" s="127"/>
      <c r="Q449" s="127"/>
      <c r="R449" s="127"/>
      <c r="S449" s="127"/>
      <c r="T449" s="127"/>
      <c r="U449" s="127"/>
      <c r="V449" s="127"/>
      <c r="W449" s="127"/>
      <c r="X449" s="127"/>
      <c r="Y449" s="127"/>
      <c r="Z449" s="127"/>
      <c r="AA449" s="127"/>
      <c r="AB449" s="127"/>
      <c r="AC449" s="127"/>
      <c r="AD449" s="127"/>
      <c r="AE449" s="127"/>
      <c r="AF449" s="127"/>
      <c r="AG449" s="127">
        <f t="shared" ref="AG449:BM449" si="359">+IF(AF456=$G$5,0,1)*(SUM($G$8)*$C449)/12</f>
        <v>0</v>
      </c>
      <c r="AH449" s="127">
        <f t="shared" si="359"/>
        <v>0</v>
      </c>
      <c r="AI449" s="127">
        <f t="shared" si="359"/>
        <v>0</v>
      </c>
      <c r="AJ449" s="127">
        <f t="shared" si="359"/>
        <v>0</v>
      </c>
      <c r="AK449" s="127">
        <f t="shared" si="359"/>
        <v>0</v>
      </c>
      <c r="AL449" s="127">
        <f t="shared" si="359"/>
        <v>0</v>
      </c>
      <c r="AM449" s="127">
        <f t="shared" si="359"/>
        <v>0</v>
      </c>
      <c r="AN449" s="127">
        <f t="shared" si="359"/>
        <v>0</v>
      </c>
      <c r="AO449" s="127">
        <f t="shared" si="359"/>
        <v>0</v>
      </c>
      <c r="AP449" s="127">
        <f t="shared" si="359"/>
        <v>0</v>
      </c>
      <c r="AQ449" s="127">
        <f t="shared" si="359"/>
        <v>0</v>
      </c>
      <c r="AR449" s="127">
        <f t="shared" si="359"/>
        <v>0</v>
      </c>
      <c r="AS449" s="127">
        <f t="shared" si="359"/>
        <v>0</v>
      </c>
      <c r="AT449" s="127">
        <f t="shared" si="359"/>
        <v>0</v>
      </c>
      <c r="AU449" s="127">
        <f t="shared" si="359"/>
        <v>0</v>
      </c>
      <c r="AV449" s="127">
        <f t="shared" si="359"/>
        <v>0</v>
      </c>
      <c r="AW449" s="127">
        <f t="shared" si="359"/>
        <v>0</v>
      </c>
      <c r="AX449" s="127">
        <f t="shared" si="359"/>
        <v>0</v>
      </c>
      <c r="AY449" s="127">
        <f t="shared" si="359"/>
        <v>0</v>
      </c>
      <c r="AZ449" s="127">
        <f t="shared" si="359"/>
        <v>0</v>
      </c>
      <c r="BA449" s="127">
        <f t="shared" si="359"/>
        <v>0</v>
      </c>
      <c r="BB449" s="127">
        <f t="shared" si="359"/>
        <v>0</v>
      </c>
      <c r="BC449" s="127">
        <f t="shared" si="359"/>
        <v>0</v>
      </c>
      <c r="BD449" s="127">
        <f t="shared" si="359"/>
        <v>0</v>
      </c>
      <c r="BE449" s="127">
        <f t="shared" si="359"/>
        <v>0</v>
      </c>
      <c r="BF449" s="127">
        <f t="shared" si="359"/>
        <v>0</v>
      </c>
      <c r="BG449" s="127">
        <f t="shared" si="359"/>
        <v>0</v>
      </c>
      <c r="BH449" s="127">
        <f t="shared" si="359"/>
        <v>0</v>
      </c>
      <c r="BI449" s="127">
        <f t="shared" si="359"/>
        <v>0</v>
      </c>
      <c r="BJ449" s="127">
        <f t="shared" si="359"/>
        <v>0</v>
      </c>
      <c r="BK449" s="127">
        <f t="shared" si="359"/>
        <v>0</v>
      </c>
      <c r="BL449" s="127">
        <f t="shared" si="359"/>
        <v>0</v>
      </c>
      <c r="BM449" s="127">
        <f t="shared" si="359"/>
        <v>0</v>
      </c>
    </row>
    <row r="450" spans="2:65" x14ac:dyDescent="0.25">
      <c r="B450" t="str">
        <f t="shared" si="356"/>
        <v>FEE D'INGRESSO</v>
      </c>
      <c r="C450" s="51">
        <f t="shared" si="356"/>
        <v>0</v>
      </c>
      <c r="F450" s="127"/>
      <c r="G450" s="127"/>
      <c r="H450" s="127"/>
      <c r="I450" s="127"/>
      <c r="J450" s="127"/>
      <c r="K450" s="127"/>
      <c r="L450" s="127"/>
      <c r="M450" s="127"/>
      <c r="N450" s="127"/>
      <c r="O450" s="127"/>
      <c r="P450" s="127"/>
      <c r="Q450" s="127"/>
      <c r="R450" s="127"/>
      <c r="S450" s="127"/>
      <c r="T450" s="127"/>
      <c r="U450" s="127"/>
      <c r="V450" s="127"/>
      <c r="W450" s="127"/>
      <c r="X450" s="127"/>
      <c r="Y450" s="127"/>
      <c r="Z450" s="127"/>
      <c r="AA450" s="127"/>
      <c r="AB450" s="127"/>
      <c r="AC450" s="127"/>
      <c r="AD450" s="127"/>
      <c r="AE450" s="127"/>
      <c r="AF450" s="127"/>
      <c r="AG450" s="127">
        <f t="shared" ref="AG450:BM450" si="360">+IF(AF457=$G$5,0,1)*(SUM($G$9)*$C450)/12</f>
        <v>0</v>
      </c>
      <c r="AH450" s="127">
        <f t="shared" si="360"/>
        <v>0</v>
      </c>
      <c r="AI450" s="127">
        <f t="shared" si="360"/>
        <v>0</v>
      </c>
      <c r="AJ450" s="127">
        <f t="shared" si="360"/>
        <v>0</v>
      </c>
      <c r="AK450" s="127">
        <f t="shared" si="360"/>
        <v>0</v>
      </c>
      <c r="AL450" s="127">
        <f t="shared" si="360"/>
        <v>0</v>
      </c>
      <c r="AM450" s="127">
        <f t="shared" si="360"/>
        <v>0</v>
      </c>
      <c r="AN450" s="127">
        <f t="shared" si="360"/>
        <v>0</v>
      </c>
      <c r="AO450" s="127">
        <f t="shared" si="360"/>
        <v>0</v>
      </c>
      <c r="AP450" s="127">
        <f t="shared" si="360"/>
        <v>0</v>
      </c>
      <c r="AQ450" s="127">
        <f t="shared" si="360"/>
        <v>0</v>
      </c>
      <c r="AR450" s="127">
        <f t="shared" si="360"/>
        <v>0</v>
      </c>
      <c r="AS450" s="127">
        <f t="shared" si="360"/>
        <v>0</v>
      </c>
      <c r="AT450" s="127">
        <f t="shared" si="360"/>
        <v>0</v>
      </c>
      <c r="AU450" s="127">
        <f t="shared" si="360"/>
        <v>0</v>
      </c>
      <c r="AV450" s="127">
        <f t="shared" si="360"/>
        <v>0</v>
      </c>
      <c r="AW450" s="127">
        <f t="shared" si="360"/>
        <v>0</v>
      </c>
      <c r="AX450" s="127">
        <f t="shared" si="360"/>
        <v>0</v>
      </c>
      <c r="AY450" s="127">
        <f t="shared" si="360"/>
        <v>0</v>
      </c>
      <c r="AZ450" s="127">
        <f t="shared" si="360"/>
        <v>0</v>
      </c>
      <c r="BA450" s="127">
        <f t="shared" si="360"/>
        <v>0</v>
      </c>
      <c r="BB450" s="127">
        <f t="shared" si="360"/>
        <v>0</v>
      </c>
      <c r="BC450" s="127">
        <f t="shared" si="360"/>
        <v>0</v>
      </c>
      <c r="BD450" s="127">
        <f t="shared" si="360"/>
        <v>0</v>
      </c>
      <c r="BE450" s="127">
        <f t="shared" si="360"/>
        <v>0</v>
      </c>
      <c r="BF450" s="127">
        <f t="shared" si="360"/>
        <v>0</v>
      </c>
      <c r="BG450" s="127">
        <f t="shared" si="360"/>
        <v>0</v>
      </c>
      <c r="BH450" s="127">
        <f t="shared" si="360"/>
        <v>0</v>
      </c>
      <c r="BI450" s="127">
        <f t="shared" si="360"/>
        <v>0</v>
      </c>
      <c r="BJ450" s="127">
        <f t="shared" si="360"/>
        <v>0</v>
      </c>
      <c r="BK450" s="127">
        <f t="shared" si="360"/>
        <v>0</v>
      </c>
      <c r="BL450" s="127">
        <f t="shared" si="360"/>
        <v>0</v>
      </c>
      <c r="BM450" s="127">
        <f t="shared" si="360"/>
        <v>0</v>
      </c>
    </row>
    <row r="451" spans="2:65" x14ac:dyDescent="0.25">
      <c r="B451" t="str">
        <f t="shared" si="356"/>
        <v>ALTRE IMM.NI IMMATERIALI</v>
      </c>
      <c r="C451" s="51">
        <f t="shared" si="356"/>
        <v>0</v>
      </c>
      <c r="F451" s="127"/>
      <c r="G451" s="127"/>
      <c r="H451" s="127"/>
      <c r="I451" s="127"/>
      <c r="J451" s="127"/>
      <c r="K451" s="127"/>
      <c r="L451" s="127"/>
      <c r="M451" s="127"/>
      <c r="N451" s="127"/>
      <c r="O451" s="127"/>
      <c r="P451" s="127"/>
      <c r="Q451" s="127"/>
      <c r="R451" s="127"/>
      <c r="S451" s="127"/>
      <c r="T451" s="127"/>
      <c r="U451" s="127"/>
      <c r="V451" s="127"/>
      <c r="W451" s="127"/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>
        <f t="shared" ref="AG451:BM451" si="361">+IF(AF458=$G$5,0,1)*(SUM($G$10)*$C451)/12</f>
        <v>0</v>
      </c>
      <c r="AH451" s="127">
        <f t="shared" si="361"/>
        <v>0</v>
      </c>
      <c r="AI451" s="127">
        <f t="shared" si="361"/>
        <v>0</v>
      </c>
      <c r="AJ451" s="127">
        <f t="shared" si="361"/>
        <v>0</v>
      </c>
      <c r="AK451" s="127">
        <f t="shared" si="361"/>
        <v>0</v>
      </c>
      <c r="AL451" s="127">
        <f t="shared" si="361"/>
        <v>0</v>
      </c>
      <c r="AM451" s="127">
        <f t="shared" si="361"/>
        <v>0</v>
      </c>
      <c r="AN451" s="127">
        <f t="shared" si="361"/>
        <v>0</v>
      </c>
      <c r="AO451" s="127">
        <f t="shared" si="361"/>
        <v>0</v>
      </c>
      <c r="AP451" s="127">
        <f t="shared" si="361"/>
        <v>0</v>
      </c>
      <c r="AQ451" s="127">
        <f t="shared" si="361"/>
        <v>0</v>
      </c>
      <c r="AR451" s="127">
        <f t="shared" si="361"/>
        <v>0</v>
      </c>
      <c r="AS451" s="127">
        <f t="shared" si="361"/>
        <v>0</v>
      </c>
      <c r="AT451" s="127">
        <f t="shared" si="361"/>
        <v>0</v>
      </c>
      <c r="AU451" s="127">
        <f t="shared" si="361"/>
        <v>0</v>
      </c>
      <c r="AV451" s="127">
        <f t="shared" si="361"/>
        <v>0</v>
      </c>
      <c r="AW451" s="127">
        <f t="shared" si="361"/>
        <v>0</v>
      </c>
      <c r="AX451" s="127">
        <f t="shared" si="361"/>
        <v>0</v>
      </c>
      <c r="AY451" s="127">
        <f t="shared" si="361"/>
        <v>0</v>
      </c>
      <c r="AZ451" s="127">
        <f t="shared" si="361"/>
        <v>0</v>
      </c>
      <c r="BA451" s="127">
        <f t="shared" si="361"/>
        <v>0</v>
      </c>
      <c r="BB451" s="127">
        <f t="shared" si="361"/>
        <v>0</v>
      </c>
      <c r="BC451" s="127">
        <f t="shared" si="361"/>
        <v>0</v>
      </c>
      <c r="BD451" s="127">
        <f t="shared" si="361"/>
        <v>0</v>
      </c>
      <c r="BE451" s="127">
        <f t="shared" si="361"/>
        <v>0</v>
      </c>
      <c r="BF451" s="127">
        <f t="shared" si="361"/>
        <v>0</v>
      </c>
      <c r="BG451" s="127">
        <f t="shared" si="361"/>
        <v>0</v>
      </c>
      <c r="BH451" s="127">
        <f t="shared" si="361"/>
        <v>0</v>
      </c>
      <c r="BI451" s="127">
        <f t="shared" si="361"/>
        <v>0</v>
      </c>
      <c r="BJ451" s="127">
        <f t="shared" si="361"/>
        <v>0</v>
      </c>
      <c r="BK451" s="127">
        <f t="shared" si="361"/>
        <v>0</v>
      </c>
      <c r="BL451" s="127">
        <f t="shared" si="361"/>
        <v>0</v>
      </c>
      <c r="BM451" s="127">
        <f t="shared" si="361"/>
        <v>0</v>
      </c>
    </row>
    <row r="452" spans="2:65" ht="30" x14ac:dyDescent="0.25">
      <c r="C452" s="50"/>
      <c r="F452" s="165" t="s">
        <v>167</v>
      </c>
      <c r="G452" s="165" t="s">
        <v>167</v>
      </c>
      <c r="H452" s="165" t="s">
        <v>167</v>
      </c>
      <c r="I452" s="165" t="s">
        <v>167</v>
      </c>
      <c r="J452" s="165" t="s">
        <v>167</v>
      </c>
      <c r="K452" s="165" t="s">
        <v>167</v>
      </c>
      <c r="L452" s="165" t="s">
        <v>167</v>
      </c>
      <c r="M452" s="165" t="s">
        <v>167</v>
      </c>
      <c r="N452" s="165" t="s">
        <v>167</v>
      </c>
      <c r="O452" s="165" t="s">
        <v>167</v>
      </c>
      <c r="P452" s="165" t="s">
        <v>167</v>
      </c>
      <c r="Q452" s="165" t="s">
        <v>167</v>
      </c>
      <c r="R452" s="165" t="s">
        <v>167</v>
      </c>
      <c r="S452" s="165" t="s">
        <v>167</v>
      </c>
      <c r="T452" s="165" t="s">
        <v>167</v>
      </c>
      <c r="U452" s="165" t="s">
        <v>167</v>
      </c>
      <c r="V452" s="165" t="s">
        <v>167</v>
      </c>
      <c r="W452" s="165" t="s">
        <v>167</v>
      </c>
      <c r="X452" s="165" t="s">
        <v>167</v>
      </c>
      <c r="Y452" s="165" t="s">
        <v>167</v>
      </c>
      <c r="Z452" s="165" t="s">
        <v>167</v>
      </c>
      <c r="AA452" s="165" t="s">
        <v>167</v>
      </c>
      <c r="AB452" s="165" t="s">
        <v>167</v>
      </c>
      <c r="AC452" s="165" t="s">
        <v>167</v>
      </c>
      <c r="AD452" s="165" t="s">
        <v>167</v>
      </c>
      <c r="AE452" s="165" t="s">
        <v>167</v>
      </c>
      <c r="AF452" s="165" t="s">
        <v>167</v>
      </c>
      <c r="AG452" s="165" t="s">
        <v>167</v>
      </c>
      <c r="AH452" s="165" t="s">
        <v>167</v>
      </c>
      <c r="AI452" s="165" t="s">
        <v>167</v>
      </c>
      <c r="AJ452" s="165" t="s">
        <v>167</v>
      </c>
      <c r="AK452" s="165" t="s">
        <v>167</v>
      </c>
      <c r="AL452" s="165" t="s">
        <v>167</v>
      </c>
      <c r="AM452" s="165" t="s">
        <v>167</v>
      </c>
      <c r="AN452" s="165" t="s">
        <v>167</v>
      </c>
      <c r="AO452" s="165" t="s">
        <v>167</v>
      </c>
      <c r="AP452" s="165" t="s">
        <v>167</v>
      </c>
      <c r="AQ452" s="165" t="s">
        <v>167</v>
      </c>
      <c r="AR452" s="165" t="s">
        <v>167</v>
      </c>
      <c r="AS452" s="165" t="s">
        <v>167</v>
      </c>
      <c r="AT452" s="165" t="s">
        <v>167</v>
      </c>
      <c r="AU452" s="165" t="s">
        <v>167</v>
      </c>
      <c r="AV452" s="165" t="s">
        <v>167</v>
      </c>
      <c r="AW452" s="165" t="s">
        <v>167</v>
      </c>
      <c r="AX452" s="165" t="s">
        <v>167</v>
      </c>
      <c r="AY452" s="165" t="s">
        <v>167</v>
      </c>
      <c r="AZ452" s="165" t="s">
        <v>167</v>
      </c>
      <c r="BA452" s="165" t="s">
        <v>167</v>
      </c>
      <c r="BB452" s="165" t="s">
        <v>167</v>
      </c>
      <c r="BC452" s="165" t="s">
        <v>167</v>
      </c>
      <c r="BD452" s="165" t="s">
        <v>167</v>
      </c>
      <c r="BE452" s="165" t="s">
        <v>167</v>
      </c>
      <c r="BF452" s="165" t="s">
        <v>167</v>
      </c>
      <c r="BG452" s="165" t="s">
        <v>167</v>
      </c>
      <c r="BH452" s="165" t="s">
        <v>167</v>
      </c>
      <c r="BI452" s="165" t="s">
        <v>167</v>
      </c>
      <c r="BJ452" s="165" t="s">
        <v>167</v>
      </c>
      <c r="BK452" s="165" t="s">
        <v>167</v>
      </c>
      <c r="BL452" s="165" t="s">
        <v>167</v>
      </c>
      <c r="BM452" s="165" t="s">
        <v>167</v>
      </c>
    </row>
    <row r="453" spans="2:65" x14ac:dyDescent="0.25">
      <c r="B453" t="str">
        <f>+B446</f>
        <v>FABBRICATI</v>
      </c>
      <c r="C453" s="51"/>
      <c r="F453" s="127"/>
      <c r="G453" s="127"/>
      <c r="H453" s="127"/>
      <c r="I453" s="127"/>
      <c r="J453" s="127"/>
      <c r="K453" s="127"/>
      <c r="L453" s="127"/>
      <c r="M453" s="127"/>
      <c r="N453" s="127"/>
      <c r="O453" s="127"/>
      <c r="P453" s="127"/>
      <c r="Q453" s="127"/>
      <c r="R453" s="127"/>
      <c r="S453" s="127"/>
      <c r="T453" s="127"/>
      <c r="U453" s="127"/>
      <c r="V453" s="127"/>
      <c r="W453" s="127"/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>
        <f t="shared" ref="AG453:BM458" si="362">+AF453+AG446</f>
        <v>0</v>
      </c>
      <c r="AH453" s="127">
        <f t="shared" si="362"/>
        <v>0</v>
      </c>
      <c r="AI453" s="127">
        <f t="shared" si="362"/>
        <v>0</v>
      </c>
      <c r="AJ453" s="127">
        <f t="shared" si="362"/>
        <v>0</v>
      </c>
      <c r="AK453" s="127">
        <f t="shared" si="362"/>
        <v>0</v>
      </c>
      <c r="AL453" s="127">
        <f t="shared" si="362"/>
        <v>0</v>
      </c>
      <c r="AM453" s="127">
        <f t="shared" si="362"/>
        <v>0</v>
      </c>
      <c r="AN453" s="127">
        <f t="shared" si="362"/>
        <v>0</v>
      </c>
      <c r="AO453" s="127">
        <f t="shared" si="362"/>
        <v>0</v>
      </c>
      <c r="AP453" s="127">
        <f t="shared" si="362"/>
        <v>0</v>
      </c>
      <c r="AQ453" s="127">
        <f t="shared" si="362"/>
        <v>0</v>
      </c>
      <c r="AR453" s="127">
        <f t="shared" si="362"/>
        <v>0</v>
      </c>
      <c r="AS453" s="127">
        <f t="shared" si="362"/>
        <v>0</v>
      </c>
      <c r="AT453" s="127">
        <f t="shared" si="362"/>
        <v>0</v>
      </c>
      <c r="AU453" s="127">
        <f t="shared" si="362"/>
        <v>0</v>
      </c>
      <c r="AV453" s="127">
        <f t="shared" si="362"/>
        <v>0</v>
      </c>
      <c r="AW453" s="127">
        <f t="shared" si="362"/>
        <v>0</v>
      </c>
      <c r="AX453" s="127">
        <f t="shared" si="362"/>
        <v>0</v>
      </c>
      <c r="AY453" s="127">
        <f t="shared" si="362"/>
        <v>0</v>
      </c>
      <c r="AZ453" s="127">
        <f t="shared" si="362"/>
        <v>0</v>
      </c>
      <c r="BA453" s="127">
        <f t="shared" si="362"/>
        <v>0</v>
      </c>
      <c r="BB453" s="127">
        <f t="shared" si="362"/>
        <v>0</v>
      </c>
      <c r="BC453" s="127">
        <f t="shared" si="362"/>
        <v>0</v>
      </c>
      <c r="BD453" s="127">
        <f t="shared" si="362"/>
        <v>0</v>
      </c>
      <c r="BE453" s="127">
        <f t="shared" si="362"/>
        <v>0</v>
      </c>
      <c r="BF453" s="127">
        <f t="shared" si="362"/>
        <v>0</v>
      </c>
      <c r="BG453" s="127">
        <f t="shared" si="362"/>
        <v>0</v>
      </c>
      <c r="BH453" s="127">
        <f t="shared" si="362"/>
        <v>0</v>
      </c>
      <c r="BI453" s="127">
        <f t="shared" si="362"/>
        <v>0</v>
      </c>
      <c r="BJ453" s="127">
        <f t="shared" si="362"/>
        <v>0</v>
      </c>
      <c r="BK453" s="127">
        <f t="shared" si="362"/>
        <v>0</v>
      </c>
      <c r="BL453" s="127">
        <f t="shared" si="362"/>
        <v>0</v>
      </c>
      <c r="BM453" s="127">
        <f t="shared" si="362"/>
        <v>0</v>
      </c>
    </row>
    <row r="454" spans="2:65" x14ac:dyDescent="0.25">
      <c r="B454" t="str">
        <f t="shared" ref="B454:B457" si="363">+B447</f>
        <v>IMPIANTI E MACCHINARI</v>
      </c>
      <c r="C454" s="51"/>
      <c r="F454" s="127"/>
      <c r="G454" s="127"/>
      <c r="H454" s="127"/>
      <c r="I454" s="127"/>
      <c r="J454" s="127"/>
      <c r="K454" s="127"/>
      <c r="L454" s="127"/>
      <c r="M454" s="127"/>
      <c r="N454" s="127"/>
      <c r="O454" s="127"/>
      <c r="P454" s="127"/>
      <c r="Q454" s="127"/>
      <c r="R454" s="127"/>
      <c r="S454" s="127"/>
      <c r="T454" s="127"/>
      <c r="U454" s="127"/>
      <c r="V454" s="127"/>
      <c r="W454" s="127"/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>
        <f t="shared" si="362"/>
        <v>0</v>
      </c>
      <c r="AH454" s="127">
        <f t="shared" si="362"/>
        <v>0</v>
      </c>
      <c r="AI454" s="127">
        <f t="shared" si="362"/>
        <v>0</v>
      </c>
      <c r="AJ454" s="127">
        <f t="shared" si="362"/>
        <v>0</v>
      </c>
      <c r="AK454" s="127">
        <f t="shared" si="362"/>
        <v>0</v>
      </c>
      <c r="AL454" s="127">
        <f t="shared" si="362"/>
        <v>0</v>
      </c>
      <c r="AM454" s="127">
        <f t="shared" si="362"/>
        <v>0</v>
      </c>
      <c r="AN454" s="127">
        <f t="shared" si="362"/>
        <v>0</v>
      </c>
      <c r="AO454" s="127">
        <f t="shared" si="362"/>
        <v>0</v>
      </c>
      <c r="AP454" s="127">
        <f t="shared" si="362"/>
        <v>0</v>
      </c>
      <c r="AQ454" s="127">
        <f t="shared" si="362"/>
        <v>0</v>
      </c>
      <c r="AR454" s="127">
        <f t="shared" si="362"/>
        <v>0</v>
      </c>
      <c r="AS454" s="127">
        <f t="shared" si="362"/>
        <v>0</v>
      </c>
      <c r="AT454" s="127">
        <f t="shared" si="362"/>
        <v>0</v>
      </c>
      <c r="AU454" s="127">
        <f t="shared" si="362"/>
        <v>0</v>
      </c>
      <c r="AV454" s="127">
        <f t="shared" si="362"/>
        <v>0</v>
      </c>
      <c r="AW454" s="127">
        <f t="shared" si="362"/>
        <v>0</v>
      </c>
      <c r="AX454" s="127">
        <f t="shared" si="362"/>
        <v>0</v>
      </c>
      <c r="AY454" s="127">
        <f t="shared" si="362"/>
        <v>0</v>
      </c>
      <c r="AZ454" s="127">
        <f t="shared" si="362"/>
        <v>0</v>
      </c>
      <c r="BA454" s="127">
        <f t="shared" si="362"/>
        <v>0</v>
      </c>
      <c r="BB454" s="127">
        <f t="shared" si="362"/>
        <v>0</v>
      </c>
      <c r="BC454" s="127">
        <f t="shared" si="362"/>
        <v>0</v>
      </c>
      <c r="BD454" s="127">
        <f t="shared" si="362"/>
        <v>0</v>
      </c>
      <c r="BE454" s="127">
        <f t="shared" si="362"/>
        <v>0</v>
      </c>
      <c r="BF454" s="127">
        <f t="shared" si="362"/>
        <v>0</v>
      </c>
      <c r="BG454" s="127">
        <f t="shared" si="362"/>
        <v>0</v>
      </c>
      <c r="BH454" s="127">
        <f t="shared" si="362"/>
        <v>0</v>
      </c>
      <c r="BI454" s="127">
        <f t="shared" si="362"/>
        <v>0</v>
      </c>
      <c r="BJ454" s="127">
        <f t="shared" si="362"/>
        <v>0</v>
      </c>
      <c r="BK454" s="127">
        <f t="shared" si="362"/>
        <v>0</v>
      </c>
      <c r="BL454" s="127">
        <f t="shared" si="362"/>
        <v>0</v>
      </c>
      <c r="BM454" s="127">
        <f t="shared" si="362"/>
        <v>0</v>
      </c>
    </row>
    <row r="455" spans="2:65" x14ac:dyDescent="0.25">
      <c r="B455" t="str">
        <f t="shared" si="363"/>
        <v>ATTREZZATURE IND.LI E COMM.LI</v>
      </c>
      <c r="C455" s="51"/>
      <c r="F455" s="127"/>
      <c r="G455" s="127"/>
      <c r="H455" s="127"/>
      <c r="I455" s="127"/>
      <c r="J455" s="127"/>
      <c r="K455" s="127"/>
      <c r="L455" s="127"/>
      <c r="M455" s="127"/>
      <c r="N455" s="127"/>
      <c r="O455" s="127"/>
      <c r="P455" s="127"/>
      <c r="Q455" s="127"/>
      <c r="R455" s="127"/>
      <c r="S455" s="127"/>
      <c r="T455" s="127"/>
      <c r="U455" s="127"/>
      <c r="V455" s="127"/>
      <c r="W455" s="127"/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>
        <f t="shared" si="362"/>
        <v>0</v>
      </c>
      <c r="AH455" s="127">
        <f t="shared" si="362"/>
        <v>0</v>
      </c>
      <c r="AI455" s="127">
        <f t="shared" si="362"/>
        <v>0</v>
      </c>
      <c r="AJ455" s="127">
        <f t="shared" si="362"/>
        <v>0</v>
      </c>
      <c r="AK455" s="127">
        <f t="shared" si="362"/>
        <v>0</v>
      </c>
      <c r="AL455" s="127">
        <f t="shared" si="362"/>
        <v>0</v>
      </c>
      <c r="AM455" s="127">
        <f t="shared" si="362"/>
        <v>0</v>
      </c>
      <c r="AN455" s="127">
        <f t="shared" si="362"/>
        <v>0</v>
      </c>
      <c r="AO455" s="127">
        <f t="shared" si="362"/>
        <v>0</v>
      </c>
      <c r="AP455" s="127">
        <f t="shared" si="362"/>
        <v>0</v>
      </c>
      <c r="AQ455" s="127">
        <f t="shared" si="362"/>
        <v>0</v>
      </c>
      <c r="AR455" s="127">
        <f t="shared" si="362"/>
        <v>0</v>
      </c>
      <c r="AS455" s="127">
        <f t="shared" si="362"/>
        <v>0</v>
      </c>
      <c r="AT455" s="127">
        <f t="shared" si="362"/>
        <v>0</v>
      </c>
      <c r="AU455" s="127">
        <f t="shared" si="362"/>
        <v>0</v>
      </c>
      <c r="AV455" s="127">
        <f t="shared" si="362"/>
        <v>0</v>
      </c>
      <c r="AW455" s="127">
        <f t="shared" si="362"/>
        <v>0</v>
      </c>
      <c r="AX455" s="127">
        <f t="shared" si="362"/>
        <v>0</v>
      </c>
      <c r="AY455" s="127">
        <f t="shared" si="362"/>
        <v>0</v>
      </c>
      <c r="AZ455" s="127">
        <f t="shared" si="362"/>
        <v>0</v>
      </c>
      <c r="BA455" s="127">
        <f t="shared" si="362"/>
        <v>0</v>
      </c>
      <c r="BB455" s="127">
        <f t="shared" si="362"/>
        <v>0</v>
      </c>
      <c r="BC455" s="127">
        <f t="shared" si="362"/>
        <v>0</v>
      </c>
      <c r="BD455" s="127">
        <f t="shared" si="362"/>
        <v>0</v>
      </c>
      <c r="BE455" s="127">
        <f t="shared" si="362"/>
        <v>0</v>
      </c>
      <c r="BF455" s="127">
        <f t="shared" si="362"/>
        <v>0</v>
      </c>
      <c r="BG455" s="127">
        <f t="shared" si="362"/>
        <v>0</v>
      </c>
      <c r="BH455" s="127">
        <f t="shared" si="362"/>
        <v>0</v>
      </c>
      <c r="BI455" s="127">
        <f t="shared" si="362"/>
        <v>0</v>
      </c>
      <c r="BJ455" s="127">
        <f t="shared" si="362"/>
        <v>0</v>
      </c>
      <c r="BK455" s="127">
        <f t="shared" si="362"/>
        <v>0</v>
      </c>
      <c r="BL455" s="127">
        <f t="shared" si="362"/>
        <v>0</v>
      </c>
      <c r="BM455" s="127">
        <f t="shared" si="362"/>
        <v>0</v>
      </c>
    </row>
    <row r="456" spans="2:65" x14ac:dyDescent="0.25">
      <c r="B456" t="str">
        <f t="shared" si="363"/>
        <v>COSTI D'IMPIANTO E AMPLIAMENTO</v>
      </c>
      <c r="C456" s="51"/>
      <c r="F456" s="127"/>
      <c r="G456" s="127"/>
      <c r="H456" s="127"/>
      <c r="I456" s="127"/>
      <c r="J456" s="127"/>
      <c r="K456" s="127"/>
      <c r="L456" s="127"/>
      <c r="M456" s="127"/>
      <c r="N456" s="127"/>
      <c r="O456" s="127"/>
      <c r="P456" s="127"/>
      <c r="Q456" s="127"/>
      <c r="R456" s="127"/>
      <c r="S456" s="127"/>
      <c r="T456" s="127"/>
      <c r="U456" s="127"/>
      <c r="V456" s="127"/>
      <c r="W456" s="127"/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>
        <f t="shared" si="362"/>
        <v>0</v>
      </c>
      <c r="AH456" s="127">
        <f t="shared" si="362"/>
        <v>0</v>
      </c>
      <c r="AI456" s="127">
        <f t="shared" si="362"/>
        <v>0</v>
      </c>
      <c r="AJ456" s="127">
        <f t="shared" si="362"/>
        <v>0</v>
      </c>
      <c r="AK456" s="127">
        <f t="shared" si="362"/>
        <v>0</v>
      </c>
      <c r="AL456" s="127">
        <f t="shared" si="362"/>
        <v>0</v>
      </c>
      <c r="AM456" s="127">
        <f t="shared" si="362"/>
        <v>0</v>
      </c>
      <c r="AN456" s="127">
        <f t="shared" si="362"/>
        <v>0</v>
      </c>
      <c r="AO456" s="127">
        <f t="shared" si="362"/>
        <v>0</v>
      </c>
      <c r="AP456" s="127">
        <f t="shared" si="362"/>
        <v>0</v>
      </c>
      <c r="AQ456" s="127">
        <f t="shared" si="362"/>
        <v>0</v>
      </c>
      <c r="AR456" s="127">
        <f t="shared" si="362"/>
        <v>0</v>
      </c>
      <c r="AS456" s="127">
        <f t="shared" si="362"/>
        <v>0</v>
      </c>
      <c r="AT456" s="127">
        <f t="shared" si="362"/>
        <v>0</v>
      </c>
      <c r="AU456" s="127">
        <f t="shared" si="362"/>
        <v>0</v>
      </c>
      <c r="AV456" s="127">
        <f t="shared" si="362"/>
        <v>0</v>
      </c>
      <c r="AW456" s="127">
        <f t="shared" si="362"/>
        <v>0</v>
      </c>
      <c r="AX456" s="127">
        <f t="shared" si="362"/>
        <v>0</v>
      </c>
      <c r="AY456" s="127">
        <f t="shared" si="362"/>
        <v>0</v>
      </c>
      <c r="AZ456" s="127">
        <f t="shared" si="362"/>
        <v>0</v>
      </c>
      <c r="BA456" s="127">
        <f t="shared" si="362"/>
        <v>0</v>
      </c>
      <c r="BB456" s="127">
        <f t="shared" si="362"/>
        <v>0</v>
      </c>
      <c r="BC456" s="127">
        <f t="shared" si="362"/>
        <v>0</v>
      </c>
      <c r="BD456" s="127">
        <f t="shared" si="362"/>
        <v>0</v>
      </c>
      <c r="BE456" s="127">
        <f t="shared" si="362"/>
        <v>0</v>
      </c>
      <c r="BF456" s="127">
        <f t="shared" si="362"/>
        <v>0</v>
      </c>
      <c r="BG456" s="127">
        <f t="shared" si="362"/>
        <v>0</v>
      </c>
      <c r="BH456" s="127">
        <f t="shared" si="362"/>
        <v>0</v>
      </c>
      <c r="BI456" s="127">
        <f t="shared" si="362"/>
        <v>0</v>
      </c>
      <c r="BJ456" s="127">
        <f t="shared" si="362"/>
        <v>0</v>
      </c>
      <c r="BK456" s="127">
        <f t="shared" si="362"/>
        <v>0</v>
      </c>
      <c r="BL456" s="127">
        <f t="shared" si="362"/>
        <v>0</v>
      </c>
      <c r="BM456" s="127">
        <f t="shared" si="362"/>
        <v>0</v>
      </c>
    </row>
    <row r="457" spans="2:65" x14ac:dyDescent="0.25">
      <c r="B457" t="str">
        <f t="shared" si="363"/>
        <v>FEE D'INGRESSO</v>
      </c>
      <c r="C457" s="51"/>
      <c r="F457" s="127"/>
      <c r="G457" s="127"/>
      <c r="H457" s="127"/>
      <c r="I457" s="127"/>
      <c r="J457" s="127"/>
      <c r="K457" s="127"/>
      <c r="L457" s="127"/>
      <c r="M457" s="127"/>
      <c r="N457" s="127"/>
      <c r="O457" s="127"/>
      <c r="P457" s="127"/>
      <c r="Q457" s="127"/>
      <c r="R457" s="127"/>
      <c r="S457" s="127"/>
      <c r="T457" s="127"/>
      <c r="U457" s="127"/>
      <c r="V457" s="127"/>
      <c r="W457" s="127"/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>
        <f t="shared" si="362"/>
        <v>0</v>
      </c>
      <c r="AH457" s="127">
        <f t="shared" si="362"/>
        <v>0</v>
      </c>
      <c r="AI457" s="127">
        <f t="shared" si="362"/>
        <v>0</v>
      </c>
      <c r="AJ457" s="127">
        <f t="shared" si="362"/>
        <v>0</v>
      </c>
      <c r="AK457" s="127">
        <f t="shared" si="362"/>
        <v>0</v>
      </c>
      <c r="AL457" s="127">
        <f t="shared" si="362"/>
        <v>0</v>
      </c>
      <c r="AM457" s="127">
        <f t="shared" si="362"/>
        <v>0</v>
      </c>
      <c r="AN457" s="127">
        <f t="shared" si="362"/>
        <v>0</v>
      </c>
      <c r="AO457" s="127">
        <f t="shared" si="362"/>
        <v>0</v>
      </c>
      <c r="AP457" s="127">
        <f t="shared" si="362"/>
        <v>0</v>
      </c>
      <c r="AQ457" s="127">
        <f t="shared" si="362"/>
        <v>0</v>
      </c>
      <c r="AR457" s="127">
        <f t="shared" si="362"/>
        <v>0</v>
      </c>
      <c r="AS457" s="127">
        <f t="shared" si="362"/>
        <v>0</v>
      </c>
      <c r="AT457" s="127">
        <f t="shared" si="362"/>
        <v>0</v>
      </c>
      <c r="AU457" s="127">
        <f t="shared" si="362"/>
        <v>0</v>
      </c>
      <c r="AV457" s="127">
        <f t="shared" si="362"/>
        <v>0</v>
      </c>
      <c r="AW457" s="127">
        <f t="shared" si="362"/>
        <v>0</v>
      </c>
      <c r="AX457" s="127">
        <f t="shared" si="362"/>
        <v>0</v>
      </c>
      <c r="AY457" s="127">
        <f t="shared" si="362"/>
        <v>0</v>
      </c>
      <c r="AZ457" s="127">
        <f t="shared" si="362"/>
        <v>0</v>
      </c>
      <c r="BA457" s="127">
        <f t="shared" si="362"/>
        <v>0</v>
      </c>
      <c r="BB457" s="127">
        <f t="shared" si="362"/>
        <v>0</v>
      </c>
      <c r="BC457" s="127">
        <f t="shared" si="362"/>
        <v>0</v>
      </c>
      <c r="BD457" s="127">
        <f t="shared" si="362"/>
        <v>0</v>
      </c>
      <c r="BE457" s="127">
        <f t="shared" si="362"/>
        <v>0</v>
      </c>
      <c r="BF457" s="127">
        <f t="shared" si="362"/>
        <v>0</v>
      </c>
      <c r="BG457" s="127">
        <f t="shared" si="362"/>
        <v>0</v>
      </c>
      <c r="BH457" s="127">
        <f t="shared" si="362"/>
        <v>0</v>
      </c>
      <c r="BI457" s="127">
        <f t="shared" si="362"/>
        <v>0</v>
      </c>
      <c r="BJ457" s="127">
        <f t="shared" si="362"/>
        <v>0</v>
      </c>
      <c r="BK457" s="127">
        <f t="shared" si="362"/>
        <v>0</v>
      </c>
      <c r="BL457" s="127">
        <f t="shared" si="362"/>
        <v>0</v>
      </c>
      <c r="BM457" s="127">
        <f t="shared" si="362"/>
        <v>0</v>
      </c>
    </row>
    <row r="458" spans="2:65" x14ac:dyDescent="0.25">
      <c r="B458" t="str">
        <f>+B451</f>
        <v>ALTRE IMM.NI IMMATERIALI</v>
      </c>
      <c r="C458" s="51"/>
      <c r="F458" s="127"/>
      <c r="G458" s="127"/>
      <c r="H458" s="127"/>
      <c r="I458" s="127"/>
      <c r="J458" s="127"/>
      <c r="K458" s="127"/>
      <c r="L458" s="127"/>
      <c r="M458" s="127"/>
      <c r="N458" s="127"/>
      <c r="O458" s="127"/>
      <c r="P458" s="127"/>
      <c r="Q458" s="127"/>
      <c r="R458" s="127"/>
      <c r="S458" s="127"/>
      <c r="T458" s="127"/>
      <c r="U458" s="127"/>
      <c r="V458" s="127"/>
      <c r="W458" s="127"/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>
        <f t="shared" si="362"/>
        <v>0</v>
      </c>
      <c r="AH458" s="127">
        <f t="shared" si="362"/>
        <v>0</v>
      </c>
      <c r="AI458" s="127">
        <f t="shared" si="362"/>
        <v>0</v>
      </c>
      <c r="AJ458" s="127">
        <f t="shared" si="362"/>
        <v>0</v>
      </c>
      <c r="AK458" s="127">
        <f t="shared" si="362"/>
        <v>0</v>
      </c>
      <c r="AL458" s="127">
        <f t="shared" si="362"/>
        <v>0</v>
      </c>
      <c r="AM458" s="127">
        <f t="shared" si="362"/>
        <v>0</v>
      </c>
      <c r="AN458" s="127">
        <f t="shared" si="362"/>
        <v>0</v>
      </c>
      <c r="AO458" s="127">
        <f t="shared" si="362"/>
        <v>0</v>
      </c>
      <c r="AP458" s="127">
        <f t="shared" si="362"/>
        <v>0</v>
      </c>
      <c r="AQ458" s="127">
        <f t="shared" si="362"/>
        <v>0</v>
      </c>
      <c r="AR458" s="127">
        <f t="shared" si="362"/>
        <v>0</v>
      </c>
      <c r="AS458" s="127">
        <f t="shared" si="362"/>
        <v>0</v>
      </c>
      <c r="AT458" s="127">
        <f t="shared" si="362"/>
        <v>0</v>
      </c>
      <c r="AU458" s="127">
        <f t="shared" si="362"/>
        <v>0</v>
      </c>
      <c r="AV458" s="127">
        <f t="shared" si="362"/>
        <v>0</v>
      </c>
      <c r="AW458" s="127">
        <f t="shared" si="362"/>
        <v>0</v>
      </c>
      <c r="AX458" s="127">
        <f t="shared" si="362"/>
        <v>0</v>
      </c>
      <c r="AY458" s="127">
        <f t="shared" si="362"/>
        <v>0</v>
      </c>
      <c r="AZ458" s="127">
        <f t="shared" si="362"/>
        <v>0</v>
      </c>
      <c r="BA458" s="127">
        <f t="shared" si="362"/>
        <v>0</v>
      </c>
      <c r="BB458" s="127">
        <f t="shared" si="362"/>
        <v>0</v>
      </c>
      <c r="BC458" s="127">
        <f t="shared" si="362"/>
        <v>0</v>
      </c>
      <c r="BD458" s="127">
        <f t="shared" si="362"/>
        <v>0</v>
      </c>
      <c r="BE458" s="127">
        <f t="shared" si="362"/>
        <v>0</v>
      </c>
      <c r="BF458" s="127">
        <f t="shared" si="362"/>
        <v>0</v>
      </c>
      <c r="BG458" s="127">
        <f t="shared" si="362"/>
        <v>0</v>
      </c>
      <c r="BH458" s="127">
        <f t="shared" si="362"/>
        <v>0</v>
      </c>
      <c r="BI458" s="127">
        <f t="shared" si="362"/>
        <v>0</v>
      </c>
      <c r="BJ458" s="127">
        <f t="shared" si="362"/>
        <v>0</v>
      </c>
      <c r="BK458" s="127">
        <f t="shared" si="362"/>
        <v>0</v>
      </c>
      <c r="BL458" s="127">
        <f t="shared" si="362"/>
        <v>0</v>
      </c>
      <c r="BM458" s="127">
        <f t="shared" si="362"/>
        <v>0</v>
      </c>
    </row>
    <row r="459" spans="2:65" x14ac:dyDescent="0.25">
      <c r="F459" s="142"/>
      <c r="G459" s="142"/>
      <c r="H459" s="142"/>
      <c r="I459" s="142"/>
      <c r="J459" s="142"/>
      <c r="K459" s="142"/>
      <c r="L459" s="142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  <c r="Z459" s="142"/>
      <c r="AA459" s="142"/>
      <c r="AB459" s="142"/>
      <c r="AC459" s="142"/>
      <c r="AD459" s="142"/>
      <c r="AE459" s="142"/>
      <c r="AF459" s="142"/>
      <c r="AG459" s="142"/>
      <c r="AH459" s="142"/>
      <c r="AI459" s="142"/>
      <c r="AJ459" s="142"/>
      <c r="AK459" s="142"/>
      <c r="AL459" s="142"/>
      <c r="AM459" s="142"/>
      <c r="AN459" s="142"/>
      <c r="AO459" s="142"/>
      <c r="AP459" s="142"/>
      <c r="AQ459" s="142"/>
      <c r="AR459" s="142"/>
      <c r="AS459" s="142"/>
      <c r="AT459" s="142"/>
      <c r="AU459" s="142"/>
      <c r="AV459" s="142"/>
      <c r="AW459" s="142"/>
      <c r="AX459" s="142"/>
      <c r="AY459" s="142"/>
      <c r="AZ459" s="142"/>
      <c r="BA459" s="142"/>
      <c r="BB459" s="142"/>
      <c r="BC459" s="142"/>
      <c r="BD459" s="142"/>
      <c r="BE459" s="142"/>
      <c r="BF459" s="142"/>
      <c r="BG459" s="142"/>
      <c r="BH459" s="142"/>
      <c r="BI459" s="142"/>
      <c r="BJ459" s="142"/>
      <c r="BK459" s="142"/>
      <c r="BL459" s="142"/>
      <c r="BM459" s="142"/>
    </row>
    <row r="460" spans="2:65" ht="30" x14ac:dyDescent="0.25">
      <c r="C460" s="50" t="s">
        <v>165</v>
      </c>
      <c r="F460" s="165" t="s">
        <v>166</v>
      </c>
      <c r="G460" s="165" t="s">
        <v>166</v>
      </c>
      <c r="H460" s="165" t="s">
        <v>166</v>
      </c>
      <c r="I460" s="165" t="s">
        <v>166</v>
      </c>
      <c r="J460" s="165" t="s">
        <v>166</v>
      </c>
      <c r="K460" s="165" t="s">
        <v>166</v>
      </c>
      <c r="L460" s="165" t="s">
        <v>166</v>
      </c>
      <c r="M460" s="165" t="s">
        <v>166</v>
      </c>
      <c r="N460" s="165" t="s">
        <v>166</v>
      </c>
      <c r="O460" s="165" t="s">
        <v>166</v>
      </c>
      <c r="P460" s="165" t="s">
        <v>166</v>
      </c>
      <c r="Q460" s="165" t="s">
        <v>166</v>
      </c>
      <c r="R460" s="165" t="s">
        <v>166</v>
      </c>
      <c r="S460" s="165" t="s">
        <v>166</v>
      </c>
      <c r="T460" s="165" t="s">
        <v>166</v>
      </c>
      <c r="U460" s="165" t="s">
        <v>166</v>
      </c>
      <c r="V460" s="165" t="s">
        <v>166</v>
      </c>
      <c r="W460" s="165" t="s">
        <v>166</v>
      </c>
      <c r="X460" s="165" t="s">
        <v>166</v>
      </c>
      <c r="Y460" s="165" t="s">
        <v>166</v>
      </c>
      <c r="Z460" s="165" t="s">
        <v>166</v>
      </c>
      <c r="AA460" s="165" t="s">
        <v>166</v>
      </c>
      <c r="AB460" s="165" t="s">
        <v>166</v>
      </c>
      <c r="AC460" s="165" t="s">
        <v>166</v>
      </c>
      <c r="AD460" s="165" t="s">
        <v>166</v>
      </c>
      <c r="AE460" s="165" t="s">
        <v>166</v>
      </c>
      <c r="AF460" s="165" t="s">
        <v>166</v>
      </c>
      <c r="AG460" s="165" t="s">
        <v>166</v>
      </c>
      <c r="AH460" s="165" t="s">
        <v>166</v>
      </c>
      <c r="AI460" s="165" t="s">
        <v>166</v>
      </c>
      <c r="AJ460" s="165" t="s">
        <v>166</v>
      </c>
      <c r="AK460" s="165" t="s">
        <v>166</v>
      </c>
      <c r="AL460" s="165" t="s">
        <v>166</v>
      </c>
      <c r="AM460" s="165" t="s">
        <v>166</v>
      </c>
      <c r="AN460" s="165" t="s">
        <v>166</v>
      </c>
      <c r="AO460" s="165" t="s">
        <v>166</v>
      </c>
      <c r="AP460" s="165" t="s">
        <v>166</v>
      </c>
      <c r="AQ460" s="165" t="s">
        <v>166</v>
      </c>
      <c r="AR460" s="165" t="s">
        <v>166</v>
      </c>
      <c r="AS460" s="165" t="s">
        <v>166</v>
      </c>
      <c r="AT460" s="165" t="s">
        <v>166</v>
      </c>
      <c r="AU460" s="165" t="s">
        <v>166</v>
      </c>
      <c r="AV460" s="165" t="s">
        <v>166</v>
      </c>
      <c r="AW460" s="165" t="s">
        <v>166</v>
      </c>
      <c r="AX460" s="165" t="s">
        <v>166</v>
      </c>
      <c r="AY460" s="165" t="s">
        <v>166</v>
      </c>
      <c r="AZ460" s="165" t="s">
        <v>166</v>
      </c>
      <c r="BA460" s="165" t="s">
        <v>166</v>
      </c>
      <c r="BB460" s="165" t="s">
        <v>166</v>
      </c>
      <c r="BC460" s="165" t="s">
        <v>166</v>
      </c>
      <c r="BD460" s="165" t="s">
        <v>166</v>
      </c>
      <c r="BE460" s="165" t="s">
        <v>166</v>
      </c>
      <c r="BF460" s="165" t="s">
        <v>166</v>
      </c>
      <c r="BG460" s="165" t="s">
        <v>166</v>
      </c>
      <c r="BH460" s="165" t="s">
        <v>166</v>
      </c>
      <c r="BI460" s="165" t="s">
        <v>166</v>
      </c>
      <c r="BJ460" s="165" t="s">
        <v>166</v>
      </c>
      <c r="BK460" s="165" t="s">
        <v>166</v>
      </c>
      <c r="BL460" s="165" t="s">
        <v>166</v>
      </c>
      <c r="BM460" s="165" t="s">
        <v>166</v>
      </c>
    </row>
    <row r="461" spans="2:65" x14ac:dyDescent="0.25">
      <c r="B461" t="str">
        <f>+B446</f>
        <v>FABBRICATI</v>
      </c>
      <c r="C461" s="51">
        <f>+C446</f>
        <v>0</v>
      </c>
      <c r="F461" s="127"/>
      <c r="G461" s="127"/>
      <c r="H461" s="127"/>
      <c r="I461" s="127"/>
      <c r="J461" s="127"/>
      <c r="K461" s="127"/>
      <c r="L461" s="127"/>
      <c r="M461" s="127"/>
      <c r="N461" s="127"/>
      <c r="O461" s="127"/>
      <c r="P461" s="127"/>
      <c r="Q461" s="127"/>
      <c r="R461" s="127"/>
      <c r="S461" s="127"/>
      <c r="T461" s="127"/>
      <c r="U461" s="127"/>
      <c r="V461" s="127"/>
      <c r="W461" s="127"/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AH461" s="127">
        <f t="shared" ref="AH461:BM461" si="364">+IF(AG468=$G$5,0,1)*(SUM($G$5)*$C461)/12</f>
        <v>0</v>
      </c>
      <c r="AI461" s="127">
        <f t="shared" si="364"/>
        <v>0</v>
      </c>
      <c r="AJ461" s="127">
        <f t="shared" si="364"/>
        <v>0</v>
      </c>
      <c r="AK461" s="127">
        <f t="shared" si="364"/>
        <v>0</v>
      </c>
      <c r="AL461" s="127">
        <f t="shared" si="364"/>
        <v>0</v>
      </c>
      <c r="AM461" s="127">
        <f t="shared" si="364"/>
        <v>0</v>
      </c>
      <c r="AN461" s="127">
        <f t="shared" si="364"/>
        <v>0</v>
      </c>
      <c r="AO461" s="127">
        <f t="shared" si="364"/>
        <v>0</v>
      </c>
      <c r="AP461" s="127">
        <f t="shared" si="364"/>
        <v>0</v>
      </c>
      <c r="AQ461" s="127">
        <f t="shared" si="364"/>
        <v>0</v>
      </c>
      <c r="AR461" s="127">
        <f t="shared" si="364"/>
        <v>0</v>
      </c>
      <c r="AS461" s="127">
        <f t="shared" si="364"/>
        <v>0</v>
      </c>
      <c r="AT461" s="127">
        <f t="shared" si="364"/>
        <v>0</v>
      </c>
      <c r="AU461" s="127">
        <f t="shared" si="364"/>
        <v>0</v>
      </c>
      <c r="AV461" s="127">
        <f t="shared" si="364"/>
        <v>0</v>
      </c>
      <c r="AW461" s="127">
        <f t="shared" si="364"/>
        <v>0</v>
      </c>
      <c r="AX461" s="127">
        <f t="shared" si="364"/>
        <v>0</v>
      </c>
      <c r="AY461" s="127">
        <f t="shared" si="364"/>
        <v>0</v>
      </c>
      <c r="AZ461" s="127">
        <f t="shared" si="364"/>
        <v>0</v>
      </c>
      <c r="BA461" s="127">
        <f t="shared" si="364"/>
        <v>0</v>
      </c>
      <c r="BB461" s="127">
        <f t="shared" si="364"/>
        <v>0</v>
      </c>
      <c r="BC461" s="127">
        <f t="shared" si="364"/>
        <v>0</v>
      </c>
      <c r="BD461" s="127">
        <f t="shared" si="364"/>
        <v>0</v>
      </c>
      <c r="BE461" s="127">
        <f t="shared" si="364"/>
        <v>0</v>
      </c>
      <c r="BF461" s="127">
        <f t="shared" si="364"/>
        <v>0</v>
      </c>
      <c r="BG461" s="127">
        <f t="shared" si="364"/>
        <v>0</v>
      </c>
      <c r="BH461" s="127">
        <f t="shared" si="364"/>
        <v>0</v>
      </c>
      <c r="BI461" s="127">
        <f t="shared" si="364"/>
        <v>0</v>
      </c>
      <c r="BJ461" s="127">
        <f t="shared" si="364"/>
        <v>0</v>
      </c>
      <c r="BK461" s="127">
        <f t="shared" si="364"/>
        <v>0</v>
      </c>
      <c r="BL461" s="127">
        <f t="shared" si="364"/>
        <v>0</v>
      </c>
      <c r="BM461" s="127">
        <f t="shared" si="364"/>
        <v>0</v>
      </c>
    </row>
    <row r="462" spans="2:65" x14ac:dyDescent="0.25">
      <c r="B462" t="str">
        <f t="shared" ref="B462:C466" si="365">+B447</f>
        <v>IMPIANTI E MACCHINARI</v>
      </c>
      <c r="C462" s="51">
        <f t="shared" si="365"/>
        <v>0</v>
      </c>
      <c r="F462" s="127"/>
      <c r="G462" s="127"/>
      <c r="H462" s="127"/>
      <c r="I462" s="127"/>
      <c r="J462" s="127"/>
      <c r="K462" s="127"/>
      <c r="L462" s="127"/>
      <c r="M462" s="127"/>
      <c r="N462" s="127"/>
      <c r="O462" s="127"/>
      <c r="P462" s="127"/>
      <c r="Q462" s="127"/>
      <c r="R462" s="127"/>
      <c r="S462" s="127"/>
      <c r="T462" s="127"/>
      <c r="U462" s="127"/>
      <c r="V462" s="127"/>
      <c r="W462" s="127"/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AH462" s="127">
        <f t="shared" ref="AH462:BM462" si="366">+IF(AG469=$G$5,0,1)*(SUM($G$6)*$C462)/12</f>
        <v>0</v>
      </c>
      <c r="AI462" s="127">
        <f t="shared" si="366"/>
        <v>0</v>
      </c>
      <c r="AJ462" s="127">
        <f t="shared" si="366"/>
        <v>0</v>
      </c>
      <c r="AK462" s="127">
        <f t="shared" si="366"/>
        <v>0</v>
      </c>
      <c r="AL462" s="127">
        <f t="shared" si="366"/>
        <v>0</v>
      </c>
      <c r="AM462" s="127">
        <f t="shared" si="366"/>
        <v>0</v>
      </c>
      <c r="AN462" s="127">
        <f t="shared" si="366"/>
        <v>0</v>
      </c>
      <c r="AO462" s="127">
        <f t="shared" si="366"/>
        <v>0</v>
      </c>
      <c r="AP462" s="127">
        <f t="shared" si="366"/>
        <v>0</v>
      </c>
      <c r="AQ462" s="127">
        <f t="shared" si="366"/>
        <v>0</v>
      </c>
      <c r="AR462" s="127">
        <f t="shared" si="366"/>
        <v>0</v>
      </c>
      <c r="AS462" s="127">
        <f t="shared" si="366"/>
        <v>0</v>
      </c>
      <c r="AT462" s="127">
        <f t="shared" si="366"/>
        <v>0</v>
      </c>
      <c r="AU462" s="127">
        <f t="shared" si="366"/>
        <v>0</v>
      </c>
      <c r="AV462" s="127">
        <f t="shared" si="366"/>
        <v>0</v>
      </c>
      <c r="AW462" s="127">
        <f t="shared" si="366"/>
        <v>0</v>
      </c>
      <c r="AX462" s="127">
        <f t="shared" si="366"/>
        <v>0</v>
      </c>
      <c r="AY462" s="127">
        <f t="shared" si="366"/>
        <v>0</v>
      </c>
      <c r="AZ462" s="127">
        <f t="shared" si="366"/>
        <v>0</v>
      </c>
      <c r="BA462" s="127">
        <f t="shared" si="366"/>
        <v>0</v>
      </c>
      <c r="BB462" s="127">
        <f t="shared" si="366"/>
        <v>0</v>
      </c>
      <c r="BC462" s="127">
        <f t="shared" si="366"/>
        <v>0</v>
      </c>
      <c r="BD462" s="127">
        <f t="shared" si="366"/>
        <v>0</v>
      </c>
      <c r="BE462" s="127">
        <f t="shared" si="366"/>
        <v>0</v>
      </c>
      <c r="BF462" s="127">
        <f t="shared" si="366"/>
        <v>0</v>
      </c>
      <c r="BG462" s="127">
        <f t="shared" si="366"/>
        <v>0</v>
      </c>
      <c r="BH462" s="127">
        <f t="shared" si="366"/>
        <v>0</v>
      </c>
      <c r="BI462" s="127">
        <f t="shared" si="366"/>
        <v>0</v>
      </c>
      <c r="BJ462" s="127">
        <f t="shared" si="366"/>
        <v>0</v>
      </c>
      <c r="BK462" s="127">
        <f t="shared" si="366"/>
        <v>0</v>
      </c>
      <c r="BL462" s="127">
        <f t="shared" si="366"/>
        <v>0</v>
      </c>
      <c r="BM462" s="127">
        <f t="shared" si="366"/>
        <v>0</v>
      </c>
    </row>
    <row r="463" spans="2:65" x14ac:dyDescent="0.25">
      <c r="B463" t="str">
        <f t="shared" si="365"/>
        <v>ATTREZZATURE IND.LI E COMM.LI</v>
      </c>
      <c r="C463" s="51">
        <f t="shared" si="365"/>
        <v>0</v>
      </c>
      <c r="F463" s="127"/>
      <c r="G463" s="127"/>
      <c r="H463" s="127"/>
      <c r="I463" s="127"/>
      <c r="J463" s="127"/>
      <c r="K463" s="127"/>
      <c r="L463" s="127"/>
      <c r="M463" s="127"/>
      <c r="N463" s="127"/>
      <c r="O463" s="127"/>
      <c r="P463" s="127"/>
      <c r="Q463" s="127"/>
      <c r="R463" s="127"/>
      <c r="S463" s="127"/>
      <c r="T463" s="127"/>
      <c r="U463" s="127"/>
      <c r="V463" s="127"/>
      <c r="W463" s="127"/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AH463" s="127">
        <f t="shared" ref="AH463:BM463" si="367">+IF(AG470=$G$5,0,1)*(SUM($G$7)*$C463)/12</f>
        <v>0</v>
      </c>
      <c r="AI463" s="127">
        <f t="shared" si="367"/>
        <v>0</v>
      </c>
      <c r="AJ463" s="127">
        <f t="shared" si="367"/>
        <v>0</v>
      </c>
      <c r="AK463" s="127">
        <f t="shared" si="367"/>
        <v>0</v>
      </c>
      <c r="AL463" s="127">
        <f t="shared" si="367"/>
        <v>0</v>
      </c>
      <c r="AM463" s="127">
        <f t="shared" si="367"/>
        <v>0</v>
      </c>
      <c r="AN463" s="127">
        <f t="shared" si="367"/>
        <v>0</v>
      </c>
      <c r="AO463" s="127">
        <f t="shared" si="367"/>
        <v>0</v>
      </c>
      <c r="AP463" s="127">
        <f t="shared" si="367"/>
        <v>0</v>
      </c>
      <c r="AQ463" s="127">
        <f t="shared" si="367"/>
        <v>0</v>
      </c>
      <c r="AR463" s="127">
        <f t="shared" si="367"/>
        <v>0</v>
      </c>
      <c r="AS463" s="127">
        <f t="shared" si="367"/>
        <v>0</v>
      </c>
      <c r="AT463" s="127">
        <f t="shared" si="367"/>
        <v>0</v>
      </c>
      <c r="AU463" s="127">
        <f t="shared" si="367"/>
        <v>0</v>
      </c>
      <c r="AV463" s="127">
        <f t="shared" si="367"/>
        <v>0</v>
      </c>
      <c r="AW463" s="127">
        <f t="shared" si="367"/>
        <v>0</v>
      </c>
      <c r="AX463" s="127">
        <f t="shared" si="367"/>
        <v>0</v>
      </c>
      <c r="AY463" s="127">
        <f t="shared" si="367"/>
        <v>0</v>
      </c>
      <c r="AZ463" s="127">
        <f t="shared" si="367"/>
        <v>0</v>
      </c>
      <c r="BA463" s="127">
        <f t="shared" si="367"/>
        <v>0</v>
      </c>
      <c r="BB463" s="127">
        <f t="shared" si="367"/>
        <v>0</v>
      </c>
      <c r="BC463" s="127">
        <f t="shared" si="367"/>
        <v>0</v>
      </c>
      <c r="BD463" s="127">
        <f t="shared" si="367"/>
        <v>0</v>
      </c>
      <c r="BE463" s="127">
        <f t="shared" si="367"/>
        <v>0</v>
      </c>
      <c r="BF463" s="127">
        <f t="shared" si="367"/>
        <v>0</v>
      </c>
      <c r="BG463" s="127">
        <f t="shared" si="367"/>
        <v>0</v>
      </c>
      <c r="BH463" s="127">
        <f t="shared" si="367"/>
        <v>0</v>
      </c>
      <c r="BI463" s="127">
        <f t="shared" si="367"/>
        <v>0</v>
      </c>
      <c r="BJ463" s="127">
        <f t="shared" si="367"/>
        <v>0</v>
      </c>
      <c r="BK463" s="127">
        <f t="shared" si="367"/>
        <v>0</v>
      </c>
      <c r="BL463" s="127">
        <f t="shared" si="367"/>
        <v>0</v>
      </c>
      <c r="BM463" s="127">
        <f t="shared" si="367"/>
        <v>0</v>
      </c>
    </row>
    <row r="464" spans="2:65" x14ac:dyDescent="0.25">
      <c r="B464" t="str">
        <f t="shared" si="365"/>
        <v>COSTI D'IMPIANTO E AMPLIAMENTO</v>
      </c>
      <c r="C464" s="51">
        <f t="shared" si="365"/>
        <v>0</v>
      </c>
      <c r="F464" s="127"/>
      <c r="G464" s="127"/>
      <c r="H464" s="127"/>
      <c r="I464" s="127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127"/>
      <c r="U464" s="127"/>
      <c r="V464" s="127"/>
      <c r="W464" s="127"/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AH464" s="127">
        <f t="shared" ref="AH464:BM464" si="368">+IF(AG471=$G$5,0,1)*(SUM($G$8)*$C464)/12</f>
        <v>0</v>
      </c>
      <c r="AI464" s="127">
        <f t="shared" si="368"/>
        <v>0</v>
      </c>
      <c r="AJ464" s="127">
        <f t="shared" si="368"/>
        <v>0</v>
      </c>
      <c r="AK464" s="127">
        <f t="shared" si="368"/>
        <v>0</v>
      </c>
      <c r="AL464" s="127">
        <f t="shared" si="368"/>
        <v>0</v>
      </c>
      <c r="AM464" s="127">
        <f t="shared" si="368"/>
        <v>0</v>
      </c>
      <c r="AN464" s="127">
        <f t="shared" si="368"/>
        <v>0</v>
      </c>
      <c r="AO464" s="127">
        <f t="shared" si="368"/>
        <v>0</v>
      </c>
      <c r="AP464" s="127">
        <f t="shared" si="368"/>
        <v>0</v>
      </c>
      <c r="AQ464" s="127">
        <f t="shared" si="368"/>
        <v>0</v>
      </c>
      <c r="AR464" s="127">
        <f t="shared" si="368"/>
        <v>0</v>
      </c>
      <c r="AS464" s="127">
        <f t="shared" si="368"/>
        <v>0</v>
      </c>
      <c r="AT464" s="127">
        <f t="shared" si="368"/>
        <v>0</v>
      </c>
      <c r="AU464" s="127">
        <f t="shared" si="368"/>
        <v>0</v>
      </c>
      <c r="AV464" s="127">
        <f t="shared" si="368"/>
        <v>0</v>
      </c>
      <c r="AW464" s="127">
        <f t="shared" si="368"/>
        <v>0</v>
      </c>
      <c r="AX464" s="127">
        <f t="shared" si="368"/>
        <v>0</v>
      </c>
      <c r="AY464" s="127">
        <f t="shared" si="368"/>
        <v>0</v>
      </c>
      <c r="AZ464" s="127">
        <f t="shared" si="368"/>
        <v>0</v>
      </c>
      <c r="BA464" s="127">
        <f t="shared" si="368"/>
        <v>0</v>
      </c>
      <c r="BB464" s="127">
        <f t="shared" si="368"/>
        <v>0</v>
      </c>
      <c r="BC464" s="127">
        <f t="shared" si="368"/>
        <v>0</v>
      </c>
      <c r="BD464" s="127">
        <f t="shared" si="368"/>
        <v>0</v>
      </c>
      <c r="BE464" s="127">
        <f t="shared" si="368"/>
        <v>0</v>
      </c>
      <c r="BF464" s="127">
        <f t="shared" si="368"/>
        <v>0</v>
      </c>
      <c r="BG464" s="127">
        <f t="shared" si="368"/>
        <v>0</v>
      </c>
      <c r="BH464" s="127">
        <f t="shared" si="368"/>
        <v>0</v>
      </c>
      <c r="BI464" s="127">
        <f t="shared" si="368"/>
        <v>0</v>
      </c>
      <c r="BJ464" s="127">
        <f t="shared" si="368"/>
        <v>0</v>
      </c>
      <c r="BK464" s="127">
        <f t="shared" si="368"/>
        <v>0</v>
      </c>
      <c r="BL464" s="127">
        <f t="shared" si="368"/>
        <v>0</v>
      </c>
      <c r="BM464" s="127">
        <f t="shared" si="368"/>
        <v>0</v>
      </c>
    </row>
    <row r="465" spans="2:65" x14ac:dyDescent="0.25">
      <c r="B465" t="str">
        <f t="shared" si="365"/>
        <v>FEE D'INGRESSO</v>
      </c>
      <c r="C465" s="51">
        <f t="shared" si="365"/>
        <v>0</v>
      </c>
      <c r="F465" s="127"/>
      <c r="G465" s="127"/>
      <c r="H465" s="127"/>
      <c r="I465" s="127"/>
      <c r="J465" s="127"/>
      <c r="K465" s="127"/>
      <c r="L465" s="127"/>
      <c r="M465" s="127"/>
      <c r="N465" s="127"/>
      <c r="O465" s="127"/>
      <c r="P465" s="127"/>
      <c r="Q465" s="127"/>
      <c r="R465" s="127"/>
      <c r="S465" s="127"/>
      <c r="T465" s="127"/>
      <c r="U465" s="127"/>
      <c r="V465" s="127"/>
      <c r="W465" s="127"/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AH465" s="127">
        <f t="shared" ref="AH465:BM465" si="369">+IF(AG472=$G$5,0,1)*(SUM($G$9)*$C465)/12</f>
        <v>0</v>
      </c>
      <c r="AI465" s="127">
        <f t="shared" si="369"/>
        <v>0</v>
      </c>
      <c r="AJ465" s="127">
        <f t="shared" si="369"/>
        <v>0</v>
      </c>
      <c r="AK465" s="127">
        <f t="shared" si="369"/>
        <v>0</v>
      </c>
      <c r="AL465" s="127">
        <f t="shared" si="369"/>
        <v>0</v>
      </c>
      <c r="AM465" s="127">
        <f t="shared" si="369"/>
        <v>0</v>
      </c>
      <c r="AN465" s="127">
        <f t="shared" si="369"/>
        <v>0</v>
      </c>
      <c r="AO465" s="127">
        <f t="shared" si="369"/>
        <v>0</v>
      </c>
      <c r="AP465" s="127">
        <f t="shared" si="369"/>
        <v>0</v>
      </c>
      <c r="AQ465" s="127">
        <f t="shared" si="369"/>
        <v>0</v>
      </c>
      <c r="AR465" s="127">
        <f t="shared" si="369"/>
        <v>0</v>
      </c>
      <c r="AS465" s="127">
        <f t="shared" si="369"/>
        <v>0</v>
      </c>
      <c r="AT465" s="127">
        <f t="shared" si="369"/>
        <v>0</v>
      </c>
      <c r="AU465" s="127">
        <f t="shared" si="369"/>
        <v>0</v>
      </c>
      <c r="AV465" s="127">
        <f t="shared" si="369"/>
        <v>0</v>
      </c>
      <c r="AW465" s="127">
        <f t="shared" si="369"/>
        <v>0</v>
      </c>
      <c r="AX465" s="127">
        <f t="shared" si="369"/>
        <v>0</v>
      </c>
      <c r="AY465" s="127">
        <f t="shared" si="369"/>
        <v>0</v>
      </c>
      <c r="AZ465" s="127">
        <f t="shared" si="369"/>
        <v>0</v>
      </c>
      <c r="BA465" s="127">
        <f t="shared" si="369"/>
        <v>0</v>
      </c>
      <c r="BB465" s="127">
        <f t="shared" si="369"/>
        <v>0</v>
      </c>
      <c r="BC465" s="127">
        <f t="shared" si="369"/>
        <v>0</v>
      </c>
      <c r="BD465" s="127">
        <f t="shared" si="369"/>
        <v>0</v>
      </c>
      <c r="BE465" s="127">
        <f t="shared" si="369"/>
        <v>0</v>
      </c>
      <c r="BF465" s="127">
        <f t="shared" si="369"/>
        <v>0</v>
      </c>
      <c r="BG465" s="127">
        <f t="shared" si="369"/>
        <v>0</v>
      </c>
      <c r="BH465" s="127">
        <f t="shared" si="369"/>
        <v>0</v>
      </c>
      <c r="BI465" s="127">
        <f t="shared" si="369"/>
        <v>0</v>
      </c>
      <c r="BJ465" s="127">
        <f t="shared" si="369"/>
        <v>0</v>
      </c>
      <c r="BK465" s="127">
        <f t="shared" si="369"/>
        <v>0</v>
      </c>
      <c r="BL465" s="127">
        <f t="shared" si="369"/>
        <v>0</v>
      </c>
      <c r="BM465" s="127">
        <f t="shared" si="369"/>
        <v>0</v>
      </c>
    </row>
    <row r="466" spans="2:65" x14ac:dyDescent="0.25">
      <c r="B466" t="str">
        <f t="shared" si="365"/>
        <v>ALTRE IMM.NI IMMATERIALI</v>
      </c>
      <c r="C466" s="51">
        <f t="shared" si="365"/>
        <v>0</v>
      </c>
      <c r="F466" s="127"/>
      <c r="G466" s="127"/>
      <c r="H466" s="127"/>
      <c r="I466" s="127"/>
      <c r="J466" s="127"/>
      <c r="K466" s="127"/>
      <c r="L466" s="127"/>
      <c r="M466" s="127"/>
      <c r="N466" s="127"/>
      <c r="O466" s="127"/>
      <c r="P466" s="127"/>
      <c r="Q466" s="127"/>
      <c r="R466" s="127"/>
      <c r="S466" s="127"/>
      <c r="T466" s="127"/>
      <c r="U466" s="127"/>
      <c r="V466" s="127"/>
      <c r="W466" s="127"/>
      <c r="X466" s="127"/>
      <c r="Y466" s="127"/>
      <c r="Z466" s="127"/>
      <c r="AA466" s="127"/>
      <c r="AB466" s="127"/>
      <c r="AC466" s="127"/>
      <c r="AD466" s="127"/>
      <c r="AE466" s="127"/>
      <c r="AF466" s="127"/>
      <c r="AG466" s="127"/>
      <c r="AH466" s="127">
        <f t="shared" ref="AH466:BM466" si="370">+IF(AG473=$G$5,0,1)*(SUM($G$10)*$C466)/12</f>
        <v>0</v>
      </c>
      <c r="AI466" s="127">
        <f t="shared" si="370"/>
        <v>0</v>
      </c>
      <c r="AJ466" s="127">
        <f t="shared" si="370"/>
        <v>0</v>
      </c>
      <c r="AK466" s="127">
        <f t="shared" si="370"/>
        <v>0</v>
      </c>
      <c r="AL466" s="127">
        <f t="shared" si="370"/>
        <v>0</v>
      </c>
      <c r="AM466" s="127">
        <f t="shared" si="370"/>
        <v>0</v>
      </c>
      <c r="AN466" s="127">
        <f t="shared" si="370"/>
        <v>0</v>
      </c>
      <c r="AO466" s="127">
        <f t="shared" si="370"/>
        <v>0</v>
      </c>
      <c r="AP466" s="127">
        <f t="shared" si="370"/>
        <v>0</v>
      </c>
      <c r="AQ466" s="127">
        <f t="shared" si="370"/>
        <v>0</v>
      </c>
      <c r="AR466" s="127">
        <f t="shared" si="370"/>
        <v>0</v>
      </c>
      <c r="AS466" s="127">
        <f t="shared" si="370"/>
        <v>0</v>
      </c>
      <c r="AT466" s="127">
        <f t="shared" si="370"/>
        <v>0</v>
      </c>
      <c r="AU466" s="127">
        <f t="shared" si="370"/>
        <v>0</v>
      </c>
      <c r="AV466" s="127">
        <f t="shared" si="370"/>
        <v>0</v>
      </c>
      <c r="AW466" s="127">
        <f t="shared" si="370"/>
        <v>0</v>
      </c>
      <c r="AX466" s="127">
        <f t="shared" si="370"/>
        <v>0</v>
      </c>
      <c r="AY466" s="127">
        <f t="shared" si="370"/>
        <v>0</v>
      </c>
      <c r="AZ466" s="127">
        <f t="shared" si="370"/>
        <v>0</v>
      </c>
      <c r="BA466" s="127">
        <f t="shared" si="370"/>
        <v>0</v>
      </c>
      <c r="BB466" s="127">
        <f t="shared" si="370"/>
        <v>0</v>
      </c>
      <c r="BC466" s="127">
        <f t="shared" si="370"/>
        <v>0</v>
      </c>
      <c r="BD466" s="127">
        <f t="shared" si="370"/>
        <v>0</v>
      </c>
      <c r="BE466" s="127">
        <f t="shared" si="370"/>
        <v>0</v>
      </c>
      <c r="BF466" s="127">
        <f t="shared" si="370"/>
        <v>0</v>
      </c>
      <c r="BG466" s="127">
        <f t="shared" si="370"/>
        <v>0</v>
      </c>
      <c r="BH466" s="127">
        <f t="shared" si="370"/>
        <v>0</v>
      </c>
      <c r="BI466" s="127">
        <f t="shared" si="370"/>
        <v>0</v>
      </c>
      <c r="BJ466" s="127">
        <f t="shared" si="370"/>
        <v>0</v>
      </c>
      <c r="BK466" s="127">
        <f t="shared" si="370"/>
        <v>0</v>
      </c>
      <c r="BL466" s="127">
        <f t="shared" si="370"/>
        <v>0</v>
      </c>
      <c r="BM466" s="127">
        <f t="shared" si="370"/>
        <v>0</v>
      </c>
    </row>
    <row r="467" spans="2:65" ht="30" x14ac:dyDescent="0.25">
      <c r="C467" s="50"/>
      <c r="F467" s="165" t="s">
        <v>167</v>
      </c>
      <c r="G467" s="165" t="s">
        <v>167</v>
      </c>
      <c r="H467" s="165" t="s">
        <v>167</v>
      </c>
      <c r="I467" s="165" t="s">
        <v>167</v>
      </c>
      <c r="J467" s="165" t="s">
        <v>167</v>
      </c>
      <c r="K467" s="165" t="s">
        <v>167</v>
      </c>
      <c r="L467" s="165" t="s">
        <v>167</v>
      </c>
      <c r="M467" s="165" t="s">
        <v>167</v>
      </c>
      <c r="N467" s="165" t="s">
        <v>167</v>
      </c>
      <c r="O467" s="165" t="s">
        <v>167</v>
      </c>
      <c r="P467" s="165" t="s">
        <v>167</v>
      </c>
      <c r="Q467" s="165" t="s">
        <v>167</v>
      </c>
      <c r="R467" s="165" t="s">
        <v>167</v>
      </c>
      <c r="S467" s="165" t="s">
        <v>167</v>
      </c>
      <c r="T467" s="165" t="s">
        <v>167</v>
      </c>
      <c r="U467" s="165" t="s">
        <v>167</v>
      </c>
      <c r="V467" s="165" t="s">
        <v>167</v>
      </c>
      <c r="W467" s="165" t="s">
        <v>167</v>
      </c>
      <c r="X467" s="165" t="s">
        <v>167</v>
      </c>
      <c r="Y467" s="165" t="s">
        <v>167</v>
      </c>
      <c r="Z467" s="165" t="s">
        <v>167</v>
      </c>
      <c r="AA467" s="165" t="s">
        <v>167</v>
      </c>
      <c r="AB467" s="165" t="s">
        <v>167</v>
      </c>
      <c r="AC467" s="165" t="s">
        <v>167</v>
      </c>
      <c r="AD467" s="165" t="s">
        <v>167</v>
      </c>
      <c r="AE467" s="165" t="s">
        <v>167</v>
      </c>
      <c r="AF467" s="165" t="s">
        <v>167</v>
      </c>
      <c r="AG467" s="165" t="s">
        <v>167</v>
      </c>
      <c r="AH467" s="165" t="s">
        <v>167</v>
      </c>
      <c r="AI467" s="165" t="s">
        <v>167</v>
      </c>
      <c r="AJ467" s="165" t="s">
        <v>167</v>
      </c>
      <c r="AK467" s="165" t="s">
        <v>167</v>
      </c>
      <c r="AL467" s="165" t="s">
        <v>167</v>
      </c>
      <c r="AM467" s="165" t="s">
        <v>167</v>
      </c>
      <c r="AN467" s="165" t="s">
        <v>167</v>
      </c>
      <c r="AO467" s="165" t="s">
        <v>167</v>
      </c>
      <c r="AP467" s="165" t="s">
        <v>167</v>
      </c>
      <c r="AQ467" s="165" t="s">
        <v>167</v>
      </c>
      <c r="AR467" s="165" t="s">
        <v>167</v>
      </c>
      <c r="AS467" s="165" t="s">
        <v>167</v>
      </c>
      <c r="AT467" s="165" t="s">
        <v>167</v>
      </c>
      <c r="AU467" s="165" t="s">
        <v>167</v>
      </c>
      <c r="AV467" s="165" t="s">
        <v>167</v>
      </c>
      <c r="AW467" s="165" t="s">
        <v>167</v>
      </c>
      <c r="AX467" s="165" t="s">
        <v>167</v>
      </c>
      <c r="AY467" s="165" t="s">
        <v>167</v>
      </c>
      <c r="AZ467" s="165" t="s">
        <v>167</v>
      </c>
      <c r="BA467" s="165" t="s">
        <v>167</v>
      </c>
      <c r="BB467" s="165" t="s">
        <v>167</v>
      </c>
      <c r="BC467" s="165" t="s">
        <v>167</v>
      </c>
      <c r="BD467" s="165" t="s">
        <v>167</v>
      </c>
      <c r="BE467" s="165" t="s">
        <v>167</v>
      </c>
      <c r="BF467" s="165" t="s">
        <v>167</v>
      </c>
      <c r="BG467" s="165" t="s">
        <v>167</v>
      </c>
      <c r="BH467" s="165" t="s">
        <v>167</v>
      </c>
      <c r="BI467" s="165" t="s">
        <v>167</v>
      </c>
      <c r="BJ467" s="165" t="s">
        <v>167</v>
      </c>
      <c r="BK467" s="165" t="s">
        <v>167</v>
      </c>
      <c r="BL467" s="165" t="s">
        <v>167</v>
      </c>
      <c r="BM467" s="165" t="s">
        <v>167</v>
      </c>
    </row>
    <row r="468" spans="2:65" x14ac:dyDescent="0.25">
      <c r="B468" t="str">
        <f>+B461</f>
        <v>FABBRICATI</v>
      </c>
      <c r="C468" s="51"/>
      <c r="F468" s="127"/>
      <c r="G468" s="127"/>
      <c r="H468" s="127"/>
      <c r="I468" s="127"/>
      <c r="J468" s="127"/>
      <c r="K468" s="127"/>
      <c r="L468" s="127"/>
      <c r="M468" s="127"/>
      <c r="N468" s="127"/>
      <c r="O468" s="127"/>
      <c r="P468" s="127"/>
      <c r="Q468" s="127"/>
      <c r="R468" s="127"/>
      <c r="S468" s="127"/>
      <c r="T468" s="127"/>
      <c r="U468" s="127"/>
      <c r="V468" s="127"/>
      <c r="W468" s="127"/>
      <c r="X468" s="127"/>
      <c r="Y468" s="127"/>
      <c r="Z468" s="127"/>
      <c r="AA468" s="127"/>
      <c r="AB468" s="127"/>
      <c r="AC468" s="127"/>
      <c r="AD468" s="127"/>
      <c r="AE468" s="127"/>
      <c r="AF468" s="127"/>
      <c r="AG468" s="127"/>
      <c r="AH468" s="127">
        <f t="shared" ref="AH468:BM473" si="371">+AG468+AH461</f>
        <v>0</v>
      </c>
      <c r="AI468" s="127">
        <f t="shared" si="371"/>
        <v>0</v>
      </c>
      <c r="AJ468" s="127">
        <f t="shared" si="371"/>
        <v>0</v>
      </c>
      <c r="AK468" s="127">
        <f t="shared" si="371"/>
        <v>0</v>
      </c>
      <c r="AL468" s="127">
        <f t="shared" si="371"/>
        <v>0</v>
      </c>
      <c r="AM468" s="127">
        <f t="shared" si="371"/>
        <v>0</v>
      </c>
      <c r="AN468" s="127">
        <f t="shared" si="371"/>
        <v>0</v>
      </c>
      <c r="AO468" s="127">
        <f t="shared" si="371"/>
        <v>0</v>
      </c>
      <c r="AP468" s="127">
        <f t="shared" si="371"/>
        <v>0</v>
      </c>
      <c r="AQ468" s="127">
        <f t="shared" si="371"/>
        <v>0</v>
      </c>
      <c r="AR468" s="127">
        <f t="shared" si="371"/>
        <v>0</v>
      </c>
      <c r="AS468" s="127">
        <f t="shared" si="371"/>
        <v>0</v>
      </c>
      <c r="AT468" s="127">
        <f t="shared" si="371"/>
        <v>0</v>
      </c>
      <c r="AU468" s="127">
        <f t="shared" si="371"/>
        <v>0</v>
      </c>
      <c r="AV468" s="127">
        <f t="shared" si="371"/>
        <v>0</v>
      </c>
      <c r="AW468" s="127">
        <f t="shared" si="371"/>
        <v>0</v>
      </c>
      <c r="AX468" s="127">
        <f t="shared" si="371"/>
        <v>0</v>
      </c>
      <c r="AY468" s="127">
        <f t="shared" si="371"/>
        <v>0</v>
      </c>
      <c r="AZ468" s="127">
        <f t="shared" si="371"/>
        <v>0</v>
      </c>
      <c r="BA468" s="127">
        <f t="shared" si="371"/>
        <v>0</v>
      </c>
      <c r="BB468" s="127">
        <f t="shared" si="371"/>
        <v>0</v>
      </c>
      <c r="BC468" s="127">
        <f t="shared" si="371"/>
        <v>0</v>
      </c>
      <c r="BD468" s="127">
        <f t="shared" si="371"/>
        <v>0</v>
      </c>
      <c r="BE468" s="127">
        <f t="shared" si="371"/>
        <v>0</v>
      </c>
      <c r="BF468" s="127">
        <f t="shared" si="371"/>
        <v>0</v>
      </c>
      <c r="BG468" s="127">
        <f t="shared" si="371"/>
        <v>0</v>
      </c>
      <c r="BH468" s="127">
        <f t="shared" si="371"/>
        <v>0</v>
      </c>
      <c r="BI468" s="127">
        <f t="shared" si="371"/>
        <v>0</v>
      </c>
      <c r="BJ468" s="127">
        <f t="shared" si="371"/>
        <v>0</v>
      </c>
      <c r="BK468" s="127">
        <f t="shared" si="371"/>
        <v>0</v>
      </c>
      <c r="BL468" s="127">
        <f t="shared" si="371"/>
        <v>0</v>
      </c>
      <c r="BM468" s="127">
        <f t="shared" si="371"/>
        <v>0</v>
      </c>
    </row>
    <row r="469" spans="2:65" x14ac:dyDescent="0.25">
      <c r="B469" t="str">
        <f t="shared" ref="B469:B472" si="372">+B462</f>
        <v>IMPIANTI E MACCHINARI</v>
      </c>
      <c r="C469" s="51"/>
      <c r="F469" s="127"/>
      <c r="G469" s="127"/>
      <c r="H469" s="127"/>
      <c r="I469" s="127"/>
      <c r="J469" s="127"/>
      <c r="K469" s="127"/>
      <c r="L469" s="127"/>
      <c r="M469" s="127"/>
      <c r="N469" s="127"/>
      <c r="O469" s="127"/>
      <c r="P469" s="127"/>
      <c r="Q469" s="127"/>
      <c r="R469" s="127"/>
      <c r="S469" s="127"/>
      <c r="T469" s="127"/>
      <c r="U469" s="127"/>
      <c r="V469" s="127"/>
      <c r="W469" s="127"/>
      <c r="X469" s="127"/>
      <c r="Y469" s="127"/>
      <c r="Z469" s="127"/>
      <c r="AA469" s="127"/>
      <c r="AB469" s="127"/>
      <c r="AC469" s="127"/>
      <c r="AD469" s="127"/>
      <c r="AE469" s="127"/>
      <c r="AF469" s="127"/>
      <c r="AG469" s="127"/>
      <c r="AH469" s="127">
        <f t="shared" si="371"/>
        <v>0</v>
      </c>
      <c r="AI469" s="127">
        <f t="shared" si="371"/>
        <v>0</v>
      </c>
      <c r="AJ469" s="127">
        <f t="shared" si="371"/>
        <v>0</v>
      </c>
      <c r="AK469" s="127">
        <f t="shared" si="371"/>
        <v>0</v>
      </c>
      <c r="AL469" s="127">
        <f t="shared" si="371"/>
        <v>0</v>
      </c>
      <c r="AM469" s="127">
        <f t="shared" si="371"/>
        <v>0</v>
      </c>
      <c r="AN469" s="127">
        <f t="shared" si="371"/>
        <v>0</v>
      </c>
      <c r="AO469" s="127">
        <f t="shared" si="371"/>
        <v>0</v>
      </c>
      <c r="AP469" s="127">
        <f t="shared" si="371"/>
        <v>0</v>
      </c>
      <c r="AQ469" s="127">
        <f t="shared" si="371"/>
        <v>0</v>
      </c>
      <c r="AR469" s="127">
        <f t="shared" si="371"/>
        <v>0</v>
      </c>
      <c r="AS469" s="127">
        <f t="shared" si="371"/>
        <v>0</v>
      </c>
      <c r="AT469" s="127">
        <f t="shared" si="371"/>
        <v>0</v>
      </c>
      <c r="AU469" s="127">
        <f t="shared" si="371"/>
        <v>0</v>
      </c>
      <c r="AV469" s="127">
        <f t="shared" si="371"/>
        <v>0</v>
      </c>
      <c r="AW469" s="127">
        <f t="shared" si="371"/>
        <v>0</v>
      </c>
      <c r="AX469" s="127">
        <f t="shared" si="371"/>
        <v>0</v>
      </c>
      <c r="AY469" s="127">
        <f t="shared" si="371"/>
        <v>0</v>
      </c>
      <c r="AZ469" s="127">
        <f t="shared" si="371"/>
        <v>0</v>
      </c>
      <c r="BA469" s="127">
        <f t="shared" si="371"/>
        <v>0</v>
      </c>
      <c r="BB469" s="127">
        <f t="shared" si="371"/>
        <v>0</v>
      </c>
      <c r="BC469" s="127">
        <f t="shared" si="371"/>
        <v>0</v>
      </c>
      <c r="BD469" s="127">
        <f t="shared" si="371"/>
        <v>0</v>
      </c>
      <c r="BE469" s="127">
        <f t="shared" si="371"/>
        <v>0</v>
      </c>
      <c r="BF469" s="127">
        <f t="shared" si="371"/>
        <v>0</v>
      </c>
      <c r="BG469" s="127">
        <f t="shared" si="371"/>
        <v>0</v>
      </c>
      <c r="BH469" s="127">
        <f t="shared" si="371"/>
        <v>0</v>
      </c>
      <c r="BI469" s="127">
        <f t="shared" si="371"/>
        <v>0</v>
      </c>
      <c r="BJ469" s="127">
        <f t="shared" si="371"/>
        <v>0</v>
      </c>
      <c r="BK469" s="127">
        <f t="shared" si="371"/>
        <v>0</v>
      </c>
      <c r="BL469" s="127">
        <f t="shared" si="371"/>
        <v>0</v>
      </c>
      <c r="BM469" s="127">
        <f t="shared" si="371"/>
        <v>0</v>
      </c>
    </row>
    <row r="470" spans="2:65" x14ac:dyDescent="0.25">
      <c r="B470" t="str">
        <f t="shared" si="372"/>
        <v>ATTREZZATURE IND.LI E COMM.LI</v>
      </c>
      <c r="C470" s="51"/>
      <c r="F470" s="127"/>
      <c r="G470" s="127"/>
      <c r="H470" s="127"/>
      <c r="I470" s="127"/>
      <c r="J470" s="127"/>
      <c r="K470" s="127"/>
      <c r="L470" s="127"/>
      <c r="M470" s="127"/>
      <c r="N470" s="127"/>
      <c r="O470" s="127"/>
      <c r="P470" s="127"/>
      <c r="Q470" s="127"/>
      <c r="R470" s="127"/>
      <c r="S470" s="127"/>
      <c r="T470" s="127"/>
      <c r="U470" s="127"/>
      <c r="V470" s="127"/>
      <c r="W470" s="127"/>
      <c r="X470" s="127"/>
      <c r="Y470" s="127"/>
      <c r="Z470" s="127"/>
      <c r="AA470" s="127"/>
      <c r="AB470" s="127"/>
      <c r="AC470" s="127"/>
      <c r="AD470" s="127"/>
      <c r="AE470" s="127"/>
      <c r="AF470" s="127"/>
      <c r="AG470" s="127"/>
      <c r="AH470" s="127">
        <f t="shared" si="371"/>
        <v>0</v>
      </c>
      <c r="AI470" s="127">
        <f t="shared" si="371"/>
        <v>0</v>
      </c>
      <c r="AJ470" s="127">
        <f t="shared" si="371"/>
        <v>0</v>
      </c>
      <c r="AK470" s="127">
        <f t="shared" si="371"/>
        <v>0</v>
      </c>
      <c r="AL470" s="127">
        <f t="shared" si="371"/>
        <v>0</v>
      </c>
      <c r="AM470" s="127">
        <f t="shared" si="371"/>
        <v>0</v>
      </c>
      <c r="AN470" s="127">
        <f t="shared" si="371"/>
        <v>0</v>
      </c>
      <c r="AO470" s="127">
        <f t="shared" si="371"/>
        <v>0</v>
      </c>
      <c r="AP470" s="127">
        <f t="shared" si="371"/>
        <v>0</v>
      </c>
      <c r="AQ470" s="127">
        <f t="shared" si="371"/>
        <v>0</v>
      </c>
      <c r="AR470" s="127">
        <f t="shared" si="371"/>
        <v>0</v>
      </c>
      <c r="AS470" s="127">
        <f t="shared" si="371"/>
        <v>0</v>
      </c>
      <c r="AT470" s="127">
        <f t="shared" si="371"/>
        <v>0</v>
      </c>
      <c r="AU470" s="127">
        <f t="shared" si="371"/>
        <v>0</v>
      </c>
      <c r="AV470" s="127">
        <f t="shared" si="371"/>
        <v>0</v>
      </c>
      <c r="AW470" s="127">
        <f t="shared" si="371"/>
        <v>0</v>
      </c>
      <c r="AX470" s="127">
        <f t="shared" si="371"/>
        <v>0</v>
      </c>
      <c r="AY470" s="127">
        <f t="shared" si="371"/>
        <v>0</v>
      </c>
      <c r="AZ470" s="127">
        <f t="shared" si="371"/>
        <v>0</v>
      </c>
      <c r="BA470" s="127">
        <f t="shared" si="371"/>
        <v>0</v>
      </c>
      <c r="BB470" s="127">
        <f t="shared" si="371"/>
        <v>0</v>
      </c>
      <c r="BC470" s="127">
        <f t="shared" si="371"/>
        <v>0</v>
      </c>
      <c r="BD470" s="127">
        <f t="shared" si="371"/>
        <v>0</v>
      </c>
      <c r="BE470" s="127">
        <f t="shared" si="371"/>
        <v>0</v>
      </c>
      <c r="BF470" s="127">
        <f t="shared" si="371"/>
        <v>0</v>
      </c>
      <c r="BG470" s="127">
        <f t="shared" si="371"/>
        <v>0</v>
      </c>
      <c r="BH470" s="127">
        <f t="shared" si="371"/>
        <v>0</v>
      </c>
      <c r="BI470" s="127">
        <f t="shared" si="371"/>
        <v>0</v>
      </c>
      <c r="BJ470" s="127">
        <f t="shared" si="371"/>
        <v>0</v>
      </c>
      <c r="BK470" s="127">
        <f t="shared" si="371"/>
        <v>0</v>
      </c>
      <c r="BL470" s="127">
        <f t="shared" si="371"/>
        <v>0</v>
      </c>
      <c r="BM470" s="127">
        <f t="shared" si="371"/>
        <v>0</v>
      </c>
    </row>
    <row r="471" spans="2:65" x14ac:dyDescent="0.25">
      <c r="B471" t="str">
        <f t="shared" si="372"/>
        <v>COSTI D'IMPIANTO E AMPLIAMENTO</v>
      </c>
      <c r="C471" s="51"/>
      <c r="F471" s="127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27"/>
      <c r="U471" s="127"/>
      <c r="V471" s="127"/>
      <c r="W471" s="127"/>
      <c r="X471" s="127"/>
      <c r="Y471" s="127"/>
      <c r="Z471" s="127"/>
      <c r="AA471" s="127"/>
      <c r="AB471" s="127"/>
      <c r="AC471" s="127"/>
      <c r="AD471" s="127"/>
      <c r="AE471" s="127"/>
      <c r="AF471" s="127"/>
      <c r="AG471" s="127"/>
      <c r="AH471" s="127">
        <f t="shared" si="371"/>
        <v>0</v>
      </c>
      <c r="AI471" s="127">
        <f t="shared" si="371"/>
        <v>0</v>
      </c>
      <c r="AJ471" s="127">
        <f t="shared" si="371"/>
        <v>0</v>
      </c>
      <c r="AK471" s="127">
        <f t="shared" si="371"/>
        <v>0</v>
      </c>
      <c r="AL471" s="127">
        <f t="shared" si="371"/>
        <v>0</v>
      </c>
      <c r="AM471" s="127">
        <f t="shared" si="371"/>
        <v>0</v>
      </c>
      <c r="AN471" s="127">
        <f t="shared" si="371"/>
        <v>0</v>
      </c>
      <c r="AO471" s="127">
        <f t="shared" si="371"/>
        <v>0</v>
      </c>
      <c r="AP471" s="127">
        <f t="shared" si="371"/>
        <v>0</v>
      </c>
      <c r="AQ471" s="127">
        <f t="shared" si="371"/>
        <v>0</v>
      </c>
      <c r="AR471" s="127">
        <f t="shared" si="371"/>
        <v>0</v>
      </c>
      <c r="AS471" s="127">
        <f t="shared" si="371"/>
        <v>0</v>
      </c>
      <c r="AT471" s="127">
        <f t="shared" si="371"/>
        <v>0</v>
      </c>
      <c r="AU471" s="127">
        <f t="shared" si="371"/>
        <v>0</v>
      </c>
      <c r="AV471" s="127">
        <f t="shared" si="371"/>
        <v>0</v>
      </c>
      <c r="AW471" s="127">
        <f t="shared" si="371"/>
        <v>0</v>
      </c>
      <c r="AX471" s="127">
        <f t="shared" si="371"/>
        <v>0</v>
      </c>
      <c r="AY471" s="127">
        <f t="shared" si="371"/>
        <v>0</v>
      </c>
      <c r="AZ471" s="127">
        <f t="shared" si="371"/>
        <v>0</v>
      </c>
      <c r="BA471" s="127">
        <f t="shared" si="371"/>
        <v>0</v>
      </c>
      <c r="BB471" s="127">
        <f t="shared" si="371"/>
        <v>0</v>
      </c>
      <c r="BC471" s="127">
        <f t="shared" si="371"/>
        <v>0</v>
      </c>
      <c r="BD471" s="127">
        <f t="shared" si="371"/>
        <v>0</v>
      </c>
      <c r="BE471" s="127">
        <f t="shared" si="371"/>
        <v>0</v>
      </c>
      <c r="BF471" s="127">
        <f t="shared" si="371"/>
        <v>0</v>
      </c>
      <c r="BG471" s="127">
        <f t="shared" si="371"/>
        <v>0</v>
      </c>
      <c r="BH471" s="127">
        <f t="shared" si="371"/>
        <v>0</v>
      </c>
      <c r="BI471" s="127">
        <f t="shared" si="371"/>
        <v>0</v>
      </c>
      <c r="BJ471" s="127">
        <f t="shared" si="371"/>
        <v>0</v>
      </c>
      <c r="BK471" s="127">
        <f t="shared" si="371"/>
        <v>0</v>
      </c>
      <c r="BL471" s="127">
        <f t="shared" si="371"/>
        <v>0</v>
      </c>
      <c r="BM471" s="127">
        <f t="shared" si="371"/>
        <v>0</v>
      </c>
    </row>
    <row r="472" spans="2:65" x14ac:dyDescent="0.25">
      <c r="B472" t="str">
        <f t="shared" si="372"/>
        <v>FEE D'INGRESSO</v>
      </c>
      <c r="C472" s="51"/>
      <c r="F472" s="127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  <c r="Z472" s="127"/>
      <c r="AA472" s="127"/>
      <c r="AB472" s="127"/>
      <c r="AC472" s="127"/>
      <c r="AD472" s="127"/>
      <c r="AE472" s="127"/>
      <c r="AF472" s="127"/>
      <c r="AG472" s="127"/>
      <c r="AH472" s="127">
        <f t="shared" si="371"/>
        <v>0</v>
      </c>
      <c r="AI472" s="127">
        <f t="shared" si="371"/>
        <v>0</v>
      </c>
      <c r="AJ472" s="127">
        <f t="shared" si="371"/>
        <v>0</v>
      </c>
      <c r="AK472" s="127">
        <f t="shared" si="371"/>
        <v>0</v>
      </c>
      <c r="AL472" s="127">
        <f t="shared" si="371"/>
        <v>0</v>
      </c>
      <c r="AM472" s="127">
        <f t="shared" si="371"/>
        <v>0</v>
      </c>
      <c r="AN472" s="127">
        <f t="shared" si="371"/>
        <v>0</v>
      </c>
      <c r="AO472" s="127">
        <f t="shared" si="371"/>
        <v>0</v>
      </c>
      <c r="AP472" s="127">
        <f t="shared" si="371"/>
        <v>0</v>
      </c>
      <c r="AQ472" s="127">
        <f t="shared" si="371"/>
        <v>0</v>
      </c>
      <c r="AR472" s="127">
        <f t="shared" si="371"/>
        <v>0</v>
      </c>
      <c r="AS472" s="127">
        <f t="shared" si="371"/>
        <v>0</v>
      </c>
      <c r="AT472" s="127">
        <f t="shared" si="371"/>
        <v>0</v>
      </c>
      <c r="AU472" s="127">
        <f t="shared" si="371"/>
        <v>0</v>
      </c>
      <c r="AV472" s="127">
        <f t="shared" si="371"/>
        <v>0</v>
      </c>
      <c r="AW472" s="127">
        <f t="shared" si="371"/>
        <v>0</v>
      </c>
      <c r="AX472" s="127">
        <f t="shared" si="371"/>
        <v>0</v>
      </c>
      <c r="AY472" s="127">
        <f t="shared" si="371"/>
        <v>0</v>
      </c>
      <c r="AZ472" s="127">
        <f t="shared" si="371"/>
        <v>0</v>
      </c>
      <c r="BA472" s="127">
        <f t="shared" si="371"/>
        <v>0</v>
      </c>
      <c r="BB472" s="127">
        <f t="shared" si="371"/>
        <v>0</v>
      </c>
      <c r="BC472" s="127">
        <f t="shared" si="371"/>
        <v>0</v>
      </c>
      <c r="BD472" s="127">
        <f t="shared" si="371"/>
        <v>0</v>
      </c>
      <c r="BE472" s="127">
        <f t="shared" si="371"/>
        <v>0</v>
      </c>
      <c r="BF472" s="127">
        <f t="shared" si="371"/>
        <v>0</v>
      </c>
      <c r="BG472" s="127">
        <f t="shared" si="371"/>
        <v>0</v>
      </c>
      <c r="BH472" s="127">
        <f t="shared" si="371"/>
        <v>0</v>
      </c>
      <c r="BI472" s="127">
        <f t="shared" si="371"/>
        <v>0</v>
      </c>
      <c r="BJ472" s="127">
        <f t="shared" si="371"/>
        <v>0</v>
      </c>
      <c r="BK472" s="127">
        <f t="shared" si="371"/>
        <v>0</v>
      </c>
      <c r="BL472" s="127">
        <f t="shared" si="371"/>
        <v>0</v>
      </c>
      <c r="BM472" s="127">
        <f t="shared" si="371"/>
        <v>0</v>
      </c>
    </row>
    <row r="473" spans="2:65" x14ac:dyDescent="0.25">
      <c r="B473" t="str">
        <f>+B466</f>
        <v>ALTRE IMM.NI IMMATERIALI</v>
      </c>
      <c r="C473" s="51"/>
      <c r="F473" s="127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127"/>
      <c r="Y473" s="127"/>
      <c r="Z473" s="127"/>
      <c r="AA473" s="127"/>
      <c r="AB473" s="127"/>
      <c r="AC473" s="127"/>
      <c r="AD473" s="127"/>
      <c r="AE473" s="127"/>
      <c r="AF473" s="127"/>
      <c r="AG473" s="127"/>
      <c r="AH473" s="127">
        <f t="shared" si="371"/>
        <v>0</v>
      </c>
      <c r="AI473" s="127">
        <f t="shared" si="371"/>
        <v>0</v>
      </c>
      <c r="AJ473" s="127">
        <f t="shared" si="371"/>
        <v>0</v>
      </c>
      <c r="AK473" s="127">
        <f t="shared" si="371"/>
        <v>0</v>
      </c>
      <c r="AL473" s="127">
        <f t="shared" si="371"/>
        <v>0</v>
      </c>
      <c r="AM473" s="127">
        <f t="shared" si="371"/>
        <v>0</v>
      </c>
      <c r="AN473" s="127">
        <f t="shared" si="371"/>
        <v>0</v>
      </c>
      <c r="AO473" s="127">
        <f t="shared" si="371"/>
        <v>0</v>
      </c>
      <c r="AP473" s="127">
        <f t="shared" si="371"/>
        <v>0</v>
      </c>
      <c r="AQ473" s="127">
        <f t="shared" si="371"/>
        <v>0</v>
      </c>
      <c r="AR473" s="127">
        <f t="shared" si="371"/>
        <v>0</v>
      </c>
      <c r="AS473" s="127">
        <f t="shared" si="371"/>
        <v>0</v>
      </c>
      <c r="AT473" s="127">
        <f t="shared" si="371"/>
        <v>0</v>
      </c>
      <c r="AU473" s="127">
        <f t="shared" si="371"/>
        <v>0</v>
      </c>
      <c r="AV473" s="127">
        <f t="shared" si="371"/>
        <v>0</v>
      </c>
      <c r="AW473" s="127">
        <f t="shared" si="371"/>
        <v>0</v>
      </c>
      <c r="AX473" s="127">
        <f t="shared" si="371"/>
        <v>0</v>
      </c>
      <c r="AY473" s="127">
        <f t="shared" si="371"/>
        <v>0</v>
      </c>
      <c r="AZ473" s="127">
        <f t="shared" si="371"/>
        <v>0</v>
      </c>
      <c r="BA473" s="127">
        <f t="shared" si="371"/>
        <v>0</v>
      </c>
      <c r="BB473" s="127">
        <f t="shared" si="371"/>
        <v>0</v>
      </c>
      <c r="BC473" s="127">
        <f t="shared" si="371"/>
        <v>0</v>
      </c>
      <c r="BD473" s="127">
        <f t="shared" si="371"/>
        <v>0</v>
      </c>
      <c r="BE473" s="127">
        <f t="shared" si="371"/>
        <v>0</v>
      </c>
      <c r="BF473" s="127">
        <f t="shared" si="371"/>
        <v>0</v>
      </c>
      <c r="BG473" s="127">
        <f t="shared" si="371"/>
        <v>0</v>
      </c>
      <c r="BH473" s="127">
        <f t="shared" si="371"/>
        <v>0</v>
      </c>
      <c r="BI473" s="127">
        <f t="shared" si="371"/>
        <v>0</v>
      </c>
      <c r="BJ473" s="127">
        <f t="shared" si="371"/>
        <v>0</v>
      </c>
      <c r="BK473" s="127">
        <f t="shared" si="371"/>
        <v>0</v>
      </c>
      <c r="BL473" s="127">
        <f t="shared" si="371"/>
        <v>0</v>
      </c>
      <c r="BM473" s="127">
        <f t="shared" si="371"/>
        <v>0</v>
      </c>
    </row>
    <row r="474" spans="2:65" x14ac:dyDescent="0.25">
      <c r="F474" s="142"/>
      <c r="G474" s="142"/>
      <c r="H474" s="142"/>
      <c r="I474" s="142"/>
      <c r="J474" s="142"/>
      <c r="K474" s="142"/>
      <c r="L474" s="142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  <c r="W474" s="142"/>
      <c r="X474" s="142"/>
      <c r="Y474" s="142"/>
      <c r="Z474" s="142"/>
      <c r="AA474" s="142"/>
      <c r="AB474" s="142"/>
      <c r="AC474" s="142"/>
      <c r="AD474" s="142"/>
      <c r="AE474" s="142"/>
      <c r="AF474" s="142"/>
      <c r="AG474" s="142"/>
      <c r="AH474" s="142"/>
      <c r="AI474" s="142"/>
      <c r="AJ474" s="142"/>
      <c r="AK474" s="142"/>
      <c r="AL474" s="142"/>
      <c r="AM474" s="142"/>
      <c r="AN474" s="142"/>
      <c r="AO474" s="142"/>
      <c r="AP474" s="142"/>
      <c r="AQ474" s="142"/>
      <c r="AR474" s="142"/>
      <c r="AS474" s="142"/>
      <c r="AT474" s="142"/>
      <c r="AU474" s="142"/>
      <c r="AV474" s="142"/>
      <c r="AW474" s="142"/>
      <c r="AX474" s="142"/>
      <c r="AY474" s="142"/>
      <c r="AZ474" s="142"/>
      <c r="BA474" s="142"/>
      <c r="BB474" s="142"/>
      <c r="BC474" s="142"/>
      <c r="BD474" s="142"/>
      <c r="BE474" s="142"/>
      <c r="BF474" s="142"/>
      <c r="BG474" s="142"/>
      <c r="BH474" s="142"/>
      <c r="BI474" s="142"/>
      <c r="BJ474" s="142"/>
      <c r="BK474" s="142"/>
      <c r="BL474" s="142"/>
      <c r="BM474" s="142"/>
    </row>
    <row r="475" spans="2:65" ht="30" x14ac:dyDescent="0.25">
      <c r="C475" s="50" t="s">
        <v>165</v>
      </c>
      <c r="F475" s="165" t="s">
        <v>166</v>
      </c>
      <c r="G475" s="165" t="s">
        <v>166</v>
      </c>
      <c r="H475" s="165" t="s">
        <v>166</v>
      </c>
      <c r="I475" s="165" t="s">
        <v>166</v>
      </c>
      <c r="J475" s="165" t="s">
        <v>166</v>
      </c>
      <c r="K475" s="165" t="s">
        <v>166</v>
      </c>
      <c r="L475" s="165" t="s">
        <v>166</v>
      </c>
      <c r="M475" s="165" t="s">
        <v>166</v>
      </c>
      <c r="N475" s="165" t="s">
        <v>166</v>
      </c>
      <c r="O475" s="165" t="s">
        <v>166</v>
      </c>
      <c r="P475" s="165" t="s">
        <v>166</v>
      </c>
      <c r="Q475" s="165" t="s">
        <v>166</v>
      </c>
      <c r="R475" s="165" t="s">
        <v>166</v>
      </c>
      <c r="S475" s="165" t="s">
        <v>166</v>
      </c>
      <c r="T475" s="165" t="s">
        <v>166</v>
      </c>
      <c r="U475" s="165" t="s">
        <v>166</v>
      </c>
      <c r="V475" s="165" t="s">
        <v>166</v>
      </c>
      <c r="W475" s="165" t="s">
        <v>166</v>
      </c>
      <c r="X475" s="165" t="s">
        <v>166</v>
      </c>
      <c r="Y475" s="165" t="s">
        <v>166</v>
      </c>
      <c r="Z475" s="165" t="s">
        <v>166</v>
      </c>
      <c r="AA475" s="165" t="s">
        <v>166</v>
      </c>
      <c r="AB475" s="165" t="s">
        <v>166</v>
      </c>
      <c r="AC475" s="165" t="s">
        <v>166</v>
      </c>
      <c r="AD475" s="165" t="s">
        <v>166</v>
      </c>
      <c r="AE475" s="165" t="s">
        <v>166</v>
      </c>
      <c r="AF475" s="165" t="s">
        <v>166</v>
      </c>
      <c r="AG475" s="165" t="s">
        <v>166</v>
      </c>
      <c r="AH475" s="165" t="s">
        <v>166</v>
      </c>
      <c r="AI475" s="165" t="s">
        <v>166</v>
      </c>
      <c r="AJ475" s="165" t="s">
        <v>166</v>
      </c>
      <c r="AK475" s="165" t="s">
        <v>166</v>
      </c>
      <c r="AL475" s="165" t="s">
        <v>166</v>
      </c>
      <c r="AM475" s="165" t="s">
        <v>166</v>
      </c>
      <c r="AN475" s="165" t="s">
        <v>166</v>
      </c>
      <c r="AO475" s="165" t="s">
        <v>166</v>
      </c>
      <c r="AP475" s="165" t="s">
        <v>166</v>
      </c>
      <c r="AQ475" s="165" t="s">
        <v>166</v>
      </c>
      <c r="AR475" s="165" t="s">
        <v>166</v>
      </c>
      <c r="AS475" s="165" t="s">
        <v>166</v>
      </c>
      <c r="AT475" s="165" t="s">
        <v>166</v>
      </c>
      <c r="AU475" s="165" t="s">
        <v>166</v>
      </c>
      <c r="AV475" s="165" t="s">
        <v>166</v>
      </c>
      <c r="AW475" s="165" t="s">
        <v>166</v>
      </c>
      <c r="AX475" s="165" t="s">
        <v>166</v>
      </c>
      <c r="AY475" s="165" t="s">
        <v>166</v>
      </c>
      <c r="AZ475" s="165" t="s">
        <v>166</v>
      </c>
      <c r="BA475" s="165" t="s">
        <v>166</v>
      </c>
      <c r="BB475" s="165" t="s">
        <v>166</v>
      </c>
      <c r="BC475" s="165" t="s">
        <v>166</v>
      </c>
      <c r="BD475" s="165" t="s">
        <v>166</v>
      </c>
      <c r="BE475" s="165" t="s">
        <v>166</v>
      </c>
      <c r="BF475" s="165" t="s">
        <v>166</v>
      </c>
      <c r="BG475" s="165" t="s">
        <v>166</v>
      </c>
      <c r="BH475" s="165" t="s">
        <v>166</v>
      </c>
      <c r="BI475" s="165" t="s">
        <v>166</v>
      </c>
      <c r="BJ475" s="165" t="s">
        <v>166</v>
      </c>
      <c r="BK475" s="165" t="s">
        <v>166</v>
      </c>
      <c r="BL475" s="165" t="s">
        <v>166</v>
      </c>
      <c r="BM475" s="165" t="s">
        <v>166</v>
      </c>
    </row>
    <row r="476" spans="2:65" x14ac:dyDescent="0.25">
      <c r="B476" t="str">
        <f>+B461</f>
        <v>FABBRICATI</v>
      </c>
      <c r="C476" s="51">
        <f>+C461</f>
        <v>0</v>
      </c>
      <c r="F476" s="127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127"/>
      <c r="Y476" s="127"/>
      <c r="Z476" s="127"/>
      <c r="AA476" s="127"/>
      <c r="AB476" s="127"/>
      <c r="AC476" s="127"/>
      <c r="AD476" s="127"/>
      <c r="AE476" s="127"/>
      <c r="AF476" s="127"/>
      <c r="AG476" s="127"/>
      <c r="AH476" s="127"/>
      <c r="AI476" s="127">
        <f t="shared" ref="AI476:BM476" si="373">+IF(AH483=$G$5,0,1)*(SUM($G$5)*$C476)/12</f>
        <v>0</v>
      </c>
      <c r="AJ476" s="127">
        <f t="shared" si="373"/>
        <v>0</v>
      </c>
      <c r="AK476" s="127">
        <f t="shared" si="373"/>
        <v>0</v>
      </c>
      <c r="AL476" s="127">
        <f t="shared" si="373"/>
        <v>0</v>
      </c>
      <c r="AM476" s="127">
        <f t="shared" si="373"/>
        <v>0</v>
      </c>
      <c r="AN476" s="127">
        <f t="shared" si="373"/>
        <v>0</v>
      </c>
      <c r="AO476" s="127">
        <f t="shared" si="373"/>
        <v>0</v>
      </c>
      <c r="AP476" s="127">
        <f t="shared" si="373"/>
        <v>0</v>
      </c>
      <c r="AQ476" s="127">
        <f t="shared" si="373"/>
        <v>0</v>
      </c>
      <c r="AR476" s="127">
        <f t="shared" si="373"/>
        <v>0</v>
      </c>
      <c r="AS476" s="127">
        <f t="shared" si="373"/>
        <v>0</v>
      </c>
      <c r="AT476" s="127">
        <f t="shared" si="373"/>
        <v>0</v>
      </c>
      <c r="AU476" s="127">
        <f t="shared" si="373"/>
        <v>0</v>
      </c>
      <c r="AV476" s="127">
        <f t="shared" si="373"/>
        <v>0</v>
      </c>
      <c r="AW476" s="127">
        <f t="shared" si="373"/>
        <v>0</v>
      </c>
      <c r="AX476" s="127">
        <f t="shared" si="373"/>
        <v>0</v>
      </c>
      <c r="AY476" s="127">
        <f t="shared" si="373"/>
        <v>0</v>
      </c>
      <c r="AZ476" s="127">
        <f t="shared" si="373"/>
        <v>0</v>
      </c>
      <c r="BA476" s="127">
        <f t="shared" si="373"/>
        <v>0</v>
      </c>
      <c r="BB476" s="127">
        <f t="shared" si="373"/>
        <v>0</v>
      </c>
      <c r="BC476" s="127">
        <f t="shared" si="373"/>
        <v>0</v>
      </c>
      <c r="BD476" s="127">
        <f t="shared" si="373"/>
        <v>0</v>
      </c>
      <c r="BE476" s="127">
        <f t="shared" si="373"/>
        <v>0</v>
      </c>
      <c r="BF476" s="127">
        <f t="shared" si="373"/>
        <v>0</v>
      </c>
      <c r="BG476" s="127">
        <f t="shared" si="373"/>
        <v>0</v>
      </c>
      <c r="BH476" s="127">
        <f t="shared" si="373"/>
        <v>0</v>
      </c>
      <c r="BI476" s="127">
        <f t="shared" si="373"/>
        <v>0</v>
      </c>
      <c r="BJ476" s="127">
        <f t="shared" si="373"/>
        <v>0</v>
      </c>
      <c r="BK476" s="127">
        <f t="shared" si="373"/>
        <v>0</v>
      </c>
      <c r="BL476" s="127">
        <f t="shared" si="373"/>
        <v>0</v>
      </c>
      <c r="BM476" s="127">
        <f t="shared" si="373"/>
        <v>0</v>
      </c>
    </row>
    <row r="477" spans="2:65" x14ac:dyDescent="0.25">
      <c r="B477" t="str">
        <f t="shared" ref="B477:C481" si="374">+B462</f>
        <v>IMPIANTI E MACCHINARI</v>
      </c>
      <c r="C477" s="51">
        <f t="shared" si="374"/>
        <v>0</v>
      </c>
      <c r="F477" s="127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127"/>
      <c r="Y477" s="127"/>
      <c r="Z477" s="127"/>
      <c r="AA477" s="127"/>
      <c r="AB477" s="127"/>
      <c r="AC477" s="127"/>
      <c r="AD477" s="127"/>
      <c r="AE477" s="127"/>
      <c r="AF477" s="127"/>
      <c r="AG477" s="127"/>
      <c r="AH477" s="127"/>
      <c r="AI477" s="127">
        <f t="shared" ref="AI477:BM477" si="375">+IF(AH484=$G$5,0,1)*(SUM($G$6)*$C477)/12</f>
        <v>0</v>
      </c>
      <c r="AJ477" s="127">
        <f t="shared" si="375"/>
        <v>0</v>
      </c>
      <c r="AK477" s="127">
        <f t="shared" si="375"/>
        <v>0</v>
      </c>
      <c r="AL477" s="127">
        <f t="shared" si="375"/>
        <v>0</v>
      </c>
      <c r="AM477" s="127">
        <f t="shared" si="375"/>
        <v>0</v>
      </c>
      <c r="AN477" s="127">
        <f t="shared" si="375"/>
        <v>0</v>
      </c>
      <c r="AO477" s="127">
        <f t="shared" si="375"/>
        <v>0</v>
      </c>
      <c r="AP477" s="127">
        <f t="shared" si="375"/>
        <v>0</v>
      </c>
      <c r="AQ477" s="127">
        <f t="shared" si="375"/>
        <v>0</v>
      </c>
      <c r="AR477" s="127">
        <f t="shared" si="375"/>
        <v>0</v>
      </c>
      <c r="AS477" s="127">
        <f t="shared" si="375"/>
        <v>0</v>
      </c>
      <c r="AT477" s="127">
        <f t="shared" si="375"/>
        <v>0</v>
      </c>
      <c r="AU477" s="127">
        <f t="shared" si="375"/>
        <v>0</v>
      </c>
      <c r="AV477" s="127">
        <f t="shared" si="375"/>
        <v>0</v>
      </c>
      <c r="AW477" s="127">
        <f t="shared" si="375"/>
        <v>0</v>
      </c>
      <c r="AX477" s="127">
        <f t="shared" si="375"/>
        <v>0</v>
      </c>
      <c r="AY477" s="127">
        <f t="shared" si="375"/>
        <v>0</v>
      </c>
      <c r="AZ477" s="127">
        <f t="shared" si="375"/>
        <v>0</v>
      </c>
      <c r="BA477" s="127">
        <f t="shared" si="375"/>
        <v>0</v>
      </c>
      <c r="BB477" s="127">
        <f t="shared" si="375"/>
        <v>0</v>
      </c>
      <c r="BC477" s="127">
        <f t="shared" si="375"/>
        <v>0</v>
      </c>
      <c r="BD477" s="127">
        <f t="shared" si="375"/>
        <v>0</v>
      </c>
      <c r="BE477" s="127">
        <f t="shared" si="375"/>
        <v>0</v>
      </c>
      <c r="BF477" s="127">
        <f t="shared" si="375"/>
        <v>0</v>
      </c>
      <c r="BG477" s="127">
        <f t="shared" si="375"/>
        <v>0</v>
      </c>
      <c r="BH477" s="127">
        <f t="shared" si="375"/>
        <v>0</v>
      </c>
      <c r="BI477" s="127">
        <f t="shared" si="375"/>
        <v>0</v>
      </c>
      <c r="BJ477" s="127">
        <f t="shared" si="375"/>
        <v>0</v>
      </c>
      <c r="BK477" s="127">
        <f t="shared" si="375"/>
        <v>0</v>
      </c>
      <c r="BL477" s="127">
        <f t="shared" si="375"/>
        <v>0</v>
      </c>
      <c r="BM477" s="127">
        <f t="shared" si="375"/>
        <v>0</v>
      </c>
    </row>
    <row r="478" spans="2:65" x14ac:dyDescent="0.25">
      <c r="B478" t="str">
        <f t="shared" si="374"/>
        <v>ATTREZZATURE IND.LI E COMM.LI</v>
      </c>
      <c r="C478" s="51">
        <f t="shared" si="374"/>
        <v>0</v>
      </c>
      <c r="F478" s="127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127"/>
      <c r="Y478" s="127"/>
      <c r="Z478" s="127"/>
      <c r="AA478" s="127"/>
      <c r="AB478" s="127"/>
      <c r="AC478" s="127"/>
      <c r="AD478" s="127"/>
      <c r="AE478" s="127"/>
      <c r="AF478" s="127"/>
      <c r="AG478" s="127"/>
      <c r="AH478" s="127"/>
      <c r="AI478" s="127">
        <f t="shared" ref="AI478:BM478" si="376">+IF(AH485=$G$5,0,1)*(SUM($G$7)*$C478)/12</f>
        <v>0</v>
      </c>
      <c r="AJ478" s="127">
        <f t="shared" si="376"/>
        <v>0</v>
      </c>
      <c r="AK478" s="127">
        <f t="shared" si="376"/>
        <v>0</v>
      </c>
      <c r="AL478" s="127">
        <f t="shared" si="376"/>
        <v>0</v>
      </c>
      <c r="AM478" s="127">
        <f t="shared" si="376"/>
        <v>0</v>
      </c>
      <c r="AN478" s="127">
        <f t="shared" si="376"/>
        <v>0</v>
      </c>
      <c r="AO478" s="127">
        <f t="shared" si="376"/>
        <v>0</v>
      </c>
      <c r="AP478" s="127">
        <f t="shared" si="376"/>
        <v>0</v>
      </c>
      <c r="AQ478" s="127">
        <f t="shared" si="376"/>
        <v>0</v>
      </c>
      <c r="AR478" s="127">
        <f t="shared" si="376"/>
        <v>0</v>
      </c>
      <c r="AS478" s="127">
        <f t="shared" si="376"/>
        <v>0</v>
      </c>
      <c r="AT478" s="127">
        <f t="shared" si="376"/>
        <v>0</v>
      </c>
      <c r="AU478" s="127">
        <f t="shared" si="376"/>
        <v>0</v>
      </c>
      <c r="AV478" s="127">
        <f t="shared" si="376"/>
        <v>0</v>
      </c>
      <c r="AW478" s="127">
        <f t="shared" si="376"/>
        <v>0</v>
      </c>
      <c r="AX478" s="127">
        <f t="shared" si="376"/>
        <v>0</v>
      </c>
      <c r="AY478" s="127">
        <f t="shared" si="376"/>
        <v>0</v>
      </c>
      <c r="AZ478" s="127">
        <f t="shared" si="376"/>
        <v>0</v>
      </c>
      <c r="BA478" s="127">
        <f t="shared" si="376"/>
        <v>0</v>
      </c>
      <c r="BB478" s="127">
        <f t="shared" si="376"/>
        <v>0</v>
      </c>
      <c r="BC478" s="127">
        <f t="shared" si="376"/>
        <v>0</v>
      </c>
      <c r="BD478" s="127">
        <f t="shared" si="376"/>
        <v>0</v>
      </c>
      <c r="BE478" s="127">
        <f t="shared" si="376"/>
        <v>0</v>
      </c>
      <c r="BF478" s="127">
        <f t="shared" si="376"/>
        <v>0</v>
      </c>
      <c r="BG478" s="127">
        <f t="shared" si="376"/>
        <v>0</v>
      </c>
      <c r="BH478" s="127">
        <f t="shared" si="376"/>
        <v>0</v>
      </c>
      <c r="BI478" s="127">
        <f t="shared" si="376"/>
        <v>0</v>
      </c>
      <c r="BJ478" s="127">
        <f t="shared" si="376"/>
        <v>0</v>
      </c>
      <c r="BK478" s="127">
        <f t="shared" si="376"/>
        <v>0</v>
      </c>
      <c r="BL478" s="127">
        <f t="shared" si="376"/>
        <v>0</v>
      </c>
      <c r="BM478" s="127">
        <f t="shared" si="376"/>
        <v>0</v>
      </c>
    </row>
    <row r="479" spans="2:65" x14ac:dyDescent="0.25">
      <c r="B479" t="str">
        <f t="shared" si="374"/>
        <v>COSTI D'IMPIANTO E AMPLIAMENTO</v>
      </c>
      <c r="C479" s="51">
        <f t="shared" si="374"/>
        <v>0</v>
      </c>
      <c r="F479" s="127"/>
      <c r="G479" s="127"/>
      <c r="H479" s="127"/>
      <c r="I479" s="127"/>
      <c r="J479" s="127"/>
      <c r="K479" s="127"/>
      <c r="L479" s="127"/>
      <c r="M479" s="127"/>
      <c r="N479" s="127"/>
      <c r="O479" s="127"/>
      <c r="P479" s="127"/>
      <c r="Q479" s="127"/>
      <c r="R479" s="127"/>
      <c r="S479" s="127"/>
      <c r="T479" s="127"/>
      <c r="U479" s="127"/>
      <c r="V479" s="127"/>
      <c r="W479" s="127"/>
      <c r="X479" s="127"/>
      <c r="Y479" s="127"/>
      <c r="Z479" s="127"/>
      <c r="AA479" s="127"/>
      <c r="AB479" s="127"/>
      <c r="AC479" s="127"/>
      <c r="AD479" s="127"/>
      <c r="AE479" s="127"/>
      <c r="AF479" s="127"/>
      <c r="AG479" s="127"/>
      <c r="AH479" s="127"/>
      <c r="AI479" s="127">
        <f t="shared" ref="AI479:BM479" si="377">+IF(AH486=$G$5,0,1)*(SUM($G$8)*$C479)/12</f>
        <v>0</v>
      </c>
      <c r="AJ479" s="127">
        <f t="shared" si="377"/>
        <v>0</v>
      </c>
      <c r="AK479" s="127">
        <f t="shared" si="377"/>
        <v>0</v>
      </c>
      <c r="AL479" s="127">
        <f t="shared" si="377"/>
        <v>0</v>
      </c>
      <c r="AM479" s="127">
        <f t="shared" si="377"/>
        <v>0</v>
      </c>
      <c r="AN479" s="127">
        <f t="shared" si="377"/>
        <v>0</v>
      </c>
      <c r="AO479" s="127">
        <f t="shared" si="377"/>
        <v>0</v>
      </c>
      <c r="AP479" s="127">
        <f t="shared" si="377"/>
        <v>0</v>
      </c>
      <c r="AQ479" s="127">
        <f t="shared" si="377"/>
        <v>0</v>
      </c>
      <c r="AR479" s="127">
        <f t="shared" si="377"/>
        <v>0</v>
      </c>
      <c r="AS479" s="127">
        <f t="shared" si="377"/>
        <v>0</v>
      </c>
      <c r="AT479" s="127">
        <f t="shared" si="377"/>
        <v>0</v>
      </c>
      <c r="AU479" s="127">
        <f t="shared" si="377"/>
        <v>0</v>
      </c>
      <c r="AV479" s="127">
        <f t="shared" si="377"/>
        <v>0</v>
      </c>
      <c r="AW479" s="127">
        <f t="shared" si="377"/>
        <v>0</v>
      </c>
      <c r="AX479" s="127">
        <f t="shared" si="377"/>
        <v>0</v>
      </c>
      <c r="AY479" s="127">
        <f t="shared" si="377"/>
        <v>0</v>
      </c>
      <c r="AZ479" s="127">
        <f t="shared" si="377"/>
        <v>0</v>
      </c>
      <c r="BA479" s="127">
        <f t="shared" si="377"/>
        <v>0</v>
      </c>
      <c r="BB479" s="127">
        <f t="shared" si="377"/>
        <v>0</v>
      </c>
      <c r="BC479" s="127">
        <f t="shared" si="377"/>
        <v>0</v>
      </c>
      <c r="BD479" s="127">
        <f t="shared" si="377"/>
        <v>0</v>
      </c>
      <c r="BE479" s="127">
        <f t="shared" si="377"/>
        <v>0</v>
      </c>
      <c r="BF479" s="127">
        <f t="shared" si="377"/>
        <v>0</v>
      </c>
      <c r="BG479" s="127">
        <f t="shared" si="377"/>
        <v>0</v>
      </c>
      <c r="BH479" s="127">
        <f t="shared" si="377"/>
        <v>0</v>
      </c>
      <c r="BI479" s="127">
        <f t="shared" si="377"/>
        <v>0</v>
      </c>
      <c r="BJ479" s="127">
        <f t="shared" si="377"/>
        <v>0</v>
      </c>
      <c r="BK479" s="127">
        <f t="shared" si="377"/>
        <v>0</v>
      </c>
      <c r="BL479" s="127">
        <f t="shared" si="377"/>
        <v>0</v>
      </c>
      <c r="BM479" s="127">
        <f t="shared" si="377"/>
        <v>0</v>
      </c>
    </row>
    <row r="480" spans="2:65" x14ac:dyDescent="0.25">
      <c r="B480" t="str">
        <f t="shared" si="374"/>
        <v>FEE D'INGRESSO</v>
      </c>
      <c r="C480" s="51">
        <f t="shared" si="374"/>
        <v>0</v>
      </c>
      <c r="F480" s="127"/>
      <c r="G480" s="127"/>
      <c r="H480" s="127"/>
      <c r="I480" s="127"/>
      <c r="J480" s="127"/>
      <c r="K480" s="127"/>
      <c r="L480" s="127"/>
      <c r="M480" s="127"/>
      <c r="N480" s="127"/>
      <c r="O480" s="127"/>
      <c r="P480" s="127"/>
      <c r="Q480" s="127"/>
      <c r="R480" s="127"/>
      <c r="S480" s="127"/>
      <c r="T480" s="127"/>
      <c r="U480" s="127"/>
      <c r="V480" s="127"/>
      <c r="W480" s="127"/>
      <c r="X480" s="127"/>
      <c r="Y480" s="127"/>
      <c r="Z480" s="127"/>
      <c r="AA480" s="127"/>
      <c r="AB480" s="127"/>
      <c r="AC480" s="127"/>
      <c r="AD480" s="127"/>
      <c r="AE480" s="127"/>
      <c r="AF480" s="127"/>
      <c r="AG480" s="127"/>
      <c r="AH480" s="127"/>
      <c r="AI480" s="127">
        <f t="shared" ref="AI480:BM480" si="378">+IF(AH487=$G$5,0,1)*(SUM($G$9)*$C480)/12</f>
        <v>0</v>
      </c>
      <c r="AJ480" s="127">
        <f t="shared" si="378"/>
        <v>0</v>
      </c>
      <c r="AK480" s="127">
        <f t="shared" si="378"/>
        <v>0</v>
      </c>
      <c r="AL480" s="127">
        <f t="shared" si="378"/>
        <v>0</v>
      </c>
      <c r="AM480" s="127">
        <f t="shared" si="378"/>
        <v>0</v>
      </c>
      <c r="AN480" s="127">
        <f t="shared" si="378"/>
        <v>0</v>
      </c>
      <c r="AO480" s="127">
        <f t="shared" si="378"/>
        <v>0</v>
      </c>
      <c r="AP480" s="127">
        <f t="shared" si="378"/>
        <v>0</v>
      </c>
      <c r="AQ480" s="127">
        <f t="shared" si="378"/>
        <v>0</v>
      </c>
      <c r="AR480" s="127">
        <f t="shared" si="378"/>
        <v>0</v>
      </c>
      <c r="AS480" s="127">
        <f t="shared" si="378"/>
        <v>0</v>
      </c>
      <c r="AT480" s="127">
        <f t="shared" si="378"/>
        <v>0</v>
      </c>
      <c r="AU480" s="127">
        <f t="shared" si="378"/>
        <v>0</v>
      </c>
      <c r="AV480" s="127">
        <f t="shared" si="378"/>
        <v>0</v>
      </c>
      <c r="AW480" s="127">
        <f t="shared" si="378"/>
        <v>0</v>
      </c>
      <c r="AX480" s="127">
        <f t="shared" si="378"/>
        <v>0</v>
      </c>
      <c r="AY480" s="127">
        <f t="shared" si="378"/>
        <v>0</v>
      </c>
      <c r="AZ480" s="127">
        <f t="shared" si="378"/>
        <v>0</v>
      </c>
      <c r="BA480" s="127">
        <f t="shared" si="378"/>
        <v>0</v>
      </c>
      <c r="BB480" s="127">
        <f t="shared" si="378"/>
        <v>0</v>
      </c>
      <c r="BC480" s="127">
        <f t="shared" si="378"/>
        <v>0</v>
      </c>
      <c r="BD480" s="127">
        <f t="shared" si="378"/>
        <v>0</v>
      </c>
      <c r="BE480" s="127">
        <f t="shared" si="378"/>
        <v>0</v>
      </c>
      <c r="BF480" s="127">
        <f t="shared" si="378"/>
        <v>0</v>
      </c>
      <c r="BG480" s="127">
        <f t="shared" si="378"/>
        <v>0</v>
      </c>
      <c r="BH480" s="127">
        <f t="shared" si="378"/>
        <v>0</v>
      </c>
      <c r="BI480" s="127">
        <f t="shared" si="378"/>
        <v>0</v>
      </c>
      <c r="BJ480" s="127">
        <f t="shared" si="378"/>
        <v>0</v>
      </c>
      <c r="BK480" s="127">
        <f t="shared" si="378"/>
        <v>0</v>
      </c>
      <c r="BL480" s="127">
        <f t="shared" si="378"/>
        <v>0</v>
      </c>
      <c r="BM480" s="127">
        <f t="shared" si="378"/>
        <v>0</v>
      </c>
    </row>
    <row r="481" spans="2:65" x14ac:dyDescent="0.25">
      <c r="B481" t="str">
        <f t="shared" si="374"/>
        <v>ALTRE IMM.NI IMMATERIALI</v>
      </c>
      <c r="C481" s="51">
        <f t="shared" si="374"/>
        <v>0</v>
      </c>
      <c r="F481" s="127"/>
      <c r="G481" s="127"/>
      <c r="H481" s="127"/>
      <c r="I481" s="127"/>
      <c r="J481" s="127"/>
      <c r="K481" s="127"/>
      <c r="L481" s="127"/>
      <c r="M481" s="127"/>
      <c r="N481" s="127"/>
      <c r="O481" s="127"/>
      <c r="P481" s="127"/>
      <c r="Q481" s="127"/>
      <c r="R481" s="127"/>
      <c r="S481" s="127"/>
      <c r="T481" s="127"/>
      <c r="U481" s="127"/>
      <c r="V481" s="127"/>
      <c r="W481" s="127"/>
      <c r="X481" s="127"/>
      <c r="Y481" s="127"/>
      <c r="Z481" s="127"/>
      <c r="AA481" s="127"/>
      <c r="AB481" s="127"/>
      <c r="AC481" s="127"/>
      <c r="AD481" s="127"/>
      <c r="AE481" s="127"/>
      <c r="AF481" s="127"/>
      <c r="AG481" s="127"/>
      <c r="AH481" s="127"/>
      <c r="AI481" s="127">
        <f t="shared" ref="AI481:BM481" si="379">+IF(AH488=$G$5,0,1)*(SUM($G$10)*$C481)/12</f>
        <v>0</v>
      </c>
      <c r="AJ481" s="127">
        <f t="shared" si="379"/>
        <v>0</v>
      </c>
      <c r="AK481" s="127">
        <f t="shared" si="379"/>
        <v>0</v>
      </c>
      <c r="AL481" s="127">
        <f t="shared" si="379"/>
        <v>0</v>
      </c>
      <c r="AM481" s="127">
        <f t="shared" si="379"/>
        <v>0</v>
      </c>
      <c r="AN481" s="127">
        <f t="shared" si="379"/>
        <v>0</v>
      </c>
      <c r="AO481" s="127">
        <f t="shared" si="379"/>
        <v>0</v>
      </c>
      <c r="AP481" s="127">
        <f t="shared" si="379"/>
        <v>0</v>
      </c>
      <c r="AQ481" s="127">
        <f t="shared" si="379"/>
        <v>0</v>
      </c>
      <c r="AR481" s="127">
        <f t="shared" si="379"/>
        <v>0</v>
      </c>
      <c r="AS481" s="127">
        <f t="shared" si="379"/>
        <v>0</v>
      </c>
      <c r="AT481" s="127">
        <f t="shared" si="379"/>
        <v>0</v>
      </c>
      <c r="AU481" s="127">
        <f t="shared" si="379"/>
        <v>0</v>
      </c>
      <c r="AV481" s="127">
        <f t="shared" si="379"/>
        <v>0</v>
      </c>
      <c r="AW481" s="127">
        <f t="shared" si="379"/>
        <v>0</v>
      </c>
      <c r="AX481" s="127">
        <f t="shared" si="379"/>
        <v>0</v>
      </c>
      <c r="AY481" s="127">
        <f t="shared" si="379"/>
        <v>0</v>
      </c>
      <c r="AZ481" s="127">
        <f t="shared" si="379"/>
        <v>0</v>
      </c>
      <c r="BA481" s="127">
        <f t="shared" si="379"/>
        <v>0</v>
      </c>
      <c r="BB481" s="127">
        <f t="shared" si="379"/>
        <v>0</v>
      </c>
      <c r="BC481" s="127">
        <f t="shared" si="379"/>
        <v>0</v>
      </c>
      <c r="BD481" s="127">
        <f t="shared" si="379"/>
        <v>0</v>
      </c>
      <c r="BE481" s="127">
        <f t="shared" si="379"/>
        <v>0</v>
      </c>
      <c r="BF481" s="127">
        <f t="shared" si="379"/>
        <v>0</v>
      </c>
      <c r="BG481" s="127">
        <f t="shared" si="379"/>
        <v>0</v>
      </c>
      <c r="BH481" s="127">
        <f t="shared" si="379"/>
        <v>0</v>
      </c>
      <c r="BI481" s="127">
        <f t="shared" si="379"/>
        <v>0</v>
      </c>
      <c r="BJ481" s="127">
        <f t="shared" si="379"/>
        <v>0</v>
      </c>
      <c r="BK481" s="127">
        <f t="shared" si="379"/>
        <v>0</v>
      </c>
      <c r="BL481" s="127">
        <f t="shared" si="379"/>
        <v>0</v>
      </c>
      <c r="BM481" s="127">
        <f t="shared" si="379"/>
        <v>0</v>
      </c>
    </row>
    <row r="482" spans="2:65" ht="30" x14ac:dyDescent="0.25">
      <c r="C482" s="50"/>
      <c r="F482" s="165" t="s">
        <v>167</v>
      </c>
      <c r="G482" s="165" t="s">
        <v>167</v>
      </c>
      <c r="H482" s="165" t="s">
        <v>167</v>
      </c>
      <c r="I482" s="165" t="s">
        <v>167</v>
      </c>
      <c r="J482" s="165" t="s">
        <v>167</v>
      </c>
      <c r="K482" s="165" t="s">
        <v>167</v>
      </c>
      <c r="L482" s="165" t="s">
        <v>167</v>
      </c>
      <c r="M482" s="165" t="s">
        <v>167</v>
      </c>
      <c r="N482" s="165" t="s">
        <v>167</v>
      </c>
      <c r="O482" s="165" t="s">
        <v>167</v>
      </c>
      <c r="P482" s="165" t="s">
        <v>167</v>
      </c>
      <c r="Q482" s="165" t="s">
        <v>167</v>
      </c>
      <c r="R482" s="165" t="s">
        <v>167</v>
      </c>
      <c r="S482" s="165" t="s">
        <v>167</v>
      </c>
      <c r="T482" s="165" t="s">
        <v>167</v>
      </c>
      <c r="U482" s="165" t="s">
        <v>167</v>
      </c>
      <c r="V482" s="165" t="s">
        <v>167</v>
      </c>
      <c r="W482" s="165" t="s">
        <v>167</v>
      </c>
      <c r="X482" s="165" t="s">
        <v>167</v>
      </c>
      <c r="Y482" s="165" t="s">
        <v>167</v>
      </c>
      <c r="Z482" s="165" t="s">
        <v>167</v>
      </c>
      <c r="AA482" s="165" t="s">
        <v>167</v>
      </c>
      <c r="AB482" s="165" t="s">
        <v>167</v>
      </c>
      <c r="AC482" s="165" t="s">
        <v>167</v>
      </c>
      <c r="AD482" s="165" t="s">
        <v>167</v>
      </c>
      <c r="AE482" s="165" t="s">
        <v>167</v>
      </c>
      <c r="AF482" s="165" t="s">
        <v>167</v>
      </c>
      <c r="AG482" s="165" t="s">
        <v>167</v>
      </c>
      <c r="AH482" s="165" t="s">
        <v>167</v>
      </c>
      <c r="AI482" s="165" t="s">
        <v>167</v>
      </c>
      <c r="AJ482" s="165" t="s">
        <v>167</v>
      </c>
      <c r="AK482" s="165" t="s">
        <v>167</v>
      </c>
      <c r="AL482" s="165" t="s">
        <v>167</v>
      </c>
      <c r="AM482" s="165" t="s">
        <v>167</v>
      </c>
      <c r="AN482" s="165" t="s">
        <v>167</v>
      </c>
      <c r="AO482" s="165" t="s">
        <v>167</v>
      </c>
      <c r="AP482" s="165" t="s">
        <v>167</v>
      </c>
      <c r="AQ482" s="165" t="s">
        <v>167</v>
      </c>
      <c r="AR482" s="165" t="s">
        <v>167</v>
      </c>
      <c r="AS482" s="165" t="s">
        <v>167</v>
      </c>
      <c r="AT482" s="165" t="s">
        <v>167</v>
      </c>
      <c r="AU482" s="165" t="s">
        <v>167</v>
      </c>
      <c r="AV482" s="165" t="s">
        <v>167</v>
      </c>
      <c r="AW482" s="165" t="s">
        <v>167</v>
      </c>
      <c r="AX482" s="165" t="s">
        <v>167</v>
      </c>
      <c r="AY482" s="165" t="s">
        <v>167</v>
      </c>
      <c r="AZ482" s="165" t="s">
        <v>167</v>
      </c>
      <c r="BA482" s="165" t="s">
        <v>167</v>
      </c>
      <c r="BB482" s="165" t="s">
        <v>167</v>
      </c>
      <c r="BC482" s="165" t="s">
        <v>167</v>
      </c>
      <c r="BD482" s="165" t="s">
        <v>167</v>
      </c>
      <c r="BE482" s="165" t="s">
        <v>167</v>
      </c>
      <c r="BF482" s="165" t="s">
        <v>167</v>
      </c>
      <c r="BG482" s="165" t="s">
        <v>167</v>
      </c>
      <c r="BH482" s="165" t="s">
        <v>167</v>
      </c>
      <c r="BI482" s="165" t="s">
        <v>167</v>
      </c>
      <c r="BJ482" s="165" t="s">
        <v>167</v>
      </c>
      <c r="BK482" s="165" t="s">
        <v>167</v>
      </c>
      <c r="BL482" s="165" t="s">
        <v>167</v>
      </c>
      <c r="BM482" s="165" t="s">
        <v>167</v>
      </c>
    </row>
    <row r="483" spans="2:65" x14ac:dyDescent="0.25">
      <c r="B483" t="str">
        <f>+B476</f>
        <v>FABBRICATI</v>
      </c>
      <c r="C483" s="51"/>
      <c r="F483" s="127"/>
      <c r="G483" s="127"/>
      <c r="H483" s="127"/>
      <c r="I483" s="127"/>
      <c r="J483" s="127"/>
      <c r="K483" s="127"/>
      <c r="L483" s="127"/>
      <c r="M483" s="127"/>
      <c r="N483" s="127"/>
      <c r="O483" s="127"/>
      <c r="P483" s="127"/>
      <c r="Q483" s="127"/>
      <c r="R483" s="127"/>
      <c r="S483" s="127"/>
      <c r="T483" s="127"/>
      <c r="U483" s="127"/>
      <c r="V483" s="127"/>
      <c r="W483" s="127"/>
      <c r="X483" s="127"/>
      <c r="Y483" s="127"/>
      <c r="Z483" s="127"/>
      <c r="AA483" s="127"/>
      <c r="AB483" s="127"/>
      <c r="AC483" s="127"/>
      <c r="AD483" s="127"/>
      <c r="AE483" s="127"/>
      <c r="AF483" s="127"/>
      <c r="AG483" s="127"/>
      <c r="AH483" s="127"/>
      <c r="AI483" s="127">
        <f t="shared" ref="AI483:BM488" si="380">+AH483+AI476</f>
        <v>0</v>
      </c>
      <c r="AJ483" s="127">
        <f t="shared" si="380"/>
        <v>0</v>
      </c>
      <c r="AK483" s="127">
        <f t="shared" si="380"/>
        <v>0</v>
      </c>
      <c r="AL483" s="127">
        <f t="shared" si="380"/>
        <v>0</v>
      </c>
      <c r="AM483" s="127">
        <f t="shared" si="380"/>
        <v>0</v>
      </c>
      <c r="AN483" s="127">
        <f t="shared" si="380"/>
        <v>0</v>
      </c>
      <c r="AO483" s="127">
        <f t="shared" si="380"/>
        <v>0</v>
      </c>
      <c r="AP483" s="127">
        <f t="shared" si="380"/>
        <v>0</v>
      </c>
      <c r="AQ483" s="127">
        <f t="shared" si="380"/>
        <v>0</v>
      </c>
      <c r="AR483" s="127">
        <f t="shared" si="380"/>
        <v>0</v>
      </c>
      <c r="AS483" s="127">
        <f t="shared" si="380"/>
        <v>0</v>
      </c>
      <c r="AT483" s="127">
        <f t="shared" si="380"/>
        <v>0</v>
      </c>
      <c r="AU483" s="127">
        <f t="shared" si="380"/>
        <v>0</v>
      </c>
      <c r="AV483" s="127">
        <f t="shared" si="380"/>
        <v>0</v>
      </c>
      <c r="AW483" s="127">
        <f t="shared" si="380"/>
        <v>0</v>
      </c>
      <c r="AX483" s="127">
        <f t="shared" si="380"/>
        <v>0</v>
      </c>
      <c r="AY483" s="127">
        <f t="shared" si="380"/>
        <v>0</v>
      </c>
      <c r="AZ483" s="127">
        <f t="shared" si="380"/>
        <v>0</v>
      </c>
      <c r="BA483" s="127">
        <f t="shared" si="380"/>
        <v>0</v>
      </c>
      <c r="BB483" s="127">
        <f t="shared" si="380"/>
        <v>0</v>
      </c>
      <c r="BC483" s="127">
        <f t="shared" si="380"/>
        <v>0</v>
      </c>
      <c r="BD483" s="127">
        <f t="shared" si="380"/>
        <v>0</v>
      </c>
      <c r="BE483" s="127">
        <f t="shared" si="380"/>
        <v>0</v>
      </c>
      <c r="BF483" s="127">
        <f t="shared" si="380"/>
        <v>0</v>
      </c>
      <c r="BG483" s="127">
        <f t="shared" si="380"/>
        <v>0</v>
      </c>
      <c r="BH483" s="127">
        <f t="shared" si="380"/>
        <v>0</v>
      </c>
      <c r="BI483" s="127">
        <f t="shared" si="380"/>
        <v>0</v>
      </c>
      <c r="BJ483" s="127">
        <f t="shared" si="380"/>
        <v>0</v>
      </c>
      <c r="BK483" s="127">
        <f t="shared" si="380"/>
        <v>0</v>
      </c>
      <c r="BL483" s="127">
        <f t="shared" si="380"/>
        <v>0</v>
      </c>
      <c r="BM483" s="127">
        <f t="shared" si="380"/>
        <v>0</v>
      </c>
    </row>
    <row r="484" spans="2:65" x14ac:dyDescent="0.25">
      <c r="B484" t="str">
        <f t="shared" ref="B484:B487" si="381">+B477</f>
        <v>IMPIANTI E MACCHINARI</v>
      </c>
      <c r="C484" s="51"/>
      <c r="F484" s="127"/>
      <c r="G484" s="127"/>
      <c r="H484" s="127"/>
      <c r="I484" s="127"/>
      <c r="J484" s="127"/>
      <c r="K484" s="127"/>
      <c r="L484" s="127"/>
      <c r="M484" s="127"/>
      <c r="N484" s="127"/>
      <c r="O484" s="127"/>
      <c r="P484" s="127"/>
      <c r="Q484" s="127"/>
      <c r="R484" s="127"/>
      <c r="S484" s="127"/>
      <c r="T484" s="127"/>
      <c r="U484" s="127"/>
      <c r="V484" s="127"/>
      <c r="W484" s="127"/>
      <c r="X484" s="127"/>
      <c r="Y484" s="127"/>
      <c r="Z484" s="127"/>
      <c r="AA484" s="127"/>
      <c r="AB484" s="127"/>
      <c r="AC484" s="127"/>
      <c r="AD484" s="127"/>
      <c r="AE484" s="127"/>
      <c r="AF484" s="127"/>
      <c r="AG484" s="127"/>
      <c r="AH484" s="127"/>
      <c r="AI484" s="127">
        <f t="shared" si="380"/>
        <v>0</v>
      </c>
      <c r="AJ484" s="127">
        <f t="shared" si="380"/>
        <v>0</v>
      </c>
      <c r="AK484" s="127">
        <f t="shared" si="380"/>
        <v>0</v>
      </c>
      <c r="AL484" s="127">
        <f t="shared" si="380"/>
        <v>0</v>
      </c>
      <c r="AM484" s="127">
        <f t="shared" si="380"/>
        <v>0</v>
      </c>
      <c r="AN484" s="127">
        <f t="shared" si="380"/>
        <v>0</v>
      </c>
      <c r="AO484" s="127">
        <f t="shared" si="380"/>
        <v>0</v>
      </c>
      <c r="AP484" s="127">
        <f t="shared" si="380"/>
        <v>0</v>
      </c>
      <c r="AQ484" s="127">
        <f t="shared" si="380"/>
        <v>0</v>
      </c>
      <c r="AR484" s="127">
        <f t="shared" si="380"/>
        <v>0</v>
      </c>
      <c r="AS484" s="127">
        <f t="shared" si="380"/>
        <v>0</v>
      </c>
      <c r="AT484" s="127">
        <f t="shared" si="380"/>
        <v>0</v>
      </c>
      <c r="AU484" s="127">
        <f t="shared" si="380"/>
        <v>0</v>
      </c>
      <c r="AV484" s="127">
        <f t="shared" si="380"/>
        <v>0</v>
      </c>
      <c r="AW484" s="127">
        <f t="shared" si="380"/>
        <v>0</v>
      </c>
      <c r="AX484" s="127">
        <f t="shared" si="380"/>
        <v>0</v>
      </c>
      <c r="AY484" s="127">
        <f t="shared" si="380"/>
        <v>0</v>
      </c>
      <c r="AZ484" s="127">
        <f t="shared" si="380"/>
        <v>0</v>
      </c>
      <c r="BA484" s="127">
        <f t="shared" si="380"/>
        <v>0</v>
      </c>
      <c r="BB484" s="127">
        <f t="shared" si="380"/>
        <v>0</v>
      </c>
      <c r="BC484" s="127">
        <f t="shared" si="380"/>
        <v>0</v>
      </c>
      <c r="BD484" s="127">
        <f t="shared" si="380"/>
        <v>0</v>
      </c>
      <c r="BE484" s="127">
        <f t="shared" si="380"/>
        <v>0</v>
      </c>
      <c r="BF484" s="127">
        <f t="shared" si="380"/>
        <v>0</v>
      </c>
      <c r="BG484" s="127">
        <f t="shared" si="380"/>
        <v>0</v>
      </c>
      <c r="BH484" s="127">
        <f t="shared" si="380"/>
        <v>0</v>
      </c>
      <c r="BI484" s="127">
        <f t="shared" si="380"/>
        <v>0</v>
      </c>
      <c r="BJ484" s="127">
        <f t="shared" si="380"/>
        <v>0</v>
      </c>
      <c r="BK484" s="127">
        <f t="shared" si="380"/>
        <v>0</v>
      </c>
      <c r="BL484" s="127">
        <f t="shared" si="380"/>
        <v>0</v>
      </c>
      <c r="BM484" s="127">
        <f t="shared" si="380"/>
        <v>0</v>
      </c>
    </row>
    <row r="485" spans="2:65" x14ac:dyDescent="0.25">
      <c r="B485" t="str">
        <f t="shared" si="381"/>
        <v>ATTREZZATURE IND.LI E COMM.LI</v>
      </c>
      <c r="C485" s="51"/>
      <c r="F485" s="127"/>
      <c r="G485" s="127"/>
      <c r="H485" s="127"/>
      <c r="I485" s="127"/>
      <c r="J485" s="127"/>
      <c r="K485" s="127"/>
      <c r="L485" s="127"/>
      <c r="M485" s="127"/>
      <c r="N485" s="127"/>
      <c r="O485" s="127"/>
      <c r="P485" s="127"/>
      <c r="Q485" s="127"/>
      <c r="R485" s="127"/>
      <c r="S485" s="127"/>
      <c r="T485" s="127"/>
      <c r="U485" s="127"/>
      <c r="V485" s="127"/>
      <c r="W485" s="127"/>
      <c r="X485" s="127"/>
      <c r="Y485" s="127"/>
      <c r="Z485" s="127"/>
      <c r="AA485" s="127"/>
      <c r="AB485" s="127"/>
      <c r="AC485" s="127"/>
      <c r="AD485" s="127"/>
      <c r="AE485" s="127"/>
      <c r="AF485" s="127"/>
      <c r="AG485" s="127"/>
      <c r="AH485" s="127"/>
      <c r="AI485" s="127">
        <f t="shared" si="380"/>
        <v>0</v>
      </c>
      <c r="AJ485" s="127">
        <f t="shared" si="380"/>
        <v>0</v>
      </c>
      <c r="AK485" s="127">
        <f t="shared" si="380"/>
        <v>0</v>
      </c>
      <c r="AL485" s="127">
        <f t="shared" si="380"/>
        <v>0</v>
      </c>
      <c r="AM485" s="127">
        <f t="shared" si="380"/>
        <v>0</v>
      </c>
      <c r="AN485" s="127">
        <f t="shared" si="380"/>
        <v>0</v>
      </c>
      <c r="AO485" s="127">
        <f t="shared" si="380"/>
        <v>0</v>
      </c>
      <c r="AP485" s="127">
        <f t="shared" si="380"/>
        <v>0</v>
      </c>
      <c r="AQ485" s="127">
        <f t="shared" si="380"/>
        <v>0</v>
      </c>
      <c r="AR485" s="127">
        <f t="shared" si="380"/>
        <v>0</v>
      </c>
      <c r="AS485" s="127">
        <f t="shared" si="380"/>
        <v>0</v>
      </c>
      <c r="AT485" s="127">
        <f t="shared" si="380"/>
        <v>0</v>
      </c>
      <c r="AU485" s="127">
        <f t="shared" si="380"/>
        <v>0</v>
      </c>
      <c r="AV485" s="127">
        <f t="shared" si="380"/>
        <v>0</v>
      </c>
      <c r="AW485" s="127">
        <f t="shared" si="380"/>
        <v>0</v>
      </c>
      <c r="AX485" s="127">
        <f t="shared" si="380"/>
        <v>0</v>
      </c>
      <c r="AY485" s="127">
        <f t="shared" si="380"/>
        <v>0</v>
      </c>
      <c r="AZ485" s="127">
        <f t="shared" si="380"/>
        <v>0</v>
      </c>
      <c r="BA485" s="127">
        <f t="shared" si="380"/>
        <v>0</v>
      </c>
      <c r="BB485" s="127">
        <f t="shared" si="380"/>
        <v>0</v>
      </c>
      <c r="BC485" s="127">
        <f t="shared" si="380"/>
        <v>0</v>
      </c>
      <c r="BD485" s="127">
        <f t="shared" si="380"/>
        <v>0</v>
      </c>
      <c r="BE485" s="127">
        <f t="shared" si="380"/>
        <v>0</v>
      </c>
      <c r="BF485" s="127">
        <f t="shared" si="380"/>
        <v>0</v>
      </c>
      <c r="BG485" s="127">
        <f t="shared" si="380"/>
        <v>0</v>
      </c>
      <c r="BH485" s="127">
        <f t="shared" si="380"/>
        <v>0</v>
      </c>
      <c r="BI485" s="127">
        <f t="shared" si="380"/>
        <v>0</v>
      </c>
      <c r="BJ485" s="127">
        <f t="shared" si="380"/>
        <v>0</v>
      </c>
      <c r="BK485" s="127">
        <f t="shared" si="380"/>
        <v>0</v>
      </c>
      <c r="BL485" s="127">
        <f t="shared" si="380"/>
        <v>0</v>
      </c>
      <c r="BM485" s="127">
        <f t="shared" si="380"/>
        <v>0</v>
      </c>
    </row>
    <row r="486" spans="2:65" x14ac:dyDescent="0.25">
      <c r="B486" t="str">
        <f t="shared" si="381"/>
        <v>COSTI D'IMPIANTO E AMPLIAMENTO</v>
      </c>
      <c r="C486" s="51"/>
      <c r="F486" s="127"/>
      <c r="G486" s="127"/>
      <c r="H486" s="127"/>
      <c r="I486" s="127"/>
      <c r="J486" s="127"/>
      <c r="K486" s="127"/>
      <c r="L486" s="127"/>
      <c r="M486" s="127"/>
      <c r="N486" s="127"/>
      <c r="O486" s="127"/>
      <c r="P486" s="127"/>
      <c r="Q486" s="127"/>
      <c r="R486" s="127"/>
      <c r="S486" s="127"/>
      <c r="T486" s="127"/>
      <c r="U486" s="127"/>
      <c r="V486" s="127"/>
      <c r="W486" s="127"/>
      <c r="X486" s="127"/>
      <c r="Y486" s="127"/>
      <c r="Z486" s="127"/>
      <c r="AA486" s="127"/>
      <c r="AB486" s="127"/>
      <c r="AC486" s="127"/>
      <c r="AD486" s="127"/>
      <c r="AE486" s="127"/>
      <c r="AF486" s="127"/>
      <c r="AG486" s="127"/>
      <c r="AH486" s="127"/>
      <c r="AI486" s="127">
        <f t="shared" si="380"/>
        <v>0</v>
      </c>
      <c r="AJ486" s="127">
        <f t="shared" si="380"/>
        <v>0</v>
      </c>
      <c r="AK486" s="127">
        <f t="shared" si="380"/>
        <v>0</v>
      </c>
      <c r="AL486" s="127">
        <f t="shared" si="380"/>
        <v>0</v>
      </c>
      <c r="AM486" s="127">
        <f t="shared" si="380"/>
        <v>0</v>
      </c>
      <c r="AN486" s="127">
        <f t="shared" si="380"/>
        <v>0</v>
      </c>
      <c r="AO486" s="127">
        <f t="shared" si="380"/>
        <v>0</v>
      </c>
      <c r="AP486" s="127">
        <f t="shared" si="380"/>
        <v>0</v>
      </c>
      <c r="AQ486" s="127">
        <f t="shared" si="380"/>
        <v>0</v>
      </c>
      <c r="AR486" s="127">
        <f t="shared" si="380"/>
        <v>0</v>
      </c>
      <c r="AS486" s="127">
        <f t="shared" si="380"/>
        <v>0</v>
      </c>
      <c r="AT486" s="127">
        <f t="shared" si="380"/>
        <v>0</v>
      </c>
      <c r="AU486" s="127">
        <f t="shared" si="380"/>
        <v>0</v>
      </c>
      <c r="AV486" s="127">
        <f t="shared" si="380"/>
        <v>0</v>
      </c>
      <c r="AW486" s="127">
        <f t="shared" si="380"/>
        <v>0</v>
      </c>
      <c r="AX486" s="127">
        <f t="shared" si="380"/>
        <v>0</v>
      </c>
      <c r="AY486" s="127">
        <f t="shared" si="380"/>
        <v>0</v>
      </c>
      <c r="AZ486" s="127">
        <f t="shared" si="380"/>
        <v>0</v>
      </c>
      <c r="BA486" s="127">
        <f t="shared" si="380"/>
        <v>0</v>
      </c>
      <c r="BB486" s="127">
        <f t="shared" si="380"/>
        <v>0</v>
      </c>
      <c r="BC486" s="127">
        <f t="shared" si="380"/>
        <v>0</v>
      </c>
      <c r="BD486" s="127">
        <f t="shared" si="380"/>
        <v>0</v>
      </c>
      <c r="BE486" s="127">
        <f t="shared" si="380"/>
        <v>0</v>
      </c>
      <c r="BF486" s="127">
        <f t="shared" si="380"/>
        <v>0</v>
      </c>
      <c r="BG486" s="127">
        <f t="shared" si="380"/>
        <v>0</v>
      </c>
      <c r="BH486" s="127">
        <f t="shared" si="380"/>
        <v>0</v>
      </c>
      <c r="BI486" s="127">
        <f t="shared" si="380"/>
        <v>0</v>
      </c>
      <c r="BJ486" s="127">
        <f t="shared" si="380"/>
        <v>0</v>
      </c>
      <c r="BK486" s="127">
        <f t="shared" si="380"/>
        <v>0</v>
      </c>
      <c r="BL486" s="127">
        <f t="shared" si="380"/>
        <v>0</v>
      </c>
      <c r="BM486" s="127">
        <f t="shared" si="380"/>
        <v>0</v>
      </c>
    </row>
    <row r="487" spans="2:65" x14ac:dyDescent="0.25">
      <c r="B487" t="str">
        <f t="shared" si="381"/>
        <v>FEE D'INGRESSO</v>
      </c>
      <c r="C487" s="51"/>
      <c r="F487" s="127"/>
      <c r="G487" s="127"/>
      <c r="H487" s="127"/>
      <c r="I487" s="127"/>
      <c r="J487" s="127"/>
      <c r="K487" s="127"/>
      <c r="L487" s="127"/>
      <c r="M487" s="127"/>
      <c r="N487" s="127"/>
      <c r="O487" s="127"/>
      <c r="P487" s="127"/>
      <c r="Q487" s="127"/>
      <c r="R487" s="127"/>
      <c r="S487" s="127"/>
      <c r="T487" s="127"/>
      <c r="U487" s="127"/>
      <c r="V487" s="127"/>
      <c r="W487" s="127"/>
      <c r="X487" s="127"/>
      <c r="Y487" s="127"/>
      <c r="Z487" s="127"/>
      <c r="AA487" s="127"/>
      <c r="AB487" s="127"/>
      <c r="AC487" s="127"/>
      <c r="AD487" s="127"/>
      <c r="AE487" s="127"/>
      <c r="AF487" s="127"/>
      <c r="AG487" s="127"/>
      <c r="AH487" s="127"/>
      <c r="AI487" s="127">
        <f t="shared" si="380"/>
        <v>0</v>
      </c>
      <c r="AJ487" s="127">
        <f t="shared" si="380"/>
        <v>0</v>
      </c>
      <c r="AK487" s="127">
        <f t="shared" si="380"/>
        <v>0</v>
      </c>
      <c r="AL487" s="127">
        <f t="shared" si="380"/>
        <v>0</v>
      </c>
      <c r="AM487" s="127">
        <f t="shared" si="380"/>
        <v>0</v>
      </c>
      <c r="AN487" s="127">
        <f t="shared" si="380"/>
        <v>0</v>
      </c>
      <c r="AO487" s="127">
        <f t="shared" si="380"/>
        <v>0</v>
      </c>
      <c r="AP487" s="127">
        <f t="shared" si="380"/>
        <v>0</v>
      </c>
      <c r="AQ487" s="127">
        <f t="shared" si="380"/>
        <v>0</v>
      </c>
      <c r="AR487" s="127">
        <f t="shared" si="380"/>
        <v>0</v>
      </c>
      <c r="AS487" s="127">
        <f t="shared" si="380"/>
        <v>0</v>
      </c>
      <c r="AT487" s="127">
        <f t="shared" si="380"/>
        <v>0</v>
      </c>
      <c r="AU487" s="127">
        <f t="shared" si="380"/>
        <v>0</v>
      </c>
      <c r="AV487" s="127">
        <f t="shared" si="380"/>
        <v>0</v>
      </c>
      <c r="AW487" s="127">
        <f t="shared" si="380"/>
        <v>0</v>
      </c>
      <c r="AX487" s="127">
        <f t="shared" si="380"/>
        <v>0</v>
      </c>
      <c r="AY487" s="127">
        <f t="shared" si="380"/>
        <v>0</v>
      </c>
      <c r="AZ487" s="127">
        <f t="shared" si="380"/>
        <v>0</v>
      </c>
      <c r="BA487" s="127">
        <f t="shared" si="380"/>
        <v>0</v>
      </c>
      <c r="BB487" s="127">
        <f t="shared" si="380"/>
        <v>0</v>
      </c>
      <c r="BC487" s="127">
        <f t="shared" si="380"/>
        <v>0</v>
      </c>
      <c r="BD487" s="127">
        <f t="shared" si="380"/>
        <v>0</v>
      </c>
      <c r="BE487" s="127">
        <f t="shared" si="380"/>
        <v>0</v>
      </c>
      <c r="BF487" s="127">
        <f t="shared" si="380"/>
        <v>0</v>
      </c>
      <c r="BG487" s="127">
        <f t="shared" si="380"/>
        <v>0</v>
      </c>
      <c r="BH487" s="127">
        <f t="shared" si="380"/>
        <v>0</v>
      </c>
      <c r="BI487" s="127">
        <f t="shared" si="380"/>
        <v>0</v>
      </c>
      <c r="BJ487" s="127">
        <f t="shared" si="380"/>
        <v>0</v>
      </c>
      <c r="BK487" s="127">
        <f t="shared" si="380"/>
        <v>0</v>
      </c>
      <c r="BL487" s="127">
        <f t="shared" si="380"/>
        <v>0</v>
      </c>
      <c r="BM487" s="127">
        <f t="shared" si="380"/>
        <v>0</v>
      </c>
    </row>
    <row r="488" spans="2:65" x14ac:dyDescent="0.25">
      <c r="B488" t="str">
        <f>+B481</f>
        <v>ALTRE IMM.NI IMMATERIALI</v>
      </c>
      <c r="C488" s="51"/>
      <c r="F488" s="127"/>
      <c r="G488" s="127"/>
      <c r="H488" s="127"/>
      <c r="I488" s="127"/>
      <c r="J488" s="127"/>
      <c r="K488" s="127"/>
      <c r="L488" s="127"/>
      <c r="M488" s="127"/>
      <c r="N488" s="127"/>
      <c r="O488" s="127"/>
      <c r="P488" s="127"/>
      <c r="Q488" s="127"/>
      <c r="R488" s="127"/>
      <c r="S488" s="127"/>
      <c r="T488" s="127"/>
      <c r="U488" s="127"/>
      <c r="V488" s="127"/>
      <c r="W488" s="127"/>
      <c r="X488" s="127"/>
      <c r="Y488" s="127"/>
      <c r="Z488" s="127"/>
      <c r="AA488" s="127"/>
      <c r="AB488" s="127"/>
      <c r="AC488" s="127"/>
      <c r="AD488" s="127"/>
      <c r="AE488" s="127"/>
      <c r="AF488" s="127"/>
      <c r="AG488" s="127"/>
      <c r="AH488" s="127"/>
      <c r="AI488" s="127">
        <f t="shared" si="380"/>
        <v>0</v>
      </c>
      <c r="AJ488" s="127">
        <f t="shared" si="380"/>
        <v>0</v>
      </c>
      <c r="AK488" s="127">
        <f t="shared" si="380"/>
        <v>0</v>
      </c>
      <c r="AL488" s="127">
        <f t="shared" si="380"/>
        <v>0</v>
      </c>
      <c r="AM488" s="127">
        <f t="shared" si="380"/>
        <v>0</v>
      </c>
      <c r="AN488" s="127">
        <f t="shared" si="380"/>
        <v>0</v>
      </c>
      <c r="AO488" s="127">
        <f t="shared" si="380"/>
        <v>0</v>
      </c>
      <c r="AP488" s="127">
        <f t="shared" si="380"/>
        <v>0</v>
      </c>
      <c r="AQ488" s="127">
        <f t="shared" si="380"/>
        <v>0</v>
      </c>
      <c r="AR488" s="127">
        <f t="shared" si="380"/>
        <v>0</v>
      </c>
      <c r="AS488" s="127">
        <f t="shared" si="380"/>
        <v>0</v>
      </c>
      <c r="AT488" s="127">
        <f t="shared" si="380"/>
        <v>0</v>
      </c>
      <c r="AU488" s="127">
        <f t="shared" si="380"/>
        <v>0</v>
      </c>
      <c r="AV488" s="127">
        <f t="shared" si="380"/>
        <v>0</v>
      </c>
      <c r="AW488" s="127">
        <f t="shared" si="380"/>
        <v>0</v>
      </c>
      <c r="AX488" s="127">
        <f t="shared" si="380"/>
        <v>0</v>
      </c>
      <c r="AY488" s="127">
        <f t="shared" si="380"/>
        <v>0</v>
      </c>
      <c r="AZ488" s="127">
        <f t="shared" si="380"/>
        <v>0</v>
      </c>
      <c r="BA488" s="127">
        <f t="shared" si="380"/>
        <v>0</v>
      </c>
      <c r="BB488" s="127">
        <f t="shared" si="380"/>
        <v>0</v>
      </c>
      <c r="BC488" s="127">
        <f t="shared" si="380"/>
        <v>0</v>
      </c>
      <c r="BD488" s="127">
        <f t="shared" si="380"/>
        <v>0</v>
      </c>
      <c r="BE488" s="127">
        <f t="shared" si="380"/>
        <v>0</v>
      </c>
      <c r="BF488" s="127">
        <f t="shared" si="380"/>
        <v>0</v>
      </c>
      <c r="BG488" s="127">
        <f t="shared" si="380"/>
        <v>0</v>
      </c>
      <c r="BH488" s="127">
        <f t="shared" si="380"/>
        <v>0</v>
      </c>
      <c r="BI488" s="127">
        <f t="shared" si="380"/>
        <v>0</v>
      </c>
      <c r="BJ488" s="127">
        <f t="shared" si="380"/>
        <v>0</v>
      </c>
      <c r="BK488" s="127">
        <f t="shared" si="380"/>
        <v>0</v>
      </c>
      <c r="BL488" s="127">
        <f t="shared" si="380"/>
        <v>0</v>
      </c>
      <c r="BM488" s="127">
        <f t="shared" si="380"/>
        <v>0</v>
      </c>
    </row>
    <row r="489" spans="2:65" x14ac:dyDescent="0.25">
      <c r="F489" s="142"/>
      <c r="G489" s="142"/>
      <c r="H489" s="142"/>
      <c r="I489" s="142"/>
      <c r="J489" s="142"/>
      <c r="K489" s="142"/>
      <c r="L489" s="142"/>
      <c r="M489" s="142"/>
      <c r="N489" s="142"/>
      <c r="O489" s="142"/>
      <c r="P489" s="142"/>
      <c r="Q489" s="142"/>
      <c r="R489" s="142"/>
      <c r="S489" s="142"/>
      <c r="T489" s="142"/>
      <c r="U489" s="142"/>
      <c r="V489" s="142"/>
      <c r="W489" s="142"/>
      <c r="X489" s="142"/>
      <c r="Y489" s="142"/>
      <c r="Z489" s="142"/>
      <c r="AA489" s="142"/>
      <c r="AB489" s="142"/>
      <c r="AC489" s="142"/>
      <c r="AD489" s="142"/>
      <c r="AE489" s="142"/>
      <c r="AF489" s="142"/>
      <c r="AG489" s="142"/>
      <c r="AH489" s="142"/>
      <c r="AI489" s="142"/>
      <c r="AJ489" s="142"/>
      <c r="AK489" s="142"/>
      <c r="AL489" s="142"/>
      <c r="AM489" s="142"/>
      <c r="AN489" s="142"/>
      <c r="AO489" s="142"/>
      <c r="AP489" s="142"/>
      <c r="AQ489" s="142"/>
      <c r="AR489" s="142"/>
      <c r="AS489" s="142"/>
      <c r="AT489" s="142"/>
      <c r="AU489" s="142"/>
      <c r="AV489" s="142"/>
      <c r="AW489" s="142"/>
      <c r="AX489" s="142"/>
      <c r="AY489" s="142"/>
      <c r="AZ489" s="142"/>
      <c r="BA489" s="142"/>
      <c r="BB489" s="142"/>
      <c r="BC489" s="142"/>
      <c r="BD489" s="142"/>
      <c r="BE489" s="142"/>
      <c r="BF489" s="142"/>
      <c r="BG489" s="142"/>
      <c r="BH489" s="142"/>
      <c r="BI489" s="142"/>
      <c r="BJ489" s="142"/>
      <c r="BK489" s="142"/>
      <c r="BL489" s="142"/>
      <c r="BM489" s="142"/>
    </row>
    <row r="490" spans="2:65" ht="30" x14ac:dyDescent="0.25">
      <c r="C490" s="50" t="s">
        <v>165</v>
      </c>
      <c r="F490" s="165" t="s">
        <v>166</v>
      </c>
      <c r="G490" s="165" t="s">
        <v>166</v>
      </c>
      <c r="H490" s="165" t="s">
        <v>166</v>
      </c>
      <c r="I490" s="165" t="s">
        <v>166</v>
      </c>
      <c r="J490" s="165" t="s">
        <v>166</v>
      </c>
      <c r="K490" s="165" t="s">
        <v>166</v>
      </c>
      <c r="L490" s="165" t="s">
        <v>166</v>
      </c>
      <c r="M490" s="165" t="s">
        <v>166</v>
      </c>
      <c r="N490" s="165" t="s">
        <v>166</v>
      </c>
      <c r="O490" s="165" t="s">
        <v>166</v>
      </c>
      <c r="P490" s="165" t="s">
        <v>166</v>
      </c>
      <c r="Q490" s="165" t="s">
        <v>166</v>
      </c>
      <c r="R490" s="165" t="s">
        <v>166</v>
      </c>
      <c r="S490" s="165" t="s">
        <v>166</v>
      </c>
      <c r="T490" s="165" t="s">
        <v>166</v>
      </c>
      <c r="U490" s="165" t="s">
        <v>166</v>
      </c>
      <c r="V490" s="165" t="s">
        <v>166</v>
      </c>
      <c r="W490" s="165" t="s">
        <v>166</v>
      </c>
      <c r="X490" s="165" t="s">
        <v>166</v>
      </c>
      <c r="Y490" s="165" t="s">
        <v>166</v>
      </c>
      <c r="Z490" s="165" t="s">
        <v>166</v>
      </c>
      <c r="AA490" s="165" t="s">
        <v>166</v>
      </c>
      <c r="AB490" s="165" t="s">
        <v>166</v>
      </c>
      <c r="AC490" s="165" t="s">
        <v>166</v>
      </c>
      <c r="AD490" s="165" t="s">
        <v>166</v>
      </c>
      <c r="AE490" s="165" t="s">
        <v>166</v>
      </c>
      <c r="AF490" s="165" t="s">
        <v>166</v>
      </c>
      <c r="AG490" s="165" t="s">
        <v>166</v>
      </c>
      <c r="AH490" s="165" t="s">
        <v>166</v>
      </c>
      <c r="AI490" s="165" t="s">
        <v>166</v>
      </c>
      <c r="AJ490" s="165" t="s">
        <v>166</v>
      </c>
      <c r="AK490" s="165" t="s">
        <v>166</v>
      </c>
      <c r="AL490" s="165" t="s">
        <v>166</v>
      </c>
      <c r="AM490" s="165" t="s">
        <v>166</v>
      </c>
      <c r="AN490" s="165" t="s">
        <v>166</v>
      </c>
      <c r="AO490" s="165" t="s">
        <v>166</v>
      </c>
      <c r="AP490" s="165" t="s">
        <v>166</v>
      </c>
      <c r="AQ490" s="165" t="s">
        <v>166</v>
      </c>
      <c r="AR490" s="165" t="s">
        <v>166</v>
      </c>
      <c r="AS490" s="165" t="s">
        <v>166</v>
      </c>
      <c r="AT490" s="165" t="s">
        <v>166</v>
      </c>
      <c r="AU490" s="165" t="s">
        <v>166</v>
      </c>
      <c r="AV490" s="165" t="s">
        <v>166</v>
      </c>
      <c r="AW490" s="165" t="s">
        <v>166</v>
      </c>
      <c r="AX490" s="165" t="s">
        <v>166</v>
      </c>
      <c r="AY490" s="165" t="s">
        <v>166</v>
      </c>
      <c r="AZ490" s="165" t="s">
        <v>166</v>
      </c>
      <c r="BA490" s="165" t="s">
        <v>166</v>
      </c>
      <c r="BB490" s="165" t="s">
        <v>166</v>
      </c>
      <c r="BC490" s="165" t="s">
        <v>166</v>
      </c>
      <c r="BD490" s="165" t="s">
        <v>166</v>
      </c>
      <c r="BE490" s="165" t="s">
        <v>166</v>
      </c>
      <c r="BF490" s="165" t="s">
        <v>166</v>
      </c>
      <c r="BG490" s="165" t="s">
        <v>166</v>
      </c>
      <c r="BH490" s="165" t="s">
        <v>166</v>
      </c>
      <c r="BI490" s="165" t="s">
        <v>166</v>
      </c>
      <c r="BJ490" s="165" t="s">
        <v>166</v>
      </c>
      <c r="BK490" s="165" t="s">
        <v>166</v>
      </c>
      <c r="BL490" s="165" t="s">
        <v>166</v>
      </c>
      <c r="BM490" s="165" t="s">
        <v>166</v>
      </c>
    </row>
    <row r="491" spans="2:65" x14ac:dyDescent="0.25">
      <c r="B491" t="str">
        <f>+B476</f>
        <v>FABBRICATI</v>
      </c>
      <c r="C491" s="51">
        <f>+C476</f>
        <v>0</v>
      </c>
      <c r="F491" s="127"/>
      <c r="G491" s="127"/>
      <c r="H491" s="127"/>
      <c r="I491" s="127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T491" s="127"/>
      <c r="U491" s="127"/>
      <c r="V491" s="127"/>
      <c r="W491" s="127"/>
      <c r="X491" s="127"/>
      <c r="Y491" s="127"/>
      <c r="Z491" s="127"/>
      <c r="AA491" s="127"/>
      <c r="AB491" s="127"/>
      <c r="AC491" s="127"/>
      <c r="AD491" s="127"/>
      <c r="AE491" s="127"/>
      <c r="AF491" s="127"/>
      <c r="AG491" s="127"/>
      <c r="AH491" s="127"/>
      <c r="AI491" s="127"/>
      <c r="AJ491" s="127">
        <f t="shared" ref="AJ491:BM491" si="382">+IF(AI498=$G$5,0,1)*(SUM($G$5)*$C491)/12</f>
        <v>0</v>
      </c>
      <c r="AK491" s="127">
        <f t="shared" si="382"/>
        <v>0</v>
      </c>
      <c r="AL491" s="127">
        <f t="shared" si="382"/>
        <v>0</v>
      </c>
      <c r="AM491" s="127">
        <f t="shared" si="382"/>
        <v>0</v>
      </c>
      <c r="AN491" s="127">
        <f t="shared" si="382"/>
        <v>0</v>
      </c>
      <c r="AO491" s="127">
        <f t="shared" si="382"/>
        <v>0</v>
      </c>
      <c r="AP491" s="127">
        <f t="shared" si="382"/>
        <v>0</v>
      </c>
      <c r="AQ491" s="127">
        <f t="shared" si="382"/>
        <v>0</v>
      </c>
      <c r="AR491" s="127">
        <f t="shared" si="382"/>
        <v>0</v>
      </c>
      <c r="AS491" s="127">
        <f t="shared" si="382"/>
        <v>0</v>
      </c>
      <c r="AT491" s="127">
        <f t="shared" si="382"/>
        <v>0</v>
      </c>
      <c r="AU491" s="127">
        <f t="shared" si="382"/>
        <v>0</v>
      </c>
      <c r="AV491" s="127">
        <f t="shared" si="382"/>
        <v>0</v>
      </c>
      <c r="AW491" s="127">
        <f t="shared" si="382"/>
        <v>0</v>
      </c>
      <c r="AX491" s="127">
        <f t="shared" si="382"/>
        <v>0</v>
      </c>
      <c r="AY491" s="127">
        <f t="shared" si="382"/>
        <v>0</v>
      </c>
      <c r="AZ491" s="127">
        <f t="shared" si="382"/>
        <v>0</v>
      </c>
      <c r="BA491" s="127">
        <f t="shared" si="382"/>
        <v>0</v>
      </c>
      <c r="BB491" s="127">
        <f t="shared" si="382"/>
        <v>0</v>
      </c>
      <c r="BC491" s="127">
        <f t="shared" si="382"/>
        <v>0</v>
      </c>
      <c r="BD491" s="127">
        <f t="shared" si="382"/>
        <v>0</v>
      </c>
      <c r="BE491" s="127">
        <f t="shared" si="382"/>
        <v>0</v>
      </c>
      <c r="BF491" s="127">
        <f t="shared" si="382"/>
        <v>0</v>
      </c>
      <c r="BG491" s="127">
        <f t="shared" si="382"/>
        <v>0</v>
      </c>
      <c r="BH491" s="127">
        <f t="shared" si="382"/>
        <v>0</v>
      </c>
      <c r="BI491" s="127">
        <f t="shared" si="382"/>
        <v>0</v>
      </c>
      <c r="BJ491" s="127">
        <f t="shared" si="382"/>
        <v>0</v>
      </c>
      <c r="BK491" s="127">
        <f t="shared" si="382"/>
        <v>0</v>
      </c>
      <c r="BL491" s="127">
        <f t="shared" si="382"/>
        <v>0</v>
      </c>
      <c r="BM491" s="127">
        <f t="shared" si="382"/>
        <v>0</v>
      </c>
    </row>
    <row r="492" spans="2:65" x14ac:dyDescent="0.25">
      <c r="B492" t="str">
        <f t="shared" ref="B492:C496" si="383">+B477</f>
        <v>IMPIANTI E MACCHINARI</v>
      </c>
      <c r="C492" s="51">
        <f t="shared" si="383"/>
        <v>0</v>
      </c>
      <c r="F492" s="127"/>
      <c r="G492" s="127"/>
      <c r="H492" s="127"/>
      <c r="I492" s="127"/>
      <c r="J492" s="127"/>
      <c r="K492" s="127"/>
      <c r="L492" s="127"/>
      <c r="M492" s="127"/>
      <c r="N492" s="127"/>
      <c r="O492" s="127"/>
      <c r="P492" s="127"/>
      <c r="Q492" s="127"/>
      <c r="R492" s="127"/>
      <c r="S492" s="127"/>
      <c r="T492" s="127"/>
      <c r="U492" s="127"/>
      <c r="V492" s="127"/>
      <c r="W492" s="127"/>
      <c r="X492" s="127"/>
      <c r="Y492" s="127"/>
      <c r="Z492" s="127"/>
      <c r="AA492" s="127"/>
      <c r="AB492" s="127"/>
      <c r="AC492" s="127"/>
      <c r="AD492" s="127"/>
      <c r="AE492" s="127"/>
      <c r="AF492" s="127"/>
      <c r="AG492" s="127"/>
      <c r="AH492" s="127"/>
      <c r="AI492" s="127"/>
      <c r="AJ492" s="127">
        <f t="shared" ref="AJ492:BM492" si="384">+IF(AI499=$G$5,0,1)*(SUM($G$6)*$C492)/12</f>
        <v>0</v>
      </c>
      <c r="AK492" s="127">
        <f t="shared" si="384"/>
        <v>0</v>
      </c>
      <c r="AL492" s="127">
        <f t="shared" si="384"/>
        <v>0</v>
      </c>
      <c r="AM492" s="127">
        <f t="shared" si="384"/>
        <v>0</v>
      </c>
      <c r="AN492" s="127">
        <f t="shared" si="384"/>
        <v>0</v>
      </c>
      <c r="AO492" s="127">
        <f t="shared" si="384"/>
        <v>0</v>
      </c>
      <c r="AP492" s="127">
        <f t="shared" si="384"/>
        <v>0</v>
      </c>
      <c r="AQ492" s="127">
        <f t="shared" si="384"/>
        <v>0</v>
      </c>
      <c r="AR492" s="127">
        <f t="shared" si="384"/>
        <v>0</v>
      </c>
      <c r="AS492" s="127">
        <f t="shared" si="384"/>
        <v>0</v>
      </c>
      <c r="AT492" s="127">
        <f t="shared" si="384"/>
        <v>0</v>
      </c>
      <c r="AU492" s="127">
        <f t="shared" si="384"/>
        <v>0</v>
      </c>
      <c r="AV492" s="127">
        <f t="shared" si="384"/>
        <v>0</v>
      </c>
      <c r="AW492" s="127">
        <f t="shared" si="384"/>
        <v>0</v>
      </c>
      <c r="AX492" s="127">
        <f t="shared" si="384"/>
        <v>0</v>
      </c>
      <c r="AY492" s="127">
        <f t="shared" si="384"/>
        <v>0</v>
      </c>
      <c r="AZ492" s="127">
        <f t="shared" si="384"/>
        <v>0</v>
      </c>
      <c r="BA492" s="127">
        <f t="shared" si="384"/>
        <v>0</v>
      </c>
      <c r="BB492" s="127">
        <f t="shared" si="384"/>
        <v>0</v>
      </c>
      <c r="BC492" s="127">
        <f t="shared" si="384"/>
        <v>0</v>
      </c>
      <c r="BD492" s="127">
        <f t="shared" si="384"/>
        <v>0</v>
      </c>
      <c r="BE492" s="127">
        <f t="shared" si="384"/>
        <v>0</v>
      </c>
      <c r="BF492" s="127">
        <f t="shared" si="384"/>
        <v>0</v>
      </c>
      <c r="BG492" s="127">
        <f t="shared" si="384"/>
        <v>0</v>
      </c>
      <c r="BH492" s="127">
        <f t="shared" si="384"/>
        <v>0</v>
      </c>
      <c r="BI492" s="127">
        <f t="shared" si="384"/>
        <v>0</v>
      </c>
      <c r="BJ492" s="127">
        <f t="shared" si="384"/>
        <v>0</v>
      </c>
      <c r="BK492" s="127">
        <f t="shared" si="384"/>
        <v>0</v>
      </c>
      <c r="BL492" s="127">
        <f t="shared" si="384"/>
        <v>0</v>
      </c>
      <c r="BM492" s="127">
        <f t="shared" si="384"/>
        <v>0</v>
      </c>
    </row>
    <row r="493" spans="2:65" x14ac:dyDescent="0.25">
      <c r="B493" t="str">
        <f t="shared" si="383"/>
        <v>ATTREZZATURE IND.LI E COMM.LI</v>
      </c>
      <c r="C493" s="51">
        <f t="shared" si="383"/>
        <v>0</v>
      </c>
      <c r="F493" s="127"/>
      <c r="G493" s="127"/>
      <c r="H493" s="127"/>
      <c r="I493" s="127"/>
      <c r="J493" s="127"/>
      <c r="K493" s="127"/>
      <c r="L493" s="127"/>
      <c r="M493" s="127"/>
      <c r="N493" s="127"/>
      <c r="O493" s="127"/>
      <c r="P493" s="127"/>
      <c r="Q493" s="127"/>
      <c r="R493" s="127"/>
      <c r="S493" s="127"/>
      <c r="T493" s="127"/>
      <c r="U493" s="127"/>
      <c r="V493" s="127"/>
      <c r="W493" s="127"/>
      <c r="X493" s="127"/>
      <c r="Y493" s="127"/>
      <c r="Z493" s="127"/>
      <c r="AA493" s="127"/>
      <c r="AB493" s="127"/>
      <c r="AC493" s="127"/>
      <c r="AD493" s="127"/>
      <c r="AE493" s="127"/>
      <c r="AF493" s="127"/>
      <c r="AG493" s="127"/>
      <c r="AH493" s="127"/>
      <c r="AI493" s="127"/>
      <c r="AJ493" s="127">
        <f t="shared" ref="AJ493:BM493" si="385">+IF(AI500=$G$5,0,1)*(SUM($G$7)*$C493)/12</f>
        <v>0</v>
      </c>
      <c r="AK493" s="127">
        <f t="shared" si="385"/>
        <v>0</v>
      </c>
      <c r="AL493" s="127">
        <f t="shared" si="385"/>
        <v>0</v>
      </c>
      <c r="AM493" s="127">
        <f t="shared" si="385"/>
        <v>0</v>
      </c>
      <c r="AN493" s="127">
        <f t="shared" si="385"/>
        <v>0</v>
      </c>
      <c r="AO493" s="127">
        <f t="shared" si="385"/>
        <v>0</v>
      </c>
      <c r="AP493" s="127">
        <f t="shared" si="385"/>
        <v>0</v>
      </c>
      <c r="AQ493" s="127">
        <f t="shared" si="385"/>
        <v>0</v>
      </c>
      <c r="AR493" s="127">
        <f t="shared" si="385"/>
        <v>0</v>
      </c>
      <c r="AS493" s="127">
        <f t="shared" si="385"/>
        <v>0</v>
      </c>
      <c r="AT493" s="127">
        <f t="shared" si="385"/>
        <v>0</v>
      </c>
      <c r="AU493" s="127">
        <f t="shared" si="385"/>
        <v>0</v>
      </c>
      <c r="AV493" s="127">
        <f t="shared" si="385"/>
        <v>0</v>
      </c>
      <c r="AW493" s="127">
        <f t="shared" si="385"/>
        <v>0</v>
      </c>
      <c r="AX493" s="127">
        <f t="shared" si="385"/>
        <v>0</v>
      </c>
      <c r="AY493" s="127">
        <f t="shared" si="385"/>
        <v>0</v>
      </c>
      <c r="AZ493" s="127">
        <f t="shared" si="385"/>
        <v>0</v>
      </c>
      <c r="BA493" s="127">
        <f t="shared" si="385"/>
        <v>0</v>
      </c>
      <c r="BB493" s="127">
        <f t="shared" si="385"/>
        <v>0</v>
      </c>
      <c r="BC493" s="127">
        <f t="shared" si="385"/>
        <v>0</v>
      </c>
      <c r="BD493" s="127">
        <f t="shared" si="385"/>
        <v>0</v>
      </c>
      <c r="BE493" s="127">
        <f t="shared" si="385"/>
        <v>0</v>
      </c>
      <c r="BF493" s="127">
        <f t="shared" si="385"/>
        <v>0</v>
      </c>
      <c r="BG493" s="127">
        <f t="shared" si="385"/>
        <v>0</v>
      </c>
      <c r="BH493" s="127">
        <f t="shared" si="385"/>
        <v>0</v>
      </c>
      <c r="BI493" s="127">
        <f t="shared" si="385"/>
        <v>0</v>
      </c>
      <c r="BJ493" s="127">
        <f t="shared" si="385"/>
        <v>0</v>
      </c>
      <c r="BK493" s="127">
        <f t="shared" si="385"/>
        <v>0</v>
      </c>
      <c r="BL493" s="127">
        <f t="shared" si="385"/>
        <v>0</v>
      </c>
      <c r="BM493" s="127">
        <f t="shared" si="385"/>
        <v>0</v>
      </c>
    </row>
    <row r="494" spans="2:65" x14ac:dyDescent="0.25">
      <c r="B494" t="str">
        <f t="shared" si="383"/>
        <v>COSTI D'IMPIANTO E AMPLIAMENTO</v>
      </c>
      <c r="C494" s="51">
        <f t="shared" si="383"/>
        <v>0</v>
      </c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  <c r="P494" s="127"/>
      <c r="Q494" s="127"/>
      <c r="R494" s="127"/>
      <c r="S494" s="127"/>
      <c r="T494" s="127"/>
      <c r="U494" s="127"/>
      <c r="V494" s="127"/>
      <c r="W494" s="127"/>
      <c r="X494" s="127"/>
      <c r="Y494" s="127"/>
      <c r="Z494" s="127"/>
      <c r="AA494" s="127"/>
      <c r="AB494" s="127"/>
      <c r="AC494" s="127"/>
      <c r="AD494" s="127"/>
      <c r="AE494" s="127"/>
      <c r="AF494" s="127"/>
      <c r="AG494" s="127"/>
      <c r="AH494" s="127"/>
      <c r="AI494" s="127"/>
      <c r="AJ494" s="127">
        <f t="shared" ref="AJ494:BM494" si="386">+IF(AI501=$G$5,0,1)*(SUM($G$8)*$C494)/12</f>
        <v>0</v>
      </c>
      <c r="AK494" s="127">
        <f t="shared" si="386"/>
        <v>0</v>
      </c>
      <c r="AL494" s="127">
        <f t="shared" si="386"/>
        <v>0</v>
      </c>
      <c r="AM494" s="127">
        <f t="shared" si="386"/>
        <v>0</v>
      </c>
      <c r="AN494" s="127">
        <f t="shared" si="386"/>
        <v>0</v>
      </c>
      <c r="AO494" s="127">
        <f t="shared" si="386"/>
        <v>0</v>
      </c>
      <c r="AP494" s="127">
        <f t="shared" si="386"/>
        <v>0</v>
      </c>
      <c r="AQ494" s="127">
        <f t="shared" si="386"/>
        <v>0</v>
      </c>
      <c r="AR494" s="127">
        <f t="shared" si="386"/>
        <v>0</v>
      </c>
      <c r="AS494" s="127">
        <f t="shared" si="386"/>
        <v>0</v>
      </c>
      <c r="AT494" s="127">
        <f t="shared" si="386"/>
        <v>0</v>
      </c>
      <c r="AU494" s="127">
        <f t="shared" si="386"/>
        <v>0</v>
      </c>
      <c r="AV494" s="127">
        <f t="shared" si="386"/>
        <v>0</v>
      </c>
      <c r="AW494" s="127">
        <f t="shared" si="386"/>
        <v>0</v>
      </c>
      <c r="AX494" s="127">
        <f t="shared" si="386"/>
        <v>0</v>
      </c>
      <c r="AY494" s="127">
        <f t="shared" si="386"/>
        <v>0</v>
      </c>
      <c r="AZ494" s="127">
        <f t="shared" si="386"/>
        <v>0</v>
      </c>
      <c r="BA494" s="127">
        <f t="shared" si="386"/>
        <v>0</v>
      </c>
      <c r="BB494" s="127">
        <f t="shared" si="386"/>
        <v>0</v>
      </c>
      <c r="BC494" s="127">
        <f t="shared" si="386"/>
        <v>0</v>
      </c>
      <c r="BD494" s="127">
        <f t="shared" si="386"/>
        <v>0</v>
      </c>
      <c r="BE494" s="127">
        <f t="shared" si="386"/>
        <v>0</v>
      </c>
      <c r="BF494" s="127">
        <f t="shared" si="386"/>
        <v>0</v>
      </c>
      <c r="BG494" s="127">
        <f t="shared" si="386"/>
        <v>0</v>
      </c>
      <c r="BH494" s="127">
        <f t="shared" si="386"/>
        <v>0</v>
      </c>
      <c r="BI494" s="127">
        <f t="shared" si="386"/>
        <v>0</v>
      </c>
      <c r="BJ494" s="127">
        <f t="shared" si="386"/>
        <v>0</v>
      </c>
      <c r="BK494" s="127">
        <f t="shared" si="386"/>
        <v>0</v>
      </c>
      <c r="BL494" s="127">
        <f t="shared" si="386"/>
        <v>0</v>
      </c>
      <c r="BM494" s="127">
        <f t="shared" si="386"/>
        <v>0</v>
      </c>
    </row>
    <row r="495" spans="2:65" x14ac:dyDescent="0.25">
      <c r="B495" t="str">
        <f t="shared" si="383"/>
        <v>FEE D'INGRESSO</v>
      </c>
      <c r="C495" s="51">
        <f t="shared" si="383"/>
        <v>0</v>
      </c>
      <c r="F495" s="127"/>
      <c r="G495" s="127"/>
      <c r="H495" s="127"/>
      <c r="I495" s="127"/>
      <c r="J495" s="127"/>
      <c r="K495" s="127"/>
      <c r="L495" s="127"/>
      <c r="M495" s="127"/>
      <c r="N495" s="127"/>
      <c r="O495" s="127"/>
      <c r="P495" s="127"/>
      <c r="Q495" s="127"/>
      <c r="R495" s="127"/>
      <c r="S495" s="127"/>
      <c r="T495" s="127"/>
      <c r="U495" s="127"/>
      <c r="V495" s="127"/>
      <c r="W495" s="127"/>
      <c r="X495" s="127"/>
      <c r="Y495" s="127"/>
      <c r="Z495" s="127"/>
      <c r="AA495" s="127"/>
      <c r="AB495" s="127"/>
      <c r="AC495" s="127"/>
      <c r="AD495" s="127"/>
      <c r="AE495" s="127"/>
      <c r="AF495" s="127"/>
      <c r="AG495" s="127"/>
      <c r="AH495" s="127"/>
      <c r="AI495" s="127"/>
      <c r="AJ495" s="127">
        <f t="shared" ref="AJ495:BM495" si="387">+IF(AI502=$G$5,0,1)*(SUM($G$9)*$C495)/12</f>
        <v>0</v>
      </c>
      <c r="AK495" s="127">
        <f t="shared" si="387"/>
        <v>0</v>
      </c>
      <c r="AL495" s="127">
        <f t="shared" si="387"/>
        <v>0</v>
      </c>
      <c r="AM495" s="127">
        <f t="shared" si="387"/>
        <v>0</v>
      </c>
      <c r="AN495" s="127">
        <f t="shared" si="387"/>
        <v>0</v>
      </c>
      <c r="AO495" s="127">
        <f t="shared" si="387"/>
        <v>0</v>
      </c>
      <c r="AP495" s="127">
        <f t="shared" si="387"/>
        <v>0</v>
      </c>
      <c r="AQ495" s="127">
        <f t="shared" si="387"/>
        <v>0</v>
      </c>
      <c r="AR495" s="127">
        <f t="shared" si="387"/>
        <v>0</v>
      </c>
      <c r="AS495" s="127">
        <f t="shared" si="387"/>
        <v>0</v>
      </c>
      <c r="AT495" s="127">
        <f t="shared" si="387"/>
        <v>0</v>
      </c>
      <c r="AU495" s="127">
        <f t="shared" si="387"/>
        <v>0</v>
      </c>
      <c r="AV495" s="127">
        <f t="shared" si="387"/>
        <v>0</v>
      </c>
      <c r="AW495" s="127">
        <f t="shared" si="387"/>
        <v>0</v>
      </c>
      <c r="AX495" s="127">
        <f t="shared" si="387"/>
        <v>0</v>
      </c>
      <c r="AY495" s="127">
        <f t="shared" si="387"/>
        <v>0</v>
      </c>
      <c r="AZ495" s="127">
        <f t="shared" si="387"/>
        <v>0</v>
      </c>
      <c r="BA495" s="127">
        <f t="shared" si="387"/>
        <v>0</v>
      </c>
      <c r="BB495" s="127">
        <f t="shared" si="387"/>
        <v>0</v>
      </c>
      <c r="BC495" s="127">
        <f t="shared" si="387"/>
        <v>0</v>
      </c>
      <c r="BD495" s="127">
        <f t="shared" si="387"/>
        <v>0</v>
      </c>
      <c r="BE495" s="127">
        <f t="shared" si="387"/>
        <v>0</v>
      </c>
      <c r="BF495" s="127">
        <f t="shared" si="387"/>
        <v>0</v>
      </c>
      <c r="BG495" s="127">
        <f t="shared" si="387"/>
        <v>0</v>
      </c>
      <c r="BH495" s="127">
        <f t="shared" si="387"/>
        <v>0</v>
      </c>
      <c r="BI495" s="127">
        <f t="shared" si="387"/>
        <v>0</v>
      </c>
      <c r="BJ495" s="127">
        <f t="shared" si="387"/>
        <v>0</v>
      </c>
      <c r="BK495" s="127">
        <f t="shared" si="387"/>
        <v>0</v>
      </c>
      <c r="BL495" s="127">
        <f t="shared" si="387"/>
        <v>0</v>
      </c>
      <c r="BM495" s="127">
        <f t="shared" si="387"/>
        <v>0</v>
      </c>
    </row>
    <row r="496" spans="2:65" x14ac:dyDescent="0.25">
      <c r="B496" t="str">
        <f t="shared" si="383"/>
        <v>ALTRE IMM.NI IMMATERIALI</v>
      </c>
      <c r="C496" s="51">
        <f t="shared" si="383"/>
        <v>0</v>
      </c>
      <c r="F496" s="127"/>
      <c r="G496" s="127"/>
      <c r="H496" s="127"/>
      <c r="I496" s="127"/>
      <c r="J496" s="127"/>
      <c r="K496" s="127"/>
      <c r="L496" s="127"/>
      <c r="M496" s="127"/>
      <c r="N496" s="127"/>
      <c r="O496" s="127"/>
      <c r="P496" s="127"/>
      <c r="Q496" s="127"/>
      <c r="R496" s="127"/>
      <c r="S496" s="127"/>
      <c r="T496" s="127"/>
      <c r="U496" s="127"/>
      <c r="V496" s="127"/>
      <c r="W496" s="127"/>
      <c r="X496" s="127"/>
      <c r="Y496" s="127"/>
      <c r="Z496" s="127"/>
      <c r="AA496" s="127"/>
      <c r="AB496" s="127"/>
      <c r="AC496" s="127"/>
      <c r="AD496" s="127"/>
      <c r="AE496" s="127"/>
      <c r="AF496" s="127"/>
      <c r="AG496" s="127"/>
      <c r="AH496" s="127"/>
      <c r="AI496" s="127"/>
      <c r="AJ496" s="127">
        <f t="shared" ref="AJ496:BM496" si="388">+IF(AI503=$G$5,0,1)*(SUM($G$10)*$C496)/12</f>
        <v>0</v>
      </c>
      <c r="AK496" s="127">
        <f t="shared" si="388"/>
        <v>0</v>
      </c>
      <c r="AL496" s="127">
        <f t="shared" si="388"/>
        <v>0</v>
      </c>
      <c r="AM496" s="127">
        <f t="shared" si="388"/>
        <v>0</v>
      </c>
      <c r="AN496" s="127">
        <f t="shared" si="388"/>
        <v>0</v>
      </c>
      <c r="AO496" s="127">
        <f t="shared" si="388"/>
        <v>0</v>
      </c>
      <c r="AP496" s="127">
        <f t="shared" si="388"/>
        <v>0</v>
      </c>
      <c r="AQ496" s="127">
        <f t="shared" si="388"/>
        <v>0</v>
      </c>
      <c r="AR496" s="127">
        <f t="shared" si="388"/>
        <v>0</v>
      </c>
      <c r="AS496" s="127">
        <f t="shared" si="388"/>
        <v>0</v>
      </c>
      <c r="AT496" s="127">
        <f t="shared" si="388"/>
        <v>0</v>
      </c>
      <c r="AU496" s="127">
        <f t="shared" si="388"/>
        <v>0</v>
      </c>
      <c r="AV496" s="127">
        <f t="shared" si="388"/>
        <v>0</v>
      </c>
      <c r="AW496" s="127">
        <f t="shared" si="388"/>
        <v>0</v>
      </c>
      <c r="AX496" s="127">
        <f t="shared" si="388"/>
        <v>0</v>
      </c>
      <c r="AY496" s="127">
        <f t="shared" si="388"/>
        <v>0</v>
      </c>
      <c r="AZ496" s="127">
        <f t="shared" si="388"/>
        <v>0</v>
      </c>
      <c r="BA496" s="127">
        <f t="shared" si="388"/>
        <v>0</v>
      </c>
      <c r="BB496" s="127">
        <f t="shared" si="388"/>
        <v>0</v>
      </c>
      <c r="BC496" s="127">
        <f t="shared" si="388"/>
        <v>0</v>
      </c>
      <c r="BD496" s="127">
        <f t="shared" si="388"/>
        <v>0</v>
      </c>
      <c r="BE496" s="127">
        <f t="shared" si="388"/>
        <v>0</v>
      </c>
      <c r="BF496" s="127">
        <f t="shared" si="388"/>
        <v>0</v>
      </c>
      <c r="BG496" s="127">
        <f t="shared" si="388"/>
        <v>0</v>
      </c>
      <c r="BH496" s="127">
        <f t="shared" si="388"/>
        <v>0</v>
      </c>
      <c r="BI496" s="127">
        <f t="shared" si="388"/>
        <v>0</v>
      </c>
      <c r="BJ496" s="127">
        <f t="shared" si="388"/>
        <v>0</v>
      </c>
      <c r="BK496" s="127">
        <f t="shared" si="388"/>
        <v>0</v>
      </c>
      <c r="BL496" s="127">
        <f t="shared" si="388"/>
        <v>0</v>
      </c>
      <c r="BM496" s="127">
        <f t="shared" si="388"/>
        <v>0</v>
      </c>
    </row>
    <row r="497" spans="2:65" ht="30" x14ac:dyDescent="0.25">
      <c r="C497" s="50"/>
      <c r="F497" s="165" t="s">
        <v>167</v>
      </c>
      <c r="G497" s="165" t="s">
        <v>167</v>
      </c>
      <c r="H497" s="165" t="s">
        <v>167</v>
      </c>
      <c r="I497" s="165" t="s">
        <v>167</v>
      </c>
      <c r="J497" s="165" t="s">
        <v>167</v>
      </c>
      <c r="K497" s="165" t="s">
        <v>167</v>
      </c>
      <c r="L497" s="165" t="s">
        <v>167</v>
      </c>
      <c r="M497" s="165" t="s">
        <v>167</v>
      </c>
      <c r="N497" s="165" t="s">
        <v>167</v>
      </c>
      <c r="O497" s="165" t="s">
        <v>167</v>
      </c>
      <c r="P497" s="165" t="s">
        <v>167</v>
      </c>
      <c r="Q497" s="165" t="s">
        <v>167</v>
      </c>
      <c r="R497" s="165" t="s">
        <v>167</v>
      </c>
      <c r="S497" s="165" t="s">
        <v>167</v>
      </c>
      <c r="T497" s="165" t="s">
        <v>167</v>
      </c>
      <c r="U497" s="165" t="s">
        <v>167</v>
      </c>
      <c r="V497" s="165" t="s">
        <v>167</v>
      </c>
      <c r="W497" s="165" t="s">
        <v>167</v>
      </c>
      <c r="X497" s="165" t="s">
        <v>167</v>
      </c>
      <c r="Y497" s="165" t="s">
        <v>167</v>
      </c>
      <c r="Z497" s="165" t="s">
        <v>167</v>
      </c>
      <c r="AA497" s="165" t="s">
        <v>167</v>
      </c>
      <c r="AB497" s="165" t="s">
        <v>167</v>
      </c>
      <c r="AC497" s="165" t="s">
        <v>167</v>
      </c>
      <c r="AD497" s="165" t="s">
        <v>167</v>
      </c>
      <c r="AE497" s="165" t="s">
        <v>167</v>
      </c>
      <c r="AF497" s="165" t="s">
        <v>167</v>
      </c>
      <c r="AG497" s="165" t="s">
        <v>167</v>
      </c>
      <c r="AH497" s="165" t="s">
        <v>167</v>
      </c>
      <c r="AI497" s="165" t="s">
        <v>167</v>
      </c>
      <c r="AJ497" s="165" t="s">
        <v>167</v>
      </c>
      <c r="AK497" s="165" t="s">
        <v>167</v>
      </c>
      <c r="AL497" s="165" t="s">
        <v>167</v>
      </c>
      <c r="AM497" s="165" t="s">
        <v>167</v>
      </c>
      <c r="AN497" s="165" t="s">
        <v>167</v>
      </c>
      <c r="AO497" s="165" t="s">
        <v>167</v>
      </c>
      <c r="AP497" s="165" t="s">
        <v>167</v>
      </c>
      <c r="AQ497" s="165" t="s">
        <v>167</v>
      </c>
      <c r="AR497" s="165" t="s">
        <v>167</v>
      </c>
      <c r="AS497" s="165" t="s">
        <v>167</v>
      </c>
      <c r="AT497" s="165" t="s">
        <v>167</v>
      </c>
      <c r="AU497" s="165" t="s">
        <v>167</v>
      </c>
      <c r="AV497" s="165" t="s">
        <v>167</v>
      </c>
      <c r="AW497" s="165" t="s">
        <v>167</v>
      </c>
      <c r="AX497" s="165" t="s">
        <v>167</v>
      </c>
      <c r="AY497" s="165" t="s">
        <v>167</v>
      </c>
      <c r="AZ497" s="165" t="s">
        <v>167</v>
      </c>
      <c r="BA497" s="165" t="s">
        <v>167</v>
      </c>
      <c r="BB497" s="165" t="s">
        <v>167</v>
      </c>
      <c r="BC497" s="165" t="s">
        <v>167</v>
      </c>
      <c r="BD497" s="165" t="s">
        <v>167</v>
      </c>
      <c r="BE497" s="165" t="s">
        <v>167</v>
      </c>
      <c r="BF497" s="165" t="s">
        <v>167</v>
      </c>
      <c r="BG497" s="165" t="s">
        <v>167</v>
      </c>
      <c r="BH497" s="165" t="s">
        <v>167</v>
      </c>
      <c r="BI497" s="165" t="s">
        <v>167</v>
      </c>
      <c r="BJ497" s="165" t="s">
        <v>167</v>
      </c>
      <c r="BK497" s="165" t="s">
        <v>167</v>
      </c>
      <c r="BL497" s="165" t="s">
        <v>167</v>
      </c>
      <c r="BM497" s="165" t="s">
        <v>167</v>
      </c>
    </row>
    <row r="498" spans="2:65" x14ac:dyDescent="0.25">
      <c r="B498" t="str">
        <f>+B491</f>
        <v>FABBRICATI</v>
      </c>
      <c r="C498" s="51"/>
      <c r="F498" s="127"/>
      <c r="G498" s="127"/>
      <c r="H498" s="127"/>
      <c r="I498" s="127"/>
      <c r="J498" s="127"/>
      <c r="K498" s="127"/>
      <c r="L498" s="127"/>
      <c r="M498" s="127"/>
      <c r="N498" s="127"/>
      <c r="O498" s="127"/>
      <c r="P498" s="127"/>
      <c r="Q498" s="127"/>
      <c r="R498" s="127"/>
      <c r="S498" s="127"/>
      <c r="T498" s="127"/>
      <c r="U498" s="127"/>
      <c r="V498" s="127"/>
      <c r="W498" s="127"/>
      <c r="X498" s="127"/>
      <c r="Y498" s="127"/>
      <c r="Z498" s="127"/>
      <c r="AA498" s="127"/>
      <c r="AB498" s="127"/>
      <c r="AC498" s="127"/>
      <c r="AD498" s="127"/>
      <c r="AE498" s="127"/>
      <c r="AF498" s="127"/>
      <c r="AG498" s="127"/>
      <c r="AH498" s="127"/>
      <c r="AI498" s="127"/>
      <c r="AJ498" s="127">
        <f t="shared" ref="AJ498:BM503" si="389">+AI498+AJ491</f>
        <v>0</v>
      </c>
      <c r="AK498" s="127">
        <f t="shared" si="389"/>
        <v>0</v>
      </c>
      <c r="AL498" s="127">
        <f t="shared" si="389"/>
        <v>0</v>
      </c>
      <c r="AM498" s="127">
        <f t="shared" si="389"/>
        <v>0</v>
      </c>
      <c r="AN498" s="127">
        <f t="shared" si="389"/>
        <v>0</v>
      </c>
      <c r="AO498" s="127">
        <f t="shared" si="389"/>
        <v>0</v>
      </c>
      <c r="AP498" s="127">
        <f t="shared" si="389"/>
        <v>0</v>
      </c>
      <c r="AQ498" s="127">
        <f t="shared" si="389"/>
        <v>0</v>
      </c>
      <c r="AR498" s="127">
        <f t="shared" si="389"/>
        <v>0</v>
      </c>
      <c r="AS498" s="127">
        <f t="shared" si="389"/>
        <v>0</v>
      </c>
      <c r="AT498" s="127">
        <f t="shared" si="389"/>
        <v>0</v>
      </c>
      <c r="AU498" s="127">
        <f t="shared" si="389"/>
        <v>0</v>
      </c>
      <c r="AV498" s="127">
        <f t="shared" si="389"/>
        <v>0</v>
      </c>
      <c r="AW498" s="127">
        <f t="shared" si="389"/>
        <v>0</v>
      </c>
      <c r="AX498" s="127">
        <f t="shared" si="389"/>
        <v>0</v>
      </c>
      <c r="AY498" s="127">
        <f t="shared" si="389"/>
        <v>0</v>
      </c>
      <c r="AZ498" s="127">
        <f t="shared" si="389"/>
        <v>0</v>
      </c>
      <c r="BA498" s="127">
        <f t="shared" si="389"/>
        <v>0</v>
      </c>
      <c r="BB498" s="127">
        <f t="shared" si="389"/>
        <v>0</v>
      </c>
      <c r="BC498" s="127">
        <f t="shared" si="389"/>
        <v>0</v>
      </c>
      <c r="BD498" s="127">
        <f t="shared" si="389"/>
        <v>0</v>
      </c>
      <c r="BE498" s="127">
        <f t="shared" si="389"/>
        <v>0</v>
      </c>
      <c r="BF498" s="127">
        <f t="shared" si="389"/>
        <v>0</v>
      </c>
      <c r="BG498" s="127">
        <f t="shared" si="389"/>
        <v>0</v>
      </c>
      <c r="BH498" s="127">
        <f t="shared" si="389"/>
        <v>0</v>
      </c>
      <c r="BI498" s="127">
        <f t="shared" si="389"/>
        <v>0</v>
      </c>
      <c r="BJ498" s="127">
        <f t="shared" si="389"/>
        <v>0</v>
      </c>
      <c r="BK498" s="127">
        <f t="shared" si="389"/>
        <v>0</v>
      </c>
      <c r="BL498" s="127">
        <f t="shared" si="389"/>
        <v>0</v>
      </c>
      <c r="BM498" s="127">
        <f t="shared" si="389"/>
        <v>0</v>
      </c>
    </row>
    <row r="499" spans="2:65" x14ac:dyDescent="0.25">
      <c r="B499" t="str">
        <f t="shared" ref="B499:B502" si="390">+B492</f>
        <v>IMPIANTI E MACCHINARI</v>
      </c>
      <c r="C499" s="51"/>
      <c r="F499" s="127"/>
      <c r="G499" s="127"/>
      <c r="H499" s="127"/>
      <c r="I499" s="127"/>
      <c r="J499" s="127"/>
      <c r="K499" s="127"/>
      <c r="L499" s="127"/>
      <c r="M499" s="127"/>
      <c r="N499" s="127"/>
      <c r="O499" s="127"/>
      <c r="P499" s="127"/>
      <c r="Q499" s="127"/>
      <c r="R499" s="127"/>
      <c r="S499" s="127"/>
      <c r="T499" s="127"/>
      <c r="U499" s="127"/>
      <c r="V499" s="127"/>
      <c r="W499" s="127"/>
      <c r="X499" s="127"/>
      <c r="Y499" s="127"/>
      <c r="Z499" s="127"/>
      <c r="AA499" s="127"/>
      <c r="AB499" s="127"/>
      <c r="AC499" s="127"/>
      <c r="AD499" s="127"/>
      <c r="AE499" s="127"/>
      <c r="AF499" s="127"/>
      <c r="AG499" s="127"/>
      <c r="AH499" s="127"/>
      <c r="AI499" s="127"/>
      <c r="AJ499" s="127">
        <f t="shared" si="389"/>
        <v>0</v>
      </c>
      <c r="AK499" s="127">
        <f t="shared" si="389"/>
        <v>0</v>
      </c>
      <c r="AL499" s="127">
        <f t="shared" si="389"/>
        <v>0</v>
      </c>
      <c r="AM499" s="127">
        <f t="shared" si="389"/>
        <v>0</v>
      </c>
      <c r="AN499" s="127">
        <f t="shared" si="389"/>
        <v>0</v>
      </c>
      <c r="AO499" s="127">
        <f t="shared" si="389"/>
        <v>0</v>
      </c>
      <c r="AP499" s="127">
        <f t="shared" si="389"/>
        <v>0</v>
      </c>
      <c r="AQ499" s="127">
        <f t="shared" si="389"/>
        <v>0</v>
      </c>
      <c r="AR499" s="127">
        <f t="shared" si="389"/>
        <v>0</v>
      </c>
      <c r="AS499" s="127">
        <f t="shared" si="389"/>
        <v>0</v>
      </c>
      <c r="AT499" s="127">
        <f t="shared" si="389"/>
        <v>0</v>
      </c>
      <c r="AU499" s="127">
        <f t="shared" si="389"/>
        <v>0</v>
      </c>
      <c r="AV499" s="127">
        <f t="shared" si="389"/>
        <v>0</v>
      </c>
      <c r="AW499" s="127">
        <f t="shared" si="389"/>
        <v>0</v>
      </c>
      <c r="AX499" s="127">
        <f t="shared" si="389"/>
        <v>0</v>
      </c>
      <c r="AY499" s="127">
        <f t="shared" si="389"/>
        <v>0</v>
      </c>
      <c r="AZ499" s="127">
        <f t="shared" si="389"/>
        <v>0</v>
      </c>
      <c r="BA499" s="127">
        <f t="shared" si="389"/>
        <v>0</v>
      </c>
      <c r="BB499" s="127">
        <f t="shared" si="389"/>
        <v>0</v>
      </c>
      <c r="BC499" s="127">
        <f t="shared" si="389"/>
        <v>0</v>
      </c>
      <c r="BD499" s="127">
        <f t="shared" si="389"/>
        <v>0</v>
      </c>
      <c r="BE499" s="127">
        <f t="shared" si="389"/>
        <v>0</v>
      </c>
      <c r="BF499" s="127">
        <f t="shared" si="389"/>
        <v>0</v>
      </c>
      <c r="BG499" s="127">
        <f t="shared" si="389"/>
        <v>0</v>
      </c>
      <c r="BH499" s="127">
        <f t="shared" si="389"/>
        <v>0</v>
      </c>
      <c r="BI499" s="127">
        <f t="shared" si="389"/>
        <v>0</v>
      </c>
      <c r="BJ499" s="127">
        <f t="shared" si="389"/>
        <v>0</v>
      </c>
      <c r="BK499" s="127">
        <f t="shared" si="389"/>
        <v>0</v>
      </c>
      <c r="BL499" s="127">
        <f t="shared" si="389"/>
        <v>0</v>
      </c>
      <c r="BM499" s="127">
        <f t="shared" si="389"/>
        <v>0</v>
      </c>
    </row>
    <row r="500" spans="2:65" x14ac:dyDescent="0.25">
      <c r="B500" t="str">
        <f t="shared" si="390"/>
        <v>ATTREZZATURE IND.LI E COMM.LI</v>
      </c>
      <c r="C500" s="51"/>
      <c r="F500" s="127"/>
      <c r="G500" s="127"/>
      <c r="H500" s="127"/>
      <c r="I500" s="127"/>
      <c r="J500" s="127"/>
      <c r="K500" s="127"/>
      <c r="L500" s="127"/>
      <c r="M500" s="127"/>
      <c r="N500" s="127"/>
      <c r="O500" s="127"/>
      <c r="P500" s="127"/>
      <c r="Q500" s="127"/>
      <c r="R500" s="127"/>
      <c r="S500" s="127"/>
      <c r="T500" s="127"/>
      <c r="U500" s="127"/>
      <c r="V500" s="127"/>
      <c r="W500" s="127"/>
      <c r="X500" s="127"/>
      <c r="Y500" s="127"/>
      <c r="Z500" s="127"/>
      <c r="AA500" s="127"/>
      <c r="AB500" s="127"/>
      <c r="AC500" s="127"/>
      <c r="AD500" s="127"/>
      <c r="AE500" s="127"/>
      <c r="AF500" s="127"/>
      <c r="AG500" s="127"/>
      <c r="AH500" s="127"/>
      <c r="AI500" s="127"/>
      <c r="AJ500" s="127">
        <f t="shared" si="389"/>
        <v>0</v>
      </c>
      <c r="AK500" s="127">
        <f t="shared" si="389"/>
        <v>0</v>
      </c>
      <c r="AL500" s="127">
        <f t="shared" si="389"/>
        <v>0</v>
      </c>
      <c r="AM500" s="127">
        <f t="shared" si="389"/>
        <v>0</v>
      </c>
      <c r="AN500" s="127">
        <f t="shared" si="389"/>
        <v>0</v>
      </c>
      <c r="AO500" s="127">
        <f t="shared" si="389"/>
        <v>0</v>
      </c>
      <c r="AP500" s="127">
        <f t="shared" si="389"/>
        <v>0</v>
      </c>
      <c r="AQ500" s="127">
        <f t="shared" si="389"/>
        <v>0</v>
      </c>
      <c r="AR500" s="127">
        <f t="shared" si="389"/>
        <v>0</v>
      </c>
      <c r="AS500" s="127">
        <f t="shared" si="389"/>
        <v>0</v>
      </c>
      <c r="AT500" s="127">
        <f t="shared" si="389"/>
        <v>0</v>
      </c>
      <c r="AU500" s="127">
        <f t="shared" si="389"/>
        <v>0</v>
      </c>
      <c r="AV500" s="127">
        <f t="shared" si="389"/>
        <v>0</v>
      </c>
      <c r="AW500" s="127">
        <f t="shared" si="389"/>
        <v>0</v>
      </c>
      <c r="AX500" s="127">
        <f t="shared" si="389"/>
        <v>0</v>
      </c>
      <c r="AY500" s="127">
        <f t="shared" si="389"/>
        <v>0</v>
      </c>
      <c r="AZ500" s="127">
        <f t="shared" si="389"/>
        <v>0</v>
      </c>
      <c r="BA500" s="127">
        <f t="shared" si="389"/>
        <v>0</v>
      </c>
      <c r="BB500" s="127">
        <f t="shared" si="389"/>
        <v>0</v>
      </c>
      <c r="BC500" s="127">
        <f t="shared" si="389"/>
        <v>0</v>
      </c>
      <c r="BD500" s="127">
        <f t="shared" si="389"/>
        <v>0</v>
      </c>
      <c r="BE500" s="127">
        <f t="shared" si="389"/>
        <v>0</v>
      </c>
      <c r="BF500" s="127">
        <f t="shared" si="389"/>
        <v>0</v>
      </c>
      <c r="BG500" s="127">
        <f t="shared" si="389"/>
        <v>0</v>
      </c>
      <c r="BH500" s="127">
        <f t="shared" si="389"/>
        <v>0</v>
      </c>
      <c r="BI500" s="127">
        <f t="shared" si="389"/>
        <v>0</v>
      </c>
      <c r="BJ500" s="127">
        <f t="shared" si="389"/>
        <v>0</v>
      </c>
      <c r="BK500" s="127">
        <f t="shared" si="389"/>
        <v>0</v>
      </c>
      <c r="BL500" s="127">
        <f t="shared" si="389"/>
        <v>0</v>
      </c>
      <c r="BM500" s="127">
        <f t="shared" si="389"/>
        <v>0</v>
      </c>
    </row>
    <row r="501" spans="2:65" x14ac:dyDescent="0.25">
      <c r="B501" t="str">
        <f t="shared" si="390"/>
        <v>COSTI D'IMPIANTO E AMPLIAMENTO</v>
      </c>
      <c r="C501" s="51"/>
      <c r="F501" s="127"/>
      <c r="G501" s="127"/>
      <c r="H501" s="127"/>
      <c r="I501" s="127"/>
      <c r="J501" s="127"/>
      <c r="K501" s="127"/>
      <c r="L501" s="127"/>
      <c r="M501" s="127"/>
      <c r="N501" s="127"/>
      <c r="O501" s="127"/>
      <c r="P501" s="127"/>
      <c r="Q501" s="127"/>
      <c r="R501" s="127"/>
      <c r="S501" s="127"/>
      <c r="T501" s="127"/>
      <c r="U501" s="127"/>
      <c r="V501" s="127"/>
      <c r="W501" s="127"/>
      <c r="X501" s="127"/>
      <c r="Y501" s="127"/>
      <c r="Z501" s="127"/>
      <c r="AA501" s="127"/>
      <c r="AB501" s="127"/>
      <c r="AC501" s="127"/>
      <c r="AD501" s="127"/>
      <c r="AE501" s="127"/>
      <c r="AF501" s="127"/>
      <c r="AG501" s="127"/>
      <c r="AH501" s="127"/>
      <c r="AI501" s="127"/>
      <c r="AJ501" s="127">
        <f t="shared" si="389"/>
        <v>0</v>
      </c>
      <c r="AK501" s="127">
        <f t="shared" si="389"/>
        <v>0</v>
      </c>
      <c r="AL501" s="127">
        <f t="shared" si="389"/>
        <v>0</v>
      </c>
      <c r="AM501" s="127">
        <f t="shared" si="389"/>
        <v>0</v>
      </c>
      <c r="AN501" s="127">
        <f t="shared" si="389"/>
        <v>0</v>
      </c>
      <c r="AO501" s="127">
        <f t="shared" si="389"/>
        <v>0</v>
      </c>
      <c r="AP501" s="127">
        <f t="shared" si="389"/>
        <v>0</v>
      </c>
      <c r="AQ501" s="127">
        <f t="shared" si="389"/>
        <v>0</v>
      </c>
      <c r="AR501" s="127">
        <f t="shared" si="389"/>
        <v>0</v>
      </c>
      <c r="AS501" s="127">
        <f t="shared" si="389"/>
        <v>0</v>
      </c>
      <c r="AT501" s="127">
        <f t="shared" si="389"/>
        <v>0</v>
      </c>
      <c r="AU501" s="127">
        <f t="shared" si="389"/>
        <v>0</v>
      </c>
      <c r="AV501" s="127">
        <f t="shared" si="389"/>
        <v>0</v>
      </c>
      <c r="AW501" s="127">
        <f t="shared" si="389"/>
        <v>0</v>
      </c>
      <c r="AX501" s="127">
        <f t="shared" si="389"/>
        <v>0</v>
      </c>
      <c r="AY501" s="127">
        <f t="shared" si="389"/>
        <v>0</v>
      </c>
      <c r="AZ501" s="127">
        <f t="shared" si="389"/>
        <v>0</v>
      </c>
      <c r="BA501" s="127">
        <f t="shared" si="389"/>
        <v>0</v>
      </c>
      <c r="BB501" s="127">
        <f t="shared" si="389"/>
        <v>0</v>
      </c>
      <c r="BC501" s="127">
        <f t="shared" si="389"/>
        <v>0</v>
      </c>
      <c r="BD501" s="127">
        <f t="shared" si="389"/>
        <v>0</v>
      </c>
      <c r="BE501" s="127">
        <f t="shared" si="389"/>
        <v>0</v>
      </c>
      <c r="BF501" s="127">
        <f t="shared" si="389"/>
        <v>0</v>
      </c>
      <c r="BG501" s="127">
        <f t="shared" si="389"/>
        <v>0</v>
      </c>
      <c r="BH501" s="127">
        <f t="shared" si="389"/>
        <v>0</v>
      </c>
      <c r="BI501" s="127">
        <f t="shared" si="389"/>
        <v>0</v>
      </c>
      <c r="BJ501" s="127">
        <f t="shared" si="389"/>
        <v>0</v>
      </c>
      <c r="BK501" s="127">
        <f t="shared" si="389"/>
        <v>0</v>
      </c>
      <c r="BL501" s="127">
        <f t="shared" si="389"/>
        <v>0</v>
      </c>
      <c r="BM501" s="127">
        <f t="shared" si="389"/>
        <v>0</v>
      </c>
    </row>
    <row r="502" spans="2:65" x14ac:dyDescent="0.25">
      <c r="B502" t="str">
        <f t="shared" si="390"/>
        <v>FEE D'INGRESSO</v>
      </c>
      <c r="C502" s="51"/>
      <c r="F502" s="127"/>
      <c r="G502" s="127"/>
      <c r="H502" s="127"/>
      <c r="I502" s="127"/>
      <c r="J502" s="127"/>
      <c r="K502" s="127"/>
      <c r="L502" s="127"/>
      <c r="M502" s="127"/>
      <c r="N502" s="127"/>
      <c r="O502" s="127"/>
      <c r="P502" s="127"/>
      <c r="Q502" s="127"/>
      <c r="R502" s="127"/>
      <c r="S502" s="127"/>
      <c r="T502" s="127"/>
      <c r="U502" s="127"/>
      <c r="V502" s="127"/>
      <c r="W502" s="127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AH502" s="127"/>
      <c r="AI502" s="127"/>
      <c r="AJ502" s="127">
        <f t="shared" si="389"/>
        <v>0</v>
      </c>
      <c r="AK502" s="127">
        <f t="shared" si="389"/>
        <v>0</v>
      </c>
      <c r="AL502" s="127">
        <f t="shared" si="389"/>
        <v>0</v>
      </c>
      <c r="AM502" s="127">
        <f t="shared" si="389"/>
        <v>0</v>
      </c>
      <c r="AN502" s="127">
        <f t="shared" si="389"/>
        <v>0</v>
      </c>
      <c r="AO502" s="127">
        <f t="shared" si="389"/>
        <v>0</v>
      </c>
      <c r="AP502" s="127">
        <f t="shared" si="389"/>
        <v>0</v>
      </c>
      <c r="AQ502" s="127">
        <f t="shared" si="389"/>
        <v>0</v>
      </c>
      <c r="AR502" s="127">
        <f t="shared" si="389"/>
        <v>0</v>
      </c>
      <c r="AS502" s="127">
        <f t="shared" si="389"/>
        <v>0</v>
      </c>
      <c r="AT502" s="127">
        <f t="shared" si="389"/>
        <v>0</v>
      </c>
      <c r="AU502" s="127">
        <f t="shared" si="389"/>
        <v>0</v>
      </c>
      <c r="AV502" s="127">
        <f t="shared" si="389"/>
        <v>0</v>
      </c>
      <c r="AW502" s="127">
        <f t="shared" si="389"/>
        <v>0</v>
      </c>
      <c r="AX502" s="127">
        <f t="shared" si="389"/>
        <v>0</v>
      </c>
      <c r="AY502" s="127">
        <f t="shared" si="389"/>
        <v>0</v>
      </c>
      <c r="AZ502" s="127">
        <f t="shared" si="389"/>
        <v>0</v>
      </c>
      <c r="BA502" s="127">
        <f t="shared" si="389"/>
        <v>0</v>
      </c>
      <c r="BB502" s="127">
        <f t="shared" si="389"/>
        <v>0</v>
      </c>
      <c r="BC502" s="127">
        <f t="shared" si="389"/>
        <v>0</v>
      </c>
      <c r="BD502" s="127">
        <f t="shared" si="389"/>
        <v>0</v>
      </c>
      <c r="BE502" s="127">
        <f t="shared" si="389"/>
        <v>0</v>
      </c>
      <c r="BF502" s="127">
        <f t="shared" si="389"/>
        <v>0</v>
      </c>
      <c r="BG502" s="127">
        <f t="shared" si="389"/>
        <v>0</v>
      </c>
      <c r="BH502" s="127">
        <f t="shared" si="389"/>
        <v>0</v>
      </c>
      <c r="BI502" s="127">
        <f t="shared" si="389"/>
        <v>0</v>
      </c>
      <c r="BJ502" s="127">
        <f t="shared" si="389"/>
        <v>0</v>
      </c>
      <c r="BK502" s="127">
        <f t="shared" si="389"/>
        <v>0</v>
      </c>
      <c r="BL502" s="127">
        <f t="shared" si="389"/>
        <v>0</v>
      </c>
      <c r="BM502" s="127">
        <f t="shared" si="389"/>
        <v>0</v>
      </c>
    </row>
    <row r="503" spans="2:65" x14ac:dyDescent="0.25">
      <c r="B503" t="str">
        <f>+B496</f>
        <v>ALTRE IMM.NI IMMATERIALI</v>
      </c>
      <c r="C503" s="51"/>
      <c r="F503" s="127"/>
      <c r="G503" s="127"/>
      <c r="H503" s="127"/>
      <c r="I503" s="127"/>
      <c r="J503" s="127"/>
      <c r="K503" s="127"/>
      <c r="L503" s="127"/>
      <c r="M503" s="127"/>
      <c r="N503" s="127"/>
      <c r="O503" s="127"/>
      <c r="P503" s="127"/>
      <c r="Q503" s="127"/>
      <c r="R503" s="127"/>
      <c r="S503" s="127"/>
      <c r="T503" s="127"/>
      <c r="U503" s="127"/>
      <c r="V503" s="127"/>
      <c r="W503" s="127"/>
      <c r="X503" s="127"/>
      <c r="Y503" s="127"/>
      <c r="Z503" s="127"/>
      <c r="AA503" s="127"/>
      <c r="AB503" s="127"/>
      <c r="AC503" s="127"/>
      <c r="AD503" s="127"/>
      <c r="AE503" s="127"/>
      <c r="AF503" s="127"/>
      <c r="AG503" s="127"/>
      <c r="AH503" s="127"/>
      <c r="AI503" s="127"/>
      <c r="AJ503" s="127">
        <f t="shared" si="389"/>
        <v>0</v>
      </c>
      <c r="AK503" s="127">
        <f t="shared" si="389"/>
        <v>0</v>
      </c>
      <c r="AL503" s="127">
        <f t="shared" si="389"/>
        <v>0</v>
      </c>
      <c r="AM503" s="127">
        <f t="shared" si="389"/>
        <v>0</v>
      </c>
      <c r="AN503" s="127">
        <f t="shared" si="389"/>
        <v>0</v>
      </c>
      <c r="AO503" s="127">
        <f t="shared" si="389"/>
        <v>0</v>
      </c>
      <c r="AP503" s="127">
        <f t="shared" si="389"/>
        <v>0</v>
      </c>
      <c r="AQ503" s="127">
        <f t="shared" si="389"/>
        <v>0</v>
      </c>
      <c r="AR503" s="127">
        <f t="shared" si="389"/>
        <v>0</v>
      </c>
      <c r="AS503" s="127">
        <f t="shared" si="389"/>
        <v>0</v>
      </c>
      <c r="AT503" s="127">
        <f t="shared" si="389"/>
        <v>0</v>
      </c>
      <c r="AU503" s="127">
        <f t="shared" si="389"/>
        <v>0</v>
      </c>
      <c r="AV503" s="127">
        <f t="shared" si="389"/>
        <v>0</v>
      </c>
      <c r="AW503" s="127">
        <f t="shared" si="389"/>
        <v>0</v>
      </c>
      <c r="AX503" s="127">
        <f t="shared" si="389"/>
        <v>0</v>
      </c>
      <c r="AY503" s="127">
        <f t="shared" si="389"/>
        <v>0</v>
      </c>
      <c r="AZ503" s="127">
        <f t="shared" si="389"/>
        <v>0</v>
      </c>
      <c r="BA503" s="127">
        <f t="shared" si="389"/>
        <v>0</v>
      </c>
      <c r="BB503" s="127">
        <f t="shared" si="389"/>
        <v>0</v>
      </c>
      <c r="BC503" s="127">
        <f t="shared" si="389"/>
        <v>0</v>
      </c>
      <c r="BD503" s="127">
        <f t="shared" si="389"/>
        <v>0</v>
      </c>
      <c r="BE503" s="127">
        <f t="shared" si="389"/>
        <v>0</v>
      </c>
      <c r="BF503" s="127">
        <f t="shared" si="389"/>
        <v>0</v>
      </c>
      <c r="BG503" s="127">
        <f t="shared" si="389"/>
        <v>0</v>
      </c>
      <c r="BH503" s="127">
        <f t="shared" si="389"/>
        <v>0</v>
      </c>
      <c r="BI503" s="127">
        <f t="shared" si="389"/>
        <v>0</v>
      </c>
      <c r="BJ503" s="127">
        <f t="shared" si="389"/>
        <v>0</v>
      </c>
      <c r="BK503" s="127">
        <f t="shared" si="389"/>
        <v>0</v>
      </c>
      <c r="BL503" s="127">
        <f t="shared" si="389"/>
        <v>0</v>
      </c>
      <c r="BM503" s="127">
        <f t="shared" si="389"/>
        <v>0</v>
      </c>
    </row>
    <row r="504" spans="2:65" x14ac:dyDescent="0.25">
      <c r="F504" s="142"/>
      <c r="G504" s="142"/>
      <c r="H504" s="142"/>
      <c r="I504" s="142"/>
      <c r="J504" s="142"/>
      <c r="K504" s="142"/>
      <c r="L504" s="142"/>
      <c r="M504" s="142"/>
      <c r="N504" s="142"/>
      <c r="O504" s="142"/>
      <c r="P504" s="142"/>
      <c r="Q504" s="142"/>
      <c r="R504" s="142"/>
      <c r="S504" s="142"/>
      <c r="T504" s="142"/>
      <c r="U504" s="142"/>
      <c r="V504" s="142"/>
      <c r="W504" s="142"/>
      <c r="X504" s="142"/>
      <c r="Y504" s="142"/>
      <c r="Z504" s="142"/>
      <c r="AA504" s="142"/>
      <c r="AB504" s="142"/>
      <c r="AC504" s="142"/>
      <c r="AD504" s="142"/>
      <c r="AE504" s="142"/>
      <c r="AF504" s="142"/>
      <c r="AG504" s="142"/>
      <c r="AH504" s="142"/>
      <c r="AI504" s="142"/>
      <c r="AJ504" s="142"/>
      <c r="AK504" s="142"/>
      <c r="AL504" s="142"/>
      <c r="AM504" s="142"/>
      <c r="AN504" s="142"/>
      <c r="AO504" s="142"/>
      <c r="AP504" s="142"/>
      <c r="AQ504" s="142"/>
      <c r="AR504" s="142"/>
      <c r="AS504" s="142"/>
      <c r="AT504" s="142"/>
      <c r="AU504" s="142"/>
      <c r="AV504" s="142"/>
      <c r="AW504" s="142"/>
      <c r="AX504" s="142"/>
      <c r="AY504" s="142"/>
      <c r="AZ504" s="142"/>
      <c r="BA504" s="142"/>
      <c r="BB504" s="142"/>
      <c r="BC504" s="142"/>
      <c r="BD504" s="142"/>
      <c r="BE504" s="142"/>
      <c r="BF504" s="142"/>
      <c r="BG504" s="142"/>
      <c r="BH504" s="142"/>
      <c r="BI504" s="142"/>
      <c r="BJ504" s="142"/>
      <c r="BK504" s="142"/>
      <c r="BL504" s="142"/>
      <c r="BM504" s="142"/>
    </row>
    <row r="505" spans="2:65" ht="30" x14ac:dyDescent="0.25">
      <c r="C505" s="50" t="s">
        <v>165</v>
      </c>
      <c r="F505" s="165" t="s">
        <v>166</v>
      </c>
      <c r="G505" s="165" t="s">
        <v>166</v>
      </c>
      <c r="H505" s="165" t="s">
        <v>166</v>
      </c>
      <c r="I505" s="165" t="s">
        <v>166</v>
      </c>
      <c r="J505" s="165" t="s">
        <v>166</v>
      </c>
      <c r="K505" s="165" t="s">
        <v>166</v>
      </c>
      <c r="L505" s="165" t="s">
        <v>166</v>
      </c>
      <c r="M505" s="165" t="s">
        <v>166</v>
      </c>
      <c r="N505" s="165" t="s">
        <v>166</v>
      </c>
      <c r="O505" s="165" t="s">
        <v>166</v>
      </c>
      <c r="P505" s="165" t="s">
        <v>166</v>
      </c>
      <c r="Q505" s="165" t="s">
        <v>166</v>
      </c>
      <c r="R505" s="165" t="s">
        <v>166</v>
      </c>
      <c r="S505" s="165" t="s">
        <v>166</v>
      </c>
      <c r="T505" s="165" t="s">
        <v>166</v>
      </c>
      <c r="U505" s="165" t="s">
        <v>166</v>
      </c>
      <c r="V505" s="165" t="s">
        <v>166</v>
      </c>
      <c r="W505" s="165" t="s">
        <v>166</v>
      </c>
      <c r="X505" s="165" t="s">
        <v>166</v>
      </c>
      <c r="Y505" s="165" t="s">
        <v>166</v>
      </c>
      <c r="Z505" s="165" t="s">
        <v>166</v>
      </c>
      <c r="AA505" s="165" t="s">
        <v>166</v>
      </c>
      <c r="AB505" s="165" t="s">
        <v>166</v>
      </c>
      <c r="AC505" s="165" t="s">
        <v>166</v>
      </c>
      <c r="AD505" s="165" t="s">
        <v>166</v>
      </c>
      <c r="AE505" s="165" t="s">
        <v>166</v>
      </c>
      <c r="AF505" s="165" t="s">
        <v>166</v>
      </c>
      <c r="AG505" s="165" t="s">
        <v>166</v>
      </c>
      <c r="AH505" s="165" t="s">
        <v>166</v>
      </c>
      <c r="AI505" s="165" t="s">
        <v>166</v>
      </c>
      <c r="AJ505" s="165" t="s">
        <v>166</v>
      </c>
      <c r="AK505" s="165" t="s">
        <v>166</v>
      </c>
      <c r="AL505" s="165" t="s">
        <v>166</v>
      </c>
      <c r="AM505" s="165" t="s">
        <v>166</v>
      </c>
      <c r="AN505" s="165" t="s">
        <v>166</v>
      </c>
      <c r="AO505" s="165" t="s">
        <v>166</v>
      </c>
      <c r="AP505" s="165" t="s">
        <v>166</v>
      </c>
      <c r="AQ505" s="165" t="s">
        <v>166</v>
      </c>
      <c r="AR505" s="165" t="s">
        <v>166</v>
      </c>
      <c r="AS505" s="165" t="s">
        <v>166</v>
      </c>
      <c r="AT505" s="165" t="s">
        <v>166</v>
      </c>
      <c r="AU505" s="165" t="s">
        <v>166</v>
      </c>
      <c r="AV505" s="165" t="s">
        <v>166</v>
      </c>
      <c r="AW505" s="165" t="s">
        <v>166</v>
      </c>
      <c r="AX505" s="165" t="s">
        <v>166</v>
      </c>
      <c r="AY505" s="165" t="s">
        <v>166</v>
      </c>
      <c r="AZ505" s="165" t="s">
        <v>166</v>
      </c>
      <c r="BA505" s="165" t="s">
        <v>166</v>
      </c>
      <c r="BB505" s="165" t="s">
        <v>166</v>
      </c>
      <c r="BC505" s="165" t="s">
        <v>166</v>
      </c>
      <c r="BD505" s="165" t="s">
        <v>166</v>
      </c>
      <c r="BE505" s="165" t="s">
        <v>166</v>
      </c>
      <c r="BF505" s="165" t="s">
        <v>166</v>
      </c>
      <c r="BG505" s="165" t="s">
        <v>166</v>
      </c>
      <c r="BH505" s="165" t="s">
        <v>166</v>
      </c>
      <c r="BI505" s="165" t="s">
        <v>166</v>
      </c>
      <c r="BJ505" s="165" t="s">
        <v>166</v>
      </c>
      <c r="BK505" s="165" t="s">
        <v>166</v>
      </c>
      <c r="BL505" s="165" t="s">
        <v>166</v>
      </c>
      <c r="BM505" s="165" t="s">
        <v>166</v>
      </c>
    </row>
    <row r="506" spans="2:65" x14ac:dyDescent="0.25">
      <c r="B506" t="str">
        <f>+B491</f>
        <v>FABBRICATI</v>
      </c>
      <c r="C506" s="51">
        <f>+C491</f>
        <v>0</v>
      </c>
      <c r="F506" s="127"/>
      <c r="G506" s="127"/>
      <c r="H506" s="127"/>
      <c r="I506" s="127"/>
      <c r="J506" s="127"/>
      <c r="K506" s="127"/>
      <c r="L506" s="127"/>
      <c r="M506" s="127"/>
      <c r="N506" s="127"/>
      <c r="O506" s="127"/>
      <c r="P506" s="127"/>
      <c r="Q506" s="127"/>
      <c r="R506" s="127"/>
      <c r="S506" s="127"/>
      <c r="T506" s="127"/>
      <c r="U506" s="127"/>
      <c r="V506" s="127"/>
      <c r="W506" s="127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AH506" s="127"/>
      <c r="AI506" s="127"/>
      <c r="AJ506" s="127"/>
      <c r="AK506" s="127">
        <f t="shared" ref="AK506:BM506" si="391">+IF(AJ513=$G$5,0,1)*(SUM($G$5)*$C506)/12</f>
        <v>0</v>
      </c>
      <c r="AL506" s="127">
        <f t="shared" si="391"/>
        <v>0</v>
      </c>
      <c r="AM506" s="127">
        <f t="shared" si="391"/>
        <v>0</v>
      </c>
      <c r="AN506" s="127">
        <f t="shared" si="391"/>
        <v>0</v>
      </c>
      <c r="AO506" s="127">
        <f t="shared" si="391"/>
        <v>0</v>
      </c>
      <c r="AP506" s="127">
        <f t="shared" si="391"/>
        <v>0</v>
      </c>
      <c r="AQ506" s="127">
        <f t="shared" si="391"/>
        <v>0</v>
      </c>
      <c r="AR506" s="127">
        <f t="shared" si="391"/>
        <v>0</v>
      </c>
      <c r="AS506" s="127">
        <f t="shared" si="391"/>
        <v>0</v>
      </c>
      <c r="AT506" s="127">
        <f t="shared" si="391"/>
        <v>0</v>
      </c>
      <c r="AU506" s="127">
        <f t="shared" si="391"/>
        <v>0</v>
      </c>
      <c r="AV506" s="127">
        <f t="shared" si="391"/>
        <v>0</v>
      </c>
      <c r="AW506" s="127">
        <f t="shared" si="391"/>
        <v>0</v>
      </c>
      <c r="AX506" s="127">
        <f t="shared" si="391"/>
        <v>0</v>
      </c>
      <c r="AY506" s="127">
        <f t="shared" si="391"/>
        <v>0</v>
      </c>
      <c r="AZ506" s="127">
        <f t="shared" si="391"/>
        <v>0</v>
      </c>
      <c r="BA506" s="127">
        <f t="shared" si="391"/>
        <v>0</v>
      </c>
      <c r="BB506" s="127">
        <f t="shared" si="391"/>
        <v>0</v>
      </c>
      <c r="BC506" s="127">
        <f t="shared" si="391"/>
        <v>0</v>
      </c>
      <c r="BD506" s="127">
        <f t="shared" si="391"/>
        <v>0</v>
      </c>
      <c r="BE506" s="127">
        <f t="shared" si="391"/>
        <v>0</v>
      </c>
      <c r="BF506" s="127">
        <f t="shared" si="391"/>
        <v>0</v>
      </c>
      <c r="BG506" s="127">
        <f t="shared" si="391"/>
        <v>0</v>
      </c>
      <c r="BH506" s="127">
        <f t="shared" si="391"/>
        <v>0</v>
      </c>
      <c r="BI506" s="127">
        <f t="shared" si="391"/>
        <v>0</v>
      </c>
      <c r="BJ506" s="127">
        <f t="shared" si="391"/>
        <v>0</v>
      </c>
      <c r="BK506" s="127">
        <f t="shared" si="391"/>
        <v>0</v>
      </c>
      <c r="BL506" s="127">
        <f t="shared" si="391"/>
        <v>0</v>
      </c>
      <c r="BM506" s="127">
        <f t="shared" si="391"/>
        <v>0</v>
      </c>
    </row>
    <row r="507" spans="2:65" x14ac:dyDescent="0.25">
      <c r="B507" t="str">
        <f t="shared" ref="B507:C511" si="392">+B492</f>
        <v>IMPIANTI E MACCHINARI</v>
      </c>
      <c r="C507" s="51">
        <f t="shared" si="392"/>
        <v>0</v>
      </c>
      <c r="F507" s="127"/>
      <c r="G507" s="127"/>
      <c r="H507" s="127"/>
      <c r="I507" s="127"/>
      <c r="J507" s="127"/>
      <c r="K507" s="127"/>
      <c r="L507" s="127"/>
      <c r="M507" s="127"/>
      <c r="N507" s="127"/>
      <c r="O507" s="127"/>
      <c r="P507" s="127"/>
      <c r="Q507" s="127"/>
      <c r="R507" s="127"/>
      <c r="S507" s="127"/>
      <c r="T507" s="127"/>
      <c r="U507" s="127"/>
      <c r="V507" s="127"/>
      <c r="W507" s="127"/>
      <c r="X507" s="127"/>
      <c r="Y507" s="127"/>
      <c r="Z507" s="127"/>
      <c r="AA507" s="127"/>
      <c r="AB507" s="127"/>
      <c r="AC507" s="127"/>
      <c r="AD507" s="127"/>
      <c r="AE507" s="127"/>
      <c r="AF507" s="127"/>
      <c r="AG507" s="127"/>
      <c r="AH507" s="127"/>
      <c r="AI507" s="127"/>
      <c r="AJ507" s="127"/>
      <c r="AK507" s="127">
        <f t="shared" ref="AK507:BM507" si="393">+IF(AJ514=$G$5,0,1)*(SUM($G$6)*$C507)/12</f>
        <v>0</v>
      </c>
      <c r="AL507" s="127">
        <f t="shared" si="393"/>
        <v>0</v>
      </c>
      <c r="AM507" s="127">
        <f t="shared" si="393"/>
        <v>0</v>
      </c>
      <c r="AN507" s="127">
        <f t="shared" si="393"/>
        <v>0</v>
      </c>
      <c r="AO507" s="127">
        <f t="shared" si="393"/>
        <v>0</v>
      </c>
      <c r="AP507" s="127">
        <f t="shared" si="393"/>
        <v>0</v>
      </c>
      <c r="AQ507" s="127">
        <f t="shared" si="393"/>
        <v>0</v>
      </c>
      <c r="AR507" s="127">
        <f t="shared" si="393"/>
        <v>0</v>
      </c>
      <c r="AS507" s="127">
        <f t="shared" si="393"/>
        <v>0</v>
      </c>
      <c r="AT507" s="127">
        <f t="shared" si="393"/>
        <v>0</v>
      </c>
      <c r="AU507" s="127">
        <f t="shared" si="393"/>
        <v>0</v>
      </c>
      <c r="AV507" s="127">
        <f t="shared" si="393"/>
        <v>0</v>
      </c>
      <c r="AW507" s="127">
        <f t="shared" si="393"/>
        <v>0</v>
      </c>
      <c r="AX507" s="127">
        <f t="shared" si="393"/>
        <v>0</v>
      </c>
      <c r="AY507" s="127">
        <f t="shared" si="393"/>
        <v>0</v>
      </c>
      <c r="AZ507" s="127">
        <f t="shared" si="393"/>
        <v>0</v>
      </c>
      <c r="BA507" s="127">
        <f t="shared" si="393"/>
        <v>0</v>
      </c>
      <c r="BB507" s="127">
        <f t="shared" si="393"/>
        <v>0</v>
      </c>
      <c r="BC507" s="127">
        <f t="shared" si="393"/>
        <v>0</v>
      </c>
      <c r="BD507" s="127">
        <f t="shared" si="393"/>
        <v>0</v>
      </c>
      <c r="BE507" s="127">
        <f t="shared" si="393"/>
        <v>0</v>
      </c>
      <c r="BF507" s="127">
        <f t="shared" si="393"/>
        <v>0</v>
      </c>
      <c r="BG507" s="127">
        <f t="shared" si="393"/>
        <v>0</v>
      </c>
      <c r="BH507" s="127">
        <f t="shared" si="393"/>
        <v>0</v>
      </c>
      <c r="BI507" s="127">
        <f t="shared" si="393"/>
        <v>0</v>
      </c>
      <c r="BJ507" s="127">
        <f t="shared" si="393"/>
        <v>0</v>
      </c>
      <c r="BK507" s="127">
        <f t="shared" si="393"/>
        <v>0</v>
      </c>
      <c r="BL507" s="127">
        <f t="shared" si="393"/>
        <v>0</v>
      </c>
      <c r="BM507" s="127">
        <f t="shared" si="393"/>
        <v>0</v>
      </c>
    </row>
    <row r="508" spans="2:65" x14ac:dyDescent="0.25">
      <c r="B508" t="str">
        <f t="shared" si="392"/>
        <v>ATTREZZATURE IND.LI E COMM.LI</v>
      </c>
      <c r="C508" s="51">
        <f t="shared" si="392"/>
        <v>0</v>
      </c>
      <c r="F508" s="127"/>
      <c r="G508" s="127"/>
      <c r="H508" s="127"/>
      <c r="I508" s="127"/>
      <c r="J508" s="127"/>
      <c r="K508" s="127"/>
      <c r="L508" s="127"/>
      <c r="M508" s="127"/>
      <c r="N508" s="127"/>
      <c r="O508" s="127"/>
      <c r="P508" s="127"/>
      <c r="Q508" s="127"/>
      <c r="R508" s="127"/>
      <c r="S508" s="127"/>
      <c r="T508" s="127"/>
      <c r="U508" s="127"/>
      <c r="V508" s="127"/>
      <c r="W508" s="127"/>
      <c r="X508" s="127"/>
      <c r="Y508" s="127"/>
      <c r="Z508" s="127"/>
      <c r="AA508" s="127"/>
      <c r="AB508" s="127"/>
      <c r="AC508" s="127"/>
      <c r="AD508" s="127"/>
      <c r="AE508" s="127"/>
      <c r="AF508" s="127"/>
      <c r="AG508" s="127"/>
      <c r="AH508" s="127"/>
      <c r="AI508" s="127"/>
      <c r="AJ508" s="127"/>
      <c r="AK508" s="127">
        <f t="shared" ref="AK508:BM508" si="394">+IF(AJ515=$G$5,0,1)*(SUM($G$7)*$C508)/12</f>
        <v>0</v>
      </c>
      <c r="AL508" s="127">
        <f t="shared" si="394"/>
        <v>0</v>
      </c>
      <c r="AM508" s="127">
        <f t="shared" si="394"/>
        <v>0</v>
      </c>
      <c r="AN508" s="127">
        <f t="shared" si="394"/>
        <v>0</v>
      </c>
      <c r="AO508" s="127">
        <f t="shared" si="394"/>
        <v>0</v>
      </c>
      <c r="AP508" s="127">
        <f t="shared" si="394"/>
        <v>0</v>
      </c>
      <c r="AQ508" s="127">
        <f t="shared" si="394"/>
        <v>0</v>
      </c>
      <c r="AR508" s="127">
        <f t="shared" si="394"/>
        <v>0</v>
      </c>
      <c r="AS508" s="127">
        <f t="shared" si="394"/>
        <v>0</v>
      </c>
      <c r="AT508" s="127">
        <f t="shared" si="394"/>
        <v>0</v>
      </c>
      <c r="AU508" s="127">
        <f t="shared" si="394"/>
        <v>0</v>
      </c>
      <c r="AV508" s="127">
        <f t="shared" si="394"/>
        <v>0</v>
      </c>
      <c r="AW508" s="127">
        <f t="shared" si="394"/>
        <v>0</v>
      </c>
      <c r="AX508" s="127">
        <f t="shared" si="394"/>
        <v>0</v>
      </c>
      <c r="AY508" s="127">
        <f t="shared" si="394"/>
        <v>0</v>
      </c>
      <c r="AZ508" s="127">
        <f t="shared" si="394"/>
        <v>0</v>
      </c>
      <c r="BA508" s="127">
        <f t="shared" si="394"/>
        <v>0</v>
      </c>
      <c r="BB508" s="127">
        <f t="shared" si="394"/>
        <v>0</v>
      </c>
      <c r="BC508" s="127">
        <f t="shared" si="394"/>
        <v>0</v>
      </c>
      <c r="BD508" s="127">
        <f t="shared" si="394"/>
        <v>0</v>
      </c>
      <c r="BE508" s="127">
        <f t="shared" si="394"/>
        <v>0</v>
      </c>
      <c r="BF508" s="127">
        <f t="shared" si="394"/>
        <v>0</v>
      </c>
      <c r="BG508" s="127">
        <f t="shared" si="394"/>
        <v>0</v>
      </c>
      <c r="BH508" s="127">
        <f t="shared" si="394"/>
        <v>0</v>
      </c>
      <c r="BI508" s="127">
        <f t="shared" si="394"/>
        <v>0</v>
      </c>
      <c r="BJ508" s="127">
        <f t="shared" si="394"/>
        <v>0</v>
      </c>
      <c r="BK508" s="127">
        <f t="shared" si="394"/>
        <v>0</v>
      </c>
      <c r="BL508" s="127">
        <f t="shared" si="394"/>
        <v>0</v>
      </c>
      <c r="BM508" s="127">
        <f t="shared" si="394"/>
        <v>0</v>
      </c>
    </row>
    <row r="509" spans="2:65" x14ac:dyDescent="0.25">
      <c r="B509" t="str">
        <f t="shared" si="392"/>
        <v>COSTI D'IMPIANTO E AMPLIAMENTO</v>
      </c>
      <c r="C509" s="51">
        <f t="shared" si="392"/>
        <v>0</v>
      </c>
      <c r="F509" s="127"/>
      <c r="G509" s="127"/>
      <c r="H509" s="127"/>
      <c r="I509" s="127"/>
      <c r="J509" s="127"/>
      <c r="K509" s="127"/>
      <c r="L509" s="127"/>
      <c r="M509" s="127"/>
      <c r="N509" s="127"/>
      <c r="O509" s="127"/>
      <c r="P509" s="127"/>
      <c r="Q509" s="127"/>
      <c r="R509" s="127"/>
      <c r="S509" s="127"/>
      <c r="T509" s="127"/>
      <c r="U509" s="127"/>
      <c r="V509" s="127"/>
      <c r="W509" s="127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AH509" s="127"/>
      <c r="AI509" s="127"/>
      <c r="AJ509" s="127"/>
      <c r="AK509" s="127">
        <f t="shared" ref="AK509:BM509" si="395">+IF(AJ516=$G$5,0,1)*(SUM($G$8)*$C509)/12</f>
        <v>0</v>
      </c>
      <c r="AL509" s="127">
        <f t="shared" si="395"/>
        <v>0</v>
      </c>
      <c r="AM509" s="127">
        <f t="shared" si="395"/>
        <v>0</v>
      </c>
      <c r="AN509" s="127">
        <f t="shared" si="395"/>
        <v>0</v>
      </c>
      <c r="AO509" s="127">
        <f t="shared" si="395"/>
        <v>0</v>
      </c>
      <c r="AP509" s="127">
        <f t="shared" si="395"/>
        <v>0</v>
      </c>
      <c r="AQ509" s="127">
        <f t="shared" si="395"/>
        <v>0</v>
      </c>
      <c r="AR509" s="127">
        <f t="shared" si="395"/>
        <v>0</v>
      </c>
      <c r="AS509" s="127">
        <f t="shared" si="395"/>
        <v>0</v>
      </c>
      <c r="AT509" s="127">
        <f t="shared" si="395"/>
        <v>0</v>
      </c>
      <c r="AU509" s="127">
        <f t="shared" si="395"/>
        <v>0</v>
      </c>
      <c r="AV509" s="127">
        <f t="shared" si="395"/>
        <v>0</v>
      </c>
      <c r="AW509" s="127">
        <f t="shared" si="395"/>
        <v>0</v>
      </c>
      <c r="AX509" s="127">
        <f t="shared" si="395"/>
        <v>0</v>
      </c>
      <c r="AY509" s="127">
        <f t="shared" si="395"/>
        <v>0</v>
      </c>
      <c r="AZ509" s="127">
        <f t="shared" si="395"/>
        <v>0</v>
      </c>
      <c r="BA509" s="127">
        <f t="shared" si="395"/>
        <v>0</v>
      </c>
      <c r="BB509" s="127">
        <f t="shared" si="395"/>
        <v>0</v>
      </c>
      <c r="BC509" s="127">
        <f t="shared" si="395"/>
        <v>0</v>
      </c>
      <c r="BD509" s="127">
        <f t="shared" si="395"/>
        <v>0</v>
      </c>
      <c r="BE509" s="127">
        <f t="shared" si="395"/>
        <v>0</v>
      </c>
      <c r="BF509" s="127">
        <f t="shared" si="395"/>
        <v>0</v>
      </c>
      <c r="BG509" s="127">
        <f t="shared" si="395"/>
        <v>0</v>
      </c>
      <c r="BH509" s="127">
        <f t="shared" si="395"/>
        <v>0</v>
      </c>
      <c r="BI509" s="127">
        <f t="shared" si="395"/>
        <v>0</v>
      </c>
      <c r="BJ509" s="127">
        <f t="shared" si="395"/>
        <v>0</v>
      </c>
      <c r="BK509" s="127">
        <f t="shared" si="395"/>
        <v>0</v>
      </c>
      <c r="BL509" s="127">
        <f t="shared" si="395"/>
        <v>0</v>
      </c>
      <c r="BM509" s="127">
        <f t="shared" si="395"/>
        <v>0</v>
      </c>
    </row>
    <row r="510" spans="2:65" x14ac:dyDescent="0.25">
      <c r="B510" t="str">
        <f t="shared" si="392"/>
        <v>FEE D'INGRESSO</v>
      </c>
      <c r="C510" s="51">
        <f t="shared" si="392"/>
        <v>0</v>
      </c>
      <c r="F510" s="127"/>
      <c r="G510" s="127"/>
      <c r="H510" s="127"/>
      <c r="I510" s="127"/>
      <c r="J510" s="127"/>
      <c r="K510" s="127"/>
      <c r="L510" s="127"/>
      <c r="M510" s="127"/>
      <c r="N510" s="127"/>
      <c r="O510" s="127"/>
      <c r="P510" s="127"/>
      <c r="Q510" s="127"/>
      <c r="R510" s="127"/>
      <c r="S510" s="127"/>
      <c r="T510" s="127"/>
      <c r="U510" s="127"/>
      <c r="V510" s="127"/>
      <c r="W510" s="127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AH510" s="127"/>
      <c r="AI510" s="127"/>
      <c r="AJ510" s="127"/>
      <c r="AK510" s="127">
        <f t="shared" ref="AK510:BM510" si="396">+IF(AJ517=$G$5,0,1)*(SUM($G$9)*$C510)/12</f>
        <v>0</v>
      </c>
      <c r="AL510" s="127">
        <f t="shared" si="396"/>
        <v>0</v>
      </c>
      <c r="AM510" s="127">
        <f t="shared" si="396"/>
        <v>0</v>
      </c>
      <c r="AN510" s="127">
        <f t="shared" si="396"/>
        <v>0</v>
      </c>
      <c r="AO510" s="127">
        <f t="shared" si="396"/>
        <v>0</v>
      </c>
      <c r="AP510" s="127">
        <f t="shared" si="396"/>
        <v>0</v>
      </c>
      <c r="AQ510" s="127">
        <f t="shared" si="396"/>
        <v>0</v>
      </c>
      <c r="AR510" s="127">
        <f t="shared" si="396"/>
        <v>0</v>
      </c>
      <c r="AS510" s="127">
        <f t="shared" si="396"/>
        <v>0</v>
      </c>
      <c r="AT510" s="127">
        <f t="shared" si="396"/>
        <v>0</v>
      </c>
      <c r="AU510" s="127">
        <f t="shared" si="396"/>
        <v>0</v>
      </c>
      <c r="AV510" s="127">
        <f t="shared" si="396"/>
        <v>0</v>
      </c>
      <c r="AW510" s="127">
        <f t="shared" si="396"/>
        <v>0</v>
      </c>
      <c r="AX510" s="127">
        <f t="shared" si="396"/>
        <v>0</v>
      </c>
      <c r="AY510" s="127">
        <f t="shared" si="396"/>
        <v>0</v>
      </c>
      <c r="AZ510" s="127">
        <f t="shared" si="396"/>
        <v>0</v>
      </c>
      <c r="BA510" s="127">
        <f t="shared" si="396"/>
        <v>0</v>
      </c>
      <c r="BB510" s="127">
        <f t="shared" si="396"/>
        <v>0</v>
      </c>
      <c r="BC510" s="127">
        <f t="shared" si="396"/>
        <v>0</v>
      </c>
      <c r="BD510" s="127">
        <f t="shared" si="396"/>
        <v>0</v>
      </c>
      <c r="BE510" s="127">
        <f t="shared" si="396"/>
        <v>0</v>
      </c>
      <c r="BF510" s="127">
        <f t="shared" si="396"/>
        <v>0</v>
      </c>
      <c r="BG510" s="127">
        <f t="shared" si="396"/>
        <v>0</v>
      </c>
      <c r="BH510" s="127">
        <f t="shared" si="396"/>
        <v>0</v>
      </c>
      <c r="BI510" s="127">
        <f t="shared" si="396"/>
        <v>0</v>
      </c>
      <c r="BJ510" s="127">
        <f t="shared" si="396"/>
        <v>0</v>
      </c>
      <c r="BK510" s="127">
        <f t="shared" si="396"/>
        <v>0</v>
      </c>
      <c r="BL510" s="127">
        <f t="shared" si="396"/>
        <v>0</v>
      </c>
      <c r="BM510" s="127">
        <f t="shared" si="396"/>
        <v>0</v>
      </c>
    </row>
    <row r="511" spans="2:65" x14ac:dyDescent="0.25">
      <c r="B511" t="str">
        <f t="shared" si="392"/>
        <v>ALTRE IMM.NI IMMATERIALI</v>
      </c>
      <c r="C511" s="51">
        <f t="shared" si="392"/>
        <v>0</v>
      </c>
      <c r="F511" s="127"/>
      <c r="G511" s="127"/>
      <c r="H511" s="127"/>
      <c r="I511" s="127"/>
      <c r="J511" s="127"/>
      <c r="K511" s="127"/>
      <c r="L511" s="127"/>
      <c r="M511" s="127"/>
      <c r="N511" s="127"/>
      <c r="O511" s="127"/>
      <c r="P511" s="127"/>
      <c r="Q511" s="127"/>
      <c r="R511" s="127"/>
      <c r="S511" s="127"/>
      <c r="T511" s="127"/>
      <c r="U511" s="127"/>
      <c r="V511" s="127"/>
      <c r="W511" s="127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AH511" s="127"/>
      <c r="AI511" s="127"/>
      <c r="AJ511" s="127"/>
      <c r="AK511" s="127">
        <f t="shared" ref="AK511:BM511" si="397">+IF(AJ518=$G$5,0,1)*(SUM($G$10)*$C511)/12</f>
        <v>0</v>
      </c>
      <c r="AL511" s="127">
        <f t="shared" si="397"/>
        <v>0</v>
      </c>
      <c r="AM511" s="127">
        <f t="shared" si="397"/>
        <v>0</v>
      </c>
      <c r="AN511" s="127">
        <f t="shared" si="397"/>
        <v>0</v>
      </c>
      <c r="AO511" s="127">
        <f t="shared" si="397"/>
        <v>0</v>
      </c>
      <c r="AP511" s="127">
        <f t="shared" si="397"/>
        <v>0</v>
      </c>
      <c r="AQ511" s="127">
        <f t="shared" si="397"/>
        <v>0</v>
      </c>
      <c r="AR511" s="127">
        <f t="shared" si="397"/>
        <v>0</v>
      </c>
      <c r="AS511" s="127">
        <f t="shared" si="397"/>
        <v>0</v>
      </c>
      <c r="AT511" s="127">
        <f t="shared" si="397"/>
        <v>0</v>
      </c>
      <c r="AU511" s="127">
        <f t="shared" si="397"/>
        <v>0</v>
      </c>
      <c r="AV511" s="127">
        <f t="shared" si="397"/>
        <v>0</v>
      </c>
      <c r="AW511" s="127">
        <f t="shared" si="397"/>
        <v>0</v>
      </c>
      <c r="AX511" s="127">
        <f t="shared" si="397"/>
        <v>0</v>
      </c>
      <c r="AY511" s="127">
        <f t="shared" si="397"/>
        <v>0</v>
      </c>
      <c r="AZ511" s="127">
        <f t="shared" si="397"/>
        <v>0</v>
      </c>
      <c r="BA511" s="127">
        <f t="shared" si="397"/>
        <v>0</v>
      </c>
      <c r="BB511" s="127">
        <f t="shared" si="397"/>
        <v>0</v>
      </c>
      <c r="BC511" s="127">
        <f t="shared" si="397"/>
        <v>0</v>
      </c>
      <c r="BD511" s="127">
        <f t="shared" si="397"/>
        <v>0</v>
      </c>
      <c r="BE511" s="127">
        <f t="shared" si="397"/>
        <v>0</v>
      </c>
      <c r="BF511" s="127">
        <f t="shared" si="397"/>
        <v>0</v>
      </c>
      <c r="BG511" s="127">
        <f t="shared" si="397"/>
        <v>0</v>
      </c>
      <c r="BH511" s="127">
        <f t="shared" si="397"/>
        <v>0</v>
      </c>
      <c r="BI511" s="127">
        <f t="shared" si="397"/>
        <v>0</v>
      </c>
      <c r="BJ511" s="127">
        <f t="shared" si="397"/>
        <v>0</v>
      </c>
      <c r="BK511" s="127">
        <f t="shared" si="397"/>
        <v>0</v>
      </c>
      <c r="BL511" s="127">
        <f t="shared" si="397"/>
        <v>0</v>
      </c>
      <c r="BM511" s="127">
        <f t="shared" si="397"/>
        <v>0</v>
      </c>
    </row>
    <row r="512" spans="2:65" ht="30" x14ac:dyDescent="0.25">
      <c r="C512" s="50"/>
      <c r="F512" s="165" t="s">
        <v>167</v>
      </c>
      <c r="G512" s="165" t="s">
        <v>167</v>
      </c>
      <c r="H512" s="165" t="s">
        <v>167</v>
      </c>
      <c r="I512" s="165" t="s">
        <v>167</v>
      </c>
      <c r="J512" s="165" t="s">
        <v>167</v>
      </c>
      <c r="K512" s="165" t="s">
        <v>167</v>
      </c>
      <c r="L512" s="165" t="s">
        <v>167</v>
      </c>
      <c r="M512" s="165" t="s">
        <v>167</v>
      </c>
      <c r="N512" s="165" t="s">
        <v>167</v>
      </c>
      <c r="O512" s="165" t="s">
        <v>167</v>
      </c>
      <c r="P512" s="165" t="s">
        <v>167</v>
      </c>
      <c r="Q512" s="165" t="s">
        <v>167</v>
      </c>
      <c r="R512" s="165" t="s">
        <v>167</v>
      </c>
      <c r="S512" s="165" t="s">
        <v>167</v>
      </c>
      <c r="T512" s="165" t="s">
        <v>167</v>
      </c>
      <c r="U512" s="165" t="s">
        <v>167</v>
      </c>
      <c r="V512" s="165" t="s">
        <v>167</v>
      </c>
      <c r="W512" s="165" t="s">
        <v>167</v>
      </c>
      <c r="X512" s="165" t="s">
        <v>167</v>
      </c>
      <c r="Y512" s="165" t="s">
        <v>167</v>
      </c>
      <c r="Z512" s="165" t="s">
        <v>167</v>
      </c>
      <c r="AA512" s="165" t="s">
        <v>167</v>
      </c>
      <c r="AB512" s="165" t="s">
        <v>167</v>
      </c>
      <c r="AC512" s="165" t="s">
        <v>167</v>
      </c>
      <c r="AD512" s="165" t="s">
        <v>167</v>
      </c>
      <c r="AE512" s="165" t="s">
        <v>167</v>
      </c>
      <c r="AF512" s="165" t="s">
        <v>167</v>
      </c>
      <c r="AG512" s="165" t="s">
        <v>167</v>
      </c>
      <c r="AH512" s="165" t="s">
        <v>167</v>
      </c>
      <c r="AI512" s="165" t="s">
        <v>167</v>
      </c>
      <c r="AJ512" s="165" t="s">
        <v>167</v>
      </c>
      <c r="AK512" s="165" t="s">
        <v>167</v>
      </c>
      <c r="AL512" s="165" t="s">
        <v>167</v>
      </c>
      <c r="AM512" s="165" t="s">
        <v>167</v>
      </c>
      <c r="AN512" s="165" t="s">
        <v>167</v>
      </c>
      <c r="AO512" s="165" t="s">
        <v>167</v>
      </c>
      <c r="AP512" s="165" t="s">
        <v>167</v>
      </c>
      <c r="AQ512" s="165" t="s">
        <v>167</v>
      </c>
      <c r="AR512" s="165" t="s">
        <v>167</v>
      </c>
      <c r="AS512" s="165" t="s">
        <v>167</v>
      </c>
      <c r="AT512" s="165" t="s">
        <v>167</v>
      </c>
      <c r="AU512" s="165" t="s">
        <v>167</v>
      </c>
      <c r="AV512" s="165" t="s">
        <v>167</v>
      </c>
      <c r="AW512" s="165" t="s">
        <v>167</v>
      </c>
      <c r="AX512" s="165" t="s">
        <v>167</v>
      </c>
      <c r="AY512" s="165" t="s">
        <v>167</v>
      </c>
      <c r="AZ512" s="165" t="s">
        <v>167</v>
      </c>
      <c r="BA512" s="165" t="s">
        <v>167</v>
      </c>
      <c r="BB512" s="165" t="s">
        <v>167</v>
      </c>
      <c r="BC512" s="165" t="s">
        <v>167</v>
      </c>
      <c r="BD512" s="165" t="s">
        <v>167</v>
      </c>
      <c r="BE512" s="165" t="s">
        <v>167</v>
      </c>
      <c r="BF512" s="165" t="s">
        <v>167</v>
      </c>
      <c r="BG512" s="165" t="s">
        <v>167</v>
      </c>
      <c r="BH512" s="165" t="s">
        <v>167</v>
      </c>
      <c r="BI512" s="165" t="s">
        <v>167</v>
      </c>
      <c r="BJ512" s="165" t="s">
        <v>167</v>
      </c>
      <c r="BK512" s="165" t="s">
        <v>167</v>
      </c>
      <c r="BL512" s="165" t="s">
        <v>167</v>
      </c>
      <c r="BM512" s="165" t="s">
        <v>167</v>
      </c>
    </row>
    <row r="513" spans="2:65" x14ac:dyDescent="0.25">
      <c r="B513" t="str">
        <f>+B506</f>
        <v>FABBRICATI</v>
      </c>
      <c r="C513" s="51"/>
      <c r="F513" s="127"/>
      <c r="G513" s="127"/>
      <c r="H513" s="127"/>
      <c r="I513" s="127"/>
      <c r="J513" s="127"/>
      <c r="K513" s="127"/>
      <c r="L513" s="127"/>
      <c r="M513" s="127"/>
      <c r="N513" s="127"/>
      <c r="O513" s="127"/>
      <c r="P513" s="127"/>
      <c r="Q513" s="127"/>
      <c r="R513" s="127"/>
      <c r="S513" s="127"/>
      <c r="T513" s="127"/>
      <c r="U513" s="127"/>
      <c r="V513" s="127"/>
      <c r="W513" s="127"/>
      <c r="X513" s="127"/>
      <c r="Y513" s="127"/>
      <c r="Z513" s="127"/>
      <c r="AA513" s="127"/>
      <c r="AB513" s="127"/>
      <c r="AC513" s="127"/>
      <c r="AD513" s="127"/>
      <c r="AE513" s="127"/>
      <c r="AF513" s="127"/>
      <c r="AG513" s="127"/>
      <c r="AH513" s="127"/>
      <c r="AI513" s="127"/>
      <c r="AJ513" s="127"/>
      <c r="AK513" s="127">
        <f t="shared" ref="AK513:BM518" si="398">+AJ513+AK506</f>
        <v>0</v>
      </c>
      <c r="AL513" s="127">
        <f t="shared" si="398"/>
        <v>0</v>
      </c>
      <c r="AM513" s="127">
        <f t="shared" si="398"/>
        <v>0</v>
      </c>
      <c r="AN513" s="127">
        <f t="shared" si="398"/>
        <v>0</v>
      </c>
      <c r="AO513" s="127">
        <f t="shared" si="398"/>
        <v>0</v>
      </c>
      <c r="AP513" s="127">
        <f t="shared" si="398"/>
        <v>0</v>
      </c>
      <c r="AQ513" s="127">
        <f t="shared" si="398"/>
        <v>0</v>
      </c>
      <c r="AR513" s="127">
        <f t="shared" si="398"/>
        <v>0</v>
      </c>
      <c r="AS513" s="127">
        <f t="shared" si="398"/>
        <v>0</v>
      </c>
      <c r="AT513" s="127">
        <f t="shared" si="398"/>
        <v>0</v>
      </c>
      <c r="AU513" s="127">
        <f t="shared" si="398"/>
        <v>0</v>
      </c>
      <c r="AV513" s="127">
        <f t="shared" si="398"/>
        <v>0</v>
      </c>
      <c r="AW513" s="127">
        <f t="shared" si="398"/>
        <v>0</v>
      </c>
      <c r="AX513" s="127">
        <f t="shared" si="398"/>
        <v>0</v>
      </c>
      <c r="AY513" s="127">
        <f t="shared" si="398"/>
        <v>0</v>
      </c>
      <c r="AZ513" s="127">
        <f t="shared" si="398"/>
        <v>0</v>
      </c>
      <c r="BA513" s="127">
        <f t="shared" si="398"/>
        <v>0</v>
      </c>
      <c r="BB513" s="127">
        <f t="shared" si="398"/>
        <v>0</v>
      </c>
      <c r="BC513" s="127">
        <f t="shared" si="398"/>
        <v>0</v>
      </c>
      <c r="BD513" s="127">
        <f t="shared" si="398"/>
        <v>0</v>
      </c>
      <c r="BE513" s="127">
        <f t="shared" si="398"/>
        <v>0</v>
      </c>
      <c r="BF513" s="127">
        <f t="shared" si="398"/>
        <v>0</v>
      </c>
      <c r="BG513" s="127">
        <f t="shared" si="398"/>
        <v>0</v>
      </c>
      <c r="BH513" s="127">
        <f t="shared" si="398"/>
        <v>0</v>
      </c>
      <c r="BI513" s="127">
        <f t="shared" si="398"/>
        <v>0</v>
      </c>
      <c r="BJ513" s="127">
        <f t="shared" si="398"/>
        <v>0</v>
      </c>
      <c r="BK513" s="127">
        <f t="shared" si="398"/>
        <v>0</v>
      </c>
      <c r="BL513" s="127">
        <f t="shared" si="398"/>
        <v>0</v>
      </c>
      <c r="BM513" s="127">
        <f t="shared" si="398"/>
        <v>0</v>
      </c>
    </row>
    <row r="514" spans="2:65" x14ac:dyDescent="0.25">
      <c r="B514" t="str">
        <f t="shared" ref="B514:B517" si="399">+B507</f>
        <v>IMPIANTI E MACCHINARI</v>
      </c>
      <c r="C514" s="51"/>
      <c r="F514" s="127"/>
      <c r="G514" s="127"/>
      <c r="H514" s="127"/>
      <c r="I514" s="127"/>
      <c r="J514" s="127"/>
      <c r="K514" s="127"/>
      <c r="L514" s="127"/>
      <c r="M514" s="127"/>
      <c r="N514" s="127"/>
      <c r="O514" s="127"/>
      <c r="P514" s="127"/>
      <c r="Q514" s="127"/>
      <c r="R514" s="127"/>
      <c r="S514" s="127"/>
      <c r="T514" s="127"/>
      <c r="U514" s="127"/>
      <c r="V514" s="127"/>
      <c r="W514" s="127"/>
      <c r="X514" s="127"/>
      <c r="Y514" s="127"/>
      <c r="Z514" s="127"/>
      <c r="AA514" s="127"/>
      <c r="AB514" s="127"/>
      <c r="AC514" s="127"/>
      <c r="AD514" s="127"/>
      <c r="AE514" s="127"/>
      <c r="AF514" s="127"/>
      <c r="AG514" s="127"/>
      <c r="AH514" s="127"/>
      <c r="AI514" s="127"/>
      <c r="AJ514" s="127"/>
      <c r="AK514" s="127">
        <f t="shared" si="398"/>
        <v>0</v>
      </c>
      <c r="AL514" s="127">
        <f t="shared" si="398"/>
        <v>0</v>
      </c>
      <c r="AM514" s="127">
        <f t="shared" si="398"/>
        <v>0</v>
      </c>
      <c r="AN514" s="127">
        <f t="shared" si="398"/>
        <v>0</v>
      </c>
      <c r="AO514" s="127">
        <f t="shared" si="398"/>
        <v>0</v>
      </c>
      <c r="AP514" s="127">
        <f t="shared" si="398"/>
        <v>0</v>
      </c>
      <c r="AQ514" s="127">
        <f t="shared" si="398"/>
        <v>0</v>
      </c>
      <c r="AR514" s="127">
        <f t="shared" si="398"/>
        <v>0</v>
      </c>
      <c r="AS514" s="127">
        <f t="shared" si="398"/>
        <v>0</v>
      </c>
      <c r="AT514" s="127">
        <f t="shared" si="398"/>
        <v>0</v>
      </c>
      <c r="AU514" s="127">
        <f t="shared" si="398"/>
        <v>0</v>
      </c>
      <c r="AV514" s="127">
        <f t="shared" si="398"/>
        <v>0</v>
      </c>
      <c r="AW514" s="127">
        <f t="shared" si="398"/>
        <v>0</v>
      </c>
      <c r="AX514" s="127">
        <f t="shared" si="398"/>
        <v>0</v>
      </c>
      <c r="AY514" s="127">
        <f t="shared" si="398"/>
        <v>0</v>
      </c>
      <c r="AZ514" s="127">
        <f t="shared" si="398"/>
        <v>0</v>
      </c>
      <c r="BA514" s="127">
        <f t="shared" si="398"/>
        <v>0</v>
      </c>
      <c r="BB514" s="127">
        <f t="shared" si="398"/>
        <v>0</v>
      </c>
      <c r="BC514" s="127">
        <f t="shared" si="398"/>
        <v>0</v>
      </c>
      <c r="BD514" s="127">
        <f t="shared" si="398"/>
        <v>0</v>
      </c>
      <c r="BE514" s="127">
        <f t="shared" si="398"/>
        <v>0</v>
      </c>
      <c r="BF514" s="127">
        <f t="shared" si="398"/>
        <v>0</v>
      </c>
      <c r="BG514" s="127">
        <f t="shared" si="398"/>
        <v>0</v>
      </c>
      <c r="BH514" s="127">
        <f t="shared" si="398"/>
        <v>0</v>
      </c>
      <c r="BI514" s="127">
        <f t="shared" si="398"/>
        <v>0</v>
      </c>
      <c r="BJ514" s="127">
        <f t="shared" si="398"/>
        <v>0</v>
      </c>
      <c r="BK514" s="127">
        <f t="shared" si="398"/>
        <v>0</v>
      </c>
      <c r="BL514" s="127">
        <f t="shared" si="398"/>
        <v>0</v>
      </c>
      <c r="BM514" s="127">
        <f t="shared" si="398"/>
        <v>0</v>
      </c>
    </row>
    <row r="515" spans="2:65" x14ac:dyDescent="0.25">
      <c r="B515" t="str">
        <f t="shared" si="399"/>
        <v>ATTREZZATURE IND.LI E COMM.LI</v>
      </c>
      <c r="C515" s="51"/>
      <c r="F515" s="127"/>
      <c r="G515" s="127"/>
      <c r="H515" s="127"/>
      <c r="I515" s="127"/>
      <c r="J515" s="127"/>
      <c r="K515" s="127"/>
      <c r="L515" s="127"/>
      <c r="M515" s="127"/>
      <c r="N515" s="127"/>
      <c r="O515" s="127"/>
      <c r="P515" s="127"/>
      <c r="Q515" s="127"/>
      <c r="R515" s="127"/>
      <c r="S515" s="127"/>
      <c r="T515" s="127"/>
      <c r="U515" s="127"/>
      <c r="V515" s="127"/>
      <c r="W515" s="127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AH515" s="127"/>
      <c r="AI515" s="127"/>
      <c r="AJ515" s="127"/>
      <c r="AK515" s="127">
        <f t="shared" si="398"/>
        <v>0</v>
      </c>
      <c r="AL515" s="127">
        <f t="shared" si="398"/>
        <v>0</v>
      </c>
      <c r="AM515" s="127">
        <f t="shared" si="398"/>
        <v>0</v>
      </c>
      <c r="AN515" s="127">
        <f t="shared" si="398"/>
        <v>0</v>
      </c>
      <c r="AO515" s="127">
        <f t="shared" si="398"/>
        <v>0</v>
      </c>
      <c r="AP515" s="127">
        <f t="shared" si="398"/>
        <v>0</v>
      </c>
      <c r="AQ515" s="127">
        <f t="shared" si="398"/>
        <v>0</v>
      </c>
      <c r="AR515" s="127">
        <f t="shared" si="398"/>
        <v>0</v>
      </c>
      <c r="AS515" s="127">
        <f t="shared" si="398"/>
        <v>0</v>
      </c>
      <c r="AT515" s="127">
        <f t="shared" si="398"/>
        <v>0</v>
      </c>
      <c r="AU515" s="127">
        <f t="shared" si="398"/>
        <v>0</v>
      </c>
      <c r="AV515" s="127">
        <f t="shared" si="398"/>
        <v>0</v>
      </c>
      <c r="AW515" s="127">
        <f t="shared" si="398"/>
        <v>0</v>
      </c>
      <c r="AX515" s="127">
        <f t="shared" si="398"/>
        <v>0</v>
      </c>
      <c r="AY515" s="127">
        <f t="shared" si="398"/>
        <v>0</v>
      </c>
      <c r="AZ515" s="127">
        <f t="shared" si="398"/>
        <v>0</v>
      </c>
      <c r="BA515" s="127">
        <f t="shared" si="398"/>
        <v>0</v>
      </c>
      <c r="BB515" s="127">
        <f t="shared" si="398"/>
        <v>0</v>
      </c>
      <c r="BC515" s="127">
        <f t="shared" si="398"/>
        <v>0</v>
      </c>
      <c r="BD515" s="127">
        <f t="shared" si="398"/>
        <v>0</v>
      </c>
      <c r="BE515" s="127">
        <f t="shared" si="398"/>
        <v>0</v>
      </c>
      <c r="BF515" s="127">
        <f t="shared" si="398"/>
        <v>0</v>
      </c>
      <c r="BG515" s="127">
        <f t="shared" si="398"/>
        <v>0</v>
      </c>
      <c r="BH515" s="127">
        <f t="shared" si="398"/>
        <v>0</v>
      </c>
      <c r="BI515" s="127">
        <f t="shared" si="398"/>
        <v>0</v>
      </c>
      <c r="BJ515" s="127">
        <f t="shared" si="398"/>
        <v>0</v>
      </c>
      <c r="BK515" s="127">
        <f t="shared" si="398"/>
        <v>0</v>
      </c>
      <c r="BL515" s="127">
        <f t="shared" si="398"/>
        <v>0</v>
      </c>
      <c r="BM515" s="127">
        <f t="shared" si="398"/>
        <v>0</v>
      </c>
    </row>
    <row r="516" spans="2:65" x14ac:dyDescent="0.25">
      <c r="B516" t="str">
        <f t="shared" si="399"/>
        <v>COSTI D'IMPIANTO E AMPLIAMENTO</v>
      </c>
      <c r="C516" s="51"/>
      <c r="F516" s="127"/>
      <c r="G516" s="127"/>
      <c r="H516" s="127"/>
      <c r="I516" s="127"/>
      <c r="J516" s="127"/>
      <c r="K516" s="127"/>
      <c r="L516" s="127"/>
      <c r="M516" s="127"/>
      <c r="N516" s="127"/>
      <c r="O516" s="127"/>
      <c r="P516" s="127"/>
      <c r="Q516" s="127"/>
      <c r="R516" s="127"/>
      <c r="S516" s="127"/>
      <c r="T516" s="127"/>
      <c r="U516" s="127"/>
      <c r="V516" s="127"/>
      <c r="W516" s="127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AH516" s="127"/>
      <c r="AI516" s="127"/>
      <c r="AJ516" s="127"/>
      <c r="AK516" s="127">
        <f t="shared" si="398"/>
        <v>0</v>
      </c>
      <c r="AL516" s="127">
        <f t="shared" si="398"/>
        <v>0</v>
      </c>
      <c r="AM516" s="127">
        <f t="shared" si="398"/>
        <v>0</v>
      </c>
      <c r="AN516" s="127">
        <f t="shared" si="398"/>
        <v>0</v>
      </c>
      <c r="AO516" s="127">
        <f t="shared" si="398"/>
        <v>0</v>
      </c>
      <c r="AP516" s="127">
        <f t="shared" si="398"/>
        <v>0</v>
      </c>
      <c r="AQ516" s="127">
        <f t="shared" si="398"/>
        <v>0</v>
      </c>
      <c r="AR516" s="127">
        <f t="shared" si="398"/>
        <v>0</v>
      </c>
      <c r="AS516" s="127">
        <f t="shared" si="398"/>
        <v>0</v>
      </c>
      <c r="AT516" s="127">
        <f t="shared" si="398"/>
        <v>0</v>
      </c>
      <c r="AU516" s="127">
        <f t="shared" si="398"/>
        <v>0</v>
      </c>
      <c r="AV516" s="127">
        <f t="shared" si="398"/>
        <v>0</v>
      </c>
      <c r="AW516" s="127">
        <f t="shared" si="398"/>
        <v>0</v>
      </c>
      <c r="AX516" s="127">
        <f t="shared" si="398"/>
        <v>0</v>
      </c>
      <c r="AY516" s="127">
        <f t="shared" si="398"/>
        <v>0</v>
      </c>
      <c r="AZ516" s="127">
        <f t="shared" si="398"/>
        <v>0</v>
      </c>
      <c r="BA516" s="127">
        <f t="shared" si="398"/>
        <v>0</v>
      </c>
      <c r="BB516" s="127">
        <f t="shared" si="398"/>
        <v>0</v>
      </c>
      <c r="BC516" s="127">
        <f t="shared" si="398"/>
        <v>0</v>
      </c>
      <c r="BD516" s="127">
        <f t="shared" si="398"/>
        <v>0</v>
      </c>
      <c r="BE516" s="127">
        <f t="shared" si="398"/>
        <v>0</v>
      </c>
      <c r="BF516" s="127">
        <f t="shared" si="398"/>
        <v>0</v>
      </c>
      <c r="BG516" s="127">
        <f t="shared" si="398"/>
        <v>0</v>
      </c>
      <c r="BH516" s="127">
        <f t="shared" si="398"/>
        <v>0</v>
      </c>
      <c r="BI516" s="127">
        <f t="shared" si="398"/>
        <v>0</v>
      </c>
      <c r="BJ516" s="127">
        <f t="shared" si="398"/>
        <v>0</v>
      </c>
      <c r="BK516" s="127">
        <f t="shared" si="398"/>
        <v>0</v>
      </c>
      <c r="BL516" s="127">
        <f t="shared" si="398"/>
        <v>0</v>
      </c>
      <c r="BM516" s="127">
        <f t="shared" si="398"/>
        <v>0</v>
      </c>
    </row>
    <row r="517" spans="2:65" x14ac:dyDescent="0.25">
      <c r="B517" t="str">
        <f t="shared" si="399"/>
        <v>FEE D'INGRESSO</v>
      </c>
      <c r="C517" s="51"/>
      <c r="F517" s="127"/>
      <c r="G517" s="127"/>
      <c r="H517" s="127"/>
      <c r="I517" s="127"/>
      <c r="J517" s="127"/>
      <c r="K517" s="127"/>
      <c r="L517" s="127"/>
      <c r="M517" s="127"/>
      <c r="N517" s="127"/>
      <c r="O517" s="127"/>
      <c r="P517" s="127"/>
      <c r="Q517" s="127"/>
      <c r="R517" s="127"/>
      <c r="S517" s="127"/>
      <c r="T517" s="127"/>
      <c r="U517" s="127"/>
      <c r="V517" s="127"/>
      <c r="W517" s="127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AH517" s="127"/>
      <c r="AI517" s="127"/>
      <c r="AJ517" s="127"/>
      <c r="AK517" s="127">
        <f t="shared" si="398"/>
        <v>0</v>
      </c>
      <c r="AL517" s="127">
        <f t="shared" si="398"/>
        <v>0</v>
      </c>
      <c r="AM517" s="127">
        <f t="shared" si="398"/>
        <v>0</v>
      </c>
      <c r="AN517" s="127">
        <f t="shared" si="398"/>
        <v>0</v>
      </c>
      <c r="AO517" s="127">
        <f t="shared" si="398"/>
        <v>0</v>
      </c>
      <c r="AP517" s="127">
        <f t="shared" si="398"/>
        <v>0</v>
      </c>
      <c r="AQ517" s="127">
        <f t="shared" si="398"/>
        <v>0</v>
      </c>
      <c r="AR517" s="127">
        <f t="shared" si="398"/>
        <v>0</v>
      </c>
      <c r="AS517" s="127">
        <f t="shared" si="398"/>
        <v>0</v>
      </c>
      <c r="AT517" s="127">
        <f t="shared" si="398"/>
        <v>0</v>
      </c>
      <c r="AU517" s="127">
        <f t="shared" si="398"/>
        <v>0</v>
      </c>
      <c r="AV517" s="127">
        <f t="shared" si="398"/>
        <v>0</v>
      </c>
      <c r="AW517" s="127">
        <f t="shared" si="398"/>
        <v>0</v>
      </c>
      <c r="AX517" s="127">
        <f t="shared" si="398"/>
        <v>0</v>
      </c>
      <c r="AY517" s="127">
        <f t="shared" si="398"/>
        <v>0</v>
      </c>
      <c r="AZ517" s="127">
        <f t="shared" si="398"/>
        <v>0</v>
      </c>
      <c r="BA517" s="127">
        <f t="shared" si="398"/>
        <v>0</v>
      </c>
      <c r="BB517" s="127">
        <f t="shared" si="398"/>
        <v>0</v>
      </c>
      <c r="BC517" s="127">
        <f t="shared" si="398"/>
        <v>0</v>
      </c>
      <c r="BD517" s="127">
        <f t="shared" si="398"/>
        <v>0</v>
      </c>
      <c r="BE517" s="127">
        <f t="shared" si="398"/>
        <v>0</v>
      </c>
      <c r="BF517" s="127">
        <f t="shared" si="398"/>
        <v>0</v>
      </c>
      <c r="BG517" s="127">
        <f t="shared" si="398"/>
        <v>0</v>
      </c>
      <c r="BH517" s="127">
        <f t="shared" si="398"/>
        <v>0</v>
      </c>
      <c r="BI517" s="127">
        <f t="shared" si="398"/>
        <v>0</v>
      </c>
      <c r="BJ517" s="127">
        <f t="shared" si="398"/>
        <v>0</v>
      </c>
      <c r="BK517" s="127">
        <f t="shared" si="398"/>
        <v>0</v>
      </c>
      <c r="BL517" s="127">
        <f t="shared" si="398"/>
        <v>0</v>
      </c>
      <c r="BM517" s="127">
        <f t="shared" si="398"/>
        <v>0</v>
      </c>
    </row>
    <row r="518" spans="2:65" x14ac:dyDescent="0.25">
      <c r="B518" t="str">
        <f>+B511</f>
        <v>ALTRE IMM.NI IMMATERIALI</v>
      </c>
      <c r="C518" s="51"/>
      <c r="F518" s="127"/>
      <c r="G518" s="127"/>
      <c r="H518" s="127"/>
      <c r="I518" s="127"/>
      <c r="J518" s="127"/>
      <c r="K518" s="127"/>
      <c r="L518" s="127"/>
      <c r="M518" s="127"/>
      <c r="N518" s="127"/>
      <c r="O518" s="127"/>
      <c r="P518" s="127"/>
      <c r="Q518" s="127"/>
      <c r="R518" s="127"/>
      <c r="S518" s="127"/>
      <c r="T518" s="127"/>
      <c r="U518" s="127"/>
      <c r="V518" s="127"/>
      <c r="W518" s="127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AH518" s="127"/>
      <c r="AI518" s="127"/>
      <c r="AJ518" s="127"/>
      <c r="AK518" s="127">
        <f t="shared" si="398"/>
        <v>0</v>
      </c>
      <c r="AL518" s="127">
        <f t="shared" si="398"/>
        <v>0</v>
      </c>
      <c r="AM518" s="127">
        <f t="shared" si="398"/>
        <v>0</v>
      </c>
      <c r="AN518" s="127">
        <f t="shared" si="398"/>
        <v>0</v>
      </c>
      <c r="AO518" s="127">
        <f t="shared" si="398"/>
        <v>0</v>
      </c>
      <c r="AP518" s="127">
        <f t="shared" si="398"/>
        <v>0</v>
      </c>
      <c r="AQ518" s="127">
        <f t="shared" si="398"/>
        <v>0</v>
      </c>
      <c r="AR518" s="127">
        <f t="shared" si="398"/>
        <v>0</v>
      </c>
      <c r="AS518" s="127">
        <f t="shared" si="398"/>
        <v>0</v>
      </c>
      <c r="AT518" s="127">
        <f t="shared" si="398"/>
        <v>0</v>
      </c>
      <c r="AU518" s="127">
        <f t="shared" si="398"/>
        <v>0</v>
      </c>
      <c r="AV518" s="127">
        <f t="shared" si="398"/>
        <v>0</v>
      </c>
      <c r="AW518" s="127">
        <f t="shared" si="398"/>
        <v>0</v>
      </c>
      <c r="AX518" s="127">
        <f t="shared" si="398"/>
        <v>0</v>
      </c>
      <c r="AY518" s="127">
        <f t="shared" si="398"/>
        <v>0</v>
      </c>
      <c r="AZ518" s="127">
        <f t="shared" si="398"/>
        <v>0</v>
      </c>
      <c r="BA518" s="127">
        <f t="shared" si="398"/>
        <v>0</v>
      </c>
      <c r="BB518" s="127">
        <f t="shared" si="398"/>
        <v>0</v>
      </c>
      <c r="BC518" s="127">
        <f t="shared" si="398"/>
        <v>0</v>
      </c>
      <c r="BD518" s="127">
        <f t="shared" si="398"/>
        <v>0</v>
      </c>
      <c r="BE518" s="127">
        <f t="shared" si="398"/>
        <v>0</v>
      </c>
      <c r="BF518" s="127">
        <f t="shared" si="398"/>
        <v>0</v>
      </c>
      <c r="BG518" s="127">
        <f t="shared" si="398"/>
        <v>0</v>
      </c>
      <c r="BH518" s="127">
        <f t="shared" si="398"/>
        <v>0</v>
      </c>
      <c r="BI518" s="127">
        <f t="shared" si="398"/>
        <v>0</v>
      </c>
      <c r="BJ518" s="127">
        <f t="shared" si="398"/>
        <v>0</v>
      </c>
      <c r="BK518" s="127">
        <f t="shared" si="398"/>
        <v>0</v>
      </c>
      <c r="BL518" s="127">
        <f t="shared" si="398"/>
        <v>0</v>
      </c>
      <c r="BM518" s="127">
        <f t="shared" si="398"/>
        <v>0</v>
      </c>
    </row>
    <row r="519" spans="2:65" x14ac:dyDescent="0.25">
      <c r="F519" s="142"/>
      <c r="G519" s="142"/>
      <c r="H519" s="142"/>
      <c r="I519" s="142"/>
      <c r="J519" s="142"/>
      <c r="K519" s="142"/>
      <c r="L519" s="142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  <c r="Y519" s="142"/>
      <c r="Z519" s="142"/>
      <c r="AA519" s="142"/>
      <c r="AB519" s="142"/>
      <c r="AC519" s="142"/>
      <c r="AD519" s="142"/>
      <c r="AE519" s="142"/>
      <c r="AF519" s="142"/>
      <c r="AG519" s="142"/>
      <c r="AH519" s="142"/>
      <c r="AI519" s="142"/>
      <c r="AJ519" s="142"/>
      <c r="AK519" s="142"/>
      <c r="AL519" s="142"/>
      <c r="AM519" s="142"/>
      <c r="AN519" s="142"/>
      <c r="AO519" s="142"/>
      <c r="AP519" s="142"/>
      <c r="AQ519" s="142"/>
      <c r="AR519" s="142"/>
      <c r="AS519" s="142"/>
      <c r="AT519" s="142"/>
      <c r="AU519" s="142"/>
      <c r="AV519" s="142"/>
      <c r="AW519" s="142"/>
      <c r="AX519" s="142"/>
      <c r="AY519" s="142"/>
      <c r="AZ519" s="142"/>
      <c r="BA519" s="142"/>
      <c r="BB519" s="142"/>
      <c r="BC519" s="142"/>
      <c r="BD519" s="142"/>
      <c r="BE519" s="142"/>
      <c r="BF519" s="142"/>
      <c r="BG519" s="142"/>
      <c r="BH519" s="142"/>
      <c r="BI519" s="142"/>
      <c r="BJ519" s="142"/>
      <c r="BK519" s="142"/>
      <c r="BL519" s="142"/>
      <c r="BM519" s="142"/>
    </row>
    <row r="520" spans="2:65" ht="30" x14ac:dyDescent="0.25">
      <c r="C520" s="50" t="s">
        <v>165</v>
      </c>
      <c r="F520" s="165" t="s">
        <v>166</v>
      </c>
      <c r="G520" s="165" t="s">
        <v>166</v>
      </c>
      <c r="H520" s="165" t="s">
        <v>166</v>
      </c>
      <c r="I520" s="165" t="s">
        <v>166</v>
      </c>
      <c r="J520" s="165" t="s">
        <v>166</v>
      </c>
      <c r="K520" s="165" t="s">
        <v>166</v>
      </c>
      <c r="L520" s="165" t="s">
        <v>166</v>
      </c>
      <c r="M520" s="165" t="s">
        <v>166</v>
      </c>
      <c r="N520" s="165" t="s">
        <v>166</v>
      </c>
      <c r="O520" s="165" t="s">
        <v>166</v>
      </c>
      <c r="P520" s="165" t="s">
        <v>166</v>
      </c>
      <c r="Q520" s="165" t="s">
        <v>166</v>
      </c>
      <c r="R520" s="165" t="s">
        <v>166</v>
      </c>
      <c r="S520" s="165" t="s">
        <v>166</v>
      </c>
      <c r="T520" s="165" t="s">
        <v>166</v>
      </c>
      <c r="U520" s="165" t="s">
        <v>166</v>
      </c>
      <c r="V520" s="165" t="s">
        <v>166</v>
      </c>
      <c r="W520" s="165" t="s">
        <v>166</v>
      </c>
      <c r="X520" s="165" t="s">
        <v>166</v>
      </c>
      <c r="Y520" s="165" t="s">
        <v>166</v>
      </c>
      <c r="Z520" s="165" t="s">
        <v>166</v>
      </c>
      <c r="AA520" s="165" t="s">
        <v>166</v>
      </c>
      <c r="AB520" s="165" t="s">
        <v>166</v>
      </c>
      <c r="AC520" s="165" t="s">
        <v>166</v>
      </c>
      <c r="AD520" s="165" t="s">
        <v>166</v>
      </c>
      <c r="AE520" s="165" t="s">
        <v>166</v>
      </c>
      <c r="AF520" s="165" t="s">
        <v>166</v>
      </c>
      <c r="AG520" s="165" t="s">
        <v>166</v>
      </c>
      <c r="AH520" s="165" t="s">
        <v>166</v>
      </c>
      <c r="AI520" s="165" t="s">
        <v>166</v>
      </c>
      <c r="AJ520" s="165" t="s">
        <v>166</v>
      </c>
      <c r="AK520" s="165" t="s">
        <v>166</v>
      </c>
      <c r="AL520" s="165" t="s">
        <v>166</v>
      </c>
      <c r="AM520" s="165" t="s">
        <v>166</v>
      </c>
      <c r="AN520" s="165" t="s">
        <v>166</v>
      </c>
      <c r="AO520" s="165" t="s">
        <v>166</v>
      </c>
      <c r="AP520" s="165" t="s">
        <v>166</v>
      </c>
      <c r="AQ520" s="165" t="s">
        <v>166</v>
      </c>
      <c r="AR520" s="165" t="s">
        <v>166</v>
      </c>
      <c r="AS520" s="165" t="s">
        <v>166</v>
      </c>
      <c r="AT520" s="165" t="s">
        <v>166</v>
      </c>
      <c r="AU520" s="165" t="s">
        <v>166</v>
      </c>
      <c r="AV520" s="165" t="s">
        <v>166</v>
      </c>
      <c r="AW520" s="165" t="s">
        <v>166</v>
      </c>
      <c r="AX520" s="165" t="s">
        <v>166</v>
      </c>
      <c r="AY520" s="165" t="s">
        <v>166</v>
      </c>
      <c r="AZ520" s="165" t="s">
        <v>166</v>
      </c>
      <c r="BA520" s="165" t="s">
        <v>166</v>
      </c>
      <c r="BB520" s="165" t="s">
        <v>166</v>
      </c>
      <c r="BC520" s="165" t="s">
        <v>166</v>
      </c>
      <c r="BD520" s="165" t="s">
        <v>166</v>
      </c>
      <c r="BE520" s="165" t="s">
        <v>166</v>
      </c>
      <c r="BF520" s="165" t="s">
        <v>166</v>
      </c>
      <c r="BG520" s="165" t="s">
        <v>166</v>
      </c>
      <c r="BH520" s="165" t="s">
        <v>166</v>
      </c>
      <c r="BI520" s="165" t="s">
        <v>166</v>
      </c>
      <c r="BJ520" s="165" t="s">
        <v>166</v>
      </c>
      <c r="BK520" s="165" t="s">
        <v>166</v>
      </c>
      <c r="BL520" s="165" t="s">
        <v>166</v>
      </c>
      <c r="BM520" s="165" t="s">
        <v>166</v>
      </c>
    </row>
    <row r="521" spans="2:65" x14ac:dyDescent="0.25">
      <c r="B521" t="str">
        <f>+B506</f>
        <v>FABBRICATI</v>
      </c>
      <c r="C521" s="51">
        <f>+C506</f>
        <v>0</v>
      </c>
      <c r="F521" s="127"/>
      <c r="G521" s="127"/>
      <c r="H521" s="127"/>
      <c r="I521" s="127"/>
      <c r="J521" s="127"/>
      <c r="K521" s="127"/>
      <c r="L521" s="127"/>
      <c r="M521" s="127"/>
      <c r="N521" s="127"/>
      <c r="O521" s="127"/>
      <c r="P521" s="127"/>
      <c r="Q521" s="127"/>
      <c r="R521" s="127"/>
      <c r="S521" s="127"/>
      <c r="T521" s="127"/>
      <c r="U521" s="127"/>
      <c r="V521" s="127"/>
      <c r="W521" s="127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AH521" s="127"/>
      <c r="AI521" s="127"/>
      <c r="AJ521" s="127"/>
      <c r="AK521" s="127"/>
      <c r="AL521" s="127">
        <f t="shared" ref="AL521:BM521" si="400">+IF(AK528=$G$5,0,1)*(SUM($G$5)*$C521)/12</f>
        <v>0</v>
      </c>
      <c r="AM521" s="127">
        <f t="shared" si="400"/>
        <v>0</v>
      </c>
      <c r="AN521" s="127">
        <f t="shared" si="400"/>
        <v>0</v>
      </c>
      <c r="AO521" s="127">
        <f t="shared" si="400"/>
        <v>0</v>
      </c>
      <c r="AP521" s="127">
        <f t="shared" si="400"/>
        <v>0</v>
      </c>
      <c r="AQ521" s="127">
        <f t="shared" si="400"/>
        <v>0</v>
      </c>
      <c r="AR521" s="127">
        <f t="shared" si="400"/>
        <v>0</v>
      </c>
      <c r="AS521" s="127">
        <f t="shared" si="400"/>
        <v>0</v>
      </c>
      <c r="AT521" s="127">
        <f t="shared" si="400"/>
        <v>0</v>
      </c>
      <c r="AU521" s="127">
        <f t="shared" si="400"/>
        <v>0</v>
      </c>
      <c r="AV521" s="127">
        <f t="shared" si="400"/>
        <v>0</v>
      </c>
      <c r="AW521" s="127">
        <f t="shared" si="400"/>
        <v>0</v>
      </c>
      <c r="AX521" s="127">
        <f t="shared" si="400"/>
        <v>0</v>
      </c>
      <c r="AY521" s="127">
        <f t="shared" si="400"/>
        <v>0</v>
      </c>
      <c r="AZ521" s="127">
        <f t="shared" si="400"/>
        <v>0</v>
      </c>
      <c r="BA521" s="127">
        <f t="shared" si="400"/>
        <v>0</v>
      </c>
      <c r="BB521" s="127">
        <f t="shared" si="400"/>
        <v>0</v>
      </c>
      <c r="BC521" s="127">
        <f t="shared" si="400"/>
        <v>0</v>
      </c>
      <c r="BD521" s="127">
        <f t="shared" si="400"/>
        <v>0</v>
      </c>
      <c r="BE521" s="127">
        <f t="shared" si="400"/>
        <v>0</v>
      </c>
      <c r="BF521" s="127">
        <f t="shared" si="400"/>
        <v>0</v>
      </c>
      <c r="BG521" s="127">
        <f t="shared" si="400"/>
        <v>0</v>
      </c>
      <c r="BH521" s="127">
        <f t="shared" si="400"/>
        <v>0</v>
      </c>
      <c r="BI521" s="127">
        <f t="shared" si="400"/>
        <v>0</v>
      </c>
      <c r="BJ521" s="127">
        <f t="shared" si="400"/>
        <v>0</v>
      </c>
      <c r="BK521" s="127">
        <f t="shared" si="400"/>
        <v>0</v>
      </c>
      <c r="BL521" s="127">
        <f t="shared" si="400"/>
        <v>0</v>
      </c>
      <c r="BM521" s="127">
        <f t="shared" si="400"/>
        <v>0</v>
      </c>
    </row>
    <row r="522" spans="2:65" x14ac:dyDescent="0.25">
      <c r="B522" t="str">
        <f t="shared" ref="B522:C526" si="401">+B507</f>
        <v>IMPIANTI E MACCHINARI</v>
      </c>
      <c r="C522" s="51">
        <f t="shared" si="401"/>
        <v>0</v>
      </c>
      <c r="F522" s="127"/>
      <c r="G522" s="127"/>
      <c r="H522" s="127"/>
      <c r="I522" s="127"/>
      <c r="J522" s="127"/>
      <c r="K522" s="127"/>
      <c r="L522" s="127"/>
      <c r="M522" s="127"/>
      <c r="N522" s="127"/>
      <c r="O522" s="127"/>
      <c r="P522" s="127"/>
      <c r="Q522" s="127"/>
      <c r="R522" s="127"/>
      <c r="S522" s="127"/>
      <c r="T522" s="127"/>
      <c r="U522" s="127"/>
      <c r="V522" s="127"/>
      <c r="W522" s="127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AH522" s="127"/>
      <c r="AI522" s="127"/>
      <c r="AJ522" s="127"/>
      <c r="AK522" s="127"/>
      <c r="AL522" s="127">
        <f t="shared" ref="AL522:BM522" si="402">+IF(AK529=$G$5,0,1)*(SUM($G$6)*$C522)/12</f>
        <v>0</v>
      </c>
      <c r="AM522" s="127">
        <f t="shared" si="402"/>
        <v>0</v>
      </c>
      <c r="AN522" s="127">
        <f t="shared" si="402"/>
        <v>0</v>
      </c>
      <c r="AO522" s="127">
        <f t="shared" si="402"/>
        <v>0</v>
      </c>
      <c r="AP522" s="127">
        <f t="shared" si="402"/>
        <v>0</v>
      </c>
      <c r="AQ522" s="127">
        <f t="shared" si="402"/>
        <v>0</v>
      </c>
      <c r="AR522" s="127">
        <f t="shared" si="402"/>
        <v>0</v>
      </c>
      <c r="AS522" s="127">
        <f t="shared" si="402"/>
        <v>0</v>
      </c>
      <c r="AT522" s="127">
        <f t="shared" si="402"/>
        <v>0</v>
      </c>
      <c r="AU522" s="127">
        <f t="shared" si="402"/>
        <v>0</v>
      </c>
      <c r="AV522" s="127">
        <f t="shared" si="402"/>
        <v>0</v>
      </c>
      <c r="AW522" s="127">
        <f t="shared" si="402"/>
        <v>0</v>
      </c>
      <c r="AX522" s="127">
        <f t="shared" si="402"/>
        <v>0</v>
      </c>
      <c r="AY522" s="127">
        <f t="shared" si="402"/>
        <v>0</v>
      </c>
      <c r="AZ522" s="127">
        <f t="shared" si="402"/>
        <v>0</v>
      </c>
      <c r="BA522" s="127">
        <f t="shared" si="402"/>
        <v>0</v>
      </c>
      <c r="BB522" s="127">
        <f t="shared" si="402"/>
        <v>0</v>
      </c>
      <c r="BC522" s="127">
        <f t="shared" si="402"/>
        <v>0</v>
      </c>
      <c r="BD522" s="127">
        <f t="shared" si="402"/>
        <v>0</v>
      </c>
      <c r="BE522" s="127">
        <f t="shared" si="402"/>
        <v>0</v>
      </c>
      <c r="BF522" s="127">
        <f t="shared" si="402"/>
        <v>0</v>
      </c>
      <c r="BG522" s="127">
        <f t="shared" si="402"/>
        <v>0</v>
      </c>
      <c r="BH522" s="127">
        <f t="shared" si="402"/>
        <v>0</v>
      </c>
      <c r="BI522" s="127">
        <f t="shared" si="402"/>
        <v>0</v>
      </c>
      <c r="BJ522" s="127">
        <f t="shared" si="402"/>
        <v>0</v>
      </c>
      <c r="BK522" s="127">
        <f t="shared" si="402"/>
        <v>0</v>
      </c>
      <c r="BL522" s="127">
        <f t="shared" si="402"/>
        <v>0</v>
      </c>
      <c r="BM522" s="127">
        <f t="shared" si="402"/>
        <v>0</v>
      </c>
    </row>
    <row r="523" spans="2:65" x14ac:dyDescent="0.25">
      <c r="B523" t="str">
        <f t="shared" si="401"/>
        <v>ATTREZZATURE IND.LI E COMM.LI</v>
      </c>
      <c r="C523" s="51">
        <f t="shared" si="401"/>
        <v>0</v>
      </c>
      <c r="F523" s="127"/>
      <c r="G523" s="127"/>
      <c r="H523" s="127"/>
      <c r="I523" s="127"/>
      <c r="J523" s="127"/>
      <c r="K523" s="127"/>
      <c r="L523" s="127"/>
      <c r="M523" s="127"/>
      <c r="N523" s="127"/>
      <c r="O523" s="127"/>
      <c r="P523" s="127"/>
      <c r="Q523" s="127"/>
      <c r="R523" s="127"/>
      <c r="S523" s="127"/>
      <c r="T523" s="127"/>
      <c r="U523" s="127"/>
      <c r="V523" s="127"/>
      <c r="W523" s="127"/>
      <c r="X523" s="127"/>
      <c r="Y523" s="127"/>
      <c r="Z523" s="127"/>
      <c r="AA523" s="127"/>
      <c r="AB523" s="127"/>
      <c r="AC523" s="127"/>
      <c r="AD523" s="127"/>
      <c r="AE523" s="127"/>
      <c r="AF523" s="127"/>
      <c r="AG523" s="127"/>
      <c r="AH523" s="127"/>
      <c r="AI523" s="127"/>
      <c r="AJ523" s="127"/>
      <c r="AK523" s="127"/>
      <c r="AL523" s="127">
        <f t="shared" ref="AL523:BM523" si="403">+IF(AK530=$G$5,0,1)*(SUM($G$7)*$C523)/12</f>
        <v>0</v>
      </c>
      <c r="AM523" s="127">
        <f t="shared" si="403"/>
        <v>0</v>
      </c>
      <c r="AN523" s="127">
        <f t="shared" si="403"/>
        <v>0</v>
      </c>
      <c r="AO523" s="127">
        <f t="shared" si="403"/>
        <v>0</v>
      </c>
      <c r="AP523" s="127">
        <f t="shared" si="403"/>
        <v>0</v>
      </c>
      <c r="AQ523" s="127">
        <f t="shared" si="403"/>
        <v>0</v>
      </c>
      <c r="AR523" s="127">
        <f t="shared" si="403"/>
        <v>0</v>
      </c>
      <c r="AS523" s="127">
        <f t="shared" si="403"/>
        <v>0</v>
      </c>
      <c r="AT523" s="127">
        <f t="shared" si="403"/>
        <v>0</v>
      </c>
      <c r="AU523" s="127">
        <f t="shared" si="403"/>
        <v>0</v>
      </c>
      <c r="AV523" s="127">
        <f t="shared" si="403"/>
        <v>0</v>
      </c>
      <c r="AW523" s="127">
        <f t="shared" si="403"/>
        <v>0</v>
      </c>
      <c r="AX523" s="127">
        <f t="shared" si="403"/>
        <v>0</v>
      </c>
      <c r="AY523" s="127">
        <f t="shared" si="403"/>
        <v>0</v>
      </c>
      <c r="AZ523" s="127">
        <f t="shared" si="403"/>
        <v>0</v>
      </c>
      <c r="BA523" s="127">
        <f t="shared" si="403"/>
        <v>0</v>
      </c>
      <c r="BB523" s="127">
        <f t="shared" si="403"/>
        <v>0</v>
      </c>
      <c r="BC523" s="127">
        <f t="shared" si="403"/>
        <v>0</v>
      </c>
      <c r="BD523" s="127">
        <f t="shared" si="403"/>
        <v>0</v>
      </c>
      <c r="BE523" s="127">
        <f t="shared" si="403"/>
        <v>0</v>
      </c>
      <c r="BF523" s="127">
        <f t="shared" si="403"/>
        <v>0</v>
      </c>
      <c r="BG523" s="127">
        <f t="shared" si="403"/>
        <v>0</v>
      </c>
      <c r="BH523" s="127">
        <f t="shared" si="403"/>
        <v>0</v>
      </c>
      <c r="BI523" s="127">
        <f t="shared" si="403"/>
        <v>0</v>
      </c>
      <c r="BJ523" s="127">
        <f t="shared" si="403"/>
        <v>0</v>
      </c>
      <c r="BK523" s="127">
        <f t="shared" si="403"/>
        <v>0</v>
      </c>
      <c r="BL523" s="127">
        <f t="shared" si="403"/>
        <v>0</v>
      </c>
      <c r="BM523" s="127">
        <f t="shared" si="403"/>
        <v>0</v>
      </c>
    </row>
    <row r="524" spans="2:65" x14ac:dyDescent="0.25">
      <c r="B524" t="str">
        <f t="shared" si="401"/>
        <v>COSTI D'IMPIANTO E AMPLIAMENTO</v>
      </c>
      <c r="C524" s="51">
        <f t="shared" si="401"/>
        <v>0</v>
      </c>
      <c r="F524" s="127"/>
      <c r="G524" s="127"/>
      <c r="H524" s="127"/>
      <c r="I524" s="127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127"/>
      <c r="U524" s="127"/>
      <c r="V524" s="127"/>
      <c r="W524" s="127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AH524" s="127"/>
      <c r="AI524" s="127"/>
      <c r="AJ524" s="127"/>
      <c r="AK524" s="127"/>
      <c r="AL524" s="127">
        <f t="shared" ref="AL524:BM524" si="404">+IF(AK531=$G$5,0,1)*(SUM($G$8)*$C524)/12</f>
        <v>0</v>
      </c>
      <c r="AM524" s="127">
        <f t="shared" si="404"/>
        <v>0</v>
      </c>
      <c r="AN524" s="127">
        <f t="shared" si="404"/>
        <v>0</v>
      </c>
      <c r="AO524" s="127">
        <f t="shared" si="404"/>
        <v>0</v>
      </c>
      <c r="AP524" s="127">
        <f t="shared" si="404"/>
        <v>0</v>
      </c>
      <c r="AQ524" s="127">
        <f t="shared" si="404"/>
        <v>0</v>
      </c>
      <c r="AR524" s="127">
        <f t="shared" si="404"/>
        <v>0</v>
      </c>
      <c r="AS524" s="127">
        <f t="shared" si="404"/>
        <v>0</v>
      </c>
      <c r="AT524" s="127">
        <f t="shared" si="404"/>
        <v>0</v>
      </c>
      <c r="AU524" s="127">
        <f t="shared" si="404"/>
        <v>0</v>
      </c>
      <c r="AV524" s="127">
        <f t="shared" si="404"/>
        <v>0</v>
      </c>
      <c r="AW524" s="127">
        <f t="shared" si="404"/>
        <v>0</v>
      </c>
      <c r="AX524" s="127">
        <f t="shared" si="404"/>
        <v>0</v>
      </c>
      <c r="AY524" s="127">
        <f t="shared" si="404"/>
        <v>0</v>
      </c>
      <c r="AZ524" s="127">
        <f t="shared" si="404"/>
        <v>0</v>
      </c>
      <c r="BA524" s="127">
        <f t="shared" si="404"/>
        <v>0</v>
      </c>
      <c r="BB524" s="127">
        <f t="shared" si="404"/>
        <v>0</v>
      </c>
      <c r="BC524" s="127">
        <f t="shared" si="404"/>
        <v>0</v>
      </c>
      <c r="BD524" s="127">
        <f t="shared" si="404"/>
        <v>0</v>
      </c>
      <c r="BE524" s="127">
        <f t="shared" si="404"/>
        <v>0</v>
      </c>
      <c r="BF524" s="127">
        <f t="shared" si="404"/>
        <v>0</v>
      </c>
      <c r="BG524" s="127">
        <f t="shared" si="404"/>
        <v>0</v>
      </c>
      <c r="BH524" s="127">
        <f t="shared" si="404"/>
        <v>0</v>
      </c>
      <c r="BI524" s="127">
        <f t="shared" si="404"/>
        <v>0</v>
      </c>
      <c r="BJ524" s="127">
        <f t="shared" si="404"/>
        <v>0</v>
      </c>
      <c r="BK524" s="127">
        <f t="shared" si="404"/>
        <v>0</v>
      </c>
      <c r="BL524" s="127">
        <f t="shared" si="404"/>
        <v>0</v>
      </c>
      <c r="BM524" s="127">
        <f t="shared" si="404"/>
        <v>0</v>
      </c>
    </row>
    <row r="525" spans="2:65" x14ac:dyDescent="0.25">
      <c r="B525" t="str">
        <f t="shared" si="401"/>
        <v>FEE D'INGRESSO</v>
      </c>
      <c r="C525" s="51">
        <f t="shared" si="401"/>
        <v>0</v>
      </c>
      <c r="F525" s="127"/>
      <c r="G525" s="127"/>
      <c r="H525" s="127"/>
      <c r="I525" s="127"/>
      <c r="J525" s="127"/>
      <c r="K525" s="127"/>
      <c r="L525" s="127"/>
      <c r="M525" s="127"/>
      <c r="N525" s="127"/>
      <c r="O525" s="127"/>
      <c r="P525" s="127"/>
      <c r="Q525" s="127"/>
      <c r="R525" s="127"/>
      <c r="S525" s="127"/>
      <c r="T525" s="127"/>
      <c r="U525" s="127"/>
      <c r="V525" s="127"/>
      <c r="W525" s="127"/>
      <c r="X525" s="127"/>
      <c r="Y525" s="127"/>
      <c r="Z525" s="127"/>
      <c r="AA525" s="127"/>
      <c r="AB525" s="127"/>
      <c r="AC525" s="127"/>
      <c r="AD525" s="127"/>
      <c r="AE525" s="127"/>
      <c r="AF525" s="127"/>
      <c r="AG525" s="127"/>
      <c r="AH525" s="127"/>
      <c r="AI525" s="127"/>
      <c r="AJ525" s="127"/>
      <c r="AK525" s="127"/>
      <c r="AL525" s="127">
        <f t="shared" ref="AL525:BM525" si="405">+IF(AK532=$G$5,0,1)*(SUM($G$9)*$C525)/12</f>
        <v>0</v>
      </c>
      <c r="AM525" s="127">
        <f t="shared" si="405"/>
        <v>0</v>
      </c>
      <c r="AN525" s="127">
        <f t="shared" si="405"/>
        <v>0</v>
      </c>
      <c r="AO525" s="127">
        <f t="shared" si="405"/>
        <v>0</v>
      </c>
      <c r="AP525" s="127">
        <f t="shared" si="405"/>
        <v>0</v>
      </c>
      <c r="AQ525" s="127">
        <f t="shared" si="405"/>
        <v>0</v>
      </c>
      <c r="AR525" s="127">
        <f t="shared" si="405"/>
        <v>0</v>
      </c>
      <c r="AS525" s="127">
        <f t="shared" si="405"/>
        <v>0</v>
      </c>
      <c r="AT525" s="127">
        <f t="shared" si="405"/>
        <v>0</v>
      </c>
      <c r="AU525" s="127">
        <f t="shared" si="405"/>
        <v>0</v>
      </c>
      <c r="AV525" s="127">
        <f t="shared" si="405"/>
        <v>0</v>
      </c>
      <c r="AW525" s="127">
        <f t="shared" si="405"/>
        <v>0</v>
      </c>
      <c r="AX525" s="127">
        <f t="shared" si="405"/>
        <v>0</v>
      </c>
      <c r="AY525" s="127">
        <f t="shared" si="405"/>
        <v>0</v>
      </c>
      <c r="AZ525" s="127">
        <f t="shared" si="405"/>
        <v>0</v>
      </c>
      <c r="BA525" s="127">
        <f t="shared" si="405"/>
        <v>0</v>
      </c>
      <c r="BB525" s="127">
        <f t="shared" si="405"/>
        <v>0</v>
      </c>
      <c r="BC525" s="127">
        <f t="shared" si="405"/>
        <v>0</v>
      </c>
      <c r="BD525" s="127">
        <f t="shared" si="405"/>
        <v>0</v>
      </c>
      <c r="BE525" s="127">
        <f t="shared" si="405"/>
        <v>0</v>
      </c>
      <c r="BF525" s="127">
        <f t="shared" si="405"/>
        <v>0</v>
      </c>
      <c r="BG525" s="127">
        <f t="shared" si="405"/>
        <v>0</v>
      </c>
      <c r="BH525" s="127">
        <f t="shared" si="405"/>
        <v>0</v>
      </c>
      <c r="BI525" s="127">
        <f t="shared" si="405"/>
        <v>0</v>
      </c>
      <c r="BJ525" s="127">
        <f t="shared" si="405"/>
        <v>0</v>
      </c>
      <c r="BK525" s="127">
        <f t="shared" si="405"/>
        <v>0</v>
      </c>
      <c r="BL525" s="127">
        <f t="shared" si="405"/>
        <v>0</v>
      </c>
      <c r="BM525" s="127">
        <f t="shared" si="405"/>
        <v>0</v>
      </c>
    </row>
    <row r="526" spans="2:65" x14ac:dyDescent="0.25">
      <c r="B526" t="str">
        <f t="shared" si="401"/>
        <v>ALTRE IMM.NI IMMATERIALI</v>
      </c>
      <c r="C526" s="51">
        <f t="shared" si="401"/>
        <v>0</v>
      </c>
      <c r="F526" s="127"/>
      <c r="G526" s="127"/>
      <c r="H526" s="127"/>
      <c r="I526" s="127"/>
      <c r="J526" s="127"/>
      <c r="K526" s="127"/>
      <c r="L526" s="127"/>
      <c r="M526" s="127"/>
      <c r="N526" s="127"/>
      <c r="O526" s="127"/>
      <c r="P526" s="127"/>
      <c r="Q526" s="127"/>
      <c r="R526" s="127"/>
      <c r="S526" s="127"/>
      <c r="T526" s="127"/>
      <c r="U526" s="127"/>
      <c r="V526" s="127"/>
      <c r="W526" s="127"/>
      <c r="X526" s="127"/>
      <c r="Y526" s="127"/>
      <c r="Z526" s="127"/>
      <c r="AA526" s="127"/>
      <c r="AB526" s="127"/>
      <c r="AC526" s="127"/>
      <c r="AD526" s="127"/>
      <c r="AE526" s="127"/>
      <c r="AF526" s="127"/>
      <c r="AG526" s="127"/>
      <c r="AH526" s="127"/>
      <c r="AI526" s="127"/>
      <c r="AJ526" s="127"/>
      <c r="AK526" s="127"/>
      <c r="AL526" s="127">
        <f t="shared" ref="AL526:BM526" si="406">+IF(AK533=$G$5,0,1)*(SUM($G$10)*$C526)/12</f>
        <v>0</v>
      </c>
      <c r="AM526" s="127">
        <f t="shared" si="406"/>
        <v>0</v>
      </c>
      <c r="AN526" s="127">
        <f t="shared" si="406"/>
        <v>0</v>
      </c>
      <c r="AO526" s="127">
        <f t="shared" si="406"/>
        <v>0</v>
      </c>
      <c r="AP526" s="127">
        <f t="shared" si="406"/>
        <v>0</v>
      </c>
      <c r="AQ526" s="127">
        <f t="shared" si="406"/>
        <v>0</v>
      </c>
      <c r="AR526" s="127">
        <f t="shared" si="406"/>
        <v>0</v>
      </c>
      <c r="AS526" s="127">
        <f t="shared" si="406"/>
        <v>0</v>
      </c>
      <c r="AT526" s="127">
        <f t="shared" si="406"/>
        <v>0</v>
      </c>
      <c r="AU526" s="127">
        <f t="shared" si="406"/>
        <v>0</v>
      </c>
      <c r="AV526" s="127">
        <f t="shared" si="406"/>
        <v>0</v>
      </c>
      <c r="AW526" s="127">
        <f t="shared" si="406"/>
        <v>0</v>
      </c>
      <c r="AX526" s="127">
        <f t="shared" si="406"/>
        <v>0</v>
      </c>
      <c r="AY526" s="127">
        <f t="shared" si="406"/>
        <v>0</v>
      </c>
      <c r="AZ526" s="127">
        <f t="shared" si="406"/>
        <v>0</v>
      </c>
      <c r="BA526" s="127">
        <f t="shared" si="406"/>
        <v>0</v>
      </c>
      <c r="BB526" s="127">
        <f t="shared" si="406"/>
        <v>0</v>
      </c>
      <c r="BC526" s="127">
        <f t="shared" si="406"/>
        <v>0</v>
      </c>
      <c r="BD526" s="127">
        <f t="shared" si="406"/>
        <v>0</v>
      </c>
      <c r="BE526" s="127">
        <f t="shared" si="406"/>
        <v>0</v>
      </c>
      <c r="BF526" s="127">
        <f t="shared" si="406"/>
        <v>0</v>
      </c>
      <c r="BG526" s="127">
        <f t="shared" si="406"/>
        <v>0</v>
      </c>
      <c r="BH526" s="127">
        <f t="shared" si="406"/>
        <v>0</v>
      </c>
      <c r="BI526" s="127">
        <f t="shared" si="406"/>
        <v>0</v>
      </c>
      <c r="BJ526" s="127">
        <f t="shared" si="406"/>
        <v>0</v>
      </c>
      <c r="BK526" s="127">
        <f t="shared" si="406"/>
        <v>0</v>
      </c>
      <c r="BL526" s="127">
        <f t="shared" si="406"/>
        <v>0</v>
      </c>
      <c r="BM526" s="127">
        <f t="shared" si="406"/>
        <v>0</v>
      </c>
    </row>
    <row r="527" spans="2:65" ht="30" x14ac:dyDescent="0.25">
      <c r="C527" s="50"/>
      <c r="F527" s="165" t="s">
        <v>167</v>
      </c>
      <c r="G527" s="165" t="s">
        <v>167</v>
      </c>
      <c r="H527" s="165" t="s">
        <v>167</v>
      </c>
      <c r="I527" s="165" t="s">
        <v>167</v>
      </c>
      <c r="J527" s="165" t="s">
        <v>167</v>
      </c>
      <c r="K527" s="165" t="s">
        <v>167</v>
      </c>
      <c r="L527" s="165" t="s">
        <v>167</v>
      </c>
      <c r="M527" s="165" t="s">
        <v>167</v>
      </c>
      <c r="N527" s="165" t="s">
        <v>167</v>
      </c>
      <c r="O527" s="165" t="s">
        <v>167</v>
      </c>
      <c r="P527" s="165" t="s">
        <v>167</v>
      </c>
      <c r="Q527" s="165" t="s">
        <v>167</v>
      </c>
      <c r="R527" s="165" t="s">
        <v>167</v>
      </c>
      <c r="S527" s="165" t="s">
        <v>167</v>
      </c>
      <c r="T527" s="165" t="s">
        <v>167</v>
      </c>
      <c r="U527" s="165" t="s">
        <v>167</v>
      </c>
      <c r="V527" s="165" t="s">
        <v>167</v>
      </c>
      <c r="W527" s="165" t="s">
        <v>167</v>
      </c>
      <c r="X527" s="165" t="s">
        <v>167</v>
      </c>
      <c r="Y527" s="165" t="s">
        <v>167</v>
      </c>
      <c r="Z527" s="165" t="s">
        <v>167</v>
      </c>
      <c r="AA527" s="165" t="s">
        <v>167</v>
      </c>
      <c r="AB527" s="165" t="s">
        <v>167</v>
      </c>
      <c r="AC527" s="165" t="s">
        <v>167</v>
      </c>
      <c r="AD527" s="165" t="s">
        <v>167</v>
      </c>
      <c r="AE527" s="165" t="s">
        <v>167</v>
      </c>
      <c r="AF527" s="165" t="s">
        <v>167</v>
      </c>
      <c r="AG527" s="165" t="s">
        <v>167</v>
      </c>
      <c r="AH527" s="165" t="s">
        <v>167</v>
      </c>
      <c r="AI527" s="165" t="s">
        <v>167</v>
      </c>
      <c r="AJ527" s="165" t="s">
        <v>167</v>
      </c>
      <c r="AK527" s="165" t="s">
        <v>167</v>
      </c>
      <c r="AL527" s="165" t="s">
        <v>167</v>
      </c>
      <c r="AM527" s="165" t="s">
        <v>167</v>
      </c>
      <c r="AN527" s="165" t="s">
        <v>167</v>
      </c>
      <c r="AO527" s="165" t="s">
        <v>167</v>
      </c>
      <c r="AP527" s="165" t="s">
        <v>167</v>
      </c>
      <c r="AQ527" s="165" t="s">
        <v>167</v>
      </c>
      <c r="AR527" s="165" t="s">
        <v>167</v>
      </c>
      <c r="AS527" s="165" t="s">
        <v>167</v>
      </c>
      <c r="AT527" s="165" t="s">
        <v>167</v>
      </c>
      <c r="AU527" s="165" t="s">
        <v>167</v>
      </c>
      <c r="AV527" s="165" t="s">
        <v>167</v>
      </c>
      <c r="AW527" s="165" t="s">
        <v>167</v>
      </c>
      <c r="AX527" s="165" t="s">
        <v>167</v>
      </c>
      <c r="AY527" s="165" t="s">
        <v>167</v>
      </c>
      <c r="AZ527" s="165" t="s">
        <v>167</v>
      </c>
      <c r="BA527" s="165" t="s">
        <v>167</v>
      </c>
      <c r="BB527" s="165" t="s">
        <v>167</v>
      </c>
      <c r="BC527" s="165" t="s">
        <v>167</v>
      </c>
      <c r="BD527" s="165" t="s">
        <v>167</v>
      </c>
      <c r="BE527" s="165" t="s">
        <v>167</v>
      </c>
      <c r="BF527" s="165" t="s">
        <v>167</v>
      </c>
      <c r="BG527" s="165" t="s">
        <v>167</v>
      </c>
      <c r="BH527" s="165" t="s">
        <v>167</v>
      </c>
      <c r="BI527" s="165" t="s">
        <v>167</v>
      </c>
      <c r="BJ527" s="165" t="s">
        <v>167</v>
      </c>
      <c r="BK527" s="165" t="s">
        <v>167</v>
      </c>
      <c r="BL527" s="165" t="s">
        <v>167</v>
      </c>
      <c r="BM527" s="165" t="s">
        <v>167</v>
      </c>
    </row>
    <row r="528" spans="2:65" x14ac:dyDescent="0.25">
      <c r="B528" t="str">
        <f>+B521</f>
        <v>FABBRICATI</v>
      </c>
      <c r="C528" s="51"/>
      <c r="F528" s="127"/>
      <c r="G528" s="127"/>
      <c r="H528" s="127"/>
      <c r="I528" s="127"/>
      <c r="J528" s="127"/>
      <c r="K528" s="127"/>
      <c r="L528" s="127"/>
      <c r="M528" s="127"/>
      <c r="N528" s="127"/>
      <c r="O528" s="127"/>
      <c r="P528" s="127"/>
      <c r="Q528" s="127"/>
      <c r="R528" s="127"/>
      <c r="S528" s="127"/>
      <c r="T528" s="127"/>
      <c r="U528" s="127"/>
      <c r="V528" s="127"/>
      <c r="W528" s="127"/>
      <c r="X528" s="127"/>
      <c r="Y528" s="127"/>
      <c r="Z528" s="127"/>
      <c r="AA528" s="127"/>
      <c r="AB528" s="127"/>
      <c r="AC528" s="127"/>
      <c r="AD528" s="127"/>
      <c r="AE528" s="127"/>
      <c r="AF528" s="127"/>
      <c r="AG528" s="127"/>
      <c r="AH528" s="127"/>
      <c r="AI528" s="127"/>
      <c r="AJ528" s="127"/>
      <c r="AK528" s="127"/>
      <c r="AL528" s="127">
        <f t="shared" ref="AL528:BM533" si="407">+AK528+AL521</f>
        <v>0</v>
      </c>
      <c r="AM528" s="127">
        <f t="shared" si="407"/>
        <v>0</v>
      </c>
      <c r="AN528" s="127">
        <f t="shared" si="407"/>
        <v>0</v>
      </c>
      <c r="AO528" s="127">
        <f t="shared" si="407"/>
        <v>0</v>
      </c>
      <c r="AP528" s="127">
        <f t="shared" si="407"/>
        <v>0</v>
      </c>
      <c r="AQ528" s="127">
        <f t="shared" si="407"/>
        <v>0</v>
      </c>
      <c r="AR528" s="127">
        <f t="shared" si="407"/>
        <v>0</v>
      </c>
      <c r="AS528" s="127">
        <f t="shared" si="407"/>
        <v>0</v>
      </c>
      <c r="AT528" s="127">
        <f t="shared" si="407"/>
        <v>0</v>
      </c>
      <c r="AU528" s="127">
        <f t="shared" si="407"/>
        <v>0</v>
      </c>
      <c r="AV528" s="127">
        <f t="shared" si="407"/>
        <v>0</v>
      </c>
      <c r="AW528" s="127">
        <f t="shared" si="407"/>
        <v>0</v>
      </c>
      <c r="AX528" s="127">
        <f t="shared" si="407"/>
        <v>0</v>
      </c>
      <c r="AY528" s="127">
        <f t="shared" si="407"/>
        <v>0</v>
      </c>
      <c r="AZ528" s="127">
        <f t="shared" si="407"/>
        <v>0</v>
      </c>
      <c r="BA528" s="127">
        <f t="shared" si="407"/>
        <v>0</v>
      </c>
      <c r="BB528" s="127">
        <f t="shared" si="407"/>
        <v>0</v>
      </c>
      <c r="BC528" s="127">
        <f t="shared" si="407"/>
        <v>0</v>
      </c>
      <c r="BD528" s="127">
        <f t="shared" si="407"/>
        <v>0</v>
      </c>
      <c r="BE528" s="127">
        <f t="shared" si="407"/>
        <v>0</v>
      </c>
      <c r="BF528" s="127">
        <f t="shared" si="407"/>
        <v>0</v>
      </c>
      <c r="BG528" s="127">
        <f t="shared" si="407"/>
        <v>0</v>
      </c>
      <c r="BH528" s="127">
        <f t="shared" si="407"/>
        <v>0</v>
      </c>
      <c r="BI528" s="127">
        <f t="shared" si="407"/>
        <v>0</v>
      </c>
      <c r="BJ528" s="127">
        <f t="shared" si="407"/>
        <v>0</v>
      </c>
      <c r="BK528" s="127">
        <f t="shared" si="407"/>
        <v>0</v>
      </c>
      <c r="BL528" s="127">
        <f t="shared" si="407"/>
        <v>0</v>
      </c>
      <c r="BM528" s="127">
        <f t="shared" si="407"/>
        <v>0</v>
      </c>
    </row>
    <row r="529" spans="2:65" x14ac:dyDescent="0.25">
      <c r="B529" t="str">
        <f t="shared" ref="B529:B532" si="408">+B522</f>
        <v>IMPIANTI E MACCHINARI</v>
      </c>
      <c r="C529" s="51"/>
      <c r="F529" s="127"/>
      <c r="G529" s="127"/>
      <c r="H529" s="127"/>
      <c r="I529" s="127"/>
      <c r="J529" s="127"/>
      <c r="K529" s="127"/>
      <c r="L529" s="127"/>
      <c r="M529" s="127"/>
      <c r="N529" s="127"/>
      <c r="O529" s="127"/>
      <c r="P529" s="127"/>
      <c r="Q529" s="127"/>
      <c r="R529" s="127"/>
      <c r="S529" s="127"/>
      <c r="T529" s="127"/>
      <c r="U529" s="127"/>
      <c r="V529" s="127"/>
      <c r="W529" s="127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AH529" s="127"/>
      <c r="AI529" s="127"/>
      <c r="AJ529" s="127"/>
      <c r="AK529" s="127"/>
      <c r="AL529" s="127">
        <f t="shared" si="407"/>
        <v>0</v>
      </c>
      <c r="AM529" s="127">
        <f t="shared" si="407"/>
        <v>0</v>
      </c>
      <c r="AN529" s="127">
        <f t="shared" si="407"/>
        <v>0</v>
      </c>
      <c r="AO529" s="127">
        <f t="shared" si="407"/>
        <v>0</v>
      </c>
      <c r="AP529" s="127">
        <f t="shared" si="407"/>
        <v>0</v>
      </c>
      <c r="AQ529" s="127">
        <f t="shared" si="407"/>
        <v>0</v>
      </c>
      <c r="AR529" s="127">
        <f t="shared" si="407"/>
        <v>0</v>
      </c>
      <c r="AS529" s="127">
        <f t="shared" si="407"/>
        <v>0</v>
      </c>
      <c r="AT529" s="127">
        <f t="shared" si="407"/>
        <v>0</v>
      </c>
      <c r="AU529" s="127">
        <f t="shared" si="407"/>
        <v>0</v>
      </c>
      <c r="AV529" s="127">
        <f t="shared" si="407"/>
        <v>0</v>
      </c>
      <c r="AW529" s="127">
        <f t="shared" si="407"/>
        <v>0</v>
      </c>
      <c r="AX529" s="127">
        <f t="shared" si="407"/>
        <v>0</v>
      </c>
      <c r="AY529" s="127">
        <f t="shared" si="407"/>
        <v>0</v>
      </c>
      <c r="AZ529" s="127">
        <f t="shared" si="407"/>
        <v>0</v>
      </c>
      <c r="BA529" s="127">
        <f t="shared" si="407"/>
        <v>0</v>
      </c>
      <c r="BB529" s="127">
        <f t="shared" si="407"/>
        <v>0</v>
      </c>
      <c r="BC529" s="127">
        <f t="shared" si="407"/>
        <v>0</v>
      </c>
      <c r="BD529" s="127">
        <f t="shared" si="407"/>
        <v>0</v>
      </c>
      <c r="BE529" s="127">
        <f t="shared" si="407"/>
        <v>0</v>
      </c>
      <c r="BF529" s="127">
        <f t="shared" si="407"/>
        <v>0</v>
      </c>
      <c r="BG529" s="127">
        <f t="shared" si="407"/>
        <v>0</v>
      </c>
      <c r="BH529" s="127">
        <f t="shared" si="407"/>
        <v>0</v>
      </c>
      <c r="BI529" s="127">
        <f t="shared" si="407"/>
        <v>0</v>
      </c>
      <c r="BJ529" s="127">
        <f t="shared" si="407"/>
        <v>0</v>
      </c>
      <c r="BK529" s="127">
        <f t="shared" si="407"/>
        <v>0</v>
      </c>
      <c r="BL529" s="127">
        <f t="shared" si="407"/>
        <v>0</v>
      </c>
      <c r="BM529" s="127">
        <f t="shared" si="407"/>
        <v>0</v>
      </c>
    </row>
    <row r="530" spans="2:65" x14ac:dyDescent="0.25">
      <c r="B530" t="str">
        <f t="shared" si="408"/>
        <v>ATTREZZATURE IND.LI E COMM.LI</v>
      </c>
      <c r="C530" s="51"/>
      <c r="F530" s="127"/>
      <c r="G530" s="127"/>
      <c r="H530" s="127"/>
      <c r="I530" s="127"/>
      <c r="J530" s="127"/>
      <c r="K530" s="127"/>
      <c r="L530" s="127"/>
      <c r="M530" s="127"/>
      <c r="N530" s="127"/>
      <c r="O530" s="127"/>
      <c r="P530" s="127"/>
      <c r="Q530" s="127"/>
      <c r="R530" s="127"/>
      <c r="S530" s="127"/>
      <c r="T530" s="127"/>
      <c r="U530" s="127"/>
      <c r="V530" s="127"/>
      <c r="W530" s="127"/>
      <c r="X530" s="127"/>
      <c r="Y530" s="127"/>
      <c r="Z530" s="127"/>
      <c r="AA530" s="127"/>
      <c r="AB530" s="127"/>
      <c r="AC530" s="127"/>
      <c r="AD530" s="127"/>
      <c r="AE530" s="127"/>
      <c r="AF530" s="127"/>
      <c r="AG530" s="127"/>
      <c r="AH530" s="127"/>
      <c r="AI530" s="127"/>
      <c r="AJ530" s="127"/>
      <c r="AK530" s="127"/>
      <c r="AL530" s="127">
        <f t="shared" si="407"/>
        <v>0</v>
      </c>
      <c r="AM530" s="127">
        <f t="shared" si="407"/>
        <v>0</v>
      </c>
      <c r="AN530" s="127">
        <f t="shared" si="407"/>
        <v>0</v>
      </c>
      <c r="AO530" s="127">
        <f t="shared" si="407"/>
        <v>0</v>
      </c>
      <c r="AP530" s="127">
        <f t="shared" si="407"/>
        <v>0</v>
      </c>
      <c r="AQ530" s="127">
        <f t="shared" si="407"/>
        <v>0</v>
      </c>
      <c r="AR530" s="127">
        <f t="shared" si="407"/>
        <v>0</v>
      </c>
      <c r="AS530" s="127">
        <f t="shared" si="407"/>
        <v>0</v>
      </c>
      <c r="AT530" s="127">
        <f t="shared" si="407"/>
        <v>0</v>
      </c>
      <c r="AU530" s="127">
        <f t="shared" si="407"/>
        <v>0</v>
      </c>
      <c r="AV530" s="127">
        <f t="shared" si="407"/>
        <v>0</v>
      </c>
      <c r="AW530" s="127">
        <f t="shared" si="407"/>
        <v>0</v>
      </c>
      <c r="AX530" s="127">
        <f t="shared" si="407"/>
        <v>0</v>
      </c>
      <c r="AY530" s="127">
        <f t="shared" si="407"/>
        <v>0</v>
      </c>
      <c r="AZ530" s="127">
        <f t="shared" si="407"/>
        <v>0</v>
      </c>
      <c r="BA530" s="127">
        <f t="shared" si="407"/>
        <v>0</v>
      </c>
      <c r="BB530" s="127">
        <f t="shared" si="407"/>
        <v>0</v>
      </c>
      <c r="BC530" s="127">
        <f t="shared" si="407"/>
        <v>0</v>
      </c>
      <c r="BD530" s="127">
        <f t="shared" si="407"/>
        <v>0</v>
      </c>
      <c r="BE530" s="127">
        <f t="shared" si="407"/>
        <v>0</v>
      </c>
      <c r="BF530" s="127">
        <f t="shared" si="407"/>
        <v>0</v>
      </c>
      <c r="BG530" s="127">
        <f t="shared" si="407"/>
        <v>0</v>
      </c>
      <c r="BH530" s="127">
        <f t="shared" si="407"/>
        <v>0</v>
      </c>
      <c r="BI530" s="127">
        <f t="shared" si="407"/>
        <v>0</v>
      </c>
      <c r="BJ530" s="127">
        <f t="shared" si="407"/>
        <v>0</v>
      </c>
      <c r="BK530" s="127">
        <f t="shared" si="407"/>
        <v>0</v>
      </c>
      <c r="BL530" s="127">
        <f t="shared" si="407"/>
        <v>0</v>
      </c>
      <c r="BM530" s="127">
        <f t="shared" si="407"/>
        <v>0</v>
      </c>
    </row>
    <row r="531" spans="2:65" x14ac:dyDescent="0.25">
      <c r="B531" t="str">
        <f t="shared" si="408"/>
        <v>COSTI D'IMPIANTO E AMPLIAMENTO</v>
      </c>
      <c r="C531" s="51"/>
      <c r="F531" s="127"/>
      <c r="G531" s="127"/>
      <c r="H531" s="127"/>
      <c r="I531" s="127"/>
      <c r="J531" s="127"/>
      <c r="K531" s="127"/>
      <c r="L531" s="127"/>
      <c r="M531" s="127"/>
      <c r="N531" s="127"/>
      <c r="O531" s="127"/>
      <c r="P531" s="127"/>
      <c r="Q531" s="127"/>
      <c r="R531" s="127"/>
      <c r="S531" s="127"/>
      <c r="T531" s="127"/>
      <c r="U531" s="127"/>
      <c r="V531" s="127"/>
      <c r="W531" s="127"/>
      <c r="X531" s="127"/>
      <c r="Y531" s="127"/>
      <c r="Z531" s="127"/>
      <c r="AA531" s="127"/>
      <c r="AB531" s="127"/>
      <c r="AC531" s="127"/>
      <c r="AD531" s="127"/>
      <c r="AE531" s="127"/>
      <c r="AF531" s="127"/>
      <c r="AG531" s="127"/>
      <c r="AH531" s="127"/>
      <c r="AI531" s="127"/>
      <c r="AJ531" s="127"/>
      <c r="AK531" s="127"/>
      <c r="AL531" s="127">
        <f t="shared" si="407"/>
        <v>0</v>
      </c>
      <c r="AM531" s="127">
        <f t="shared" si="407"/>
        <v>0</v>
      </c>
      <c r="AN531" s="127">
        <f t="shared" si="407"/>
        <v>0</v>
      </c>
      <c r="AO531" s="127">
        <f t="shared" si="407"/>
        <v>0</v>
      </c>
      <c r="AP531" s="127">
        <f t="shared" si="407"/>
        <v>0</v>
      </c>
      <c r="AQ531" s="127">
        <f t="shared" si="407"/>
        <v>0</v>
      </c>
      <c r="AR531" s="127">
        <f t="shared" si="407"/>
        <v>0</v>
      </c>
      <c r="AS531" s="127">
        <f t="shared" si="407"/>
        <v>0</v>
      </c>
      <c r="AT531" s="127">
        <f t="shared" si="407"/>
        <v>0</v>
      </c>
      <c r="AU531" s="127">
        <f t="shared" si="407"/>
        <v>0</v>
      </c>
      <c r="AV531" s="127">
        <f t="shared" si="407"/>
        <v>0</v>
      </c>
      <c r="AW531" s="127">
        <f t="shared" si="407"/>
        <v>0</v>
      </c>
      <c r="AX531" s="127">
        <f t="shared" si="407"/>
        <v>0</v>
      </c>
      <c r="AY531" s="127">
        <f t="shared" si="407"/>
        <v>0</v>
      </c>
      <c r="AZ531" s="127">
        <f t="shared" si="407"/>
        <v>0</v>
      </c>
      <c r="BA531" s="127">
        <f t="shared" si="407"/>
        <v>0</v>
      </c>
      <c r="BB531" s="127">
        <f t="shared" si="407"/>
        <v>0</v>
      </c>
      <c r="BC531" s="127">
        <f t="shared" si="407"/>
        <v>0</v>
      </c>
      <c r="BD531" s="127">
        <f t="shared" si="407"/>
        <v>0</v>
      </c>
      <c r="BE531" s="127">
        <f t="shared" si="407"/>
        <v>0</v>
      </c>
      <c r="BF531" s="127">
        <f t="shared" si="407"/>
        <v>0</v>
      </c>
      <c r="BG531" s="127">
        <f t="shared" si="407"/>
        <v>0</v>
      </c>
      <c r="BH531" s="127">
        <f t="shared" si="407"/>
        <v>0</v>
      </c>
      <c r="BI531" s="127">
        <f t="shared" si="407"/>
        <v>0</v>
      </c>
      <c r="BJ531" s="127">
        <f t="shared" si="407"/>
        <v>0</v>
      </c>
      <c r="BK531" s="127">
        <f t="shared" si="407"/>
        <v>0</v>
      </c>
      <c r="BL531" s="127">
        <f t="shared" si="407"/>
        <v>0</v>
      </c>
      <c r="BM531" s="127">
        <f t="shared" si="407"/>
        <v>0</v>
      </c>
    </row>
    <row r="532" spans="2:65" x14ac:dyDescent="0.25">
      <c r="B532" t="str">
        <f t="shared" si="408"/>
        <v>FEE D'INGRESSO</v>
      </c>
      <c r="C532" s="51"/>
      <c r="F532" s="127"/>
      <c r="G532" s="127"/>
      <c r="H532" s="127"/>
      <c r="I532" s="127"/>
      <c r="J532" s="127"/>
      <c r="K532" s="127"/>
      <c r="L532" s="127"/>
      <c r="M532" s="127"/>
      <c r="N532" s="127"/>
      <c r="O532" s="127"/>
      <c r="P532" s="127"/>
      <c r="Q532" s="127"/>
      <c r="R532" s="127"/>
      <c r="S532" s="127"/>
      <c r="T532" s="127"/>
      <c r="U532" s="127"/>
      <c r="V532" s="127"/>
      <c r="W532" s="127"/>
      <c r="X532" s="127"/>
      <c r="Y532" s="127"/>
      <c r="Z532" s="127"/>
      <c r="AA532" s="127"/>
      <c r="AB532" s="127"/>
      <c r="AC532" s="127"/>
      <c r="AD532" s="127"/>
      <c r="AE532" s="127"/>
      <c r="AF532" s="127"/>
      <c r="AG532" s="127"/>
      <c r="AH532" s="127"/>
      <c r="AI532" s="127"/>
      <c r="AJ532" s="127"/>
      <c r="AK532" s="127"/>
      <c r="AL532" s="127">
        <f t="shared" si="407"/>
        <v>0</v>
      </c>
      <c r="AM532" s="127">
        <f t="shared" si="407"/>
        <v>0</v>
      </c>
      <c r="AN532" s="127">
        <f t="shared" si="407"/>
        <v>0</v>
      </c>
      <c r="AO532" s="127">
        <f t="shared" si="407"/>
        <v>0</v>
      </c>
      <c r="AP532" s="127">
        <f t="shared" si="407"/>
        <v>0</v>
      </c>
      <c r="AQ532" s="127">
        <f t="shared" si="407"/>
        <v>0</v>
      </c>
      <c r="AR532" s="127">
        <f t="shared" si="407"/>
        <v>0</v>
      </c>
      <c r="AS532" s="127">
        <f t="shared" si="407"/>
        <v>0</v>
      </c>
      <c r="AT532" s="127">
        <f t="shared" si="407"/>
        <v>0</v>
      </c>
      <c r="AU532" s="127">
        <f t="shared" si="407"/>
        <v>0</v>
      </c>
      <c r="AV532" s="127">
        <f t="shared" si="407"/>
        <v>0</v>
      </c>
      <c r="AW532" s="127">
        <f t="shared" si="407"/>
        <v>0</v>
      </c>
      <c r="AX532" s="127">
        <f t="shared" si="407"/>
        <v>0</v>
      </c>
      <c r="AY532" s="127">
        <f t="shared" si="407"/>
        <v>0</v>
      </c>
      <c r="AZ532" s="127">
        <f t="shared" si="407"/>
        <v>0</v>
      </c>
      <c r="BA532" s="127">
        <f t="shared" si="407"/>
        <v>0</v>
      </c>
      <c r="BB532" s="127">
        <f t="shared" si="407"/>
        <v>0</v>
      </c>
      <c r="BC532" s="127">
        <f t="shared" si="407"/>
        <v>0</v>
      </c>
      <c r="BD532" s="127">
        <f t="shared" si="407"/>
        <v>0</v>
      </c>
      <c r="BE532" s="127">
        <f t="shared" si="407"/>
        <v>0</v>
      </c>
      <c r="BF532" s="127">
        <f t="shared" si="407"/>
        <v>0</v>
      </c>
      <c r="BG532" s="127">
        <f t="shared" si="407"/>
        <v>0</v>
      </c>
      <c r="BH532" s="127">
        <f t="shared" si="407"/>
        <v>0</v>
      </c>
      <c r="BI532" s="127">
        <f t="shared" si="407"/>
        <v>0</v>
      </c>
      <c r="BJ532" s="127">
        <f t="shared" si="407"/>
        <v>0</v>
      </c>
      <c r="BK532" s="127">
        <f t="shared" si="407"/>
        <v>0</v>
      </c>
      <c r="BL532" s="127">
        <f t="shared" si="407"/>
        <v>0</v>
      </c>
      <c r="BM532" s="127">
        <f t="shared" si="407"/>
        <v>0</v>
      </c>
    </row>
    <row r="533" spans="2:65" x14ac:dyDescent="0.25">
      <c r="B533" t="str">
        <f>+B526</f>
        <v>ALTRE IMM.NI IMMATERIALI</v>
      </c>
      <c r="C533" s="51"/>
      <c r="F533" s="127"/>
      <c r="G533" s="127"/>
      <c r="H533" s="127"/>
      <c r="I533" s="127"/>
      <c r="J533" s="127"/>
      <c r="K533" s="127"/>
      <c r="L533" s="127"/>
      <c r="M533" s="127"/>
      <c r="N533" s="127"/>
      <c r="O533" s="127"/>
      <c r="P533" s="127"/>
      <c r="Q533" s="127"/>
      <c r="R533" s="127"/>
      <c r="S533" s="127"/>
      <c r="T533" s="127"/>
      <c r="U533" s="127"/>
      <c r="V533" s="127"/>
      <c r="W533" s="127"/>
      <c r="X533" s="127"/>
      <c r="Y533" s="127"/>
      <c r="Z533" s="127"/>
      <c r="AA533" s="127"/>
      <c r="AB533" s="127"/>
      <c r="AC533" s="127"/>
      <c r="AD533" s="127"/>
      <c r="AE533" s="127"/>
      <c r="AF533" s="127"/>
      <c r="AG533" s="127"/>
      <c r="AH533" s="127"/>
      <c r="AI533" s="127"/>
      <c r="AJ533" s="127"/>
      <c r="AK533" s="127"/>
      <c r="AL533" s="127">
        <f t="shared" si="407"/>
        <v>0</v>
      </c>
      <c r="AM533" s="127">
        <f t="shared" si="407"/>
        <v>0</v>
      </c>
      <c r="AN533" s="127">
        <f t="shared" si="407"/>
        <v>0</v>
      </c>
      <c r="AO533" s="127">
        <f t="shared" si="407"/>
        <v>0</v>
      </c>
      <c r="AP533" s="127">
        <f t="shared" si="407"/>
        <v>0</v>
      </c>
      <c r="AQ533" s="127">
        <f t="shared" si="407"/>
        <v>0</v>
      </c>
      <c r="AR533" s="127">
        <f t="shared" si="407"/>
        <v>0</v>
      </c>
      <c r="AS533" s="127">
        <f t="shared" si="407"/>
        <v>0</v>
      </c>
      <c r="AT533" s="127">
        <f t="shared" si="407"/>
        <v>0</v>
      </c>
      <c r="AU533" s="127">
        <f t="shared" si="407"/>
        <v>0</v>
      </c>
      <c r="AV533" s="127">
        <f t="shared" si="407"/>
        <v>0</v>
      </c>
      <c r="AW533" s="127">
        <f t="shared" si="407"/>
        <v>0</v>
      </c>
      <c r="AX533" s="127">
        <f t="shared" si="407"/>
        <v>0</v>
      </c>
      <c r="AY533" s="127">
        <f t="shared" si="407"/>
        <v>0</v>
      </c>
      <c r="AZ533" s="127">
        <f t="shared" si="407"/>
        <v>0</v>
      </c>
      <c r="BA533" s="127">
        <f t="shared" si="407"/>
        <v>0</v>
      </c>
      <c r="BB533" s="127">
        <f t="shared" si="407"/>
        <v>0</v>
      </c>
      <c r="BC533" s="127">
        <f t="shared" si="407"/>
        <v>0</v>
      </c>
      <c r="BD533" s="127">
        <f t="shared" si="407"/>
        <v>0</v>
      </c>
      <c r="BE533" s="127">
        <f t="shared" si="407"/>
        <v>0</v>
      </c>
      <c r="BF533" s="127">
        <f t="shared" si="407"/>
        <v>0</v>
      </c>
      <c r="BG533" s="127">
        <f t="shared" si="407"/>
        <v>0</v>
      </c>
      <c r="BH533" s="127">
        <f t="shared" si="407"/>
        <v>0</v>
      </c>
      <c r="BI533" s="127">
        <f t="shared" si="407"/>
        <v>0</v>
      </c>
      <c r="BJ533" s="127">
        <f t="shared" si="407"/>
        <v>0</v>
      </c>
      <c r="BK533" s="127">
        <f t="shared" si="407"/>
        <v>0</v>
      </c>
      <c r="BL533" s="127">
        <f t="shared" si="407"/>
        <v>0</v>
      </c>
      <c r="BM533" s="127">
        <f t="shared" si="407"/>
        <v>0</v>
      </c>
    </row>
    <row r="534" spans="2:65" x14ac:dyDescent="0.25">
      <c r="F534" s="142"/>
      <c r="G534" s="142"/>
      <c r="H534" s="142"/>
      <c r="I534" s="142"/>
      <c r="J534" s="142"/>
      <c r="K534" s="142"/>
      <c r="L534" s="142"/>
      <c r="M534" s="142"/>
      <c r="N534" s="142"/>
      <c r="O534" s="142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  <c r="Z534" s="142"/>
      <c r="AA534" s="142"/>
      <c r="AB534" s="142"/>
      <c r="AC534" s="142"/>
      <c r="AD534" s="142"/>
      <c r="AE534" s="142"/>
      <c r="AF534" s="142"/>
      <c r="AG534" s="142"/>
      <c r="AH534" s="142"/>
      <c r="AI534" s="142"/>
      <c r="AJ534" s="142"/>
      <c r="AK534" s="142"/>
      <c r="AL534" s="142"/>
      <c r="AM534" s="142"/>
      <c r="AN534" s="142"/>
      <c r="AO534" s="142"/>
      <c r="AP534" s="142"/>
      <c r="AQ534" s="142"/>
      <c r="AR534" s="142"/>
      <c r="AS534" s="142"/>
      <c r="AT534" s="142"/>
      <c r="AU534" s="142"/>
      <c r="AV534" s="142"/>
      <c r="AW534" s="142"/>
      <c r="AX534" s="142"/>
      <c r="AY534" s="142"/>
      <c r="AZ534" s="142"/>
      <c r="BA534" s="142"/>
      <c r="BB534" s="142"/>
      <c r="BC534" s="142"/>
      <c r="BD534" s="142"/>
      <c r="BE534" s="142"/>
      <c r="BF534" s="142"/>
      <c r="BG534" s="142"/>
      <c r="BH534" s="142"/>
      <c r="BI534" s="142"/>
      <c r="BJ534" s="142"/>
      <c r="BK534" s="142"/>
      <c r="BL534" s="142"/>
      <c r="BM534" s="142"/>
    </row>
    <row r="535" spans="2:65" ht="30" x14ac:dyDescent="0.25">
      <c r="C535" s="50" t="s">
        <v>165</v>
      </c>
      <c r="F535" s="165" t="s">
        <v>166</v>
      </c>
      <c r="G535" s="165" t="s">
        <v>166</v>
      </c>
      <c r="H535" s="165" t="s">
        <v>166</v>
      </c>
      <c r="I535" s="165" t="s">
        <v>166</v>
      </c>
      <c r="J535" s="165" t="s">
        <v>166</v>
      </c>
      <c r="K535" s="165" t="s">
        <v>166</v>
      </c>
      <c r="L535" s="165" t="s">
        <v>166</v>
      </c>
      <c r="M535" s="165" t="s">
        <v>166</v>
      </c>
      <c r="N535" s="165" t="s">
        <v>166</v>
      </c>
      <c r="O535" s="165" t="s">
        <v>166</v>
      </c>
      <c r="P535" s="165" t="s">
        <v>166</v>
      </c>
      <c r="Q535" s="165" t="s">
        <v>166</v>
      </c>
      <c r="R535" s="165" t="s">
        <v>166</v>
      </c>
      <c r="S535" s="165" t="s">
        <v>166</v>
      </c>
      <c r="T535" s="165" t="s">
        <v>166</v>
      </c>
      <c r="U535" s="165" t="s">
        <v>166</v>
      </c>
      <c r="V535" s="165" t="s">
        <v>166</v>
      </c>
      <c r="W535" s="165" t="s">
        <v>166</v>
      </c>
      <c r="X535" s="165" t="s">
        <v>166</v>
      </c>
      <c r="Y535" s="165" t="s">
        <v>166</v>
      </c>
      <c r="Z535" s="165" t="s">
        <v>166</v>
      </c>
      <c r="AA535" s="165" t="s">
        <v>166</v>
      </c>
      <c r="AB535" s="165" t="s">
        <v>166</v>
      </c>
      <c r="AC535" s="165" t="s">
        <v>166</v>
      </c>
      <c r="AD535" s="165" t="s">
        <v>166</v>
      </c>
      <c r="AE535" s="165" t="s">
        <v>166</v>
      </c>
      <c r="AF535" s="165" t="s">
        <v>166</v>
      </c>
      <c r="AG535" s="165" t="s">
        <v>166</v>
      </c>
      <c r="AH535" s="165" t="s">
        <v>166</v>
      </c>
      <c r="AI535" s="165" t="s">
        <v>166</v>
      </c>
      <c r="AJ535" s="165" t="s">
        <v>166</v>
      </c>
      <c r="AK535" s="165" t="s">
        <v>166</v>
      </c>
      <c r="AL535" s="165" t="s">
        <v>166</v>
      </c>
      <c r="AM535" s="165" t="s">
        <v>166</v>
      </c>
      <c r="AN535" s="165" t="s">
        <v>166</v>
      </c>
      <c r="AO535" s="165" t="s">
        <v>166</v>
      </c>
      <c r="AP535" s="165" t="s">
        <v>166</v>
      </c>
      <c r="AQ535" s="165" t="s">
        <v>166</v>
      </c>
      <c r="AR535" s="165" t="s">
        <v>166</v>
      </c>
      <c r="AS535" s="165" t="s">
        <v>166</v>
      </c>
      <c r="AT535" s="165" t="s">
        <v>166</v>
      </c>
      <c r="AU535" s="165" t="s">
        <v>166</v>
      </c>
      <c r="AV535" s="165" t="s">
        <v>166</v>
      </c>
      <c r="AW535" s="165" t="s">
        <v>166</v>
      </c>
      <c r="AX535" s="165" t="s">
        <v>166</v>
      </c>
      <c r="AY535" s="165" t="s">
        <v>166</v>
      </c>
      <c r="AZ535" s="165" t="s">
        <v>166</v>
      </c>
      <c r="BA535" s="165" t="s">
        <v>166</v>
      </c>
      <c r="BB535" s="165" t="s">
        <v>166</v>
      </c>
      <c r="BC535" s="165" t="s">
        <v>166</v>
      </c>
      <c r="BD535" s="165" t="s">
        <v>166</v>
      </c>
      <c r="BE535" s="165" t="s">
        <v>166</v>
      </c>
      <c r="BF535" s="165" t="s">
        <v>166</v>
      </c>
      <c r="BG535" s="165" t="s">
        <v>166</v>
      </c>
      <c r="BH535" s="165" t="s">
        <v>166</v>
      </c>
      <c r="BI535" s="165" t="s">
        <v>166</v>
      </c>
      <c r="BJ535" s="165" t="s">
        <v>166</v>
      </c>
      <c r="BK535" s="165" t="s">
        <v>166</v>
      </c>
      <c r="BL535" s="165" t="s">
        <v>166</v>
      </c>
      <c r="BM535" s="165" t="s">
        <v>166</v>
      </c>
    </row>
    <row r="536" spans="2:65" x14ac:dyDescent="0.25">
      <c r="B536" t="str">
        <f>+B521</f>
        <v>FABBRICATI</v>
      </c>
      <c r="C536" s="51">
        <f>+C521</f>
        <v>0</v>
      </c>
      <c r="F536" s="127"/>
      <c r="G536" s="127"/>
      <c r="H536" s="127"/>
      <c r="I536" s="127"/>
      <c r="J536" s="127"/>
      <c r="K536" s="127"/>
      <c r="L536" s="127"/>
      <c r="M536" s="127"/>
      <c r="N536" s="127"/>
      <c r="O536" s="127"/>
      <c r="P536" s="127"/>
      <c r="Q536" s="127"/>
      <c r="R536" s="127"/>
      <c r="S536" s="127"/>
      <c r="T536" s="127"/>
      <c r="U536" s="127"/>
      <c r="V536" s="127"/>
      <c r="W536" s="127"/>
      <c r="X536" s="127"/>
      <c r="Y536" s="127"/>
      <c r="Z536" s="127"/>
      <c r="AA536" s="127"/>
      <c r="AB536" s="127"/>
      <c r="AC536" s="127"/>
      <c r="AD536" s="127"/>
      <c r="AE536" s="127"/>
      <c r="AF536" s="127"/>
      <c r="AG536" s="127"/>
      <c r="AH536" s="127"/>
      <c r="AI536" s="127"/>
      <c r="AJ536" s="127"/>
      <c r="AK536" s="127"/>
      <c r="AL536" s="127"/>
      <c r="AM536" s="127">
        <f t="shared" ref="AM536:BM536" si="409">+IF(AL543=$G$5,0,1)*(SUM($G$5)*$C536)/12</f>
        <v>0</v>
      </c>
      <c r="AN536" s="127">
        <f t="shared" si="409"/>
        <v>0</v>
      </c>
      <c r="AO536" s="127">
        <f t="shared" si="409"/>
        <v>0</v>
      </c>
      <c r="AP536" s="127">
        <f t="shared" si="409"/>
        <v>0</v>
      </c>
      <c r="AQ536" s="127">
        <f t="shared" si="409"/>
        <v>0</v>
      </c>
      <c r="AR536" s="127">
        <f t="shared" si="409"/>
        <v>0</v>
      </c>
      <c r="AS536" s="127">
        <f t="shared" si="409"/>
        <v>0</v>
      </c>
      <c r="AT536" s="127">
        <f t="shared" si="409"/>
        <v>0</v>
      </c>
      <c r="AU536" s="127">
        <f t="shared" si="409"/>
        <v>0</v>
      </c>
      <c r="AV536" s="127">
        <f t="shared" si="409"/>
        <v>0</v>
      </c>
      <c r="AW536" s="127">
        <f t="shared" si="409"/>
        <v>0</v>
      </c>
      <c r="AX536" s="127">
        <f t="shared" si="409"/>
        <v>0</v>
      </c>
      <c r="AY536" s="127">
        <f t="shared" si="409"/>
        <v>0</v>
      </c>
      <c r="AZ536" s="127">
        <f t="shared" si="409"/>
        <v>0</v>
      </c>
      <c r="BA536" s="127">
        <f t="shared" si="409"/>
        <v>0</v>
      </c>
      <c r="BB536" s="127">
        <f t="shared" si="409"/>
        <v>0</v>
      </c>
      <c r="BC536" s="127">
        <f t="shared" si="409"/>
        <v>0</v>
      </c>
      <c r="BD536" s="127">
        <f t="shared" si="409"/>
        <v>0</v>
      </c>
      <c r="BE536" s="127">
        <f t="shared" si="409"/>
        <v>0</v>
      </c>
      <c r="BF536" s="127">
        <f t="shared" si="409"/>
        <v>0</v>
      </c>
      <c r="BG536" s="127">
        <f t="shared" si="409"/>
        <v>0</v>
      </c>
      <c r="BH536" s="127">
        <f t="shared" si="409"/>
        <v>0</v>
      </c>
      <c r="BI536" s="127">
        <f t="shared" si="409"/>
        <v>0</v>
      </c>
      <c r="BJ536" s="127">
        <f t="shared" si="409"/>
        <v>0</v>
      </c>
      <c r="BK536" s="127">
        <f t="shared" si="409"/>
        <v>0</v>
      </c>
      <c r="BL536" s="127">
        <f t="shared" si="409"/>
        <v>0</v>
      </c>
      <c r="BM536" s="127">
        <f t="shared" si="409"/>
        <v>0</v>
      </c>
    </row>
    <row r="537" spans="2:65" x14ac:dyDescent="0.25">
      <c r="B537" t="str">
        <f t="shared" ref="B537:C541" si="410">+B522</f>
        <v>IMPIANTI E MACCHINARI</v>
      </c>
      <c r="C537" s="51">
        <f t="shared" si="410"/>
        <v>0</v>
      </c>
      <c r="F537" s="127"/>
      <c r="G537" s="127"/>
      <c r="H537" s="127"/>
      <c r="I537" s="127"/>
      <c r="J537" s="127"/>
      <c r="K537" s="127"/>
      <c r="L537" s="127"/>
      <c r="M537" s="127"/>
      <c r="N537" s="127"/>
      <c r="O537" s="127"/>
      <c r="P537" s="127"/>
      <c r="Q537" s="127"/>
      <c r="R537" s="127"/>
      <c r="S537" s="127"/>
      <c r="T537" s="127"/>
      <c r="U537" s="127"/>
      <c r="V537" s="127"/>
      <c r="W537" s="127"/>
      <c r="X537" s="127"/>
      <c r="Y537" s="127"/>
      <c r="Z537" s="127"/>
      <c r="AA537" s="127"/>
      <c r="AB537" s="127"/>
      <c r="AC537" s="127"/>
      <c r="AD537" s="127"/>
      <c r="AE537" s="127"/>
      <c r="AF537" s="127"/>
      <c r="AG537" s="127"/>
      <c r="AH537" s="127"/>
      <c r="AI537" s="127"/>
      <c r="AJ537" s="127"/>
      <c r="AK537" s="127"/>
      <c r="AL537" s="127"/>
      <c r="AM537" s="127">
        <f t="shared" ref="AM537:BM537" si="411">+IF(AL544=$G$5,0,1)*(SUM($G$6)*$C537)/12</f>
        <v>0</v>
      </c>
      <c r="AN537" s="127">
        <f t="shared" si="411"/>
        <v>0</v>
      </c>
      <c r="AO537" s="127">
        <f t="shared" si="411"/>
        <v>0</v>
      </c>
      <c r="AP537" s="127">
        <f t="shared" si="411"/>
        <v>0</v>
      </c>
      <c r="AQ537" s="127">
        <f t="shared" si="411"/>
        <v>0</v>
      </c>
      <c r="AR537" s="127">
        <f t="shared" si="411"/>
        <v>0</v>
      </c>
      <c r="AS537" s="127">
        <f t="shared" si="411"/>
        <v>0</v>
      </c>
      <c r="AT537" s="127">
        <f t="shared" si="411"/>
        <v>0</v>
      </c>
      <c r="AU537" s="127">
        <f t="shared" si="411"/>
        <v>0</v>
      </c>
      <c r="AV537" s="127">
        <f t="shared" si="411"/>
        <v>0</v>
      </c>
      <c r="AW537" s="127">
        <f t="shared" si="411"/>
        <v>0</v>
      </c>
      <c r="AX537" s="127">
        <f t="shared" si="411"/>
        <v>0</v>
      </c>
      <c r="AY537" s="127">
        <f t="shared" si="411"/>
        <v>0</v>
      </c>
      <c r="AZ537" s="127">
        <f t="shared" si="411"/>
        <v>0</v>
      </c>
      <c r="BA537" s="127">
        <f t="shared" si="411"/>
        <v>0</v>
      </c>
      <c r="BB537" s="127">
        <f t="shared" si="411"/>
        <v>0</v>
      </c>
      <c r="BC537" s="127">
        <f t="shared" si="411"/>
        <v>0</v>
      </c>
      <c r="BD537" s="127">
        <f t="shared" si="411"/>
        <v>0</v>
      </c>
      <c r="BE537" s="127">
        <f t="shared" si="411"/>
        <v>0</v>
      </c>
      <c r="BF537" s="127">
        <f t="shared" si="411"/>
        <v>0</v>
      </c>
      <c r="BG537" s="127">
        <f t="shared" si="411"/>
        <v>0</v>
      </c>
      <c r="BH537" s="127">
        <f t="shared" si="411"/>
        <v>0</v>
      </c>
      <c r="BI537" s="127">
        <f t="shared" si="411"/>
        <v>0</v>
      </c>
      <c r="BJ537" s="127">
        <f t="shared" si="411"/>
        <v>0</v>
      </c>
      <c r="BK537" s="127">
        <f t="shared" si="411"/>
        <v>0</v>
      </c>
      <c r="BL537" s="127">
        <f t="shared" si="411"/>
        <v>0</v>
      </c>
      <c r="BM537" s="127">
        <f t="shared" si="411"/>
        <v>0</v>
      </c>
    </row>
    <row r="538" spans="2:65" x14ac:dyDescent="0.25">
      <c r="B538" t="str">
        <f t="shared" si="410"/>
        <v>ATTREZZATURE IND.LI E COMM.LI</v>
      </c>
      <c r="C538" s="51">
        <f t="shared" si="410"/>
        <v>0</v>
      </c>
      <c r="F538" s="127"/>
      <c r="G538" s="127"/>
      <c r="H538" s="127"/>
      <c r="I538" s="127"/>
      <c r="J538" s="127"/>
      <c r="K538" s="127"/>
      <c r="L538" s="127"/>
      <c r="M538" s="127"/>
      <c r="N538" s="127"/>
      <c r="O538" s="127"/>
      <c r="P538" s="127"/>
      <c r="Q538" s="127"/>
      <c r="R538" s="127"/>
      <c r="S538" s="127"/>
      <c r="T538" s="127"/>
      <c r="U538" s="127"/>
      <c r="V538" s="127"/>
      <c r="W538" s="127"/>
      <c r="X538" s="127"/>
      <c r="Y538" s="127"/>
      <c r="Z538" s="127"/>
      <c r="AA538" s="127"/>
      <c r="AB538" s="127"/>
      <c r="AC538" s="127"/>
      <c r="AD538" s="127"/>
      <c r="AE538" s="127"/>
      <c r="AF538" s="127"/>
      <c r="AG538" s="127"/>
      <c r="AH538" s="127"/>
      <c r="AI538" s="127"/>
      <c r="AJ538" s="127"/>
      <c r="AK538" s="127"/>
      <c r="AL538" s="127"/>
      <c r="AM538" s="127">
        <f t="shared" ref="AM538:BM538" si="412">+IF(AL545=$G$5,0,1)*(SUM($G$7)*$C538)/12</f>
        <v>0</v>
      </c>
      <c r="AN538" s="127">
        <f t="shared" si="412"/>
        <v>0</v>
      </c>
      <c r="AO538" s="127">
        <f t="shared" si="412"/>
        <v>0</v>
      </c>
      <c r="AP538" s="127">
        <f t="shared" si="412"/>
        <v>0</v>
      </c>
      <c r="AQ538" s="127">
        <f t="shared" si="412"/>
        <v>0</v>
      </c>
      <c r="AR538" s="127">
        <f t="shared" si="412"/>
        <v>0</v>
      </c>
      <c r="AS538" s="127">
        <f t="shared" si="412"/>
        <v>0</v>
      </c>
      <c r="AT538" s="127">
        <f t="shared" si="412"/>
        <v>0</v>
      </c>
      <c r="AU538" s="127">
        <f t="shared" si="412"/>
        <v>0</v>
      </c>
      <c r="AV538" s="127">
        <f t="shared" si="412"/>
        <v>0</v>
      </c>
      <c r="AW538" s="127">
        <f t="shared" si="412"/>
        <v>0</v>
      </c>
      <c r="AX538" s="127">
        <f t="shared" si="412"/>
        <v>0</v>
      </c>
      <c r="AY538" s="127">
        <f t="shared" si="412"/>
        <v>0</v>
      </c>
      <c r="AZ538" s="127">
        <f t="shared" si="412"/>
        <v>0</v>
      </c>
      <c r="BA538" s="127">
        <f t="shared" si="412"/>
        <v>0</v>
      </c>
      <c r="BB538" s="127">
        <f t="shared" si="412"/>
        <v>0</v>
      </c>
      <c r="BC538" s="127">
        <f t="shared" si="412"/>
        <v>0</v>
      </c>
      <c r="BD538" s="127">
        <f t="shared" si="412"/>
        <v>0</v>
      </c>
      <c r="BE538" s="127">
        <f t="shared" si="412"/>
        <v>0</v>
      </c>
      <c r="BF538" s="127">
        <f t="shared" si="412"/>
        <v>0</v>
      </c>
      <c r="BG538" s="127">
        <f t="shared" si="412"/>
        <v>0</v>
      </c>
      <c r="BH538" s="127">
        <f t="shared" si="412"/>
        <v>0</v>
      </c>
      <c r="BI538" s="127">
        <f t="shared" si="412"/>
        <v>0</v>
      </c>
      <c r="BJ538" s="127">
        <f t="shared" si="412"/>
        <v>0</v>
      </c>
      <c r="BK538" s="127">
        <f t="shared" si="412"/>
        <v>0</v>
      </c>
      <c r="BL538" s="127">
        <f t="shared" si="412"/>
        <v>0</v>
      </c>
      <c r="BM538" s="127">
        <f t="shared" si="412"/>
        <v>0</v>
      </c>
    </row>
    <row r="539" spans="2:65" x14ac:dyDescent="0.25">
      <c r="B539" t="str">
        <f t="shared" si="410"/>
        <v>COSTI D'IMPIANTO E AMPLIAMENTO</v>
      </c>
      <c r="C539" s="51">
        <f t="shared" si="410"/>
        <v>0</v>
      </c>
      <c r="F539" s="127"/>
      <c r="G539" s="127"/>
      <c r="H539" s="127"/>
      <c r="I539" s="127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27"/>
      <c r="Y539" s="127"/>
      <c r="Z539" s="127"/>
      <c r="AA539" s="127"/>
      <c r="AB539" s="127"/>
      <c r="AC539" s="127"/>
      <c r="AD539" s="127"/>
      <c r="AE539" s="127"/>
      <c r="AF539" s="127"/>
      <c r="AG539" s="127"/>
      <c r="AH539" s="127"/>
      <c r="AI539" s="127"/>
      <c r="AJ539" s="127"/>
      <c r="AK539" s="127"/>
      <c r="AL539" s="127"/>
      <c r="AM539" s="127">
        <f t="shared" ref="AM539:BM539" si="413">+IF(AL546=$G$5,0,1)*(SUM($G$8)*$C539)/12</f>
        <v>0</v>
      </c>
      <c r="AN539" s="127">
        <f t="shared" si="413"/>
        <v>0</v>
      </c>
      <c r="AO539" s="127">
        <f t="shared" si="413"/>
        <v>0</v>
      </c>
      <c r="AP539" s="127">
        <f t="shared" si="413"/>
        <v>0</v>
      </c>
      <c r="AQ539" s="127">
        <f t="shared" si="413"/>
        <v>0</v>
      </c>
      <c r="AR539" s="127">
        <f t="shared" si="413"/>
        <v>0</v>
      </c>
      <c r="AS539" s="127">
        <f t="shared" si="413"/>
        <v>0</v>
      </c>
      <c r="AT539" s="127">
        <f t="shared" si="413"/>
        <v>0</v>
      </c>
      <c r="AU539" s="127">
        <f t="shared" si="413"/>
        <v>0</v>
      </c>
      <c r="AV539" s="127">
        <f t="shared" si="413"/>
        <v>0</v>
      </c>
      <c r="AW539" s="127">
        <f t="shared" si="413"/>
        <v>0</v>
      </c>
      <c r="AX539" s="127">
        <f t="shared" si="413"/>
        <v>0</v>
      </c>
      <c r="AY539" s="127">
        <f t="shared" si="413"/>
        <v>0</v>
      </c>
      <c r="AZ539" s="127">
        <f t="shared" si="413"/>
        <v>0</v>
      </c>
      <c r="BA539" s="127">
        <f t="shared" si="413"/>
        <v>0</v>
      </c>
      <c r="BB539" s="127">
        <f t="shared" si="413"/>
        <v>0</v>
      </c>
      <c r="BC539" s="127">
        <f t="shared" si="413"/>
        <v>0</v>
      </c>
      <c r="BD539" s="127">
        <f t="shared" si="413"/>
        <v>0</v>
      </c>
      <c r="BE539" s="127">
        <f t="shared" si="413"/>
        <v>0</v>
      </c>
      <c r="BF539" s="127">
        <f t="shared" si="413"/>
        <v>0</v>
      </c>
      <c r="BG539" s="127">
        <f t="shared" si="413"/>
        <v>0</v>
      </c>
      <c r="BH539" s="127">
        <f t="shared" si="413"/>
        <v>0</v>
      </c>
      <c r="BI539" s="127">
        <f t="shared" si="413"/>
        <v>0</v>
      </c>
      <c r="BJ539" s="127">
        <f t="shared" si="413"/>
        <v>0</v>
      </c>
      <c r="BK539" s="127">
        <f t="shared" si="413"/>
        <v>0</v>
      </c>
      <c r="BL539" s="127">
        <f t="shared" si="413"/>
        <v>0</v>
      </c>
      <c r="BM539" s="127">
        <f t="shared" si="413"/>
        <v>0</v>
      </c>
    </row>
    <row r="540" spans="2:65" x14ac:dyDescent="0.25">
      <c r="B540" t="str">
        <f t="shared" si="410"/>
        <v>FEE D'INGRESSO</v>
      </c>
      <c r="C540" s="51">
        <f t="shared" si="410"/>
        <v>0</v>
      </c>
      <c r="F540" s="127"/>
      <c r="G540" s="127"/>
      <c r="H540" s="127"/>
      <c r="I540" s="127"/>
      <c r="J540" s="127"/>
      <c r="K540" s="127"/>
      <c r="L540" s="127"/>
      <c r="M540" s="127"/>
      <c r="N540" s="127"/>
      <c r="O540" s="127"/>
      <c r="P540" s="127"/>
      <c r="Q540" s="127"/>
      <c r="R540" s="127"/>
      <c r="S540" s="127"/>
      <c r="T540" s="127"/>
      <c r="U540" s="127"/>
      <c r="V540" s="127"/>
      <c r="W540" s="127"/>
      <c r="X540" s="127"/>
      <c r="Y540" s="127"/>
      <c r="Z540" s="127"/>
      <c r="AA540" s="127"/>
      <c r="AB540" s="127"/>
      <c r="AC540" s="127"/>
      <c r="AD540" s="127"/>
      <c r="AE540" s="127"/>
      <c r="AF540" s="127"/>
      <c r="AG540" s="127"/>
      <c r="AH540" s="127"/>
      <c r="AI540" s="127"/>
      <c r="AJ540" s="127"/>
      <c r="AK540" s="127"/>
      <c r="AL540" s="127"/>
      <c r="AM540" s="127">
        <f t="shared" ref="AM540:BM540" si="414">+IF(AL547=$G$5,0,1)*(SUM($G$9)*$C540)/12</f>
        <v>0</v>
      </c>
      <c r="AN540" s="127">
        <f t="shared" si="414"/>
        <v>0</v>
      </c>
      <c r="AO540" s="127">
        <f t="shared" si="414"/>
        <v>0</v>
      </c>
      <c r="AP540" s="127">
        <f t="shared" si="414"/>
        <v>0</v>
      </c>
      <c r="AQ540" s="127">
        <f t="shared" si="414"/>
        <v>0</v>
      </c>
      <c r="AR540" s="127">
        <f t="shared" si="414"/>
        <v>0</v>
      </c>
      <c r="AS540" s="127">
        <f t="shared" si="414"/>
        <v>0</v>
      </c>
      <c r="AT540" s="127">
        <f t="shared" si="414"/>
        <v>0</v>
      </c>
      <c r="AU540" s="127">
        <f t="shared" si="414"/>
        <v>0</v>
      </c>
      <c r="AV540" s="127">
        <f t="shared" si="414"/>
        <v>0</v>
      </c>
      <c r="AW540" s="127">
        <f t="shared" si="414"/>
        <v>0</v>
      </c>
      <c r="AX540" s="127">
        <f t="shared" si="414"/>
        <v>0</v>
      </c>
      <c r="AY540" s="127">
        <f t="shared" si="414"/>
        <v>0</v>
      </c>
      <c r="AZ540" s="127">
        <f t="shared" si="414"/>
        <v>0</v>
      </c>
      <c r="BA540" s="127">
        <f t="shared" si="414"/>
        <v>0</v>
      </c>
      <c r="BB540" s="127">
        <f t="shared" si="414"/>
        <v>0</v>
      </c>
      <c r="BC540" s="127">
        <f t="shared" si="414"/>
        <v>0</v>
      </c>
      <c r="BD540" s="127">
        <f t="shared" si="414"/>
        <v>0</v>
      </c>
      <c r="BE540" s="127">
        <f t="shared" si="414"/>
        <v>0</v>
      </c>
      <c r="BF540" s="127">
        <f t="shared" si="414"/>
        <v>0</v>
      </c>
      <c r="BG540" s="127">
        <f t="shared" si="414"/>
        <v>0</v>
      </c>
      <c r="BH540" s="127">
        <f t="shared" si="414"/>
        <v>0</v>
      </c>
      <c r="BI540" s="127">
        <f t="shared" si="414"/>
        <v>0</v>
      </c>
      <c r="BJ540" s="127">
        <f t="shared" si="414"/>
        <v>0</v>
      </c>
      <c r="BK540" s="127">
        <f t="shared" si="414"/>
        <v>0</v>
      </c>
      <c r="BL540" s="127">
        <f t="shared" si="414"/>
        <v>0</v>
      </c>
      <c r="BM540" s="127">
        <f t="shared" si="414"/>
        <v>0</v>
      </c>
    </row>
    <row r="541" spans="2:65" x14ac:dyDescent="0.25">
      <c r="B541" t="str">
        <f t="shared" si="410"/>
        <v>ALTRE IMM.NI IMMATERIALI</v>
      </c>
      <c r="C541" s="51">
        <f t="shared" si="410"/>
        <v>0</v>
      </c>
      <c r="F541" s="127"/>
      <c r="G541" s="127"/>
      <c r="H541" s="127"/>
      <c r="I541" s="127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27"/>
      <c r="Y541" s="127"/>
      <c r="Z541" s="127"/>
      <c r="AA541" s="127"/>
      <c r="AB541" s="127"/>
      <c r="AC541" s="127"/>
      <c r="AD541" s="127"/>
      <c r="AE541" s="127"/>
      <c r="AF541" s="127"/>
      <c r="AG541" s="127"/>
      <c r="AH541" s="127"/>
      <c r="AI541" s="127"/>
      <c r="AJ541" s="127"/>
      <c r="AK541" s="127"/>
      <c r="AL541" s="127"/>
      <c r="AM541" s="127">
        <f t="shared" ref="AM541:BM541" si="415">+IF(AL548=$G$5,0,1)*(SUM($G$10)*$C541)/12</f>
        <v>0</v>
      </c>
      <c r="AN541" s="127">
        <f t="shared" si="415"/>
        <v>0</v>
      </c>
      <c r="AO541" s="127">
        <f t="shared" si="415"/>
        <v>0</v>
      </c>
      <c r="AP541" s="127">
        <f t="shared" si="415"/>
        <v>0</v>
      </c>
      <c r="AQ541" s="127">
        <f t="shared" si="415"/>
        <v>0</v>
      </c>
      <c r="AR541" s="127">
        <f t="shared" si="415"/>
        <v>0</v>
      </c>
      <c r="AS541" s="127">
        <f t="shared" si="415"/>
        <v>0</v>
      </c>
      <c r="AT541" s="127">
        <f t="shared" si="415"/>
        <v>0</v>
      </c>
      <c r="AU541" s="127">
        <f t="shared" si="415"/>
        <v>0</v>
      </c>
      <c r="AV541" s="127">
        <f t="shared" si="415"/>
        <v>0</v>
      </c>
      <c r="AW541" s="127">
        <f t="shared" si="415"/>
        <v>0</v>
      </c>
      <c r="AX541" s="127">
        <f t="shared" si="415"/>
        <v>0</v>
      </c>
      <c r="AY541" s="127">
        <f t="shared" si="415"/>
        <v>0</v>
      </c>
      <c r="AZ541" s="127">
        <f t="shared" si="415"/>
        <v>0</v>
      </c>
      <c r="BA541" s="127">
        <f t="shared" si="415"/>
        <v>0</v>
      </c>
      <c r="BB541" s="127">
        <f t="shared" si="415"/>
        <v>0</v>
      </c>
      <c r="BC541" s="127">
        <f t="shared" si="415"/>
        <v>0</v>
      </c>
      <c r="BD541" s="127">
        <f t="shared" si="415"/>
        <v>0</v>
      </c>
      <c r="BE541" s="127">
        <f t="shared" si="415"/>
        <v>0</v>
      </c>
      <c r="BF541" s="127">
        <f t="shared" si="415"/>
        <v>0</v>
      </c>
      <c r="BG541" s="127">
        <f t="shared" si="415"/>
        <v>0</v>
      </c>
      <c r="BH541" s="127">
        <f t="shared" si="415"/>
        <v>0</v>
      </c>
      <c r="BI541" s="127">
        <f t="shared" si="415"/>
        <v>0</v>
      </c>
      <c r="BJ541" s="127">
        <f t="shared" si="415"/>
        <v>0</v>
      </c>
      <c r="BK541" s="127">
        <f t="shared" si="415"/>
        <v>0</v>
      </c>
      <c r="BL541" s="127">
        <f t="shared" si="415"/>
        <v>0</v>
      </c>
      <c r="BM541" s="127">
        <f t="shared" si="415"/>
        <v>0</v>
      </c>
    </row>
    <row r="542" spans="2:65" ht="30" x14ac:dyDescent="0.25">
      <c r="C542" s="50"/>
      <c r="F542" s="165" t="s">
        <v>167</v>
      </c>
      <c r="G542" s="165" t="s">
        <v>167</v>
      </c>
      <c r="H542" s="165" t="s">
        <v>167</v>
      </c>
      <c r="I542" s="165" t="s">
        <v>167</v>
      </c>
      <c r="J542" s="165" t="s">
        <v>167</v>
      </c>
      <c r="K542" s="165" t="s">
        <v>167</v>
      </c>
      <c r="L542" s="165" t="s">
        <v>167</v>
      </c>
      <c r="M542" s="165" t="s">
        <v>167</v>
      </c>
      <c r="N542" s="165" t="s">
        <v>167</v>
      </c>
      <c r="O542" s="165" t="s">
        <v>167</v>
      </c>
      <c r="P542" s="165" t="s">
        <v>167</v>
      </c>
      <c r="Q542" s="165" t="s">
        <v>167</v>
      </c>
      <c r="R542" s="165" t="s">
        <v>167</v>
      </c>
      <c r="S542" s="165" t="s">
        <v>167</v>
      </c>
      <c r="T542" s="165" t="s">
        <v>167</v>
      </c>
      <c r="U542" s="165" t="s">
        <v>167</v>
      </c>
      <c r="V542" s="165" t="s">
        <v>167</v>
      </c>
      <c r="W542" s="165" t="s">
        <v>167</v>
      </c>
      <c r="X542" s="165" t="s">
        <v>167</v>
      </c>
      <c r="Y542" s="165" t="s">
        <v>167</v>
      </c>
      <c r="Z542" s="165" t="s">
        <v>167</v>
      </c>
      <c r="AA542" s="165" t="s">
        <v>167</v>
      </c>
      <c r="AB542" s="165" t="s">
        <v>167</v>
      </c>
      <c r="AC542" s="165" t="s">
        <v>167</v>
      </c>
      <c r="AD542" s="165" t="s">
        <v>167</v>
      </c>
      <c r="AE542" s="165" t="s">
        <v>167</v>
      </c>
      <c r="AF542" s="165" t="s">
        <v>167</v>
      </c>
      <c r="AG542" s="165" t="s">
        <v>167</v>
      </c>
      <c r="AH542" s="165" t="s">
        <v>167</v>
      </c>
      <c r="AI542" s="165" t="s">
        <v>167</v>
      </c>
      <c r="AJ542" s="165" t="s">
        <v>167</v>
      </c>
      <c r="AK542" s="165" t="s">
        <v>167</v>
      </c>
      <c r="AL542" s="165" t="s">
        <v>167</v>
      </c>
      <c r="AM542" s="165" t="s">
        <v>167</v>
      </c>
      <c r="AN542" s="165" t="s">
        <v>167</v>
      </c>
      <c r="AO542" s="165" t="s">
        <v>167</v>
      </c>
      <c r="AP542" s="165" t="s">
        <v>167</v>
      </c>
      <c r="AQ542" s="165" t="s">
        <v>167</v>
      </c>
      <c r="AR542" s="165" t="s">
        <v>167</v>
      </c>
      <c r="AS542" s="165" t="s">
        <v>167</v>
      </c>
      <c r="AT542" s="165" t="s">
        <v>167</v>
      </c>
      <c r="AU542" s="165" t="s">
        <v>167</v>
      </c>
      <c r="AV542" s="165" t="s">
        <v>167</v>
      </c>
      <c r="AW542" s="165" t="s">
        <v>167</v>
      </c>
      <c r="AX542" s="165" t="s">
        <v>167</v>
      </c>
      <c r="AY542" s="165" t="s">
        <v>167</v>
      </c>
      <c r="AZ542" s="165" t="s">
        <v>167</v>
      </c>
      <c r="BA542" s="165" t="s">
        <v>167</v>
      </c>
      <c r="BB542" s="165" t="s">
        <v>167</v>
      </c>
      <c r="BC542" s="165" t="s">
        <v>167</v>
      </c>
      <c r="BD542" s="165" t="s">
        <v>167</v>
      </c>
      <c r="BE542" s="165" t="s">
        <v>167</v>
      </c>
      <c r="BF542" s="165" t="s">
        <v>167</v>
      </c>
      <c r="BG542" s="165" t="s">
        <v>167</v>
      </c>
      <c r="BH542" s="165" t="s">
        <v>167</v>
      </c>
      <c r="BI542" s="165" t="s">
        <v>167</v>
      </c>
      <c r="BJ542" s="165" t="s">
        <v>167</v>
      </c>
      <c r="BK542" s="165" t="s">
        <v>167</v>
      </c>
      <c r="BL542" s="165" t="s">
        <v>167</v>
      </c>
      <c r="BM542" s="165" t="s">
        <v>167</v>
      </c>
    </row>
    <row r="543" spans="2:65" x14ac:dyDescent="0.25">
      <c r="B543" t="str">
        <f>+B536</f>
        <v>FABBRICATI</v>
      </c>
      <c r="C543" s="51"/>
      <c r="F543" s="127"/>
      <c r="G543" s="127"/>
      <c r="H543" s="127"/>
      <c r="I543" s="127"/>
      <c r="J543" s="127"/>
      <c r="K543" s="127"/>
      <c r="L543" s="127"/>
      <c r="M543" s="127"/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27"/>
      <c r="Y543" s="127"/>
      <c r="Z543" s="127"/>
      <c r="AA543" s="127"/>
      <c r="AB543" s="127"/>
      <c r="AC543" s="127"/>
      <c r="AD543" s="127"/>
      <c r="AE543" s="127"/>
      <c r="AF543" s="127"/>
      <c r="AG543" s="127"/>
      <c r="AH543" s="127"/>
      <c r="AI543" s="127"/>
      <c r="AJ543" s="127"/>
      <c r="AK543" s="127"/>
      <c r="AL543" s="127"/>
      <c r="AM543" s="127">
        <f t="shared" ref="AM543:BM548" si="416">+AL543+AM536</f>
        <v>0</v>
      </c>
      <c r="AN543" s="127">
        <f t="shared" si="416"/>
        <v>0</v>
      </c>
      <c r="AO543" s="127">
        <f t="shared" si="416"/>
        <v>0</v>
      </c>
      <c r="AP543" s="127">
        <f t="shared" si="416"/>
        <v>0</v>
      </c>
      <c r="AQ543" s="127">
        <f t="shared" si="416"/>
        <v>0</v>
      </c>
      <c r="AR543" s="127">
        <f t="shared" si="416"/>
        <v>0</v>
      </c>
      <c r="AS543" s="127">
        <f t="shared" si="416"/>
        <v>0</v>
      </c>
      <c r="AT543" s="127">
        <f t="shared" si="416"/>
        <v>0</v>
      </c>
      <c r="AU543" s="127">
        <f t="shared" si="416"/>
        <v>0</v>
      </c>
      <c r="AV543" s="127">
        <f t="shared" si="416"/>
        <v>0</v>
      </c>
      <c r="AW543" s="127">
        <f t="shared" si="416"/>
        <v>0</v>
      </c>
      <c r="AX543" s="127">
        <f t="shared" si="416"/>
        <v>0</v>
      </c>
      <c r="AY543" s="127">
        <f t="shared" si="416"/>
        <v>0</v>
      </c>
      <c r="AZ543" s="127">
        <f t="shared" si="416"/>
        <v>0</v>
      </c>
      <c r="BA543" s="127">
        <f t="shared" si="416"/>
        <v>0</v>
      </c>
      <c r="BB543" s="127">
        <f t="shared" si="416"/>
        <v>0</v>
      </c>
      <c r="BC543" s="127">
        <f t="shared" si="416"/>
        <v>0</v>
      </c>
      <c r="BD543" s="127">
        <f t="shared" si="416"/>
        <v>0</v>
      </c>
      <c r="BE543" s="127">
        <f t="shared" si="416"/>
        <v>0</v>
      </c>
      <c r="BF543" s="127">
        <f t="shared" si="416"/>
        <v>0</v>
      </c>
      <c r="BG543" s="127">
        <f t="shared" si="416"/>
        <v>0</v>
      </c>
      <c r="BH543" s="127">
        <f t="shared" si="416"/>
        <v>0</v>
      </c>
      <c r="BI543" s="127">
        <f t="shared" si="416"/>
        <v>0</v>
      </c>
      <c r="BJ543" s="127">
        <f t="shared" si="416"/>
        <v>0</v>
      </c>
      <c r="BK543" s="127">
        <f t="shared" si="416"/>
        <v>0</v>
      </c>
      <c r="BL543" s="127">
        <f t="shared" si="416"/>
        <v>0</v>
      </c>
      <c r="BM543" s="127">
        <f t="shared" si="416"/>
        <v>0</v>
      </c>
    </row>
    <row r="544" spans="2:65" x14ac:dyDescent="0.25">
      <c r="B544" t="str">
        <f t="shared" ref="B544:B547" si="417">+B537</f>
        <v>IMPIANTI E MACCHINARI</v>
      </c>
      <c r="C544" s="51"/>
      <c r="F544" s="127"/>
      <c r="G544" s="127"/>
      <c r="H544" s="127"/>
      <c r="I544" s="127"/>
      <c r="J544" s="127"/>
      <c r="K544" s="127"/>
      <c r="L544" s="127"/>
      <c r="M544" s="127"/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27"/>
      <c r="Y544" s="127"/>
      <c r="Z544" s="127"/>
      <c r="AA544" s="127"/>
      <c r="AB544" s="127"/>
      <c r="AC544" s="127"/>
      <c r="AD544" s="127"/>
      <c r="AE544" s="127"/>
      <c r="AF544" s="127"/>
      <c r="AG544" s="127"/>
      <c r="AH544" s="127"/>
      <c r="AI544" s="127"/>
      <c r="AJ544" s="127"/>
      <c r="AK544" s="127"/>
      <c r="AL544" s="127"/>
      <c r="AM544" s="127">
        <f t="shared" si="416"/>
        <v>0</v>
      </c>
      <c r="AN544" s="127">
        <f t="shared" si="416"/>
        <v>0</v>
      </c>
      <c r="AO544" s="127">
        <f t="shared" si="416"/>
        <v>0</v>
      </c>
      <c r="AP544" s="127">
        <f t="shared" si="416"/>
        <v>0</v>
      </c>
      <c r="AQ544" s="127">
        <f t="shared" si="416"/>
        <v>0</v>
      </c>
      <c r="AR544" s="127">
        <f t="shared" si="416"/>
        <v>0</v>
      </c>
      <c r="AS544" s="127">
        <f t="shared" si="416"/>
        <v>0</v>
      </c>
      <c r="AT544" s="127">
        <f t="shared" si="416"/>
        <v>0</v>
      </c>
      <c r="AU544" s="127">
        <f t="shared" si="416"/>
        <v>0</v>
      </c>
      <c r="AV544" s="127">
        <f t="shared" si="416"/>
        <v>0</v>
      </c>
      <c r="AW544" s="127">
        <f t="shared" si="416"/>
        <v>0</v>
      </c>
      <c r="AX544" s="127">
        <f t="shared" si="416"/>
        <v>0</v>
      </c>
      <c r="AY544" s="127">
        <f t="shared" si="416"/>
        <v>0</v>
      </c>
      <c r="AZ544" s="127">
        <f t="shared" si="416"/>
        <v>0</v>
      </c>
      <c r="BA544" s="127">
        <f t="shared" si="416"/>
        <v>0</v>
      </c>
      <c r="BB544" s="127">
        <f t="shared" si="416"/>
        <v>0</v>
      </c>
      <c r="BC544" s="127">
        <f t="shared" si="416"/>
        <v>0</v>
      </c>
      <c r="BD544" s="127">
        <f t="shared" si="416"/>
        <v>0</v>
      </c>
      <c r="BE544" s="127">
        <f t="shared" si="416"/>
        <v>0</v>
      </c>
      <c r="BF544" s="127">
        <f t="shared" si="416"/>
        <v>0</v>
      </c>
      <c r="BG544" s="127">
        <f t="shared" si="416"/>
        <v>0</v>
      </c>
      <c r="BH544" s="127">
        <f t="shared" si="416"/>
        <v>0</v>
      </c>
      <c r="BI544" s="127">
        <f t="shared" si="416"/>
        <v>0</v>
      </c>
      <c r="BJ544" s="127">
        <f t="shared" si="416"/>
        <v>0</v>
      </c>
      <c r="BK544" s="127">
        <f t="shared" si="416"/>
        <v>0</v>
      </c>
      <c r="BL544" s="127">
        <f t="shared" si="416"/>
        <v>0</v>
      </c>
      <c r="BM544" s="127">
        <f t="shared" si="416"/>
        <v>0</v>
      </c>
    </row>
    <row r="545" spans="2:65" x14ac:dyDescent="0.25">
      <c r="B545" t="str">
        <f t="shared" si="417"/>
        <v>ATTREZZATURE IND.LI E COMM.LI</v>
      </c>
      <c r="C545" s="51"/>
      <c r="F545" s="127"/>
      <c r="G545" s="127"/>
      <c r="H545" s="127"/>
      <c r="I545" s="127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27"/>
      <c r="Y545" s="127"/>
      <c r="Z545" s="127"/>
      <c r="AA545" s="127"/>
      <c r="AB545" s="127"/>
      <c r="AC545" s="127"/>
      <c r="AD545" s="127"/>
      <c r="AE545" s="127"/>
      <c r="AF545" s="127"/>
      <c r="AG545" s="127"/>
      <c r="AH545" s="127"/>
      <c r="AI545" s="127"/>
      <c r="AJ545" s="127"/>
      <c r="AK545" s="127"/>
      <c r="AL545" s="127"/>
      <c r="AM545" s="127">
        <f t="shared" si="416"/>
        <v>0</v>
      </c>
      <c r="AN545" s="127">
        <f t="shared" si="416"/>
        <v>0</v>
      </c>
      <c r="AO545" s="127">
        <f t="shared" si="416"/>
        <v>0</v>
      </c>
      <c r="AP545" s="127">
        <f t="shared" si="416"/>
        <v>0</v>
      </c>
      <c r="AQ545" s="127">
        <f t="shared" si="416"/>
        <v>0</v>
      </c>
      <c r="AR545" s="127">
        <f t="shared" si="416"/>
        <v>0</v>
      </c>
      <c r="AS545" s="127">
        <f t="shared" si="416"/>
        <v>0</v>
      </c>
      <c r="AT545" s="127">
        <f t="shared" si="416"/>
        <v>0</v>
      </c>
      <c r="AU545" s="127">
        <f t="shared" si="416"/>
        <v>0</v>
      </c>
      <c r="AV545" s="127">
        <f t="shared" si="416"/>
        <v>0</v>
      </c>
      <c r="AW545" s="127">
        <f t="shared" si="416"/>
        <v>0</v>
      </c>
      <c r="AX545" s="127">
        <f t="shared" si="416"/>
        <v>0</v>
      </c>
      <c r="AY545" s="127">
        <f t="shared" si="416"/>
        <v>0</v>
      </c>
      <c r="AZ545" s="127">
        <f t="shared" si="416"/>
        <v>0</v>
      </c>
      <c r="BA545" s="127">
        <f t="shared" si="416"/>
        <v>0</v>
      </c>
      <c r="BB545" s="127">
        <f t="shared" si="416"/>
        <v>0</v>
      </c>
      <c r="BC545" s="127">
        <f t="shared" si="416"/>
        <v>0</v>
      </c>
      <c r="BD545" s="127">
        <f t="shared" si="416"/>
        <v>0</v>
      </c>
      <c r="BE545" s="127">
        <f t="shared" si="416"/>
        <v>0</v>
      </c>
      <c r="BF545" s="127">
        <f t="shared" si="416"/>
        <v>0</v>
      </c>
      <c r="BG545" s="127">
        <f t="shared" si="416"/>
        <v>0</v>
      </c>
      <c r="BH545" s="127">
        <f t="shared" si="416"/>
        <v>0</v>
      </c>
      <c r="BI545" s="127">
        <f t="shared" si="416"/>
        <v>0</v>
      </c>
      <c r="BJ545" s="127">
        <f t="shared" si="416"/>
        <v>0</v>
      </c>
      <c r="BK545" s="127">
        <f t="shared" si="416"/>
        <v>0</v>
      </c>
      <c r="BL545" s="127">
        <f t="shared" si="416"/>
        <v>0</v>
      </c>
      <c r="BM545" s="127">
        <f t="shared" si="416"/>
        <v>0</v>
      </c>
    </row>
    <row r="546" spans="2:65" x14ac:dyDescent="0.25">
      <c r="B546" t="str">
        <f t="shared" si="417"/>
        <v>COSTI D'IMPIANTO E AMPLIAMENTO</v>
      </c>
      <c r="C546" s="51"/>
      <c r="F546" s="127"/>
      <c r="G546" s="127"/>
      <c r="H546" s="127"/>
      <c r="I546" s="127"/>
      <c r="J546" s="127"/>
      <c r="K546" s="127"/>
      <c r="L546" s="127"/>
      <c r="M546" s="127"/>
      <c r="N546" s="127"/>
      <c r="O546" s="127"/>
      <c r="P546" s="127"/>
      <c r="Q546" s="127"/>
      <c r="R546" s="127"/>
      <c r="S546" s="127"/>
      <c r="T546" s="127"/>
      <c r="U546" s="127"/>
      <c r="V546" s="127"/>
      <c r="W546" s="127"/>
      <c r="X546" s="127"/>
      <c r="Y546" s="127"/>
      <c r="Z546" s="127"/>
      <c r="AA546" s="127"/>
      <c r="AB546" s="127"/>
      <c r="AC546" s="127"/>
      <c r="AD546" s="127"/>
      <c r="AE546" s="127"/>
      <c r="AF546" s="127"/>
      <c r="AG546" s="127"/>
      <c r="AH546" s="127"/>
      <c r="AI546" s="127"/>
      <c r="AJ546" s="127"/>
      <c r="AK546" s="127"/>
      <c r="AL546" s="127"/>
      <c r="AM546" s="127">
        <f t="shared" si="416"/>
        <v>0</v>
      </c>
      <c r="AN546" s="127">
        <f t="shared" si="416"/>
        <v>0</v>
      </c>
      <c r="AO546" s="127">
        <f t="shared" si="416"/>
        <v>0</v>
      </c>
      <c r="AP546" s="127">
        <f t="shared" si="416"/>
        <v>0</v>
      </c>
      <c r="AQ546" s="127">
        <f t="shared" si="416"/>
        <v>0</v>
      </c>
      <c r="AR546" s="127">
        <f t="shared" si="416"/>
        <v>0</v>
      </c>
      <c r="AS546" s="127">
        <f t="shared" si="416"/>
        <v>0</v>
      </c>
      <c r="AT546" s="127">
        <f t="shared" si="416"/>
        <v>0</v>
      </c>
      <c r="AU546" s="127">
        <f t="shared" si="416"/>
        <v>0</v>
      </c>
      <c r="AV546" s="127">
        <f t="shared" si="416"/>
        <v>0</v>
      </c>
      <c r="AW546" s="127">
        <f t="shared" si="416"/>
        <v>0</v>
      </c>
      <c r="AX546" s="127">
        <f t="shared" si="416"/>
        <v>0</v>
      </c>
      <c r="AY546" s="127">
        <f t="shared" si="416"/>
        <v>0</v>
      </c>
      <c r="AZ546" s="127">
        <f t="shared" si="416"/>
        <v>0</v>
      </c>
      <c r="BA546" s="127">
        <f t="shared" si="416"/>
        <v>0</v>
      </c>
      <c r="BB546" s="127">
        <f t="shared" si="416"/>
        <v>0</v>
      </c>
      <c r="BC546" s="127">
        <f t="shared" si="416"/>
        <v>0</v>
      </c>
      <c r="BD546" s="127">
        <f t="shared" si="416"/>
        <v>0</v>
      </c>
      <c r="BE546" s="127">
        <f t="shared" si="416"/>
        <v>0</v>
      </c>
      <c r="BF546" s="127">
        <f t="shared" si="416"/>
        <v>0</v>
      </c>
      <c r="BG546" s="127">
        <f t="shared" si="416"/>
        <v>0</v>
      </c>
      <c r="BH546" s="127">
        <f t="shared" si="416"/>
        <v>0</v>
      </c>
      <c r="BI546" s="127">
        <f t="shared" si="416"/>
        <v>0</v>
      </c>
      <c r="BJ546" s="127">
        <f t="shared" si="416"/>
        <v>0</v>
      </c>
      <c r="BK546" s="127">
        <f t="shared" si="416"/>
        <v>0</v>
      </c>
      <c r="BL546" s="127">
        <f t="shared" si="416"/>
        <v>0</v>
      </c>
      <c r="BM546" s="127">
        <f t="shared" si="416"/>
        <v>0</v>
      </c>
    </row>
    <row r="547" spans="2:65" x14ac:dyDescent="0.25">
      <c r="B547" t="str">
        <f t="shared" si="417"/>
        <v>FEE D'INGRESSO</v>
      </c>
      <c r="C547" s="51"/>
      <c r="F547" s="127"/>
      <c r="G547" s="127"/>
      <c r="H547" s="127"/>
      <c r="I547" s="127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27"/>
      <c r="Y547" s="127"/>
      <c r="Z547" s="127"/>
      <c r="AA547" s="127"/>
      <c r="AB547" s="127"/>
      <c r="AC547" s="127"/>
      <c r="AD547" s="127"/>
      <c r="AE547" s="127"/>
      <c r="AF547" s="127"/>
      <c r="AG547" s="127"/>
      <c r="AH547" s="127"/>
      <c r="AI547" s="127"/>
      <c r="AJ547" s="127"/>
      <c r="AK547" s="127"/>
      <c r="AL547" s="127"/>
      <c r="AM547" s="127">
        <f t="shared" si="416"/>
        <v>0</v>
      </c>
      <c r="AN547" s="127">
        <f t="shared" si="416"/>
        <v>0</v>
      </c>
      <c r="AO547" s="127">
        <f t="shared" si="416"/>
        <v>0</v>
      </c>
      <c r="AP547" s="127">
        <f t="shared" si="416"/>
        <v>0</v>
      </c>
      <c r="AQ547" s="127">
        <f t="shared" si="416"/>
        <v>0</v>
      </c>
      <c r="AR547" s="127">
        <f t="shared" si="416"/>
        <v>0</v>
      </c>
      <c r="AS547" s="127">
        <f t="shared" si="416"/>
        <v>0</v>
      </c>
      <c r="AT547" s="127">
        <f t="shared" si="416"/>
        <v>0</v>
      </c>
      <c r="AU547" s="127">
        <f t="shared" si="416"/>
        <v>0</v>
      </c>
      <c r="AV547" s="127">
        <f t="shared" si="416"/>
        <v>0</v>
      </c>
      <c r="AW547" s="127">
        <f t="shared" si="416"/>
        <v>0</v>
      </c>
      <c r="AX547" s="127">
        <f t="shared" si="416"/>
        <v>0</v>
      </c>
      <c r="AY547" s="127">
        <f t="shared" si="416"/>
        <v>0</v>
      </c>
      <c r="AZ547" s="127">
        <f t="shared" si="416"/>
        <v>0</v>
      </c>
      <c r="BA547" s="127">
        <f t="shared" si="416"/>
        <v>0</v>
      </c>
      <c r="BB547" s="127">
        <f t="shared" si="416"/>
        <v>0</v>
      </c>
      <c r="BC547" s="127">
        <f t="shared" si="416"/>
        <v>0</v>
      </c>
      <c r="BD547" s="127">
        <f t="shared" si="416"/>
        <v>0</v>
      </c>
      <c r="BE547" s="127">
        <f t="shared" si="416"/>
        <v>0</v>
      </c>
      <c r="BF547" s="127">
        <f t="shared" si="416"/>
        <v>0</v>
      </c>
      <c r="BG547" s="127">
        <f t="shared" si="416"/>
        <v>0</v>
      </c>
      <c r="BH547" s="127">
        <f t="shared" si="416"/>
        <v>0</v>
      </c>
      <c r="BI547" s="127">
        <f t="shared" si="416"/>
        <v>0</v>
      </c>
      <c r="BJ547" s="127">
        <f t="shared" si="416"/>
        <v>0</v>
      </c>
      <c r="BK547" s="127">
        <f t="shared" si="416"/>
        <v>0</v>
      </c>
      <c r="BL547" s="127">
        <f t="shared" si="416"/>
        <v>0</v>
      </c>
      <c r="BM547" s="127">
        <f t="shared" si="416"/>
        <v>0</v>
      </c>
    </row>
    <row r="548" spans="2:65" x14ac:dyDescent="0.25">
      <c r="B548" t="str">
        <f>+B541</f>
        <v>ALTRE IMM.NI IMMATERIALI</v>
      </c>
      <c r="C548" s="51"/>
      <c r="F548" s="127"/>
      <c r="G548" s="127"/>
      <c r="H548" s="127"/>
      <c r="I548" s="127"/>
      <c r="J548" s="127"/>
      <c r="K548" s="127"/>
      <c r="L548" s="127"/>
      <c r="M548" s="127"/>
      <c r="N548" s="127"/>
      <c r="O548" s="127"/>
      <c r="P548" s="127"/>
      <c r="Q548" s="127"/>
      <c r="R548" s="127"/>
      <c r="S548" s="127"/>
      <c r="T548" s="127"/>
      <c r="U548" s="127"/>
      <c r="V548" s="127"/>
      <c r="W548" s="127"/>
      <c r="X548" s="127"/>
      <c r="Y548" s="127"/>
      <c r="Z548" s="127"/>
      <c r="AA548" s="127"/>
      <c r="AB548" s="127"/>
      <c r="AC548" s="127"/>
      <c r="AD548" s="127"/>
      <c r="AE548" s="127"/>
      <c r="AF548" s="127"/>
      <c r="AG548" s="127"/>
      <c r="AH548" s="127"/>
      <c r="AI548" s="127"/>
      <c r="AJ548" s="127"/>
      <c r="AK548" s="127"/>
      <c r="AL548" s="127"/>
      <c r="AM548" s="127">
        <f t="shared" si="416"/>
        <v>0</v>
      </c>
      <c r="AN548" s="127">
        <f t="shared" si="416"/>
        <v>0</v>
      </c>
      <c r="AO548" s="127">
        <f t="shared" si="416"/>
        <v>0</v>
      </c>
      <c r="AP548" s="127">
        <f t="shared" si="416"/>
        <v>0</v>
      </c>
      <c r="AQ548" s="127">
        <f t="shared" si="416"/>
        <v>0</v>
      </c>
      <c r="AR548" s="127">
        <f t="shared" si="416"/>
        <v>0</v>
      </c>
      <c r="AS548" s="127">
        <f t="shared" si="416"/>
        <v>0</v>
      </c>
      <c r="AT548" s="127">
        <f t="shared" si="416"/>
        <v>0</v>
      </c>
      <c r="AU548" s="127">
        <f t="shared" si="416"/>
        <v>0</v>
      </c>
      <c r="AV548" s="127">
        <f t="shared" si="416"/>
        <v>0</v>
      </c>
      <c r="AW548" s="127">
        <f t="shared" si="416"/>
        <v>0</v>
      </c>
      <c r="AX548" s="127">
        <f t="shared" si="416"/>
        <v>0</v>
      </c>
      <c r="AY548" s="127">
        <f t="shared" si="416"/>
        <v>0</v>
      </c>
      <c r="AZ548" s="127">
        <f t="shared" si="416"/>
        <v>0</v>
      </c>
      <c r="BA548" s="127">
        <f t="shared" si="416"/>
        <v>0</v>
      </c>
      <c r="BB548" s="127">
        <f t="shared" si="416"/>
        <v>0</v>
      </c>
      <c r="BC548" s="127">
        <f t="shared" si="416"/>
        <v>0</v>
      </c>
      <c r="BD548" s="127">
        <f t="shared" si="416"/>
        <v>0</v>
      </c>
      <c r="BE548" s="127">
        <f t="shared" si="416"/>
        <v>0</v>
      </c>
      <c r="BF548" s="127">
        <f t="shared" si="416"/>
        <v>0</v>
      </c>
      <c r="BG548" s="127">
        <f t="shared" si="416"/>
        <v>0</v>
      </c>
      <c r="BH548" s="127">
        <f t="shared" si="416"/>
        <v>0</v>
      </c>
      <c r="BI548" s="127">
        <f t="shared" si="416"/>
        <v>0</v>
      </c>
      <c r="BJ548" s="127">
        <f t="shared" si="416"/>
        <v>0</v>
      </c>
      <c r="BK548" s="127">
        <f t="shared" si="416"/>
        <v>0</v>
      </c>
      <c r="BL548" s="127">
        <f t="shared" si="416"/>
        <v>0</v>
      </c>
      <c r="BM548" s="127">
        <f t="shared" si="416"/>
        <v>0</v>
      </c>
    </row>
    <row r="549" spans="2:65" x14ac:dyDescent="0.25">
      <c r="F549" s="142"/>
      <c r="G549" s="142"/>
      <c r="H549" s="142"/>
      <c r="I549" s="142"/>
      <c r="J549" s="142"/>
      <c r="K549" s="142"/>
      <c r="L549" s="142"/>
      <c r="M549" s="142"/>
      <c r="N549" s="142"/>
      <c r="O549" s="142"/>
      <c r="P549" s="142"/>
      <c r="Q549" s="142"/>
      <c r="R549" s="142"/>
      <c r="S549" s="142"/>
      <c r="T549" s="142"/>
      <c r="U549" s="142"/>
      <c r="V549" s="142"/>
      <c r="W549" s="142"/>
      <c r="X549" s="142"/>
      <c r="Y549" s="142"/>
      <c r="Z549" s="142"/>
      <c r="AA549" s="142"/>
      <c r="AB549" s="142"/>
      <c r="AC549" s="142"/>
      <c r="AD549" s="142"/>
      <c r="AE549" s="142"/>
      <c r="AF549" s="142"/>
      <c r="AG549" s="142"/>
      <c r="AH549" s="142"/>
      <c r="AI549" s="142"/>
      <c r="AJ549" s="142"/>
      <c r="AK549" s="142"/>
      <c r="AL549" s="142"/>
      <c r="AM549" s="142"/>
      <c r="AN549" s="142"/>
      <c r="AO549" s="142"/>
      <c r="AP549" s="142"/>
      <c r="AQ549" s="142"/>
      <c r="AR549" s="142"/>
      <c r="AS549" s="142"/>
      <c r="AT549" s="142"/>
      <c r="AU549" s="142"/>
      <c r="AV549" s="142"/>
      <c r="AW549" s="142"/>
      <c r="AX549" s="142"/>
      <c r="AY549" s="142"/>
      <c r="AZ549" s="142"/>
      <c r="BA549" s="142"/>
      <c r="BB549" s="142"/>
      <c r="BC549" s="142"/>
      <c r="BD549" s="142"/>
      <c r="BE549" s="142"/>
      <c r="BF549" s="142"/>
      <c r="BG549" s="142"/>
      <c r="BH549" s="142"/>
      <c r="BI549" s="142"/>
      <c r="BJ549" s="142"/>
      <c r="BK549" s="142"/>
      <c r="BL549" s="142"/>
      <c r="BM549" s="142"/>
    </row>
    <row r="550" spans="2:65" ht="30" x14ac:dyDescent="0.25">
      <c r="C550" s="50" t="s">
        <v>165</v>
      </c>
      <c r="F550" s="165" t="s">
        <v>166</v>
      </c>
      <c r="G550" s="165" t="s">
        <v>166</v>
      </c>
      <c r="H550" s="165" t="s">
        <v>166</v>
      </c>
      <c r="I550" s="165" t="s">
        <v>166</v>
      </c>
      <c r="J550" s="165" t="s">
        <v>166</v>
      </c>
      <c r="K550" s="165" t="s">
        <v>166</v>
      </c>
      <c r="L550" s="165" t="s">
        <v>166</v>
      </c>
      <c r="M550" s="165" t="s">
        <v>166</v>
      </c>
      <c r="N550" s="165" t="s">
        <v>166</v>
      </c>
      <c r="O550" s="165" t="s">
        <v>166</v>
      </c>
      <c r="P550" s="165" t="s">
        <v>166</v>
      </c>
      <c r="Q550" s="165" t="s">
        <v>166</v>
      </c>
      <c r="R550" s="165" t="s">
        <v>166</v>
      </c>
      <c r="S550" s="165" t="s">
        <v>166</v>
      </c>
      <c r="T550" s="165" t="s">
        <v>166</v>
      </c>
      <c r="U550" s="165" t="s">
        <v>166</v>
      </c>
      <c r="V550" s="165" t="s">
        <v>166</v>
      </c>
      <c r="W550" s="165" t="s">
        <v>166</v>
      </c>
      <c r="X550" s="165" t="s">
        <v>166</v>
      </c>
      <c r="Y550" s="165" t="s">
        <v>166</v>
      </c>
      <c r="Z550" s="165" t="s">
        <v>166</v>
      </c>
      <c r="AA550" s="165" t="s">
        <v>166</v>
      </c>
      <c r="AB550" s="165" t="s">
        <v>166</v>
      </c>
      <c r="AC550" s="165" t="s">
        <v>166</v>
      </c>
      <c r="AD550" s="165" t="s">
        <v>166</v>
      </c>
      <c r="AE550" s="165" t="s">
        <v>166</v>
      </c>
      <c r="AF550" s="165" t="s">
        <v>166</v>
      </c>
      <c r="AG550" s="165" t="s">
        <v>166</v>
      </c>
      <c r="AH550" s="165" t="s">
        <v>166</v>
      </c>
      <c r="AI550" s="165" t="s">
        <v>166</v>
      </c>
      <c r="AJ550" s="165" t="s">
        <v>166</v>
      </c>
      <c r="AK550" s="165" t="s">
        <v>166</v>
      </c>
      <c r="AL550" s="165" t="s">
        <v>166</v>
      </c>
      <c r="AM550" s="165" t="s">
        <v>166</v>
      </c>
      <c r="AN550" s="165" t="s">
        <v>166</v>
      </c>
      <c r="AO550" s="165" t="s">
        <v>166</v>
      </c>
      <c r="AP550" s="165" t="s">
        <v>166</v>
      </c>
      <c r="AQ550" s="165" t="s">
        <v>166</v>
      </c>
      <c r="AR550" s="165" t="s">
        <v>166</v>
      </c>
      <c r="AS550" s="165" t="s">
        <v>166</v>
      </c>
      <c r="AT550" s="165" t="s">
        <v>166</v>
      </c>
      <c r="AU550" s="165" t="s">
        <v>166</v>
      </c>
      <c r="AV550" s="165" t="s">
        <v>166</v>
      </c>
      <c r="AW550" s="165" t="s">
        <v>166</v>
      </c>
      <c r="AX550" s="165" t="s">
        <v>166</v>
      </c>
      <c r="AY550" s="165" t="s">
        <v>166</v>
      </c>
      <c r="AZ550" s="165" t="s">
        <v>166</v>
      </c>
      <c r="BA550" s="165" t="s">
        <v>166</v>
      </c>
      <c r="BB550" s="165" t="s">
        <v>166</v>
      </c>
      <c r="BC550" s="165" t="s">
        <v>166</v>
      </c>
      <c r="BD550" s="165" t="s">
        <v>166</v>
      </c>
      <c r="BE550" s="165" t="s">
        <v>166</v>
      </c>
      <c r="BF550" s="165" t="s">
        <v>166</v>
      </c>
      <c r="BG550" s="165" t="s">
        <v>166</v>
      </c>
      <c r="BH550" s="165" t="s">
        <v>166</v>
      </c>
      <c r="BI550" s="165" t="s">
        <v>166</v>
      </c>
      <c r="BJ550" s="165" t="s">
        <v>166</v>
      </c>
      <c r="BK550" s="165" t="s">
        <v>166</v>
      </c>
      <c r="BL550" s="165" t="s">
        <v>166</v>
      </c>
      <c r="BM550" s="165" t="s">
        <v>166</v>
      </c>
    </row>
    <row r="551" spans="2:65" x14ac:dyDescent="0.25">
      <c r="B551" t="str">
        <f>+B536</f>
        <v>FABBRICATI</v>
      </c>
      <c r="C551" s="51">
        <f>+C536</f>
        <v>0</v>
      </c>
      <c r="F551" s="127"/>
      <c r="G551" s="127"/>
      <c r="H551" s="127"/>
      <c r="I551" s="127"/>
      <c r="J551" s="127"/>
      <c r="K551" s="127"/>
      <c r="L551" s="127"/>
      <c r="M551" s="127"/>
      <c r="N551" s="127"/>
      <c r="O551" s="127"/>
      <c r="P551" s="127"/>
      <c r="Q551" s="127"/>
      <c r="R551" s="127"/>
      <c r="S551" s="127"/>
      <c r="T551" s="127"/>
      <c r="U551" s="127"/>
      <c r="V551" s="127"/>
      <c r="W551" s="127"/>
      <c r="X551" s="127"/>
      <c r="Y551" s="127"/>
      <c r="Z551" s="127"/>
      <c r="AA551" s="127"/>
      <c r="AB551" s="127"/>
      <c r="AC551" s="127"/>
      <c r="AD551" s="127"/>
      <c r="AE551" s="127"/>
      <c r="AF551" s="127"/>
      <c r="AG551" s="127"/>
      <c r="AH551" s="127"/>
      <c r="AI551" s="127"/>
      <c r="AJ551" s="127"/>
      <c r="AK551" s="127"/>
      <c r="AL551" s="127"/>
      <c r="AM551" s="127"/>
      <c r="AN551" s="127">
        <f t="shared" ref="AN551:BM551" si="418">+IF(AM558=$G$5,0,1)*(SUM($G$5)*$C551)/12</f>
        <v>0</v>
      </c>
      <c r="AO551" s="127">
        <f t="shared" si="418"/>
        <v>0</v>
      </c>
      <c r="AP551" s="127">
        <f t="shared" si="418"/>
        <v>0</v>
      </c>
      <c r="AQ551" s="127">
        <f t="shared" si="418"/>
        <v>0</v>
      </c>
      <c r="AR551" s="127">
        <f t="shared" si="418"/>
        <v>0</v>
      </c>
      <c r="AS551" s="127">
        <f t="shared" si="418"/>
        <v>0</v>
      </c>
      <c r="AT551" s="127">
        <f t="shared" si="418"/>
        <v>0</v>
      </c>
      <c r="AU551" s="127">
        <f t="shared" si="418"/>
        <v>0</v>
      </c>
      <c r="AV551" s="127">
        <f t="shared" si="418"/>
        <v>0</v>
      </c>
      <c r="AW551" s="127">
        <f t="shared" si="418"/>
        <v>0</v>
      </c>
      <c r="AX551" s="127">
        <f t="shared" si="418"/>
        <v>0</v>
      </c>
      <c r="AY551" s="127">
        <f t="shared" si="418"/>
        <v>0</v>
      </c>
      <c r="AZ551" s="127">
        <f t="shared" si="418"/>
        <v>0</v>
      </c>
      <c r="BA551" s="127">
        <f t="shared" si="418"/>
        <v>0</v>
      </c>
      <c r="BB551" s="127">
        <f t="shared" si="418"/>
        <v>0</v>
      </c>
      <c r="BC551" s="127">
        <f t="shared" si="418"/>
        <v>0</v>
      </c>
      <c r="BD551" s="127">
        <f t="shared" si="418"/>
        <v>0</v>
      </c>
      <c r="BE551" s="127">
        <f t="shared" si="418"/>
        <v>0</v>
      </c>
      <c r="BF551" s="127">
        <f t="shared" si="418"/>
        <v>0</v>
      </c>
      <c r="BG551" s="127">
        <f t="shared" si="418"/>
        <v>0</v>
      </c>
      <c r="BH551" s="127">
        <f t="shared" si="418"/>
        <v>0</v>
      </c>
      <c r="BI551" s="127">
        <f t="shared" si="418"/>
        <v>0</v>
      </c>
      <c r="BJ551" s="127">
        <f t="shared" si="418"/>
        <v>0</v>
      </c>
      <c r="BK551" s="127">
        <f t="shared" si="418"/>
        <v>0</v>
      </c>
      <c r="BL551" s="127">
        <f t="shared" si="418"/>
        <v>0</v>
      </c>
      <c r="BM551" s="127">
        <f t="shared" si="418"/>
        <v>0</v>
      </c>
    </row>
    <row r="552" spans="2:65" x14ac:dyDescent="0.25">
      <c r="B552" t="str">
        <f t="shared" ref="B552:C556" si="419">+B537</f>
        <v>IMPIANTI E MACCHINARI</v>
      </c>
      <c r="C552" s="51">
        <f t="shared" si="419"/>
        <v>0</v>
      </c>
      <c r="F552" s="127"/>
      <c r="G552" s="127"/>
      <c r="H552" s="127"/>
      <c r="I552" s="127"/>
      <c r="J552" s="127"/>
      <c r="K552" s="127"/>
      <c r="L552" s="127"/>
      <c r="M552" s="127"/>
      <c r="N552" s="127"/>
      <c r="O552" s="127"/>
      <c r="P552" s="127"/>
      <c r="Q552" s="127"/>
      <c r="R552" s="127"/>
      <c r="S552" s="127"/>
      <c r="T552" s="127"/>
      <c r="U552" s="127"/>
      <c r="V552" s="127"/>
      <c r="W552" s="127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AH552" s="127"/>
      <c r="AI552" s="127"/>
      <c r="AJ552" s="127"/>
      <c r="AK552" s="127"/>
      <c r="AL552" s="127"/>
      <c r="AM552" s="127"/>
      <c r="AN552" s="127">
        <f t="shared" ref="AN552:BM552" si="420">+IF(AM559=$G$5,0,1)*(SUM($G$6)*$C552)/12</f>
        <v>0</v>
      </c>
      <c r="AO552" s="127">
        <f t="shared" si="420"/>
        <v>0</v>
      </c>
      <c r="AP552" s="127">
        <f t="shared" si="420"/>
        <v>0</v>
      </c>
      <c r="AQ552" s="127">
        <f t="shared" si="420"/>
        <v>0</v>
      </c>
      <c r="AR552" s="127">
        <f t="shared" si="420"/>
        <v>0</v>
      </c>
      <c r="AS552" s="127">
        <f t="shared" si="420"/>
        <v>0</v>
      </c>
      <c r="AT552" s="127">
        <f t="shared" si="420"/>
        <v>0</v>
      </c>
      <c r="AU552" s="127">
        <f t="shared" si="420"/>
        <v>0</v>
      </c>
      <c r="AV552" s="127">
        <f t="shared" si="420"/>
        <v>0</v>
      </c>
      <c r="AW552" s="127">
        <f t="shared" si="420"/>
        <v>0</v>
      </c>
      <c r="AX552" s="127">
        <f t="shared" si="420"/>
        <v>0</v>
      </c>
      <c r="AY552" s="127">
        <f t="shared" si="420"/>
        <v>0</v>
      </c>
      <c r="AZ552" s="127">
        <f t="shared" si="420"/>
        <v>0</v>
      </c>
      <c r="BA552" s="127">
        <f t="shared" si="420"/>
        <v>0</v>
      </c>
      <c r="BB552" s="127">
        <f t="shared" si="420"/>
        <v>0</v>
      </c>
      <c r="BC552" s="127">
        <f t="shared" si="420"/>
        <v>0</v>
      </c>
      <c r="BD552" s="127">
        <f t="shared" si="420"/>
        <v>0</v>
      </c>
      <c r="BE552" s="127">
        <f t="shared" si="420"/>
        <v>0</v>
      </c>
      <c r="BF552" s="127">
        <f t="shared" si="420"/>
        <v>0</v>
      </c>
      <c r="BG552" s="127">
        <f t="shared" si="420"/>
        <v>0</v>
      </c>
      <c r="BH552" s="127">
        <f t="shared" si="420"/>
        <v>0</v>
      </c>
      <c r="BI552" s="127">
        <f t="shared" si="420"/>
        <v>0</v>
      </c>
      <c r="BJ552" s="127">
        <f t="shared" si="420"/>
        <v>0</v>
      </c>
      <c r="BK552" s="127">
        <f t="shared" si="420"/>
        <v>0</v>
      </c>
      <c r="BL552" s="127">
        <f t="shared" si="420"/>
        <v>0</v>
      </c>
      <c r="BM552" s="127">
        <f t="shared" si="420"/>
        <v>0</v>
      </c>
    </row>
    <row r="553" spans="2:65" x14ac:dyDescent="0.25">
      <c r="B553" t="str">
        <f t="shared" si="419"/>
        <v>ATTREZZATURE IND.LI E COMM.LI</v>
      </c>
      <c r="C553" s="51">
        <f t="shared" si="419"/>
        <v>0</v>
      </c>
      <c r="F553" s="127"/>
      <c r="G553" s="127"/>
      <c r="H553" s="127"/>
      <c r="I553" s="127"/>
      <c r="J553" s="127"/>
      <c r="K553" s="127"/>
      <c r="L553" s="127"/>
      <c r="M553" s="127"/>
      <c r="N553" s="127"/>
      <c r="O553" s="127"/>
      <c r="P553" s="127"/>
      <c r="Q553" s="127"/>
      <c r="R553" s="127"/>
      <c r="S553" s="127"/>
      <c r="T553" s="127"/>
      <c r="U553" s="127"/>
      <c r="V553" s="127"/>
      <c r="W553" s="127"/>
      <c r="X553" s="127"/>
      <c r="Y553" s="127"/>
      <c r="Z553" s="127"/>
      <c r="AA553" s="127"/>
      <c r="AB553" s="127"/>
      <c r="AC553" s="127"/>
      <c r="AD553" s="127"/>
      <c r="AE553" s="127"/>
      <c r="AF553" s="127"/>
      <c r="AG553" s="127"/>
      <c r="AH553" s="127"/>
      <c r="AI553" s="127"/>
      <c r="AJ553" s="127"/>
      <c r="AK553" s="127"/>
      <c r="AL553" s="127"/>
      <c r="AM553" s="127"/>
      <c r="AN553" s="127">
        <f t="shared" ref="AN553:BM553" si="421">+IF(AM560=$G$5,0,1)*(SUM($G$7)*$C553)/12</f>
        <v>0</v>
      </c>
      <c r="AO553" s="127">
        <f t="shared" si="421"/>
        <v>0</v>
      </c>
      <c r="AP553" s="127">
        <f t="shared" si="421"/>
        <v>0</v>
      </c>
      <c r="AQ553" s="127">
        <f t="shared" si="421"/>
        <v>0</v>
      </c>
      <c r="AR553" s="127">
        <f t="shared" si="421"/>
        <v>0</v>
      </c>
      <c r="AS553" s="127">
        <f t="shared" si="421"/>
        <v>0</v>
      </c>
      <c r="AT553" s="127">
        <f t="shared" si="421"/>
        <v>0</v>
      </c>
      <c r="AU553" s="127">
        <f t="shared" si="421"/>
        <v>0</v>
      </c>
      <c r="AV553" s="127">
        <f t="shared" si="421"/>
        <v>0</v>
      </c>
      <c r="AW553" s="127">
        <f t="shared" si="421"/>
        <v>0</v>
      </c>
      <c r="AX553" s="127">
        <f t="shared" si="421"/>
        <v>0</v>
      </c>
      <c r="AY553" s="127">
        <f t="shared" si="421"/>
        <v>0</v>
      </c>
      <c r="AZ553" s="127">
        <f t="shared" si="421"/>
        <v>0</v>
      </c>
      <c r="BA553" s="127">
        <f t="shared" si="421"/>
        <v>0</v>
      </c>
      <c r="BB553" s="127">
        <f t="shared" si="421"/>
        <v>0</v>
      </c>
      <c r="BC553" s="127">
        <f t="shared" si="421"/>
        <v>0</v>
      </c>
      <c r="BD553" s="127">
        <f t="shared" si="421"/>
        <v>0</v>
      </c>
      <c r="BE553" s="127">
        <f t="shared" si="421"/>
        <v>0</v>
      </c>
      <c r="BF553" s="127">
        <f t="shared" si="421"/>
        <v>0</v>
      </c>
      <c r="BG553" s="127">
        <f t="shared" si="421"/>
        <v>0</v>
      </c>
      <c r="BH553" s="127">
        <f t="shared" si="421"/>
        <v>0</v>
      </c>
      <c r="BI553" s="127">
        <f t="shared" si="421"/>
        <v>0</v>
      </c>
      <c r="BJ553" s="127">
        <f t="shared" si="421"/>
        <v>0</v>
      </c>
      <c r="BK553" s="127">
        <f t="shared" si="421"/>
        <v>0</v>
      </c>
      <c r="BL553" s="127">
        <f t="shared" si="421"/>
        <v>0</v>
      </c>
      <c r="BM553" s="127">
        <f t="shared" si="421"/>
        <v>0</v>
      </c>
    </row>
    <row r="554" spans="2:65" x14ac:dyDescent="0.25">
      <c r="B554" t="str">
        <f t="shared" si="419"/>
        <v>COSTI D'IMPIANTO E AMPLIAMENTO</v>
      </c>
      <c r="C554" s="51">
        <f t="shared" si="419"/>
        <v>0</v>
      </c>
      <c r="F554" s="127"/>
      <c r="G554" s="127"/>
      <c r="H554" s="127"/>
      <c r="I554" s="127"/>
      <c r="J554" s="127"/>
      <c r="K554" s="127"/>
      <c r="L554" s="127"/>
      <c r="M554" s="127"/>
      <c r="N554" s="127"/>
      <c r="O554" s="127"/>
      <c r="P554" s="127"/>
      <c r="Q554" s="127"/>
      <c r="R554" s="127"/>
      <c r="S554" s="127"/>
      <c r="T554" s="127"/>
      <c r="U554" s="127"/>
      <c r="V554" s="127"/>
      <c r="W554" s="127"/>
      <c r="X554" s="127"/>
      <c r="Y554" s="127"/>
      <c r="Z554" s="127"/>
      <c r="AA554" s="127"/>
      <c r="AB554" s="127"/>
      <c r="AC554" s="127"/>
      <c r="AD554" s="127"/>
      <c r="AE554" s="127"/>
      <c r="AF554" s="127"/>
      <c r="AG554" s="127"/>
      <c r="AH554" s="127"/>
      <c r="AI554" s="127"/>
      <c r="AJ554" s="127"/>
      <c r="AK554" s="127"/>
      <c r="AL554" s="127"/>
      <c r="AM554" s="127"/>
      <c r="AN554" s="127">
        <f t="shared" ref="AN554:BM554" si="422">+IF(AM561=$G$5,0,1)*(SUM($G$8)*$C554)/12</f>
        <v>0</v>
      </c>
      <c r="AO554" s="127">
        <f t="shared" si="422"/>
        <v>0</v>
      </c>
      <c r="AP554" s="127">
        <f t="shared" si="422"/>
        <v>0</v>
      </c>
      <c r="AQ554" s="127">
        <f t="shared" si="422"/>
        <v>0</v>
      </c>
      <c r="AR554" s="127">
        <f t="shared" si="422"/>
        <v>0</v>
      </c>
      <c r="AS554" s="127">
        <f t="shared" si="422"/>
        <v>0</v>
      </c>
      <c r="AT554" s="127">
        <f t="shared" si="422"/>
        <v>0</v>
      </c>
      <c r="AU554" s="127">
        <f t="shared" si="422"/>
        <v>0</v>
      </c>
      <c r="AV554" s="127">
        <f t="shared" si="422"/>
        <v>0</v>
      </c>
      <c r="AW554" s="127">
        <f t="shared" si="422"/>
        <v>0</v>
      </c>
      <c r="AX554" s="127">
        <f t="shared" si="422"/>
        <v>0</v>
      </c>
      <c r="AY554" s="127">
        <f t="shared" si="422"/>
        <v>0</v>
      </c>
      <c r="AZ554" s="127">
        <f t="shared" si="422"/>
        <v>0</v>
      </c>
      <c r="BA554" s="127">
        <f t="shared" si="422"/>
        <v>0</v>
      </c>
      <c r="BB554" s="127">
        <f t="shared" si="422"/>
        <v>0</v>
      </c>
      <c r="BC554" s="127">
        <f t="shared" si="422"/>
        <v>0</v>
      </c>
      <c r="BD554" s="127">
        <f t="shared" si="422"/>
        <v>0</v>
      </c>
      <c r="BE554" s="127">
        <f t="shared" si="422"/>
        <v>0</v>
      </c>
      <c r="BF554" s="127">
        <f t="shared" si="422"/>
        <v>0</v>
      </c>
      <c r="BG554" s="127">
        <f t="shared" si="422"/>
        <v>0</v>
      </c>
      <c r="BH554" s="127">
        <f t="shared" si="422"/>
        <v>0</v>
      </c>
      <c r="BI554" s="127">
        <f t="shared" si="422"/>
        <v>0</v>
      </c>
      <c r="BJ554" s="127">
        <f t="shared" si="422"/>
        <v>0</v>
      </c>
      <c r="BK554" s="127">
        <f t="shared" si="422"/>
        <v>0</v>
      </c>
      <c r="BL554" s="127">
        <f t="shared" si="422"/>
        <v>0</v>
      </c>
      <c r="BM554" s="127">
        <f t="shared" si="422"/>
        <v>0</v>
      </c>
    </row>
    <row r="555" spans="2:65" x14ac:dyDescent="0.25">
      <c r="B555" t="str">
        <f t="shared" si="419"/>
        <v>FEE D'INGRESSO</v>
      </c>
      <c r="C555" s="51">
        <f t="shared" si="419"/>
        <v>0</v>
      </c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  <c r="P555" s="127"/>
      <c r="Q555" s="127"/>
      <c r="R555" s="127"/>
      <c r="S555" s="127"/>
      <c r="T555" s="127"/>
      <c r="U555" s="127"/>
      <c r="V555" s="127"/>
      <c r="W555" s="127"/>
      <c r="X555" s="127"/>
      <c r="Y555" s="127"/>
      <c r="Z555" s="127"/>
      <c r="AA555" s="127"/>
      <c r="AB555" s="127"/>
      <c r="AC555" s="127"/>
      <c r="AD555" s="127"/>
      <c r="AE555" s="127"/>
      <c r="AF555" s="127"/>
      <c r="AG555" s="127"/>
      <c r="AH555" s="127"/>
      <c r="AI555" s="127"/>
      <c r="AJ555" s="127"/>
      <c r="AK555" s="127"/>
      <c r="AL555" s="127"/>
      <c r="AM555" s="127"/>
      <c r="AN555" s="127">
        <f t="shared" ref="AN555:BM555" si="423">+IF(AM562=$G$5,0,1)*(SUM($G$9)*$C555)/12</f>
        <v>0</v>
      </c>
      <c r="AO555" s="127">
        <f t="shared" si="423"/>
        <v>0</v>
      </c>
      <c r="AP555" s="127">
        <f t="shared" si="423"/>
        <v>0</v>
      </c>
      <c r="AQ555" s="127">
        <f t="shared" si="423"/>
        <v>0</v>
      </c>
      <c r="AR555" s="127">
        <f t="shared" si="423"/>
        <v>0</v>
      </c>
      <c r="AS555" s="127">
        <f t="shared" si="423"/>
        <v>0</v>
      </c>
      <c r="AT555" s="127">
        <f t="shared" si="423"/>
        <v>0</v>
      </c>
      <c r="AU555" s="127">
        <f t="shared" si="423"/>
        <v>0</v>
      </c>
      <c r="AV555" s="127">
        <f t="shared" si="423"/>
        <v>0</v>
      </c>
      <c r="AW555" s="127">
        <f t="shared" si="423"/>
        <v>0</v>
      </c>
      <c r="AX555" s="127">
        <f t="shared" si="423"/>
        <v>0</v>
      </c>
      <c r="AY555" s="127">
        <f t="shared" si="423"/>
        <v>0</v>
      </c>
      <c r="AZ555" s="127">
        <f t="shared" si="423"/>
        <v>0</v>
      </c>
      <c r="BA555" s="127">
        <f t="shared" si="423"/>
        <v>0</v>
      </c>
      <c r="BB555" s="127">
        <f t="shared" si="423"/>
        <v>0</v>
      </c>
      <c r="BC555" s="127">
        <f t="shared" si="423"/>
        <v>0</v>
      </c>
      <c r="BD555" s="127">
        <f t="shared" si="423"/>
        <v>0</v>
      </c>
      <c r="BE555" s="127">
        <f t="shared" si="423"/>
        <v>0</v>
      </c>
      <c r="BF555" s="127">
        <f t="shared" si="423"/>
        <v>0</v>
      </c>
      <c r="BG555" s="127">
        <f t="shared" si="423"/>
        <v>0</v>
      </c>
      <c r="BH555" s="127">
        <f t="shared" si="423"/>
        <v>0</v>
      </c>
      <c r="BI555" s="127">
        <f t="shared" si="423"/>
        <v>0</v>
      </c>
      <c r="BJ555" s="127">
        <f t="shared" si="423"/>
        <v>0</v>
      </c>
      <c r="BK555" s="127">
        <f t="shared" si="423"/>
        <v>0</v>
      </c>
      <c r="BL555" s="127">
        <f t="shared" si="423"/>
        <v>0</v>
      </c>
      <c r="BM555" s="127">
        <f t="shared" si="423"/>
        <v>0</v>
      </c>
    </row>
    <row r="556" spans="2:65" x14ac:dyDescent="0.25">
      <c r="B556" t="str">
        <f t="shared" si="419"/>
        <v>ALTRE IMM.NI IMMATERIALI</v>
      </c>
      <c r="C556" s="51">
        <f t="shared" si="419"/>
        <v>0</v>
      </c>
      <c r="F556" s="127"/>
      <c r="G556" s="127"/>
      <c r="H556" s="127"/>
      <c r="I556" s="127"/>
      <c r="J556" s="127"/>
      <c r="K556" s="127"/>
      <c r="L556" s="127"/>
      <c r="M556" s="127"/>
      <c r="N556" s="127"/>
      <c r="O556" s="127"/>
      <c r="P556" s="127"/>
      <c r="Q556" s="127"/>
      <c r="R556" s="127"/>
      <c r="S556" s="127"/>
      <c r="T556" s="127"/>
      <c r="U556" s="127"/>
      <c r="V556" s="127"/>
      <c r="W556" s="127"/>
      <c r="X556" s="127"/>
      <c r="Y556" s="127"/>
      <c r="Z556" s="127"/>
      <c r="AA556" s="127"/>
      <c r="AB556" s="127"/>
      <c r="AC556" s="127"/>
      <c r="AD556" s="127"/>
      <c r="AE556" s="127"/>
      <c r="AF556" s="127"/>
      <c r="AG556" s="127"/>
      <c r="AH556" s="127"/>
      <c r="AI556" s="127"/>
      <c r="AJ556" s="127"/>
      <c r="AK556" s="127"/>
      <c r="AL556" s="127"/>
      <c r="AM556" s="127"/>
      <c r="AN556" s="127">
        <f t="shared" ref="AN556:BM556" si="424">+IF(AM563=$G$5,0,1)*(SUM($G$10)*$C556)/12</f>
        <v>0</v>
      </c>
      <c r="AO556" s="127">
        <f t="shared" si="424"/>
        <v>0</v>
      </c>
      <c r="AP556" s="127">
        <f t="shared" si="424"/>
        <v>0</v>
      </c>
      <c r="AQ556" s="127">
        <f t="shared" si="424"/>
        <v>0</v>
      </c>
      <c r="AR556" s="127">
        <f t="shared" si="424"/>
        <v>0</v>
      </c>
      <c r="AS556" s="127">
        <f t="shared" si="424"/>
        <v>0</v>
      </c>
      <c r="AT556" s="127">
        <f t="shared" si="424"/>
        <v>0</v>
      </c>
      <c r="AU556" s="127">
        <f t="shared" si="424"/>
        <v>0</v>
      </c>
      <c r="AV556" s="127">
        <f t="shared" si="424"/>
        <v>0</v>
      </c>
      <c r="AW556" s="127">
        <f t="shared" si="424"/>
        <v>0</v>
      </c>
      <c r="AX556" s="127">
        <f t="shared" si="424"/>
        <v>0</v>
      </c>
      <c r="AY556" s="127">
        <f t="shared" si="424"/>
        <v>0</v>
      </c>
      <c r="AZ556" s="127">
        <f t="shared" si="424"/>
        <v>0</v>
      </c>
      <c r="BA556" s="127">
        <f t="shared" si="424"/>
        <v>0</v>
      </c>
      <c r="BB556" s="127">
        <f t="shared" si="424"/>
        <v>0</v>
      </c>
      <c r="BC556" s="127">
        <f t="shared" si="424"/>
        <v>0</v>
      </c>
      <c r="BD556" s="127">
        <f t="shared" si="424"/>
        <v>0</v>
      </c>
      <c r="BE556" s="127">
        <f t="shared" si="424"/>
        <v>0</v>
      </c>
      <c r="BF556" s="127">
        <f t="shared" si="424"/>
        <v>0</v>
      </c>
      <c r="BG556" s="127">
        <f t="shared" si="424"/>
        <v>0</v>
      </c>
      <c r="BH556" s="127">
        <f t="shared" si="424"/>
        <v>0</v>
      </c>
      <c r="BI556" s="127">
        <f t="shared" si="424"/>
        <v>0</v>
      </c>
      <c r="BJ556" s="127">
        <f t="shared" si="424"/>
        <v>0</v>
      </c>
      <c r="BK556" s="127">
        <f t="shared" si="424"/>
        <v>0</v>
      </c>
      <c r="BL556" s="127">
        <f t="shared" si="424"/>
        <v>0</v>
      </c>
      <c r="BM556" s="127">
        <f t="shared" si="424"/>
        <v>0</v>
      </c>
    </row>
    <row r="557" spans="2:65" ht="30" x14ac:dyDescent="0.25">
      <c r="C557" s="50"/>
      <c r="F557" s="165" t="s">
        <v>167</v>
      </c>
      <c r="G557" s="165" t="s">
        <v>167</v>
      </c>
      <c r="H557" s="165" t="s">
        <v>167</v>
      </c>
      <c r="I557" s="165" t="s">
        <v>167</v>
      </c>
      <c r="J557" s="165" t="s">
        <v>167</v>
      </c>
      <c r="K557" s="165" t="s">
        <v>167</v>
      </c>
      <c r="L557" s="165" t="s">
        <v>167</v>
      </c>
      <c r="M557" s="165" t="s">
        <v>167</v>
      </c>
      <c r="N557" s="165" t="s">
        <v>167</v>
      </c>
      <c r="O557" s="165" t="s">
        <v>167</v>
      </c>
      <c r="P557" s="165" t="s">
        <v>167</v>
      </c>
      <c r="Q557" s="165" t="s">
        <v>167</v>
      </c>
      <c r="R557" s="165" t="s">
        <v>167</v>
      </c>
      <c r="S557" s="165" t="s">
        <v>167</v>
      </c>
      <c r="T557" s="165" t="s">
        <v>167</v>
      </c>
      <c r="U557" s="165" t="s">
        <v>167</v>
      </c>
      <c r="V557" s="165" t="s">
        <v>167</v>
      </c>
      <c r="W557" s="165" t="s">
        <v>167</v>
      </c>
      <c r="X557" s="165" t="s">
        <v>167</v>
      </c>
      <c r="Y557" s="165" t="s">
        <v>167</v>
      </c>
      <c r="Z557" s="165" t="s">
        <v>167</v>
      </c>
      <c r="AA557" s="165" t="s">
        <v>167</v>
      </c>
      <c r="AB557" s="165" t="s">
        <v>167</v>
      </c>
      <c r="AC557" s="165" t="s">
        <v>167</v>
      </c>
      <c r="AD557" s="165" t="s">
        <v>167</v>
      </c>
      <c r="AE557" s="165" t="s">
        <v>167</v>
      </c>
      <c r="AF557" s="165" t="s">
        <v>167</v>
      </c>
      <c r="AG557" s="165" t="s">
        <v>167</v>
      </c>
      <c r="AH557" s="165" t="s">
        <v>167</v>
      </c>
      <c r="AI557" s="165" t="s">
        <v>167</v>
      </c>
      <c r="AJ557" s="165" t="s">
        <v>167</v>
      </c>
      <c r="AK557" s="165" t="s">
        <v>167</v>
      </c>
      <c r="AL557" s="165" t="s">
        <v>167</v>
      </c>
      <c r="AM557" s="165" t="s">
        <v>167</v>
      </c>
      <c r="AN557" s="165" t="s">
        <v>167</v>
      </c>
      <c r="AO557" s="165" t="s">
        <v>167</v>
      </c>
      <c r="AP557" s="165" t="s">
        <v>167</v>
      </c>
      <c r="AQ557" s="165" t="s">
        <v>167</v>
      </c>
      <c r="AR557" s="165" t="s">
        <v>167</v>
      </c>
      <c r="AS557" s="165" t="s">
        <v>167</v>
      </c>
      <c r="AT557" s="165" t="s">
        <v>167</v>
      </c>
      <c r="AU557" s="165" t="s">
        <v>167</v>
      </c>
      <c r="AV557" s="165" t="s">
        <v>167</v>
      </c>
      <c r="AW557" s="165" t="s">
        <v>167</v>
      </c>
      <c r="AX557" s="165" t="s">
        <v>167</v>
      </c>
      <c r="AY557" s="165" t="s">
        <v>167</v>
      </c>
      <c r="AZ557" s="165" t="s">
        <v>167</v>
      </c>
      <c r="BA557" s="165" t="s">
        <v>167</v>
      </c>
      <c r="BB557" s="165" t="s">
        <v>167</v>
      </c>
      <c r="BC557" s="165" t="s">
        <v>167</v>
      </c>
      <c r="BD557" s="165" t="s">
        <v>167</v>
      </c>
      <c r="BE557" s="165" t="s">
        <v>167</v>
      </c>
      <c r="BF557" s="165" t="s">
        <v>167</v>
      </c>
      <c r="BG557" s="165" t="s">
        <v>167</v>
      </c>
      <c r="BH557" s="165" t="s">
        <v>167</v>
      </c>
      <c r="BI557" s="165" t="s">
        <v>167</v>
      </c>
      <c r="BJ557" s="165" t="s">
        <v>167</v>
      </c>
      <c r="BK557" s="165" t="s">
        <v>167</v>
      </c>
      <c r="BL557" s="165" t="s">
        <v>167</v>
      </c>
      <c r="BM557" s="165" t="s">
        <v>167</v>
      </c>
    </row>
    <row r="558" spans="2:65" x14ac:dyDescent="0.25">
      <c r="B558" t="str">
        <f>+B551</f>
        <v>FABBRICATI</v>
      </c>
      <c r="C558" s="51"/>
      <c r="F558" s="127"/>
      <c r="G558" s="127"/>
      <c r="H558" s="127"/>
      <c r="I558" s="127"/>
      <c r="J558" s="127"/>
      <c r="K558" s="127"/>
      <c r="L558" s="127"/>
      <c r="M558" s="127"/>
      <c r="N558" s="127"/>
      <c r="O558" s="127"/>
      <c r="P558" s="127"/>
      <c r="Q558" s="127"/>
      <c r="R558" s="127"/>
      <c r="S558" s="127"/>
      <c r="T558" s="127"/>
      <c r="U558" s="127"/>
      <c r="V558" s="127"/>
      <c r="W558" s="127"/>
      <c r="X558" s="127"/>
      <c r="Y558" s="127"/>
      <c r="Z558" s="127"/>
      <c r="AA558" s="127"/>
      <c r="AB558" s="127"/>
      <c r="AC558" s="127"/>
      <c r="AD558" s="127"/>
      <c r="AE558" s="127"/>
      <c r="AF558" s="127"/>
      <c r="AG558" s="127"/>
      <c r="AH558" s="127"/>
      <c r="AI558" s="127"/>
      <c r="AJ558" s="127"/>
      <c r="AK558" s="127"/>
      <c r="AL558" s="127"/>
      <c r="AM558" s="127"/>
      <c r="AN558" s="127">
        <f t="shared" ref="AN558:BM563" si="425">+AM558+AN551</f>
        <v>0</v>
      </c>
      <c r="AO558" s="127">
        <f t="shared" si="425"/>
        <v>0</v>
      </c>
      <c r="AP558" s="127">
        <f t="shared" si="425"/>
        <v>0</v>
      </c>
      <c r="AQ558" s="127">
        <f t="shared" si="425"/>
        <v>0</v>
      </c>
      <c r="AR558" s="127">
        <f t="shared" si="425"/>
        <v>0</v>
      </c>
      <c r="AS558" s="127">
        <f t="shared" si="425"/>
        <v>0</v>
      </c>
      <c r="AT558" s="127">
        <f t="shared" si="425"/>
        <v>0</v>
      </c>
      <c r="AU558" s="127">
        <f t="shared" si="425"/>
        <v>0</v>
      </c>
      <c r="AV558" s="127">
        <f t="shared" si="425"/>
        <v>0</v>
      </c>
      <c r="AW558" s="127">
        <f t="shared" si="425"/>
        <v>0</v>
      </c>
      <c r="AX558" s="127">
        <f t="shared" si="425"/>
        <v>0</v>
      </c>
      <c r="AY558" s="127">
        <f t="shared" si="425"/>
        <v>0</v>
      </c>
      <c r="AZ558" s="127">
        <f t="shared" si="425"/>
        <v>0</v>
      </c>
      <c r="BA558" s="127">
        <f t="shared" si="425"/>
        <v>0</v>
      </c>
      <c r="BB558" s="127">
        <f t="shared" si="425"/>
        <v>0</v>
      </c>
      <c r="BC558" s="127">
        <f t="shared" si="425"/>
        <v>0</v>
      </c>
      <c r="BD558" s="127">
        <f t="shared" si="425"/>
        <v>0</v>
      </c>
      <c r="BE558" s="127">
        <f t="shared" si="425"/>
        <v>0</v>
      </c>
      <c r="BF558" s="127">
        <f t="shared" si="425"/>
        <v>0</v>
      </c>
      <c r="BG558" s="127">
        <f t="shared" si="425"/>
        <v>0</v>
      </c>
      <c r="BH558" s="127">
        <f t="shared" si="425"/>
        <v>0</v>
      </c>
      <c r="BI558" s="127">
        <f t="shared" si="425"/>
        <v>0</v>
      </c>
      <c r="BJ558" s="127">
        <f t="shared" si="425"/>
        <v>0</v>
      </c>
      <c r="BK558" s="127">
        <f t="shared" si="425"/>
        <v>0</v>
      </c>
      <c r="BL558" s="127">
        <f t="shared" si="425"/>
        <v>0</v>
      </c>
      <c r="BM558" s="127">
        <f t="shared" si="425"/>
        <v>0</v>
      </c>
    </row>
    <row r="559" spans="2:65" x14ac:dyDescent="0.25">
      <c r="B559" t="str">
        <f t="shared" ref="B559:B562" si="426">+B552</f>
        <v>IMPIANTI E MACCHINARI</v>
      </c>
      <c r="C559" s="51"/>
      <c r="F559" s="127"/>
      <c r="G559" s="127"/>
      <c r="H559" s="127"/>
      <c r="I559" s="127"/>
      <c r="J559" s="127"/>
      <c r="K559" s="127"/>
      <c r="L559" s="127"/>
      <c r="M559" s="127"/>
      <c r="N559" s="127"/>
      <c r="O559" s="127"/>
      <c r="P559" s="127"/>
      <c r="Q559" s="127"/>
      <c r="R559" s="127"/>
      <c r="S559" s="127"/>
      <c r="T559" s="127"/>
      <c r="U559" s="127"/>
      <c r="V559" s="127"/>
      <c r="W559" s="127"/>
      <c r="X559" s="127"/>
      <c r="Y559" s="127"/>
      <c r="Z559" s="127"/>
      <c r="AA559" s="127"/>
      <c r="AB559" s="127"/>
      <c r="AC559" s="127"/>
      <c r="AD559" s="127"/>
      <c r="AE559" s="127"/>
      <c r="AF559" s="127"/>
      <c r="AG559" s="127"/>
      <c r="AH559" s="127"/>
      <c r="AI559" s="127"/>
      <c r="AJ559" s="127"/>
      <c r="AK559" s="127"/>
      <c r="AL559" s="127"/>
      <c r="AM559" s="127"/>
      <c r="AN559" s="127">
        <f t="shared" si="425"/>
        <v>0</v>
      </c>
      <c r="AO559" s="127">
        <f t="shared" si="425"/>
        <v>0</v>
      </c>
      <c r="AP559" s="127">
        <f t="shared" si="425"/>
        <v>0</v>
      </c>
      <c r="AQ559" s="127">
        <f t="shared" si="425"/>
        <v>0</v>
      </c>
      <c r="AR559" s="127">
        <f t="shared" si="425"/>
        <v>0</v>
      </c>
      <c r="AS559" s="127">
        <f t="shared" si="425"/>
        <v>0</v>
      </c>
      <c r="AT559" s="127">
        <f t="shared" si="425"/>
        <v>0</v>
      </c>
      <c r="AU559" s="127">
        <f t="shared" si="425"/>
        <v>0</v>
      </c>
      <c r="AV559" s="127">
        <f t="shared" si="425"/>
        <v>0</v>
      </c>
      <c r="AW559" s="127">
        <f t="shared" si="425"/>
        <v>0</v>
      </c>
      <c r="AX559" s="127">
        <f t="shared" si="425"/>
        <v>0</v>
      </c>
      <c r="AY559" s="127">
        <f t="shared" si="425"/>
        <v>0</v>
      </c>
      <c r="AZ559" s="127">
        <f t="shared" si="425"/>
        <v>0</v>
      </c>
      <c r="BA559" s="127">
        <f t="shared" si="425"/>
        <v>0</v>
      </c>
      <c r="BB559" s="127">
        <f t="shared" si="425"/>
        <v>0</v>
      </c>
      <c r="BC559" s="127">
        <f t="shared" si="425"/>
        <v>0</v>
      </c>
      <c r="BD559" s="127">
        <f t="shared" si="425"/>
        <v>0</v>
      </c>
      <c r="BE559" s="127">
        <f t="shared" si="425"/>
        <v>0</v>
      </c>
      <c r="BF559" s="127">
        <f t="shared" si="425"/>
        <v>0</v>
      </c>
      <c r="BG559" s="127">
        <f t="shared" si="425"/>
        <v>0</v>
      </c>
      <c r="BH559" s="127">
        <f t="shared" si="425"/>
        <v>0</v>
      </c>
      <c r="BI559" s="127">
        <f t="shared" si="425"/>
        <v>0</v>
      </c>
      <c r="BJ559" s="127">
        <f t="shared" si="425"/>
        <v>0</v>
      </c>
      <c r="BK559" s="127">
        <f t="shared" si="425"/>
        <v>0</v>
      </c>
      <c r="BL559" s="127">
        <f t="shared" si="425"/>
        <v>0</v>
      </c>
      <c r="BM559" s="127">
        <f t="shared" si="425"/>
        <v>0</v>
      </c>
    </row>
    <row r="560" spans="2:65" x14ac:dyDescent="0.25">
      <c r="B560" t="str">
        <f t="shared" si="426"/>
        <v>ATTREZZATURE IND.LI E COMM.LI</v>
      </c>
      <c r="C560" s="51"/>
      <c r="F560" s="127"/>
      <c r="G560" s="127"/>
      <c r="H560" s="127"/>
      <c r="I560" s="127"/>
      <c r="J560" s="127"/>
      <c r="K560" s="127"/>
      <c r="L560" s="127"/>
      <c r="M560" s="127"/>
      <c r="N560" s="127"/>
      <c r="O560" s="127"/>
      <c r="P560" s="127"/>
      <c r="Q560" s="127"/>
      <c r="R560" s="127"/>
      <c r="S560" s="127"/>
      <c r="T560" s="127"/>
      <c r="U560" s="127"/>
      <c r="V560" s="127"/>
      <c r="W560" s="127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AH560" s="127"/>
      <c r="AI560" s="127"/>
      <c r="AJ560" s="127"/>
      <c r="AK560" s="127"/>
      <c r="AL560" s="127"/>
      <c r="AM560" s="127"/>
      <c r="AN560" s="127">
        <f t="shared" si="425"/>
        <v>0</v>
      </c>
      <c r="AO560" s="127">
        <f t="shared" si="425"/>
        <v>0</v>
      </c>
      <c r="AP560" s="127">
        <f t="shared" si="425"/>
        <v>0</v>
      </c>
      <c r="AQ560" s="127">
        <f t="shared" si="425"/>
        <v>0</v>
      </c>
      <c r="AR560" s="127">
        <f t="shared" si="425"/>
        <v>0</v>
      </c>
      <c r="AS560" s="127">
        <f t="shared" si="425"/>
        <v>0</v>
      </c>
      <c r="AT560" s="127">
        <f t="shared" si="425"/>
        <v>0</v>
      </c>
      <c r="AU560" s="127">
        <f t="shared" si="425"/>
        <v>0</v>
      </c>
      <c r="AV560" s="127">
        <f t="shared" si="425"/>
        <v>0</v>
      </c>
      <c r="AW560" s="127">
        <f t="shared" si="425"/>
        <v>0</v>
      </c>
      <c r="AX560" s="127">
        <f t="shared" si="425"/>
        <v>0</v>
      </c>
      <c r="AY560" s="127">
        <f t="shared" si="425"/>
        <v>0</v>
      </c>
      <c r="AZ560" s="127">
        <f t="shared" si="425"/>
        <v>0</v>
      </c>
      <c r="BA560" s="127">
        <f t="shared" si="425"/>
        <v>0</v>
      </c>
      <c r="BB560" s="127">
        <f t="shared" si="425"/>
        <v>0</v>
      </c>
      <c r="BC560" s="127">
        <f t="shared" si="425"/>
        <v>0</v>
      </c>
      <c r="BD560" s="127">
        <f t="shared" si="425"/>
        <v>0</v>
      </c>
      <c r="BE560" s="127">
        <f t="shared" si="425"/>
        <v>0</v>
      </c>
      <c r="BF560" s="127">
        <f t="shared" si="425"/>
        <v>0</v>
      </c>
      <c r="BG560" s="127">
        <f t="shared" si="425"/>
        <v>0</v>
      </c>
      <c r="BH560" s="127">
        <f t="shared" si="425"/>
        <v>0</v>
      </c>
      <c r="BI560" s="127">
        <f t="shared" si="425"/>
        <v>0</v>
      </c>
      <c r="BJ560" s="127">
        <f t="shared" si="425"/>
        <v>0</v>
      </c>
      <c r="BK560" s="127">
        <f t="shared" si="425"/>
        <v>0</v>
      </c>
      <c r="BL560" s="127">
        <f t="shared" si="425"/>
        <v>0</v>
      </c>
      <c r="BM560" s="127">
        <f t="shared" si="425"/>
        <v>0</v>
      </c>
    </row>
    <row r="561" spans="2:65" x14ac:dyDescent="0.25">
      <c r="B561" t="str">
        <f t="shared" si="426"/>
        <v>COSTI D'IMPIANTO E AMPLIAMENTO</v>
      </c>
      <c r="C561" s="51"/>
      <c r="F561" s="127"/>
      <c r="G561" s="127"/>
      <c r="H561" s="127"/>
      <c r="I561" s="127"/>
      <c r="J561" s="127"/>
      <c r="K561" s="127"/>
      <c r="L561" s="127"/>
      <c r="M561" s="127"/>
      <c r="N561" s="127"/>
      <c r="O561" s="127"/>
      <c r="P561" s="127"/>
      <c r="Q561" s="127"/>
      <c r="R561" s="127"/>
      <c r="S561" s="127"/>
      <c r="T561" s="127"/>
      <c r="U561" s="127"/>
      <c r="V561" s="127"/>
      <c r="W561" s="127"/>
      <c r="X561" s="127"/>
      <c r="Y561" s="127"/>
      <c r="Z561" s="127"/>
      <c r="AA561" s="127"/>
      <c r="AB561" s="127"/>
      <c r="AC561" s="127"/>
      <c r="AD561" s="127"/>
      <c r="AE561" s="127"/>
      <c r="AF561" s="127"/>
      <c r="AG561" s="127"/>
      <c r="AH561" s="127"/>
      <c r="AI561" s="127"/>
      <c r="AJ561" s="127"/>
      <c r="AK561" s="127"/>
      <c r="AL561" s="127"/>
      <c r="AM561" s="127"/>
      <c r="AN561" s="127">
        <f t="shared" si="425"/>
        <v>0</v>
      </c>
      <c r="AO561" s="127">
        <f t="shared" si="425"/>
        <v>0</v>
      </c>
      <c r="AP561" s="127">
        <f t="shared" si="425"/>
        <v>0</v>
      </c>
      <c r="AQ561" s="127">
        <f t="shared" si="425"/>
        <v>0</v>
      </c>
      <c r="AR561" s="127">
        <f t="shared" si="425"/>
        <v>0</v>
      </c>
      <c r="AS561" s="127">
        <f t="shared" si="425"/>
        <v>0</v>
      </c>
      <c r="AT561" s="127">
        <f t="shared" si="425"/>
        <v>0</v>
      </c>
      <c r="AU561" s="127">
        <f t="shared" si="425"/>
        <v>0</v>
      </c>
      <c r="AV561" s="127">
        <f t="shared" si="425"/>
        <v>0</v>
      </c>
      <c r="AW561" s="127">
        <f t="shared" si="425"/>
        <v>0</v>
      </c>
      <c r="AX561" s="127">
        <f t="shared" si="425"/>
        <v>0</v>
      </c>
      <c r="AY561" s="127">
        <f t="shared" si="425"/>
        <v>0</v>
      </c>
      <c r="AZ561" s="127">
        <f t="shared" si="425"/>
        <v>0</v>
      </c>
      <c r="BA561" s="127">
        <f t="shared" si="425"/>
        <v>0</v>
      </c>
      <c r="BB561" s="127">
        <f t="shared" si="425"/>
        <v>0</v>
      </c>
      <c r="BC561" s="127">
        <f t="shared" si="425"/>
        <v>0</v>
      </c>
      <c r="BD561" s="127">
        <f t="shared" si="425"/>
        <v>0</v>
      </c>
      <c r="BE561" s="127">
        <f t="shared" si="425"/>
        <v>0</v>
      </c>
      <c r="BF561" s="127">
        <f t="shared" si="425"/>
        <v>0</v>
      </c>
      <c r="BG561" s="127">
        <f t="shared" si="425"/>
        <v>0</v>
      </c>
      <c r="BH561" s="127">
        <f t="shared" si="425"/>
        <v>0</v>
      </c>
      <c r="BI561" s="127">
        <f t="shared" si="425"/>
        <v>0</v>
      </c>
      <c r="BJ561" s="127">
        <f t="shared" si="425"/>
        <v>0</v>
      </c>
      <c r="BK561" s="127">
        <f t="shared" si="425"/>
        <v>0</v>
      </c>
      <c r="BL561" s="127">
        <f t="shared" si="425"/>
        <v>0</v>
      </c>
      <c r="BM561" s="127">
        <f t="shared" si="425"/>
        <v>0</v>
      </c>
    </row>
    <row r="562" spans="2:65" x14ac:dyDescent="0.25">
      <c r="B562" t="str">
        <f t="shared" si="426"/>
        <v>FEE D'INGRESSO</v>
      </c>
      <c r="C562" s="51"/>
      <c r="F562" s="127"/>
      <c r="G562" s="127"/>
      <c r="H562" s="127"/>
      <c r="I562" s="127"/>
      <c r="J562" s="127"/>
      <c r="K562" s="127"/>
      <c r="L562" s="127"/>
      <c r="M562" s="127"/>
      <c r="N562" s="127"/>
      <c r="O562" s="127"/>
      <c r="P562" s="127"/>
      <c r="Q562" s="127"/>
      <c r="R562" s="127"/>
      <c r="S562" s="127"/>
      <c r="T562" s="127"/>
      <c r="U562" s="127"/>
      <c r="V562" s="127"/>
      <c r="W562" s="127"/>
      <c r="X562" s="127"/>
      <c r="Y562" s="127"/>
      <c r="Z562" s="127"/>
      <c r="AA562" s="127"/>
      <c r="AB562" s="127"/>
      <c r="AC562" s="127"/>
      <c r="AD562" s="127"/>
      <c r="AE562" s="127"/>
      <c r="AF562" s="127"/>
      <c r="AG562" s="127"/>
      <c r="AH562" s="127"/>
      <c r="AI562" s="127"/>
      <c r="AJ562" s="127"/>
      <c r="AK562" s="127"/>
      <c r="AL562" s="127"/>
      <c r="AM562" s="127"/>
      <c r="AN562" s="127">
        <f t="shared" si="425"/>
        <v>0</v>
      </c>
      <c r="AO562" s="127">
        <f t="shared" si="425"/>
        <v>0</v>
      </c>
      <c r="AP562" s="127">
        <f t="shared" si="425"/>
        <v>0</v>
      </c>
      <c r="AQ562" s="127">
        <f t="shared" si="425"/>
        <v>0</v>
      </c>
      <c r="AR562" s="127">
        <f t="shared" si="425"/>
        <v>0</v>
      </c>
      <c r="AS562" s="127">
        <f t="shared" si="425"/>
        <v>0</v>
      </c>
      <c r="AT562" s="127">
        <f t="shared" si="425"/>
        <v>0</v>
      </c>
      <c r="AU562" s="127">
        <f t="shared" si="425"/>
        <v>0</v>
      </c>
      <c r="AV562" s="127">
        <f t="shared" si="425"/>
        <v>0</v>
      </c>
      <c r="AW562" s="127">
        <f t="shared" si="425"/>
        <v>0</v>
      </c>
      <c r="AX562" s="127">
        <f t="shared" si="425"/>
        <v>0</v>
      </c>
      <c r="AY562" s="127">
        <f t="shared" si="425"/>
        <v>0</v>
      </c>
      <c r="AZ562" s="127">
        <f t="shared" si="425"/>
        <v>0</v>
      </c>
      <c r="BA562" s="127">
        <f t="shared" si="425"/>
        <v>0</v>
      </c>
      <c r="BB562" s="127">
        <f t="shared" si="425"/>
        <v>0</v>
      </c>
      <c r="BC562" s="127">
        <f t="shared" si="425"/>
        <v>0</v>
      </c>
      <c r="BD562" s="127">
        <f t="shared" si="425"/>
        <v>0</v>
      </c>
      <c r="BE562" s="127">
        <f t="shared" si="425"/>
        <v>0</v>
      </c>
      <c r="BF562" s="127">
        <f t="shared" si="425"/>
        <v>0</v>
      </c>
      <c r="BG562" s="127">
        <f t="shared" si="425"/>
        <v>0</v>
      </c>
      <c r="BH562" s="127">
        <f t="shared" si="425"/>
        <v>0</v>
      </c>
      <c r="BI562" s="127">
        <f t="shared" si="425"/>
        <v>0</v>
      </c>
      <c r="BJ562" s="127">
        <f t="shared" si="425"/>
        <v>0</v>
      </c>
      <c r="BK562" s="127">
        <f t="shared" si="425"/>
        <v>0</v>
      </c>
      <c r="BL562" s="127">
        <f t="shared" si="425"/>
        <v>0</v>
      </c>
      <c r="BM562" s="127">
        <f t="shared" si="425"/>
        <v>0</v>
      </c>
    </row>
    <row r="563" spans="2:65" x14ac:dyDescent="0.25">
      <c r="B563" t="str">
        <f>+B556</f>
        <v>ALTRE IMM.NI IMMATERIALI</v>
      </c>
      <c r="C563" s="51"/>
      <c r="F563" s="127"/>
      <c r="G563" s="127"/>
      <c r="H563" s="127"/>
      <c r="I563" s="127"/>
      <c r="J563" s="127"/>
      <c r="K563" s="127"/>
      <c r="L563" s="127"/>
      <c r="M563" s="127"/>
      <c r="N563" s="127"/>
      <c r="O563" s="127"/>
      <c r="P563" s="127"/>
      <c r="Q563" s="127"/>
      <c r="R563" s="127"/>
      <c r="S563" s="127"/>
      <c r="T563" s="127"/>
      <c r="U563" s="127"/>
      <c r="V563" s="127"/>
      <c r="W563" s="127"/>
      <c r="X563" s="127"/>
      <c r="Y563" s="127"/>
      <c r="Z563" s="127"/>
      <c r="AA563" s="127"/>
      <c r="AB563" s="127"/>
      <c r="AC563" s="127"/>
      <c r="AD563" s="127"/>
      <c r="AE563" s="127"/>
      <c r="AF563" s="127"/>
      <c r="AG563" s="127"/>
      <c r="AH563" s="127"/>
      <c r="AI563" s="127"/>
      <c r="AJ563" s="127"/>
      <c r="AK563" s="127"/>
      <c r="AL563" s="127"/>
      <c r="AM563" s="127"/>
      <c r="AN563" s="127">
        <f t="shared" si="425"/>
        <v>0</v>
      </c>
      <c r="AO563" s="127">
        <f t="shared" si="425"/>
        <v>0</v>
      </c>
      <c r="AP563" s="127">
        <f t="shared" si="425"/>
        <v>0</v>
      </c>
      <c r="AQ563" s="127">
        <f t="shared" si="425"/>
        <v>0</v>
      </c>
      <c r="AR563" s="127">
        <f t="shared" si="425"/>
        <v>0</v>
      </c>
      <c r="AS563" s="127">
        <f t="shared" si="425"/>
        <v>0</v>
      </c>
      <c r="AT563" s="127">
        <f t="shared" si="425"/>
        <v>0</v>
      </c>
      <c r="AU563" s="127">
        <f t="shared" si="425"/>
        <v>0</v>
      </c>
      <c r="AV563" s="127">
        <f t="shared" si="425"/>
        <v>0</v>
      </c>
      <c r="AW563" s="127">
        <f t="shared" si="425"/>
        <v>0</v>
      </c>
      <c r="AX563" s="127">
        <f t="shared" si="425"/>
        <v>0</v>
      </c>
      <c r="AY563" s="127">
        <f t="shared" si="425"/>
        <v>0</v>
      </c>
      <c r="AZ563" s="127">
        <f t="shared" si="425"/>
        <v>0</v>
      </c>
      <c r="BA563" s="127">
        <f t="shared" si="425"/>
        <v>0</v>
      </c>
      <c r="BB563" s="127">
        <f t="shared" si="425"/>
        <v>0</v>
      </c>
      <c r="BC563" s="127">
        <f t="shared" si="425"/>
        <v>0</v>
      </c>
      <c r="BD563" s="127">
        <f t="shared" si="425"/>
        <v>0</v>
      </c>
      <c r="BE563" s="127">
        <f t="shared" si="425"/>
        <v>0</v>
      </c>
      <c r="BF563" s="127">
        <f t="shared" si="425"/>
        <v>0</v>
      </c>
      <c r="BG563" s="127">
        <f t="shared" si="425"/>
        <v>0</v>
      </c>
      <c r="BH563" s="127">
        <f t="shared" si="425"/>
        <v>0</v>
      </c>
      <c r="BI563" s="127">
        <f t="shared" si="425"/>
        <v>0</v>
      </c>
      <c r="BJ563" s="127">
        <f t="shared" si="425"/>
        <v>0</v>
      </c>
      <c r="BK563" s="127">
        <f t="shared" si="425"/>
        <v>0</v>
      </c>
      <c r="BL563" s="127">
        <f t="shared" si="425"/>
        <v>0</v>
      </c>
      <c r="BM563" s="127">
        <f t="shared" si="425"/>
        <v>0</v>
      </c>
    </row>
    <row r="564" spans="2:65" x14ac:dyDescent="0.25">
      <c r="F564" s="142"/>
      <c r="G564" s="142"/>
      <c r="H564" s="142"/>
      <c r="I564" s="142"/>
      <c r="J564" s="142"/>
      <c r="K564" s="142"/>
      <c r="L564" s="142"/>
      <c r="M564" s="142"/>
      <c r="N564" s="142"/>
      <c r="O564" s="142"/>
      <c r="P564" s="142"/>
      <c r="Q564" s="142"/>
      <c r="R564" s="142"/>
      <c r="S564" s="142"/>
      <c r="T564" s="142"/>
      <c r="U564" s="142"/>
      <c r="V564" s="142"/>
      <c r="W564" s="142"/>
      <c r="X564" s="142"/>
      <c r="Y564" s="142"/>
      <c r="Z564" s="142"/>
      <c r="AA564" s="142"/>
      <c r="AB564" s="142"/>
      <c r="AC564" s="142"/>
      <c r="AD564" s="142"/>
      <c r="AE564" s="142"/>
      <c r="AF564" s="142"/>
      <c r="AG564" s="142"/>
      <c r="AH564" s="142"/>
      <c r="AI564" s="142"/>
      <c r="AJ564" s="142"/>
      <c r="AK564" s="142"/>
      <c r="AL564" s="142"/>
      <c r="AM564" s="142"/>
      <c r="AN564" s="142"/>
      <c r="AO564" s="142"/>
      <c r="AP564" s="142"/>
      <c r="AQ564" s="142"/>
      <c r="AR564" s="142"/>
      <c r="AS564" s="142"/>
      <c r="AT564" s="142"/>
      <c r="AU564" s="142"/>
      <c r="AV564" s="142"/>
      <c r="AW564" s="142"/>
      <c r="AX564" s="142"/>
      <c r="AY564" s="142"/>
      <c r="AZ564" s="142"/>
      <c r="BA564" s="142"/>
      <c r="BB564" s="142"/>
      <c r="BC564" s="142"/>
      <c r="BD564" s="142"/>
      <c r="BE564" s="142"/>
      <c r="BF564" s="142"/>
      <c r="BG564" s="142"/>
      <c r="BH564" s="142"/>
      <c r="BI564" s="142"/>
      <c r="BJ564" s="142"/>
      <c r="BK564" s="142"/>
      <c r="BL564" s="142"/>
      <c r="BM564" s="142"/>
    </row>
    <row r="565" spans="2:65" ht="30" x14ac:dyDescent="0.25">
      <c r="C565" s="50" t="s">
        <v>165</v>
      </c>
      <c r="F565" s="165" t="s">
        <v>166</v>
      </c>
      <c r="G565" s="165" t="s">
        <v>166</v>
      </c>
      <c r="H565" s="165" t="s">
        <v>166</v>
      </c>
      <c r="I565" s="165" t="s">
        <v>166</v>
      </c>
      <c r="J565" s="165" t="s">
        <v>166</v>
      </c>
      <c r="K565" s="165" t="s">
        <v>166</v>
      </c>
      <c r="L565" s="165" t="s">
        <v>166</v>
      </c>
      <c r="M565" s="165" t="s">
        <v>166</v>
      </c>
      <c r="N565" s="165" t="s">
        <v>166</v>
      </c>
      <c r="O565" s="165" t="s">
        <v>166</v>
      </c>
      <c r="P565" s="165" t="s">
        <v>166</v>
      </c>
      <c r="Q565" s="165" t="s">
        <v>166</v>
      </c>
      <c r="R565" s="165" t="s">
        <v>166</v>
      </c>
      <c r="S565" s="165" t="s">
        <v>166</v>
      </c>
      <c r="T565" s="165" t="s">
        <v>166</v>
      </c>
      <c r="U565" s="165" t="s">
        <v>166</v>
      </c>
      <c r="V565" s="165" t="s">
        <v>166</v>
      </c>
      <c r="W565" s="165" t="s">
        <v>166</v>
      </c>
      <c r="X565" s="165" t="s">
        <v>166</v>
      </c>
      <c r="Y565" s="165" t="s">
        <v>166</v>
      </c>
      <c r="Z565" s="165" t="s">
        <v>166</v>
      </c>
      <c r="AA565" s="165" t="s">
        <v>166</v>
      </c>
      <c r="AB565" s="165" t="s">
        <v>166</v>
      </c>
      <c r="AC565" s="165" t="s">
        <v>166</v>
      </c>
      <c r="AD565" s="165" t="s">
        <v>166</v>
      </c>
      <c r="AE565" s="165" t="s">
        <v>166</v>
      </c>
      <c r="AF565" s="165" t="s">
        <v>166</v>
      </c>
      <c r="AG565" s="165" t="s">
        <v>166</v>
      </c>
      <c r="AH565" s="165" t="s">
        <v>166</v>
      </c>
      <c r="AI565" s="165" t="s">
        <v>166</v>
      </c>
      <c r="AJ565" s="165" t="s">
        <v>166</v>
      </c>
      <c r="AK565" s="165" t="s">
        <v>166</v>
      </c>
      <c r="AL565" s="165" t="s">
        <v>166</v>
      </c>
      <c r="AM565" s="165" t="s">
        <v>166</v>
      </c>
      <c r="AN565" s="165" t="s">
        <v>166</v>
      </c>
      <c r="AO565" s="165" t="s">
        <v>166</v>
      </c>
      <c r="AP565" s="165" t="s">
        <v>166</v>
      </c>
      <c r="AQ565" s="165" t="s">
        <v>166</v>
      </c>
      <c r="AR565" s="165" t="s">
        <v>166</v>
      </c>
      <c r="AS565" s="165" t="s">
        <v>166</v>
      </c>
      <c r="AT565" s="165" t="s">
        <v>166</v>
      </c>
      <c r="AU565" s="165" t="s">
        <v>166</v>
      </c>
      <c r="AV565" s="165" t="s">
        <v>166</v>
      </c>
      <c r="AW565" s="165" t="s">
        <v>166</v>
      </c>
      <c r="AX565" s="165" t="s">
        <v>166</v>
      </c>
      <c r="AY565" s="165" t="s">
        <v>166</v>
      </c>
      <c r="AZ565" s="165" t="s">
        <v>166</v>
      </c>
      <c r="BA565" s="165" t="s">
        <v>166</v>
      </c>
      <c r="BB565" s="165" t="s">
        <v>166</v>
      </c>
      <c r="BC565" s="165" t="s">
        <v>166</v>
      </c>
      <c r="BD565" s="165" t="s">
        <v>166</v>
      </c>
      <c r="BE565" s="165" t="s">
        <v>166</v>
      </c>
      <c r="BF565" s="165" t="s">
        <v>166</v>
      </c>
      <c r="BG565" s="165" t="s">
        <v>166</v>
      </c>
      <c r="BH565" s="165" t="s">
        <v>166</v>
      </c>
      <c r="BI565" s="165" t="s">
        <v>166</v>
      </c>
      <c r="BJ565" s="165" t="s">
        <v>166</v>
      </c>
      <c r="BK565" s="165" t="s">
        <v>166</v>
      </c>
      <c r="BL565" s="165" t="s">
        <v>166</v>
      </c>
      <c r="BM565" s="165" t="s">
        <v>166</v>
      </c>
    </row>
    <row r="566" spans="2:65" x14ac:dyDescent="0.25">
      <c r="B566" t="str">
        <f>+B551</f>
        <v>FABBRICATI</v>
      </c>
      <c r="C566" s="51">
        <f>+C551</f>
        <v>0</v>
      </c>
      <c r="F566" s="127"/>
      <c r="G566" s="127"/>
      <c r="H566" s="127"/>
      <c r="I566" s="127"/>
      <c r="J566" s="127"/>
      <c r="K566" s="127"/>
      <c r="L566" s="127"/>
      <c r="M566" s="127"/>
      <c r="N566" s="127"/>
      <c r="O566" s="127"/>
      <c r="P566" s="127"/>
      <c r="Q566" s="127"/>
      <c r="R566" s="127"/>
      <c r="S566" s="127"/>
      <c r="T566" s="127"/>
      <c r="U566" s="127"/>
      <c r="V566" s="127"/>
      <c r="W566" s="127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AH566" s="127"/>
      <c r="AI566" s="127"/>
      <c r="AJ566" s="127"/>
      <c r="AK566" s="127"/>
      <c r="AL566" s="127"/>
      <c r="AM566" s="127"/>
      <c r="AN566" s="127"/>
      <c r="AO566" s="127">
        <f t="shared" ref="AO566:BM566" si="427">+IF(AN573=$G$5,0,1)*(SUM($G$5)*$C566)/12</f>
        <v>0</v>
      </c>
      <c r="AP566" s="127">
        <f t="shared" si="427"/>
        <v>0</v>
      </c>
      <c r="AQ566" s="127">
        <f t="shared" si="427"/>
        <v>0</v>
      </c>
      <c r="AR566" s="127">
        <f t="shared" si="427"/>
        <v>0</v>
      </c>
      <c r="AS566" s="127">
        <f t="shared" si="427"/>
        <v>0</v>
      </c>
      <c r="AT566" s="127">
        <f t="shared" si="427"/>
        <v>0</v>
      </c>
      <c r="AU566" s="127">
        <f t="shared" si="427"/>
        <v>0</v>
      </c>
      <c r="AV566" s="127">
        <f t="shared" si="427"/>
        <v>0</v>
      </c>
      <c r="AW566" s="127">
        <f t="shared" si="427"/>
        <v>0</v>
      </c>
      <c r="AX566" s="127">
        <f t="shared" si="427"/>
        <v>0</v>
      </c>
      <c r="AY566" s="127">
        <f t="shared" si="427"/>
        <v>0</v>
      </c>
      <c r="AZ566" s="127">
        <f t="shared" si="427"/>
        <v>0</v>
      </c>
      <c r="BA566" s="127">
        <f t="shared" si="427"/>
        <v>0</v>
      </c>
      <c r="BB566" s="127">
        <f t="shared" si="427"/>
        <v>0</v>
      </c>
      <c r="BC566" s="127">
        <f t="shared" si="427"/>
        <v>0</v>
      </c>
      <c r="BD566" s="127">
        <f t="shared" si="427"/>
        <v>0</v>
      </c>
      <c r="BE566" s="127">
        <f t="shared" si="427"/>
        <v>0</v>
      </c>
      <c r="BF566" s="127">
        <f t="shared" si="427"/>
        <v>0</v>
      </c>
      <c r="BG566" s="127">
        <f t="shared" si="427"/>
        <v>0</v>
      </c>
      <c r="BH566" s="127">
        <f t="shared" si="427"/>
        <v>0</v>
      </c>
      <c r="BI566" s="127">
        <f t="shared" si="427"/>
        <v>0</v>
      </c>
      <c r="BJ566" s="127">
        <f t="shared" si="427"/>
        <v>0</v>
      </c>
      <c r="BK566" s="127">
        <f t="shared" si="427"/>
        <v>0</v>
      </c>
      <c r="BL566" s="127">
        <f t="shared" si="427"/>
        <v>0</v>
      </c>
      <c r="BM566" s="127">
        <f t="shared" si="427"/>
        <v>0</v>
      </c>
    </row>
    <row r="567" spans="2:65" x14ac:dyDescent="0.25">
      <c r="B567" t="str">
        <f t="shared" ref="B567:C571" si="428">+B552</f>
        <v>IMPIANTI E MACCHINARI</v>
      </c>
      <c r="C567" s="51">
        <f t="shared" si="428"/>
        <v>0</v>
      </c>
      <c r="F567" s="127"/>
      <c r="G567" s="127"/>
      <c r="H567" s="127"/>
      <c r="I567" s="127"/>
      <c r="J567" s="127"/>
      <c r="K567" s="127"/>
      <c r="L567" s="127"/>
      <c r="M567" s="127"/>
      <c r="N567" s="127"/>
      <c r="O567" s="127"/>
      <c r="P567" s="127"/>
      <c r="Q567" s="127"/>
      <c r="R567" s="127"/>
      <c r="S567" s="127"/>
      <c r="T567" s="127"/>
      <c r="U567" s="127"/>
      <c r="V567" s="127"/>
      <c r="W567" s="127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AH567" s="127"/>
      <c r="AI567" s="127"/>
      <c r="AJ567" s="127"/>
      <c r="AK567" s="127"/>
      <c r="AL567" s="127"/>
      <c r="AM567" s="127"/>
      <c r="AN567" s="127"/>
      <c r="AO567" s="127">
        <f t="shared" ref="AO567:BM567" si="429">+IF(AN574=$G$5,0,1)*(SUM($G$6)*$C567)/12</f>
        <v>0</v>
      </c>
      <c r="AP567" s="127">
        <f t="shared" si="429"/>
        <v>0</v>
      </c>
      <c r="AQ567" s="127">
        <f t="shared" si="429"/>
        <v>0</v>
      </c>
      <c r="AR567" s="127">
        <f t="shared" si="429"/>
        <v>0</v>
      </c>
      <c r="AS567" s="127">
        <f t="shared" si="429"/>
        <v>0</v>
      </c>
      <c r="AT567" s="127">
        <f t="shared" si="429"/>
        <v>0</v>
      </c>
      <c r="AU567" s="127">
        <f t="shared" si="429"/>
        <v>0</v>
      </c>
      <c r="AV567" s="127">
        <f t="shared" si="429"/>
        <v>0</v>
      </c>
      <c r="AW567" s="127">
        <f t="shared" si="429"/>
        <v>0</v>
      </c>
      <c r="AX567" s="127">
        <f t="shared" si="429"/>
        <v>0</v>
      </c>
      <c r="AY567" s="127">
        <f t="shared" si="429"/>
        <v>0</v>
      </c>
      <c r="AZ567" s="127">
        <f t="shared" si="429"/>
        <v>0</v>
      </c>
      <c r="BA567" s="127">
        <f t="shared" si="429"/>
        <v>0</v>
      </c>
      <c r="BB567" s="127">
        <f t="shared" si="429"/>
        <v>0</v>
      </c>
      <c r="BC567" s="127">
        <f t="shared" si="429"/>
        <v>0</v>
      </c>
      <c r="BD567" s="127">
        <f t="shared" si="429"/>
        <v>0</v>
      </c>
      <c r="BE567" s="127">
        <f t="shared" si="429"/>
        <v>0</v>
      </c>
      <c r="BF567" s="127">
        <f t="shared" si="429"/>
        <v>0</v>
      </c>
      <c r="BG567" s="127">
        <f t="shared" si="429"/>
        <v>0</v>
      </c>
      <c r="BH567" s="127">
        <f t="shared" si="429"/>
        <v>0</v>
      </c>
      <c r="BI567" s="127">
        <f t="shared" si="429"/>
        <v>0</v>
      </c>
      <c r="BJ567" s="127">
        <f t="shared" si="429"/>
        <v>0</v>
      </c>
      <c r="BK567" s="127">
        <f t="shared" si="429"/>
        <v>0</v>
      </c>
      <c r="BL567" s="127">
        <f t="shared" si="429"/>
        <v>0</v>
      </c>
      <c r="BM567" s="127">
        <f t="shared" si="429"/>
        <v>0</v>
      </c>
    </row>
    <row r="568" spans="2:65" x14ac:dyDescent="0.25">
      <c r="B568" t="str">
        <f t="shared" si="428"/>
        <v>ATTREZZATURE IND.LI E COMM.LI</v>
      </c>
      <c r="C568" s="51">
        <f t="shared" si="428"/>
        <v>0</v>
      </c>
      <c r="F568" s="127"/>
      <c r="G568" s="127"/>
      <c r="H568" s="127"/>
      <c r="I568" s="127"/>
      <c r="J568" s="127"/>
      <c r="K568" s="127"/>
      <c r="L568" s="127"/>
      <c r="M568" s="127"/>
      <c r="N568" s="127"/>
      <c r="O568" s="127"/>
      <c r="P568" s="127"/>
      <c r="Q568" s="127"/>
      <c r="R568" s="127"/>
      <c r="S568" s="127"/>
      <c r="T568" s="127"/>
      <c r="U568" s="127"/>
      <c r="V568" s="127"/>
      <c r="W568" s="127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AH568" s="127"/>
      <c r="AI568" s="127"/>
      <c r="AJ568" s="127"/>
      <c r="AK568" s="127"/>
      <c r="AL568" s="127"/>
      <c r="AM568" s="127"/>
      <c r="AN568" s="127"/>
      <c r="AO568" s="127">
        <f t="shared" ref="AO568:BM568" si="430">+IF(AN575=$G$5,0,1)*(SUM($G$7)*$C568)/12</f>
        <v>0</v>
      </c>
      <c r="AP568" s="127">
        <f t="shared" si="430"/>
        <v>0</v>
      </c>
      <c r="AQ568" s="127">
        <f t="shared" si="430"/>
        <v>0</v>
      </c>
      <c r="AR568" s="127">
        <f t="shared" si="430"/>
        <v>0</v>
      </c>
      <c r="AS568" s="127">
        <f t="shared" si="430"/>
        <v>0</v>
      </c>
      <c r="AT568" s="127">
        <f t="shared" si="430"/>
        <v>0</v>
      </c>
      <c r="AU568" s="127">
        <f t="shared" si="430"/>
        <v>0</v>
      </c>
      <c r="AV568" s="127">
        <f t="shared" si="430"/>
        <v>0</v>
      </c>
      <c r="AW568" s="127">
        <f t="shared" si="430"/>
        <v>0</v>
      </c>
      <c r="AX568" s="127">
        <f t="shared" si="430"/>
        <v>0</v>
      </c>
      <c r="AY568" s="127">
        <f t="shared" si="430"/>
        <v>0</v>
      </c>
      <c r="AZ568" s="127">
        <f t="shared" si="430"/>
        <v>0</v>
      </c>
      <c r="BA568" s="127">
        <f t="shared" si="430"/>
        <v>0</v>
      </c>
      <c r="BB568" s="127">
        <f t="shared" si="430"/>
        <v>0</v>
      </c>
      <c r="BC568" s="127">
        <f t="shared" si="430"/>
        <v>0</v>
      </c>
      <c r="BD568" s="127">
        <f t="shared" si="430"/>
        <v>0</v>
      </c>
      <c r="BE568" s="127">
        <f t="shared" si="430"/>
        <v>0</v>
      </c>
      <c r="BF568" s="127">
        <f t="shared" si="430"/>
        <v>0</v>
      </c>
      <c r="BG568" s="127">
        <f t="shared" si="430"/>
        <v>0</v>
      </c>
      <c r="BH568" s="127">
        <f t="shared" si="430"/>
        <v>0</v>
      </c>
      <c r="BI568" s="127">
        <f t="shared" si="430"/>
        <v>0</v>
      </c>
      <c r="BJ568" s="127">
        <f t="shared" si="430"/>
        <v>0</v>
      </c>
      <c r="BK568" s="127">
        <f t="shared" si="430"/>
        <v>0</v>
      </c>
      <c r="BL568" s="127">
        <f t="shared" si="430"/>
        <v>0</v>
      </c>
      <c r="BM568" s="127">
        <f t="shared" si="430"/>
        <v>0</v>
      </c>
    </row>
    <row r="569" spans="2:65" x14ac:dyDescent="0.25">
      <c r="B569" t="str">
        <f t="shared" si="428"/>
        <v>COSTI D'IMPIANTO E AMPLIAMENTO</v>
      </c>
      <c r="C569" s="51">
        <f t="shared" si="428"/>
        <v>0</v>
      </c>
      <c r="F569" s="127"/>
      <c r="G569" s="127"/>
      <c r="H569" s="127"/>
      <c r="I569" s="127"/>
      <c r="J569" s="127"/>
      <c r="K569" s="127"/>
      <c r="L569" s="127"/>
      <c r="M569" s="127"/>
      <c r="N569" s="127"/>
      <c r="O569" s="127"/>
      <c r="P569" s="127"/>
      <c r="Q569" s="127"/>
      <c r="R569" s="127"/>
      <c r="S569" s="127"/>
      <c r="T569" s="127"/>
      <c r="U569" s="127"/>
      <c r="V569" s="127"/>
      <c r="W569" s="127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AH569" s="127"/>
      <c r="AI569" s="127"/>
      <c r="AJ569" s="127"/>
      <c r="AK569" s="127"/>
      <c r="AL569" s="127"/>
      <c r="AM569" s="127"/>
      <c r="AN569" s="127"/>
      <c r="AO569" s="127">
        <f t="shared" ref="AO569:BM569" si="431">+IF(AN576=$G$5,0,1)*(SUM($G$8)*$C569)/12</f>
        <v>0</v>
      </c>
      <c r="AP569" s="127">
        <f t="shared" si="431"/>
        <v>0</v>
      </c>
      <c r="AQ569" s="127">
        <f t="shared" si="431"/>
        <v>0</v>
      </c>
      <c r="AR569" s="127">
        <f t="shared" si="431"/>
        <v>0</v>
      </c>
      <c r="AS569" s="127">
        <f t="shared" si="431"/>
        <v>0</v>
      </c>
      <c r="AT569" s="127">
        <f t="shared" si="431"/>
        <v>0</v>
      </c>
      <c r="AU569" s="127">
        <f t="shared" si="431"/>
        <v>0</v>
      </c>
      <c r="AV569" s="127">
        <f t="shared" si="431"/>
        <v>0</v>
      </c>
      <c r="AW569" s="127">
        <f t="shared" si="431"/>
        <v>0</v>
      </c>
      <c r="AX569" s="127">
        <f t="shared" si="431"/>
        <v>0</v>
      </c>
      <c r="AY569" s="127">
        <f t="shared" si="431"/>
        <v>0</v>
      </c>
      <c r="AZ569" s="127">
        <f t="shared" si="431"/>
        <v>0</v>
      </c>
      <c r="BA569" s="127">
        <f t="shared" si="431"/>
        <v>0</v>
      </c>
      <c r="BB569" s="127">
        <f t="shared" si="431"/>
        <v>0</v>
      </c>
      <c r="BC569" s="127">
        <f t="shared" si="431"/>
        <v>0</v>
      </c>
      <c r="BD569" s="127">
        <f t="shared" si="431"/>
        <v>0</v>
      </c>
      <c r="BE569" s="127">
        <f t="shared" si="431"/>
        <v>0</v>
      </c>
      <c r="BF569" s="127">
        <f t="shared" si="431"/>
        <v>0</v>
      </c>
      <c r="BG569" s="127">
        <f t="shared" si="431"/>
        <v>0</v>
      </c>
      <c r="BH569" s="127">
        <f t="shared" si="431"/>
        <v>0</v>
      </c>
      <c r="BI569" s="127">
        <f t="shared" si="431"/>
        <v>0</v>
      </c>
      <c r="BJ569" s="127">
        <f t="shared" si="431"/>
        <v>0</v>
      </c>
      <c r="BK569" s="127">
        <f t="shared" si="431"/>
        <v>0</v>
      </c>
      <c r="BL569" s="127">
        <f t="shared" si="431"/>
        <v>0</v>
      </c>
      <c r="BM569" s="127">
        <f t="shared" si="431"/>
        <v>0</v>
      </c>
    </row>
    <row r="570" spans="2:65" x14ac:dyDescent="0.25">
      <c r="B570" t="str">
        <f t="shared" si="428"/>
        <v>FEE D'INGRESSO</v>
      </c>
      <c r="C570" s="51">
        <f t="shared" si="428"/>
        <v>0</v>
      </c>
      <c r="F570" s="127"/>
      <c r="G570" s="127"/>
      <c r="H570" s="127"/>
      <c r="I570" s="127"/>
      <c r="J570" s="127"/>
      <c r="K570" s="127"/>
      <c r="L570" s="127"/>
      <c r="M570" s="127"/>
      <c r="N570" s="127"/>
      <c r="O570" s="127"/>
      <c r="P570" s="127"/>
      <c r="Q570" s="127"/>
      <c r="R570" s="127"/>
      <c r="S570" s="127"/>
      <c r="T570" s="127"/>
      <c r="U570" s="127"/>
      <c r="V570" s="127"/>
      <c r="W570" s="127"/>
      <c r="X570" s="127"/>
      <c r="Y570" s="127"/>
      <c r="Z570" s="127"/>
      <c r="AA570" s="127"/>
      <c r="AB570" s="127"/>
      <c r="AC570" s="127"/>
      <c r="AD570" s="127"/>
      <c r="AE570" s="127"/>
      <c r="AF570" s="127"/>
      <c r="AG570" s="127"/>
      <c r="AH570" s="127"/>
      <c r="AI570" s="127"/>
      <c r="AJ570" s="127"/>
      <c r="AK570" s="127"/>
      <c r="AL570" s="127"/>
      <c r="AM570" s="127"/>
      <c r="AN570" s="127"/>
      <c r="AO570" s="127">
        <f t="shared" ref="AO570:BM570" si="432">+IF(AN577=$G$5,0,1)*(SUM($G$9)*$C570)/12</f>
        <v>0</v>
      </c>
      <c r="AP570" s="127">
        <f t="shared" si="432"/>
        <v>0</v>
      </c>
      <c r="AQ570" s="127">
        <f t="shared" si="432"/>
        <v>0</v>
      </c>
      <c r="AR570" s="127">
        <f t="shared" si="432"/>
        <v>0</v>
      </c>
      <c r="AS570" s="127">
        <f t="shared" si="432"/>
        <v>0</v>
      </c>
      <c r="AT570" s="127">
        <f t="shared" si="432"/>
        <v>0</v>
      </c>
      <c r="AU570" s="127">
        <f t="shared" si="432"/>
        <v>0</v>
      </c>
      <c r="AV570" s="127">
        <f t="shared" si="432"/>
        <v>0</v>
      </c>
      <c r="AW570" s="127">
        <f t="shared" si="432"/>
        <v>0</v>
      </c>
      <c r="AX570" s="127">
        <f t="shared" si="432"/>
        <v>0</v>
      </c>
      <c r="AY570" s="127">
        <f t="shared" si="432"/>
        <v>0</v>
      </c>
      <c r="AZ570" s="127">
        <f t="shared" si="432"/>
        <v>0</v>
      </c>
      <c r="BA570" s="127">
        <f t="shared" si="432"/>
        <v>0</v>
      </c>
      <c r="BB570" s="127">
        <f t="shared" si="432"/>
        <v>0</v>
      </c>
      <c r="BC570" s="127">
        <f t="shared" si="432"/>
        <v>0</v>
      </c>
      <c r="BD570" s="127">
        <f t="shared" si="432"/>
        <v>0</v>
      </c>
      <c r="BE570" s="127">
        <f t="shared" si="432"/>
        <v>0</v>
      </c>
      <c r="BF570" s="127">
        <f t="shared" si="432"/>
        <v>0</v>
      </c>
      <c r="BG570" s="127">
        <f t="shared" si="432"/>
        <v>0</v>
      </c>
      <c r="BH570" s="127">
        <f t="shared" si="432"/>
        <v>0</v>
      </c>
      <c r="BI570" s="127">
        <f t="shared" si="432"/>
        <v>0</v>
      </c>
      <c r="BJ570" s="127">
        <f t="shared" si="432"/>
        <v>0</v>
      </c>
      <c r="BK570" s="127">
        <f t="shared" si="432"/>
        <v>0</v>
      </c>
      <c r="BL570" s="127">
        <f t="shared" si="432"/>
        <v>0</v>
      </c>
      <c r="BM570" s="127">
        <f t="shared" si="432"/>
        <v>0</v>
      </c>
    </row>
    <row r="571" spans="2:65" x14ac:dyDescent="0.25">
      <c r="B571" t="str">
        <f t="shared" si="428"/>
        <v>ALTRE IMM.NI IMMATERIALI</v>
      </c>
      <c r="C571" s="51">
        <f t="shared" si="428"/>
        <v>0</v>
      </c>
      <c r="F571" s="127"/>
      <c r="G571" s="127"/>
      <c r="H571" s="127"/>
      <c r="I571" s="127"/>
      <c r="J571" s="127"/>
      <c r="K571" s="127"/>
      <c r="L571" s="127"/>
      <c r="M571" s="127"/>
      <c r="N571" s="127"/>
      <c r="O571" s="127"/>
      <c r="P571" s="127"/>
      <c r="Q571" s="127"/>
      <c r="R571" s="127"/>
      <c r="S571" s="127"/>
      <c r="T571" s="127"/>
      <c r="U571" s="127"/>
      <c r="V571" s="127"/>
      <c r="W571" s="127"/>
      <c r="X571" s="127"/>
      <c r="Y571" s="127"/>
      <c r="Z571" s="127"/>
      <c r="AA571" s="127"/>
      <c r="AB571" s="127"/>
      <c r="AC571" s="127"/>
      <c r="AD571" s="127"/>
      <c r="AE571" s="127"/>
      <c r="AF571" s="127"/>
      <c r="AG571" s="127"/>
      <c r="AH571" s="127"/>
      <c r="AI571" s="127"/>
      <c r="AJ571" s="127"/>
      <c r="AK571" s="127"/>
      <c r="AL571" s="127"/>
      <c r="AM571" s="127"/>
      <c r="AN571" s="127"/>
      <c r="AO571" s="127">
        <f t="shared" ref="AO571:BM571" si="433">+IF(AN578=$G$5,0,1)*(SUM($G$10)*$C571)/12</f>
        <v>0</v>
      </c>
      <c r="AP571" s="127">
        <f t="shared" si="433"/>
        <v>0</v>
      </c>
      <c r="AQ571" s="127">
        <f t="shared" si="433"/>
        <v>0</v>
      </c>
      <c r="AR571" s="127">
        <f t="shared" si="433"/>
        <v>0</v>
      </c>
      <c r="AS571" s="127">
        <f t="shared" si="433"/>
        <v>0</v>
      </c>
      <c r="AT571" s="127">
        <f t="shared" si="433"/>
        <v>0</v>
      </c>
      <c r="AU571" s="127">
        <f t="shared" si="433"/>
        <v>0</v>
      </c>
      <c r="AV571" s="127">
        <f t="shared" si="433"/>
        <v>0</v>
      </c>
      <c r="AW571" s="127">
        <f t="shared" si="433"/>
        <v>0</v>
      </c>
      <c r="AX571" s="127">
        <f t="shared" si="433"/>
        <v>0</v>
      </c>
      <c r="AY571" s="127">
        <f t="shared" si="433"/>
        <v>0</v>
      </c>
      <c r="AZ571" s="127">
        <f t="shared" si="433"/>
        <v>0</v>
      </c>
      <c r="BA571" s="127">
        <f t="shared" si="433"/>
        <v>0</v>
      </c>
      <c r="BB571" s="127">
        <f t="shared" si="433"/>
        <v>0</v>
      </c>
      <c r="BC571" s="127">
        <f t="shared" si="433"/>
        <v>0</v>
      </c>
      <c r="BD571" s="127">
        <f t="shared" si="433"/>
        <v>0</v>
      </c>
      <c r="BE571" s="127">
        <f t="shared" si="433"/>
        <v>0</v>
      </c>
      <c r="BF571" s="127">
        <f t="shared" si="433"/>
        <v>0</v>
      </c>
      <c r="BG571" s="127">
        <f t="shared" si="433"/>
        <v>0</v>
      </c>
      <c r="BH571" s="127">
        <f t="shared" si="433"/>
        <v>0</v>
      </c>
      <c r="BI571" s="127">
        <f t="shared" si="433"/>
        <v>0</v>
      </c>
      <c r="BJ571" s="127">
        <f t="shared" si="433"/>
        <v>0</v>
      </c>
      <c r="BK571" s="127">
        <f t="shared" si="433"/>
        <v>0</v>
      </c>
      <c r="BL571" s="127">
        <f t="shared" si="433"/>
        <v>0</v>
      </c>
      <c r="BM571" s="127">
        <f t="shared" si="433"/>
        <v>0</v>
      </c>
    </row>
    <row r="572" spans="2:65" ht="30" x14ac:dyDescent="0.25">
      <c r="C572" s="50"/>
      <c r="F572" s="165" t="s">
        <v>167</v>
      </c>
      <c r="G572" s="165" t="s">
        <v>167</v>
      </c>
      <c r="H572" s="165" t="s">
        <v>167</v>
      </c>
      <c r="I572" s="165" t="s">
        <v>167</v>
      </c>
      <c r="J572" s="165" t="s">
        <v>167</v>
      </c>
      <c r="K572" s="165" t="s">
        <v>167</v>
      </c>
      <c r="L572" s="165" t="s">
        <v>167</v>
      </c>
      <c r="M572" s="165" t="s">
        <v>167</v>
      </c>
      <c r="N572" s="165" t="s">
        <v>167</v>
      </c>
      <c r="O572" s="165" t="s">
        <v>167</v>
      </c>
      <c r="P572" s="165" t="s">
        <v>167</v>
      </c>
      <c r="Q572" s="165" t="s">
        <v>167</v>
      </c>
      <c r="R572" s="165" t="s">
        <v>167</v>
      </c>
      <c r="S572" s="165" t="s">
        <v>167</v>
      </c>
      <c r="T572" s="165" t="s">
        <v>167</v>
      </c>
      <c r="U572" s="165" t="s">
        <v>167</v>
      </c>
      <c r="V572" s="165" t="s">
        <v>167</v>
      </c>
      <c r="W572" s="165" t="s">
        <v>167</v>
      </c>
      <c r="X572" s="165" t="s">
        <v>167</v>
      </c>
      <c r="Y572" s="165" t="s">
        <v>167</v>
      </c>
      <c r="Z572" s="165" t="s">
        <v>167</v>
      </c>
      <c r="AA572" s="165" t="s">
        <v>167</v>
      </c>
      <c r="AB572" s="165" t="s">
        <v>167</v>
      </c>
      <c r="AC572" s="165" t="s">
        <v>167</v>
      </c>
      <c r="AD572" s="165" t="s">
        <v>167</v>
      </c>
      <c r="AE572" s="165" t="s">
        <v>167</v>
      </c>
      <c r="AF572" s="165" t="s">
        <v>167</v>
      </c>
      <c r="AG572" s="165" t="s">
        <v>167</v>
      </c>
      <c r="AH572" s="165" t="s">
        <v>167</v>
      </c>
      <c r="AI572" s="165" t="s">
        <v>167</v>
      </c>
      <c r="AJ572" s="165" t="s">
        <v>167</v>
      </c>
      <c r="AK572" s="165" t="s">
        <v>167</v>
      </c>
      <c r="AL572" s="165" t="s">
        <v>167</v>
      </c>
      <c r="AM572" s="165" t="s">
        <v>167</v>
      </c>
      <c r="AN572" s="165" t="s">
        <v>167</v>
      </c>
      <c r="AO572" s="165" t="s">
        <v>167</v>
      </c>
      <c r="AP572" s="165" t="s">
        <v>167</v>
      </c>
      <c r="AQ572" s="165" t="s">
        <v>167</v>
      </c>
      <c r="AR572" s="165" t="s">
        <v>167</v>
      </c>
      <c r="AS572" s="165" t="s">
        <v>167</v>
      </c>
      <c r="AT572" s="165" t="s">
        <v>167</v>
      </c>
      <c r="AU572" s="165" t="s">
        <v>167</v>
      </c>
      <c r="AV572" s="165" t="s">
        <v>167</v>
      </c>
      <c r="AW572" s="165" t="s">
        <v>167</v>
      </c>
      <c r="AX572" s="165" t="s">
        <v>167</v>
      </c>
      <c r="AY572" s="165" t="s">
        <v>167</v>
      </c>
      <c r="AZ572" s="165" t="s">
        <v>167</v>
      </c>
      <c r="BA572" s="165" t="s">
        <v>167</v>
      </c>
      <c r="BB572" s="165" t="s">
        <v>167</v>
      </c>
      <c r="BC572" s="165" t="s">
        <v>167</v>
      </c>
      <c r="BD572" s="165" t="s">
        <v>167</v>
      </c>
      <c r="BE572" s="165" t="s">
        <v>167</v>
      </c>
      <c r="BF572" s="165" t="s">
        <v>167</v>
      </c>
      <c r="BG572" s="165" t="s">
        <v>167</v>
      </c>
      <c r="BH572" s="165" t="s">
        <v>167</v>
      </c>
      <c r="BI572" s="165" t="s">
        <v>167</v>
      </c>
      <c r="BJ572" s="165" t="s">
        <v>167</v>
      </c>
      <c r="BK572" s="165" t="s">
        <v>167</v>
      </c>
      <c r="BL572" s="165" t="s">
        <v>167</v>
      </c>
      <c r="BM572" s="165" t="s">
        <v>167</v>
      </c>
    </row>
    <row r="573" spans="2:65" x14ac:dyDescent="0.25">
      <c r="B573" t="str">
        <f>+B566</f>
        <v>FABBRICATI</v>
      </c>
      <c r="C573" s="51"/>
      <c r="F573" s="127"/>
      <c r="G573" s="127"/>
      <c r="H573" s="127"/>
      <c r="I573" s="127"/>
      <c r="J573" s="127"/>
      <c r="K573" s="127"/>
      <c r="L573" s="127"/>
      <c r="M573" s="127"/>
      <c r="N573" s="127"/>
      <c r="O573" s="127"/>
      <c r="P573" s="127"/>
      <c r="Q573" s="127"/>
      <c r="R573" s="127"/>
      <c r="S573" s="127"/>
      <c r="T573" s="127"/>
      <c r="U573" s="127"/>
      <c r="V573" s="127"/>
      <c r="W573" s="127"/>
      <c r="X573" s="127"/>
      <c r="Y573" s="127"/>
      <c r="Z573" s="127"/>
      <c r="AA573" s="127"/>
      <c r="AB573" s="127"/>
      <c r="AC573" s="127"/>
      <c r="AD573" s="127"/>
      <c r="AE573" s="127"/>
      <c r="AF573" s="127"/>
      <c r="AG573" s="127"/>
      <c r="AH573" s="127"/>
      <c r="AI573" s="127"/>
      <c r="AJ573" s="127"/>
      <c r="AK573" s="127"/>
      <c r="AL573" s="127"/>
      <c r="AM573" s="127"/>
      <c r="AN573" s="127"/>
      <c r="AO573" s="127">
        <f t="shared" ref="AO573:BM578" si="434">+AN573+AO566</f>
        <v>0</v>
      </c>
      <c r="AP573" s="127">
        <f t="shared" si="434"/>
        <v>0</v>
      </c>
      <c r="AQ573" s="127">
        <f t="shared" si="434"/>
        <v>0</v>
      </c>
      <c r="AR573" s="127">
        <f t="shared" si="434"/>
        <v>0</v>
      </c>
      <c r="AS573" s="127">
        <f t="shared" si="434"/>
        <v>0</v>
      </c>
      <c r="AT573" s="127">
        <f t="shared" si="434"/>
        <v>0</v>
      </c>
      <c r="AU573" s="127">
        <f t="shared" si="434"/>
        <v>0</v>
      </c>
      <c r="AV573" s="127">
        <f t="shared" si="434"/>
        <v>0</v>
      </c>
      <c r="AW573" s="127">
        <f t="shared" si="434"/>
        <v>0</v>
      </c>
      <c r="AX573" s="127">
        <f t="shared" si="434"/>
        <v>0</v>
      </c>
      <c r="AY573" s="127">
        <f t="shared" si="434"/>
        <v>0</v>
      </c>
      <c r="AZ573" s="127">
        <f t="shared" si="434"/>
        <v>0</v>
      </c>
      <c r="BA573" s="127">
        <f t="shared" si="434"/>
        <v>0</v>
      </c>
      <c r="BB573" s="127">
        <f t="shared" si="434"/>
        <v>0</v>
      </c>
      <c r="BC573" s="127">
        <f t="shared" si="434"/>
        <v>0</v>
      </c>
      <c r="BD573" s="127">
        <f t="shared" si="434"/>
        <v>0</v>
      </c>
      <c r="BE573" s="127">
        <f t="shared" si="434"/>
        <v>0</v>
      </c>
      <c r="BF573" s="127">
        <f t="shared" si="434"/>
        <v>0</v>
      </c>
      <c r="BG573" s="127">
        <f t="shared" si="434"/>
        <v>0</v>
      </c>
      <c r="BH573" s="127">
        <f t="shared" si="434"/>
        <v>0</v>
      </c>
      <c r="BI573" s="127">
        <f t="shared" si="434"/>
        <v>0</v>
      </c>
      <c r="BJ573" s="127">
        <f t="shared" si="434"/>
        <v>0</v>
      </c>
      <c r="BK573" s="127">
        <f t="shared" si="434"/>
        <v>0</v>
      </c>
      <c r="BL573" s="127">
        <f t="shared" si="434"/>
        <v>0</v>
      </c>
      <c r="BM573" s="127">
        <f t="shared" si="434"/>
        <v>0</v>
      </c>
    </row>
    <row r="574" spans="2:65" x14ac:dyDescent="0.25">
      <c r="B574" t="str">
        <f t="shared" ref="B574:B577" si="435">+B567</f>
        <v>IMPIANTI E MACCHINARI</v>
      </c>
      <c r="C574" s="51"/>
      <c r="F574" s="127"/>
      <c r="G574" s="127"/>
      <c r="H574" s="127"/>
      <c r="I574" s="127"/>
      <c r="J574" s="127"/>
      <c r="K574" s="127"/>
      <c r="L574" s="127"/>
      <c r="M574" s="127"/>
      <c r="N574" s="127"/>
      <c r="O574" s="127"/>
      <c r="P574" s="127"/>
      <c r="Q574" s="127"/>
      <c r="R574" s="127"/>
      <c r="S574" s="127"/>
      <c r="T574" s="127"/>
      <c r="U574" s="127"/>
      <c r="V574" s="127"/>
      <c r="W574" s="127"/>
      <c r="X574" s="127"/>
      <c r="Y574" s="127"/>
      <c r="Z574" s="127"/>
      <c r="AA574" s="127"/>
      <c r="AB574" s="127"/>
      <c r="AC574" s="127"/>
      <c r="AD574" s="127"/>
      <c r="AE574" s="127"/>
      <c r="AF574" s="127"/>
      <c r="AG574" s="127"/>
      <c r="AH574" s="127"/>
      <c r="AI574" s="127"/>
      <c r="AJ574" s="127"/>
      <c r="AK574" s="127"/>
      <c r="AL574" s="127"/>
      <c r="AM574" s="127"/>
      <c r="AN574" s="127"/>
      <c r="AO574" s="127">
        <f t="shared" si="434"/>
        <v>0</v>
      </c>
      <c r="AP574" s="127">
        <f t="shared" si="434"/>
        <v>0</v>
      </c>
      <c r="AQ574" s="127">
        <f t="shared" si="434"/>
        <v>0</v>
      </c>
      <c r="AR574" s="127">
        <f t="shared" si="434"/>
        <v>0</v>
      </c>
      <c r="AS574" s="127">
        <f t="shared" si="434"/>
        <v>0</v>
      </c>
      <c r="AT574" s="127">
        <f t="shared" si="434"/>
        <v>0</v>
      </c>
      <c r="AU574" s="127">
        <f t="shared" si="434"/>
        <v>0</v>
      </c>
      <c r="AV574" s="127">
        <f t="shared" si="434"/>
        <v>0</v>
      </c>
      <c r="AW574" s="127">
        <f t="shared" si="434"/>
        <v>0</v>
      </c>
      <c r="AX574" s="127">
        <f t="shared" si="434"/>
        <v>0</v>
      </c>
      <c r="AY574" s="127">
        <f t="shared" si="434"/>
        <v>0</v>
      </c>
      <c r="AZ574" s="127">
        <f t="shared" si="434"/>
        <v>0</v>
      </c>
      <c r="BA574" s="127">
        <f t="shared" si="434"/>
        <v>0</v>
      </c>
      <c r="BB574" s="127">
        <f t="shared" si="434"/>
        <v>0</v>
      </c>
      <c r="BC574" s="127">
        <f t="shared" si="434"/>
        <v>0</v>
      </c>
      <c r="BD574" s="127">
        <f t="shared" si="434"/>
        <v>0</v>
      </c>
      <c r="BE574" s="127">
        <f t="shared" si="434"/>
        <v>0</v>
      </c>
      <c r="BF574" s="127">
        <f t="shared" si="434"/>
        <v>0</v>
      </c>
      <c r="BG574" s="127">
        <f t="shared" si="434"/>
        <v>0</v>
      </c>
      <c r="BH574" s="127">
        <f t="shared" si="434"/>
        <v>0</v>
      </c>
      <c r="BI574" s="127">
        <f t="shared" si="434"/>
        <v>0</v>
      </c>
      <c r="BJ574" s="127">
        <f t="shared" si="434"/>
        <v>0</v>
      </c>
      <c r="BK574" s="127">
        <f t="shared" si="434"/>
        <v>0</v>
      </c>
      <c r="BL574" s="127">
        <f t="shared" si="434"/>
        <v>0</v>
      </c>
      <c r="BM574" s="127">
        <f t="shared" si="434"/>
        <v>0</v>
      </c>
    </row>
    <row r="575" spans="2:65" x14ac:dyDescent="0.25">
      <c r="B575" t="str">
        <f t="shared" si="435"/>
        <v>ATTREZZATURE IND.LI E COMM.LI</v>
      </c>
      <c r="C575" s="51"/>
      <c r="F575" s="127"/>
      <c r="G575" s="127"/>
      <c r="H575" s="127"/>
      <c r="I575" s="127"/>
      <c r="J575" s="127"/>
      <c r="K575" s="127"/>
      <c r="L575" s="127"/>
      <c r="M575" s="127"/>
      <c r="N575" s="127"/>
      <c r="O575" s="127"/>
      <c r="P575" s="127"/>
      <c r="Q575" s="127"/>
      <c r="R575" s="127"/>
      <c r="S575" s="127"/>
      <c r="T575" s="127"/>
      <c r="U575" s="127"/>
      <c r="V575" s="127"/>
      <c r="W575" s="127"/>
      <c r="X575" s="127"/>
      <c r="Y575" s="127"/>
      <c r="Z575" s="127"/>
      <c r="AA575" s="127"/>
      <c r="AB575" s="127"/>
      <c r="AC575" s="127"/>
      <c r="AD575" s="127"/>
      <c r="AE575" s="127"/>
      <c r="AF575" s="127"/>
      <c r="AG575" s="127"/>
      <c r="AH575" s="127"/>
      <c r="AI575" s="127"/>
      <c r="AJ575" s="127"/>
      <c r="AK575" s="127"/>
      <c r="AL575" s="127"/>
      <c r="AM575" s="127"/>
      <c r="AN575" s="127"/>
      <c r="AO575" s="127">
        <f t="shared" si="434"/>
        <v>0</v>
      </c>
      <c r="AP575" s="127">
        <f t="shared" si="434"/>
        <v>0</v>
      </c>
      <c r="AQ575" s="127">
        <f t="shared" si="434"/>
        <v>0</v>
      </c>
      <c r="AR575" s="127">
        <f t="shared" si="434"/>
        <v>0</v>
      </c>
      <c r="AS575" s="127">
        <f t="shared" si="434"/>
        <v>0</v>
      </c>
      <c r="AT575" s="127">
        <f t="shared" si="434"/>
        <v>0</v>
      </c>
      <c r="AU575" s="127">
        <f t="shared" si="434"/>
        <v>0</v>
      </c>
      <c r="AV575" s="127">
        <f t="shared" si="434"/>
        <v>0</v>
      </c>
      <c r="AW575" s="127">
        <f t="shared" si="434"/>
        <v>0</v>
      </c>
      <c r="AX575" s="127">
        <f t="shared" si="434"/>
        <v>0</v>
      </c>
      <c r="AY575" s="127">
        <f t="shared" si="434"/>
        <v>0</v>
      </c>
      <c r="AZ575" s="127">
        <f t="shared" si="434"/>
        <v>0</v>
      </c>
      <c r="BA575" s="127">
        <f t="shared" si="434"/>
        <v>0</v>
      </c>
      <c r="BB575" s="127">
        <f t="shared" si="434"/>
        <v>0</v>
      </c>
      <c r="BC575" s="127">
        <f t="shared" si="434"/>
        <v>0</v>
      </c>
      <c r="BD575" s="127">
        <f t="shared" si="434"/>
        <v>0</v>
      </c>
      <c r="BE575" s="127">
        <f t="shared" si="434"/>
        <v>0</v>
      </c>
      <c r="BF575" s="127">
        <f t="shared" si="434"/>
        <v>0</v>
      </c>
      <c r="BG575" s="127">
        <f t="shared" si="434"/>
        <v>0</v>
      </c>
      <c r="BH575" s="127">
        <f t="shared" si="434"/>
        <v>0</v>
      </c>
      <c r="BI575" s="127">
        <f t="shared" si="434"/>
        <v>0</v>
      </c>
      <c r="BJ575" s="127">
        <f t="shared" si="434"/>
        <v>0</v>
      </c>
      <c r="BK575" s="127">
        <f t="shared" si="434"/>
        <v>0</v>
      </c>
      <c r="BL575" s="127">
        <f t="shared" si="434"/>
        <v>0</v>
      </c>
      <c r="BM575" s="127">
        <f t="shared" si="434"/>
        <v>0</v>
      </c>
    </row>
    <row r="576" spans="2:65" x14ac:dyDescent="0.25">
      <c r="B576" t="str">
        <f t="shared" si="435"/>
        <v>COSTI D'IMPIANTO E AMPLIAMENTO</v>
      </c>
      <c r="C576" s="51"/>
      <c r="F576" s="127"/>
      <c r="G576" s="127"/>
      <c r="H576" s="127"/>
      <c r="I576" s="127"/>
      <c r="J576" s="127"/>
      <c r="K576" s="127"/>
      <c r="L576" s="127"/>
      <c r="M576" s="127"/>
      <c r="N576" s="127"/>
      <c r="O576" s="127"/>
      <c r="P576" s="127"/>
      <c r="Q576" s="127"/>
      <c r="R576" s="127"/>
      <c r="S576" s="127"/>
      <c r="T576" s="127"/>
      <c r="U576" s="127"/>
      <c r="V576" s="127"/>
      <c r="W576" s="127"/>
      <c r="X576" s="127"/>
      <c r="Y576" s="127"/>
      <c r="Z576" s="127"/>
      <c r="AA576" s="127"/>
      <c r="AB576" s="127"/>
      <c r="AC576" s="127"/>
      <c r="AD576" s="127"/>
      <c r="AE576" s="127"/>
      <c r="AF576" s="127"/>
      <c r="AG576" s="127"/>
      <c r="AH576" s="127"/>
      <c r="AI576" s="127"/>
      <c r="AJ576" s="127"/>
      <c r="AK576" s="127"/>
      <c r="AL576" s="127"/>
      <c r="AM576" s="127"/>
      <c r="AN576" s="127"/>
      <c r="AO576" s="127">
        <f t="shared" si="434"/>
        <v>0</v>
      </c>
      <c r="AP576" s="127">
        <f t="shared" si="434"/>
        <v>0</v>
      </c>
      <c r="AQ576" s="127">
        <f t="shared" si="434"/>
        <v>0</v>
      </c>
      <c r="AR576" s="127">
        <f t="shared" si="434"/>
        <v>0</v>
      </c>
      <c r="AS576" s="127">
        <f t="shared" si="434"/>
        <v>0</v>
      </c>
      <c r="AT576" s="127">
        <f t="shared" si="434"/>
        <v>0</v>
      </c>
      <c r="AU576" s="127">
        <f t="shared" si="434"/>
        <v>0</v>
      </c>
      <c r="AV576" s="127">
        <f t="shared" si="434"/>
        <v>0</v>
      </c>
      <c r="AW576" s="127">
        <f t="shared" si="434"/>
        <v>0</v>
      </c>
      <c r="AX576" s="127">
        <f t="shared" si="434"/>
        <v>0</v>
      </c>
      <c r="AY576" s="127">
        <f t="shared" si="434"/>
        <v>0</v>
      </c>
      <c r="AZ576" s="127">
        <f t="shared" si="434"/>
        <v>0</v>
      </c>
      <c r="BA576" s="127">
        <f t="shared" si="434"/>
        <v>0</v>
      </c>
      <c r="BB576" s="127">
        <f t="shared" si="434"/>
        <v>0</v>
      </c>
      <c r="BC576" s="127">
        <f t="shared" si="434"/>
        <v>0</v>
      </c>
      <c r="BD576" s="127">
        <f t="shared" si="434"/>
        <v>0</v>
      </c>
      <c r="BE576" s="127">
        <f t="shared" si="434"/>
        <v>0</v>
      </c>
      <c r="BF576" s="127">
        <f t="shared" si="434"/>
        <v>0</v>
      </c>
      <c r="BG576" s="127">
        <f t="shared" si="434"/>
        <v>0</v>
      </c>
      <c r="BH576" s="127">
        <f t="shared" si="434"/>
        <v>0</v>
      </c>
      <c r="BI576" s="127">
        <f t="shared" si="434"/>
        <v>0</v>
      </c>
      <c r="BJ576" s="127">
        <f t="shared" si="434"/>
        <v>0</v>
      </c>
      <c r="BK576" s="127">
        <f t="shared" si="434"/>
        <v>0</v>
      </c>
      <c r="BL576" s="127">
        <f t="shared" si="434"/>
        <v>0</v>
      </c>
      <c r="BM576" s="127">
        <f t="shared" si="434"/>
        <v>0</v>
      </c>
    </row>
    <row r="577" spans="2:65" x14ac:dyDescent="0.25">
      <c r="B577" t="str">
        <f t="shared" si="435"/>
        <v>FEE D'INGRESSO</v>
      </c>
      <c r="C577" s="51"/>
      <c r="F577" s="127"/>
      <c r="G577" s="127"/>
      <c r="H577" s="127"/>
      <c r="I577" s="127"/>
      <c r="J577" s="127"/>
      <c r="K577" s="127"/>
      <c r="L577" s="127"/>
      <c r="M577" s="127"/>
      <c r="N577" s="127"/>
      <c r="O577" s="127"/>
      <c r="P577" s="127"/>
      <c r="Q577" s="127"/>
      <c r="R577" s="127"/>
      <c r="S577" s="127"/>
      <c r="T577" s="127"/>
      <c r="U577" s="127"/>
      <c r="V577" s="127"/>
      <c r="W577" s="127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AH577" s="127"/>
      <c r="AI577" s="127"/>
      <c r="AJ577" s="127"/>
      <c r="AK577" s="127"/>
      <c r="AL577" s="127"/>
      <c r="AM577" s="127"/>
      <c r="AN577" s="127"/>
      <c r="AO577" s="127">
        <f t="shared" si="434"/>
        <v>0</v>
      </c>
      <c r="AP577" s="127">
        <f t="shared" si="434"/>
        <v>0</v>
      </c>
      <c r="AQ577" s="127">
        <f t="shared" si="434"/>
        <v>0</v>
      </c>
      <c r="AR577" s="127">
        <f t="shared" si="434"/>
        <v>0</v>
      </c>
      <c r="AS577" s="127">
        <f t="shared" si="434"/>
        <v>0</v>
      </c>
      <c r="AT577" s="127">
        <f t="shared" si="434"/>
        <v>0</v>
      </c>
      <c r="AU577" s="127">
        <f t="shared" si="434"/>
        <v>0</v>
      </c>
      <c r="AV577" s="127">
        <f t="shared" si="434"/>
        <v>0</v>
      </c>
      <c r="AW577" s="127">
        <f t="shared" si="434"/>
        <v>0</v>
      </c>
      <c r="AX577" s="127">
        <f t="shared" si="434"/>
        <v>0</v>
      </c>
      <c r="AY577" s="127">
        <f t="shared" si="434"/>
        <v>0</v>
      </c>
      <c r="AZ577" s="127">
        <f t="shared" si="434"/>
        <v>0</v>
      </c>
      <c r="BA577" s="127">
        <f t="shared" si="434"/>
        <v>0</v>
      </c>
      <c r="BB577" s="127">
        <f t="shared" si="434"/>
        <v>0</v>
      </c>
      <c r="BC577" s="127">
        <f t="shared" si="434"/>
        <v>0</v>
      </c>
      <c r="BD577" s="127">
        <f t="shared" si="434"/>
        <v>0</v>
      </c>
      <c r="BE577" s="127">
        <f t="shared" si="434"/>
        <v>0</v>
      </c>
      <c r="BF577" s="127">
        <f t="shared" si="434"/>
        <v>0</v>
      </c>
      <c r="BG577" s="127">
        <f t="shared" si="434"/>
        <v>0</v>
      </c>
      <c r="BH577" s="127">
        <f t="shared" si="434"/>
        <v>0</v>
      </c>
      <c r="BI577" s="127">
        <f t="shared" si="434"/>
        <v>0</v>
      </c>
      <c r="BJ577" s="127">
        <f t="shared" si="434"/>
        <v>0</v>
      </c>
      <c r="BK577" s="127">
        <f t="shared" si="434"/>
        <v>0</v>
      </c>
      <c r="BL577" s="127">
        <f t="shared" si="434"/>
        <v>0</v>
      </c>
      <c r="BM577" s="127">
        <f t="shared" si="434"/>
        <v>0</v>
      </c>
    </row>
    <row r="578" spans="2:65" x14ac:dyDescent="0.25">
      <c r="B578" t="str">
        <f>+B571</f>
        <v>ALTRE IMM.NI IMMATERIALI</v>
      </c>
      <c r="C578" s="51"/>
      <c r="F578" s="127"/>
      <c r="G578" s="127"/>
      <c r="H578" s="127"/>
      <c r="I578" s="127"/>
      <c r="J578" s="127"/>
      <c r="K578" s="127"/>
      <c r="L578" s="127"/>
      <c r="M578" s="127"/>
      <c r="N578" s="127"/>
      <c r="O578" s="127"/>
      <c r="P578" s="127"/>
      <c r="Q578" s="127"/>
      <c r="R578" s="127"/>
      <c r="S578" s="127"/>
      <c r="T578" s="127"/>
      <c r="U578" s="127"/>
      <c r="V578" s="127"/>
      <c r="W578" s="127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AH578" s="127"/>
      <c r="AI578" s="127"/>
      <c r="AJ578" s="127"/>
      <c r="AK578" s="127"/>
      <c r="AL578" s="127"/>
      <c r="AM578" s="127"/>
      <c r="AN578" s="127"/>
      <c r="AO578" s="127">
        <f t="shared" si="434"/>
        <v>0</v>
      </c>
      <c r="AP578" s="127">
        <f t="shared" si="434"/>
        <v>0</v>
      </c>
      <c r="AQ578" s="127">
        <f t="shared" si="434"/>
        <v>0</v>
      </c>
      <c r="AR578" s="127">
        <f t="shared" si="434"/>
        <v>0</v>
      </c>
      <c r="AS578" s="127">
        <f t="shared" si="434"/>
        <v>0</v>
      </c>
      <c r="AT578" s="127">
        <f t="shared" si="434"/>
        <v>0</v>
      </c>
      <c r="AU578" s="127">
        <f t="shared" si="434"/>
        <v>0</v>
      </c>
      <c r="AV578" s="127">
        <f t="shared" si="434"/>
        <v>0</v>
      </c>
      <c r="AW578" s="127">
        <f t="shared" si="434"/>
        <v>0</v>
      </c>
      <c r="AX578" s="127">
        <f t="shared" si="434"/>
        <v>0</v>
      </c>
      <c r="AY578" s="127">
        <f t="shared" si="434"/>
        <v>0</v>
      </c>
      <c r="AZ578" s="127">
        <f t="shared" si="434"/>
        <v>0</v>
      </c>
      <c r="BA578" s="127">
        <f t="shared" si="434"/>
        <v>0</v>
      </c>
      <c r="BB578" s="127">
        <f t="shared" si="434"/>
        <v>0</v>
      </c>
      <c r="BC578" s="127">
        <f t="shared" si="434"/>
        <v>0</v>
      </c>
      <c r="BD578" s="127">
        <f t="shared" si="434"/>
        <v>0</v>
      </c>
      <c r="BE578" s="127">
        <f t="shared" si="434"/>
        <v>0</v>
      </c>
      <c r="BF578" s="127">
        <f t="shared" si="434"/>
        <v>0</v>
      </c>
      <c r="BG578" s="127">
        <f t="shared" si="434"/>
        <v>0</v>
      </c>
      <c r="BH578" s="127">
        <f t="shared" si="434"/>
        <v>0</v>
      </c>
      <c r="BI578" s="127">
        <f t="shared" si="434"/>
        <v>0</v>
      </c>
      <c r="BJ578" s="127">
        <f t="shared" si="434"/>
        <v>0</v>
      </c>
      <c r="BK578" s="127">
        <f t="shared" si="434"/>
        <v>0</v>
      </c>
      <c r="BL578" s="127">
        <f t="shared" si="434"/>
        <v>0</v>
      </c>
      <c r="BM578" s="127">
        <f t="shared" si="434"/>
        <v>0</v>
      </c>
    </row>
    <row r="579" spans="2:65" x14ac:dyDescent="0.25">
      <c r="F579" s="142"/>
      <c r="G579" s="142"/>
      <c r="H579" s="142"/>
      <c r="I579" s="142"/>
      <c r="J579" s="142"/>
      <c r="K579" s="142"/>
      <c r="L579" s="142"/>
      <c r="M579" s="142"/>
      <c r="N579" s="142"/>
      <c r="O579" s="142"/>
      <c r="P579" s="142"/>
      <c r="Q579" s="142"/>
      <c r="R579" s="142"/>
      <c r="S579" s="142"/>
      <c r="T579" s="142"/>
      <c r="U579" s="142"/>
      <c r="V579" s="142"/>
      <c r="W579" s="142"/>
      <c r="X579" s="142"/>
      <c r="Y579" s="142"/>
      <c r="Z579" s="142"/>
      <c r="AA579" s="142"/>
      <c r="AB579" s="142"/>
      <c r="AC579" s="142"/>
      <c r="AD579" s="142"/>
      <c r="AE579" s="142"/>
      <c r="AF579" s="142"/>
      <c r="AG579" s="142"/>
      <c r="AH579" s="142"/>
      <c r="AI579" s="142"/>
      <c r="AJ579" s="142"/>
      <c r="AK579" s="142"/>
      <c r="AL579" s="142"/>
      <c r="AM579" s="142"/>
      <c r="AN579" s="142"/>
      <c r="AO579" s="142"/>
      <c r="AP579" s="142"/>
      <c r="AQ579" s="142"/>
      <c r="AR579" s="142"/>
      <c r="AS579" s="142"/>
      <c r="AT579" s="142"/>
      <c r="AU579" s="142"/>
      <c r="AV579" s="142"/>
      <c r="AW579" s="142"/>
      <c r="AX579" s="142"/>
      <c r="AY579" s="142"/>
      <c r="AZ579" s="142"/>
      <c r="BA579" s="142"/>
      <c r="BB579" s="142"/>
      <c r="BC579" s="142"/>
      <c r="BD579" s="142"/>
      <c r="BE579" s="142"/>
      <c r="BF579" s="142"/>
      <c r="BG579" s="142"/>
      <c r="BH579" s="142"/>
      <c r="BI579" s="142"/>
      <c r="BJ579" s="142"/>
      <c r="BK579" s="142"/>
      <c r="BL579" s="142"/>
      <c r="BM579" s="142"/>
    </row>
    <row r="580" spans="2:65" ht="30" x14ac:dyDescent="0.25">
      <c r="C580" s="50" t="s">
        <v>165</v>
      </c>
      <c r="F580" s="165" t="s">
        <v>166</v>
      </c>
      <c r="G580" s="165" t="s">
        <v>166</v>
      </c>
      <c r="H580" s="165" t="s">
        <v>166</v>
      </c>
      <c r="I580" s="165" t="s">
        <v>166</v>
      </c>
      <c r="J580" s="165" t="s">
        <v>166</v>
      </c>
      <c r="K580" s="165" t="s">
        <v>166</v>
      </c>
      <c r="L580" s="165" t="s">
        <v>166</v>
      </c>
      <c r="M580" s="165" t="s">
        <v>166</v>
      </c>
      <c r="N580" s="165" t="s">
        <v>166</v>
      </c>
      <c r="O580" s="165" t="s">
        <v>166</v>
      </c>
      <c r="P580" s="165" t="s">
        <v>166</v>
      </c>
      <c r="Q580" s="165" t="s">
        <v>166</v>
      </c>
      <c r="R580" s="165" t="s">
        <v>166</v>
      </c>
      <c r="S580" s="165" t="s">
        <v>166</v>
      </c>
      <c r="T580" s="165" t="s">
        <v>166</v>
      </c>
      <c r="U580" s="165" t="s">
        <v>166</v>
      </c>
      <c r="V580" s="165" t="s">
        <v>166</v>
      </c>
      <c r="W580" s="165" t="s">
        <v>166</v>
      </c>
      <c r="X580" s="165" t="s">
        <v>166</v>
      </c>
      <c r="Y580" s="165" t="s">
        <v>166</v>
      </c>
      <c r="Z580" s="165" t="s">
        <v>166</v>
      </c>
      <c r="AA580" s="165" t="s">
        <v>166</v>
      </c>
      <c r="AB580" s="165" t="s">
        <v>166</v>
      </c>
      <c r="AC580" s="165" t="s">
        <v>166</v>
      </c>
      <c r="AD580" s="165" t="s">
        <v>166</v>
      </c>
      <c r="AE580" s="165" t="s">
        <v>166</v>
      </c>
      <c r="AF580" s="165" t="s">
        <v>166</v>
      </c>
      <c r="AG580" s="165" t="s">
        <v>166</v>
      </c>
      <c r="AH580" s="165" t="s">
        <v>166</v>
      </c>
      <c r="AI580" s="165" t="s">
        <v>166</v>
      </c>
      <c r="AJ580" s="165" t="s">
        <v>166</v>
      </c>
      <c r="AK580" s="165" t="s">
        <v>166</v>
      </c>
      <c r="AL580" s="165" t="s">
        <v>166</v>
      </c>
      <c r="AM580" s="165" t="s">
        <v>166</v>
      </c>
      <c r="AN580" s="165" t="s">
        <v>166</v>
      </c>
      <c r="AO580" s="165" t="s">
        <v>166</v>
      </c>
      <c r="AP580" s="165" t="s">
        <v>166</v>
      </c>
      <c r="AQ580" s="165" t="s">
        <v>166</v>
      </c>
      <c r="AR580" s="165" t="s">
        <v>166</v>
      </c>
      <c r="AS580" s="165" t="s">
        <v>166</v>
      </c>
      <c r="AT580" s="165" t="s">
        <v>166</v>
      </c>
      <c r="AU580" s="165" t="s">
        <v>166</v>
      </c>
      <c r="AV580" s="165" t="s">
        <v>166</v>
      </c>
      <c r="AW580" s="165" t="s">
        <v>166</v>
      </c>
      <c r="AX580" s="165" t="s">
        <v>166</v>
      </c>
      <c r="AY580" s="165" t="s">
        <v>166</v>
      </c>
      <c r="AZ580" s="165" t="s">
        <v>166</v>
      </c>
      <c r="BA580" s="165" t="s">
        <v>166</v>
      </c>
      <c r="BB580" s="165" t="s">
        <v>166</v>
      </c>
      <c r="BC580" s="165" t="s">
        <v>166</v>
      </c>
      <c r="BD580" s="165" t="s">
        <v>166</v>
      </c>
      <c r="BE580" s="165" t="s">
        <v>166</v>
      </c>
      <c r="BF580" s="165" t="s">
        <v>166</v>
      </c>
      <c r="BG580" s="165" t="s">
        <v>166</v>
      </c>
      <c r="BH580" s="165" t="s">
        <v>166</v>
      </c>
      <c r="BI580" s="165" t="s">
        <v>166</v>
      </c>
      <c r="BJ580" s="165" t="s">
        <v>166</v>
      </c>
      <c r="BK580" s="165" t="s">
        <v>166</v>
      </c>
      <c r="BL580" s="165" t="s">
        <v>166</v>
      </c>
      <c r="BM580" s="165" t="s">
        <v>166</v>
      </c>
    </row>
    <row r="581" spans="2:65" x14ac:dyDescent="0.25">
      <c r="B581" t="str">
        <f>+B566</f>
        <v>FABBRICATI</v>
      </c>
      <c r="C581" s="51">
        <f>+C566</f>
        <v>0</v>
      </c>
      <c r="F581" s="127"/>
      <c r="G581" s="127"/>
      <c r="H581" s="127"/>
      <c r="I581" s="127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127"/>
      <c r="U581" s="127"/>
      <c r="V581" s="127"/>
      <c r="W581" s="127"/>
      <c r="X581" s="127"/>
      <c r="Y581" s="127"/>
      <c r="Z581" s="127"/>
      <c r="AA581" s="127"/>
      <c r="AB581" s="127"/>
      <c r="AC581" s="127"/>
      <c r="AD581" s="127"/>
      <c r="AE581" s="127"/>
      <c r="AF581" s="127"/>
      <c r="AG581" s="127"/>
      <c r="AH581" s="127"/>
      <c r="AI581" s="127"/>
      <c r="AJ581" s="127"/>
      <c r="AK581" s="127"/>
      <c r="AL581" s="127"/>
      <c r="AM581" s="127"/>
      <c r="AN581" s="127"/>
      <c r="AO581" s="127"/>
      <c r="AP581" s="127">
        <f t="shared" ref="AP581:BM581" si="436">+IF(AO588=$G$5,0,1)*(SUM($G$5)*$C581)/12</f>
        <v>0</v>
      </c>
      <c r="AQ581" s="127">
        <f t="shared" si="436"/>
        <v>0</v>
      </c>
      <c r="AR581" s="127">
        <f t="shared" si="436"/>
        <v>0</v>
      </c>
      <c r="AS581" s="127">
        <f t="shared" si="436"/>
        <v>0</v>
      </c>
      <c r="AT581" s="127">
        <f t="shared" si="436"/>
        <v>0</v>
      </c>
      <c r="AU581" s="127">
        <f t="shared" si="436"/>
        <v>0</v>
      </c>
      <c r="AV581" s="127">
        <f t="shared" si="436"/>
        <v>0</v>
      </c>
      <c r="AW581" s="127">
        <f t="shared" si="436"/>
        <v>0</v>
      </c>
      <c r="AX581" s="127">
        <f t="shared" si="436"/>
        <v>0</v>
      </c>
      <c r="AY581" s="127">
        <f t="shared" si="436"/>
        <v>0</v>
      </c>
      <c r="AZ581" s="127">
        <f t="shared" si="436"/>
        <v>0</v>
      </c>
      <c r="BA581" s="127">
        <f t="shared" si="436"/>
        <v>0</v>
      </c>
      <c r="BB581" s="127">
        <f t="shared" si="436"/>
        <v>0</v>
      </c>
      <c r="BC581" s="127">
        <f t="shared" si="436"/>
        <v>0</v>
      </c>
      <c r="BD581" s="127">
        <f t="shared" si="436"/>
        <v>0</v>
      </c>
      <c r="BE581" s="127">
        <f t="shared" si="436"/>
        <v>0</v>
      </c>
      <c r="BF581" s="127">
        <f t="shared" si="436"/>
        <v>0</v>
      </c>
      <c r="BG581" s="127">
        <f t="shared" si="436"/>
        <v>0</v>
      </c>
      <c r="BH581" s="127">
        <f t="shared" si="436"/>
        <v>0</v>
      </c>
      <c r="BI581" s="127">
        <f t="shared" si="436"/>
        <v>0</v>
      </c>
      <c r="BJ581" s="127">
        <f t="shared" si="436"/>
        <v>0</v>
      </c>
      <c r="BK581" s="127">
        <f t="shared" si="436"/>
        <v>0</v>
      </c>
      <c r="BL581" s="127">
        <f t="shared" si="436"/>
        <v>0</v>
      </c>
      <c r="BM581" s="127">
        <f t="shared" si="436"/>
        <v>0</v>
      </c>
    </row>
    <row r="582" spans="2:65" x14ac:dyDescent="0.25">
      <c r="B582" t="str">
        <f t="shared" ref="B582:C586" si="437">+B567</f>
        <v>IMPIANTI E MACCHINARI</v>
      </c>
      <c r="C582" s="51">
        <f t="shared" si="437"/>
        <v>0</v>
      </c>
      <c r="F582" s="127"/>
      <c r="G582" s="127"/>
      <c r="H582" s="127"/>
      <c r="I582" s="127"/>
      <c r="J582" s="127"/>
      <c r="K582" s="127"/>
      <c r="L582" s="127"/>
      <c r="M582" s="127"/>
      <c r="N582" s="127"/>
      <c r="O582" s="127"/>
      <c r="P582" s="127"/>
      <c r="Q582" s="127"/>
      <c r="R582" s="127"/>
      <c r="S582" s="127"/>
      <c r="T582" s="127"/>
      <c r="U582" s="127"/>
      <c r="V582" s="127"/>
      <c r="W582" s="127"/>
      <c r="X582" s="127"/>
      <c r="Y582" s="127"/>
      <c r="Z582" s="127"/>
      <c r="AA582" s="127"/>
      <c r="AB582" s="127"/>
      <c r="AC582" s="127"/>
      <c r="AD582" s="127"/>
      <c r="AE582" s="127"/>
      <c r="AF582" s="127"/>
      <c r="AG582" s="127"/>
      <c r="AH582" s="127"/>
      <c r="AI582" s="127"/>
      <c r="AJ582" s="127"/>
      <c r="AK582" s="127"/>
      <c r="AL582" s="127"/>
      <c r="AM582" s="127"/>
      <c r="AN582" s="127"/>
      <c r="AO582" s="127"/>
      <c r="AP582" s="127">
        <f t="shared" ref="AP582:BM582" si="438">+IF(AO589=$G$5,0,1)*(SUM($G$6)*$C582)/12</f>
        <v>0</v>
      </c>
      <c r="AQ582" s="127">
        <f t="shared" si="438"/>
        <v>0</v>
      </c>
      <c r="AR582" s="127">
        <f t="shared" si="438"/>
        <v>0</v>
      </c>
      <c r="AS582" s="127">
        <f t="shared" si="438"/>
        <v>0</v>
      </c>
      <c r="AT582" s="127">
        <f t="shared" si="438"/>
        <v>0</v>
      </c>
      <c r="AU582" s="127">
        <f t="shared" si="438"/>
        <v>0</v>
      </c>
      <c r="AV582" s="127">
        <f t="shared" si="438"/>
        <v>0</v>
      </c>
      <c r="AW582" s="127">
        <f t="shared" si="438"/>
        <v>0</v>
      </c>
      <c r="AX582" s="127">
        <f t="shared" si="438"/>
        <v>0</v>
      </c>
      <c r="AY582" s="127">
        <f t="shared" si="438"/>
        <v>0</v>
      </c>
      <c r="AZ582" s="127">
        <f t="shared" si="438"/>
        <v>0</v>
      </c>
      <c r="BA582" s="127">
        <f t="shared" si="438"/>
        <v>0</v>
      </c>
      <c r="BB582" s="127">
        <f t="shared" si="438"/>
        <v>0</v>
      </c>
      <c r="BC582" s="127">
        <f t="shared" si="438"/>
        <v>0</v>
      </c>
      <c r="BD582" s="127">
        <f t="shared" si="438"/>
        <v>0</v>
      </c>
      <c r="BE582" s="127">
        <f t="shared" si="438"/>
        <v>0</v>
      </c>
      <c r="BF582" s="127">
        <f t="shared" si="438"/>
        <v>0</v>
      </c>
      <c r="BG582" s="127">
        <f t="shared" si="438"/>
        <v>0</v>
      </c>
      <c r="BH582" s="127">
        <f t="shared" si="438"/>
        <v>0</v>
      </c>
      <c r="BI582" s="127">
        <f t="shared" si="438"/>
        <v>0</v>
      </c>
      <c r="BJ582" s="127">
        <f t="shared" si="438"/>
        <v>0</v>
      </c>
      <c r="BK582" s="127">
        <f t="shared" si="438"/>
        <v>0</v>
      </c>
      <c r="BL582" s="127">
        <f t="shared" si="438"/>
        <v>0</v>
      </c>
      <c r="BM582" s="127">
        <f t="shared" si="438"/>
        <v>0</v>
      </c>
    </row>
    <row r="583" spans="2:65" x14ac:dyDescent="0.25">
      <c r="B583" t="str">
        <f t="shared" si="437"/>
        <v>ATTREZZATURE IND.LI E COMM.LI</v>
      </c>
      <c r="C583" s="51">
        <f t="shared" si="437"/>
        <v>0</v>
      </c>
      <c r="F583" s="127"/>
      <c r="G583" s="127"/>
      <c r="H583" s="127"/>
      <c r="I583" s="127"/>
      <c r="J583" s="127"/>
      <c r="K583" s="127"/>
      <c r="L583" s="127"/>
      <c r="M583" s="127"/>
      <c r="N583" s="127"/>
      <c r="O583" s="127"/>
      <c r="P583" s="127"/>
      <c r="Q583" s="127"/>
      <c r="R583" s="127"/>
      <c r="S583" s="127"/>
      <c r="T583" s="127"/>
      <c r="U583" s="127"/>
      <c r="V583" s="127"/>
      <c r="W583" s="127"/>
      <c r="X583" s="127"/>
      <c r="Y583" s="127"/>
      <c r="Z583" s="127"/>
      <c r="AA583" s="127"/>
      <c r="AB583" s="127"/>
      <c r="AC583" s="127"/>
      <c r="AD583" s="127"/>
      <c r="AE583" s="127"/>
      <c r="AF583" s="127"/>
      <c r="AG583" s="127"/>
      <c r="AH583" s="127"/>
      <c r="AI583" s="127"/>
      <c r="AJ583" s="127"/>
      <c r="AK583" s="127"/>
      <c r="AL583" s="127"/>
      <c r="AM583" s="127"/>
      <c r="AN583" s="127"/>
      <c r="AO583" s="127"/>
      <c r="AP583" s="127">
        <f t="shared" ref="AP583:BM583" si="439">+IF(AO590=$G$5,0,1)*(SUM($G$7)*$C583)/12</f>
        <v>0</v>
      </c>
      <c r="AQ583" s="127">
        <f t="shared" si="439"/>
        <v>0</v>
      </c>
      <c r="AR583" s="127">
        <f t="shared" si="439"/>
        <v>0</v>
      </c>
      <c r="AS583" s="127">
        <f t="shared" si="439"/>
        <v>0</v>
      </c>
      <c r="AT583" s="127">
        <f t="shared" si="439"/>
        <v>0</v>
      </c>
      <c r="AU583" s="127">
        <f t="shared" si="439"/>
        <v>0</v>
      </c>
      <c r="AV583" s="127">
        <f t="shared" si="439"/>
        <v>0</v>
      </c>
      <c r="AW583" s="127">
        <f t="shared" si="439"/>
        <v>0</v>
      </c>
      <c r="AX583" s="127">
        <f t="shared" si="439"/>
        <v>0</v>
      </c>
      <c r="AY583" s="127">
        <f t="shared" si="439"/>
        <v>0</v>
      </c>
      <c r="AZ583" s="127">
        <f t="shared" si="439"/>
        <v>0</v>
      </c>
      <c r="BA583" s="127">
        <f t="shared" si="439"/>
        <v>0</v>
      </c>
      <c r="BB583" s="127">
        <f t="shared" si="439"/>
        <v>0</v>
      </c>
      <c r="BC583" s="127">
        <f t="shared" si="439"/>
        <v>0</v>
      </c>
      <c r="BD583" s="127">
        <f t="shared" si="439"/>
        <v>0</v>
      </c>
      <c r="BE583" s="127">
        <f t="shared" si="439"/>
        <v>0</v>
      </c>
      <c r="BF583" s="127">
        <f t="shared" si="439"/>
        <v>0</v>
      </c>
      <c r="BG583" s="127">
        <f t="shared" si="439"/>
        <v>0</v>
      </c>
      <c r="BH583" s="127">
        <f t="shared" si="439"/>
        <v>0</v>
      </c>
      <c r="BI583" s="127">
        <f t="shared" si="439"/>
        <v>0</v>
      </c>
      <c r="BJ583" s="127">
        <f t="shared" si="439"/>
        <v>0</v>
      </c>
      <c r="BK583" s="127">
        <f t="shared" si="439"/>
        <v>0</v>
      </c>
      <c r="BL583" s="127">
        <f t="shared" si="439"/>
        <v>0</v>
      </c>
      <c r="BM583" s="127">
        <f t="shared" si="439"/>
        <v>0</v>
      </c>
    </row>
    <row r="584" spans="2:65" x14ac:dyDescent="0.25">
      <c r="B584" t="str">
        <f t="shared" si="437"/>
        <v>COSTI D'IMPIANTO E AMPLIAMENTO</v>
      </c>
      <c r="C584" s="51">
        <f t="shared" si="437"/>
        <v>0</v>
      </c>
      <c r="F584" s="127"/>
      <c r="G584" s="127"/>
      <c r="H584" s="127"/>
      <c r="I584" s="127"/>
      <c r="J584" s="127"/>
      <c r="K584" s="127"/>
      <c r="L584" s="127"/>
      <c r="M584" s="127"/>
      <c r="N584" s="127"/>
      <c r="O584" s="127"/>
      <c r="P584" s="127"/>
      <c r="Q584" s="127"/>
      <c r="R584" s="127"/>
      <c r="S584" s="127"/>
      <c r="T584" s="127"/>
      <c r="U584" s="127"/>
      <c r="V584" s="127"/>
      <c r="W584" s="127"/>
      <c r="X584" s="127"/>
      <c r="Y584" s="127"/>
      <c r="Z584" s="127"/>
      <c r="AA584" s="127"/>
      <c r="AB584" s="127"/>
      <c r="AC584" s="127"/>
      <c r="AD584" s="127"/>
      <c r="AE584" s="127"/>
      <c r="AF584" s="127"/>
      <c r="AG584" s="127"/>
      <c r="AH584" s="127"/>
      <c r="AI584" s="127"/>
      <c r="AJ584" s="127"/>
      <c r="AK584" s="127"/>
      <c r="AL584" s="127"/>
      <c r="AM584" s="127"/>
      <c r="AN584" s="127"/>
      <c r="AO584" s="127"/>
      <c r="AP584" s="127">
        <f t="shared" ref="AP584:BM584" si="440">+IF(AO591=$G$5,0,1)*(SUM($G$8)*$C584)/12</f>
        <v>0</v>
      </c>
      <c r="AQ584" s="127">
        <f t="shared" si="440"/>
        <v>0</v>
      </c>
      <c r="AR584" s="127">
        <f t="shared" si="440"/>
        <v>0</v>
      </c>
      <c r="AS584" s="127">
        <f t="shared" si="440"/>
        <v>0</v>
      </c>
      <c r="AT584" s="127">
        <f t="shared" si="440"/>
        <v>0</v>
      </c>
      <c r="AU584" s="127">
        <f t="shared" si="440"/>
        <v>0</v>
      </c>
      <c r="AV584" s="127">
        <f t="shared" si="440"/>
        <v>0</v>
      </c>
      <c r="AW584" s="127">
        <f t="shared" si="440"/>
        <v>0</v>
      </c>
      <c r="AX584" s="127">
        <f t="shared" si="440"/>
        <v>0</v>
      </c>
      <c r="AY584" s="127">
        <f t="shared" si="440"/>
        <v>0</v>
      </c>
      <c r="AZ584" s="127">
        <f t="shared" si="440"/>
        <v>0</v>
      </c>
      <c r="BA584" s="127">
        <f t="shared" si="440"/>
        <v>0</v>
      </c>
      <c r="BB584" s="127">
        <f t="shared" si="440"/>
        <v>0</v>
      </c>
      <c r="BC584" s="127">
        <f t="shared" si="440"/>
        <v>0</v>
      </c>
      <c r="BD584" s="127">
        <f t="shared" si="440"/>
        <v>0</v>
      </c>
      <c r="BE584" s="127">
        <f t="shared" si="440"/>
        <v>0</v>
      </c>
      <c r="BF584" s="127">
        <f t="shared" si="440"/>
        <v>0</v>
      </c>
      <c r="BG584" s="127">
        <f t="shared" si="440"/>
        <v>0</v>
      </c>
      <c r="BH584" s="127">
        <f t="shared" si="440"/>
        <v>0</v>
      </c>
      <c r="BI584" s="127">
        <f t="shared" si="440"/>
        <v>0</v>
      </c>
      <c r="BJ584" s="127">
        <f t="shared" si="440"/>
        <v>0</v>
      </c>
      <c r="BK584" s="127">
        <f t="shared" si="440"/>
        <v>0</v>
      </c>
      <c r="BL584" s="127">
        <f t="shared" si="440"/>
        <v>0</v>
      </c>
      <c r="BM584" s="127">
        <f t="shared" si="440"/>
        <v>0</v>
      </c>
    </row>
    <row r="585" spans="2:65" x14ac:dyDescent="0.25">
      <c r="B585" t="str">
        <f t="shared" si="437"/>
        <v>FEE D'INGRESSO</v>
      </c>
      <c r="C585" s="51">
        <f t="shared" si="437"/>
        <v>0</v>
      </c>
      <c r="F585" s="127"/>
      <c r="G585" s="127"/>
      <c r="H585" s="127"/>
      <c r="I585" s="127"/>
      <c r="J585" s="127"/>
      <c r="K585" s="127"/>
      <c r="L585" s="127"/>
      <c r="M585" s="127"/>
      <c r="N585" s="127"/>
      <c r="O585" s="127"/>
      <c r="P585" s="127"/>
      <c r="Q585" s="127"/>
      <c r="R585" s="127"/>
      <c r="S585" s="127"/>
      <c r="T585" s="127"/>
      <c r="U585" s="127"/>
      <c r="V585" s="127"/>
      <c r="W585" s="127"/>
      <c r="X585" s="127"/>
      <c r="Y585" s="127"/>
      <c r="Z585" s="127"/>
      <c r="AA585" s="127"/>
      <c r="AB585" s="127"/>
      <c r="AC585" s="127"/>
      <c r="AD585" s="127"/>
      <c r="AE585" s="127"/>
      <c r="AF585" s="127"/>
      <c r="AG585" s="127"/>
      <c r="AH585" s="127"/>
      <c r="AI585" s="127"/>
      <c r="AJ585" s="127"/>
      <c r="AK585" s="127"/>
      <c r="AL585" s="127"/>
      <c r="AM585" s="127"/>
      <c r="AN585" s="127"/>
      <c r="AO585" s="127"/>
      <c r="AP585" s="127">
        <f t="shared" ref="AP585:BM585" si="441">+IF(AO592=$G$5,0,1)*(SUM($G$9)*$C585)/12</f>
        <v>0</v>
      </c>
      <c r="AQ585" s="127">
        <f t="shared" si="441"/>
        <v>0</v>
      </c>
      <c r="AR585" s="127">
        <f t="shared" si="441"/>
        <v>0</v>
      </c>
      <c r="AS585" s="127">
        <f t="shared" si="441"/>
        <v>0</v>
      </c>
      <c r="AT585" s="127">
        <f t="shared" si="441"/>
        <v>0</v>
      </c>
      <c r="AU585" s="127">
        <f t="shared" si="441"/>
        <v>0</v>
      </c>
      <c r="AV585" s="127">
        <f t="shared" si="441"/>
        <v>0</v>
      </c>
      <c r="AW585" s="127">
        <f t="shared" si="441"/>
        <v>0</v>
      </c>
      <c r="AX585" s="127">
        <f t="shared" si="441"/>
        <v>0</v>
      </c>
      <c r="AY585" s="127">
        <f t="shared" si="441"/>
        <v>0</v>
      </c>
      <c r="AZ585" s="127">
        <f t="shared" si="441"/>
        <v>0</v>
      </c>
      <c r="BA585" s="127">
        <f t="shared" si="441"/>
        <v>0</v>
      </c>
      <c r="BB585" s="127">
        <f t="shared" si="441"/>
        <v>0</v>
      </c>
      <c r="BC585" s="127">
        <f t="shared" si="441"/>
        <v>0</v>
      </c>
      <c r="BD585" s="127">
        <f t="shared" si="441"/>
        <v>0</v>
      </c>
      <c r="BE585" s="127">
        <f t="shared" si="441"/>
        <v>0</v>
      </c>
      <c r="BF585" s="127">
        <f t="shared" si="441"/>
        <v>0</v>
      </c>
      <c r="BG585" s="127">
        <f t="shared" si="441"/>
        <v>0</v>
      </c>
      <c r="BH585" s="127">
        <f t="shared" si="441"/>
        <v>0</v>
      </c>
      <c r="BI585" s="127">
        <f t="shared" si="441"/>
        <v>0</v>
      </c>
      <c r="BJ585" s="127">
        <f t="shared" si="441"/>
        <v>0</v>
      </c>
      <c r="BK585" s="127">
        <f t="shared" si="441"/>
        <v>0</v>
      </c>
      <c r="BL585" s="127">
        <f t="shared" si="441"/>
        <v>0</v>
      </c>
      <c r="BM585" s="127">
        <f t="shared" si="441"/>
        <v>0</v>
      </c>
    </row>
    <row r="586" spans="2:65" x14ac:dyDescent="0.25">
      <c r="B586" t="str">
        <f t="shared" si="437"/>
        <v>ALTRE IMM.NI IMMATERIALI</v>
      </c>
      <c r="C586" s="51">
        <f t="shared" si="437"/>
        <v>0</v>
      </c>
      <c r="F586" s="127"/>
      <c r="G586" s="127"/>
      <c r="H586" s="127"/>
      <c r="I586" s="127"/>
      <c r="J586" s="127"/>
      <c r="K586" s="127"/>
      <c r="L586" s="127"/>
      <c r="M586" s="127"/>
      <c r="N586" s="127"/>
      <c r="O586" s="127"/>
      <c r="P586" s="127"/>
      <c r="Q586" s="127"/>
      <c r="R586" s="127"/>
      <c r="S586" s="127"/>
      <c r="T586" s="127"/>
      <c r="U586" s="127"/>
      <c r="V586" s="127"/>
      <c r="W586" s="127"/>
      <c r="X586" s="127"/>
      <c r="Y586" s="127"/>
      <c r="Z586" s="127"/>
      <c r="AA586" s="127"/>
      <c r="AB586" s="127"/>
      <c r="AC586" s="127"/>
      <c r="AD586" s="127"/>
      <c r="AE586" s="127"/>
      <c r="AF586" s="127"/>
      <c r="AG586" s="127"/>
      <c r="AH586" s="127"/>
      <c r="AI586" s="127"/>
      <c r="AJ586" s="127"/>
      <c r="AK586" s="127"/>
      <c r="AL586" s="127"/>
      <c r="AM586" s="127"/>
      <c r="AN586" s="127"/>
      <c r="AO586" s="127"/>
      <c r="AP586" s="127">
        <f t="shared" ref="AP586:BM586" si="442">+IF(AO593=$G$5,0,1)*(SUM($G$10)*$C586)/12</f>
        <v>0</v>
      </c>
      <c r="AQ586" s="127">
        <f t="shared" si="442"/>
        <v>0</v>
      </c>
      <c r="AR586" s="127">
        <f t="shared" si="442"/>
        <v>0</v>
      </c>
      <c r="AS586" s="127">
        <f t="shared" si="442"/>
        <v>0</v>
      </c>
      <c r="AT586" s="127">
        <f t="shared" si="442"/>
        <v>0</v>
      </c>
      <c r="AU586" s="127">
        <f t="shared" si="442"/>
        <v>0</v>
      </c>
      <c r="AV586" s="127">
        <f t="shared" si="442"/>
        <v>0</v>
      </c>
      <c r="AW586" s="127">
        <f t="shared" si="442"/>
        <v>0</v>
      </c>
      <c r="AX586" s="127">
        <f t="shared" si="442"/>
        <v>0</v>
      </c>
      <c r="AY586" s="127">
        <f t="shared" si="442"/>
        <v>0</v>
      </c>
      <c r="AZ586" s="127">
        <f t="shared" si="442"/>
        <v>0</v>
      </c>
      <c r="BA586" s="127">
        <f t="shared" si="442"/>
        <v>0</v>
      </c>
      <c r="BB586" s="127">
        <f t="shared" si="442"/>
        <v>0</v>
      </c>
      <c r="BC586" s="127">
        <f t="shared" si="442"/>
        <v>0</v>
      </c>
      <c r="BD586" s="127">
        <f t="shared" si="442"/>
        <v>0</v>
      </c>
      <c r="BE586" s="127">
        <f t="shared" si="442"/>
        <v>0</v>
      </c>
      <c r="BF586" s="127">
        <f t="shared" si="442"/>
        <v>0</v>
      </c>
      <c r="BG586" s="127">
        <f t="shared" si="442"/>
        <v>0</v>
      </c>
      <c r="BH586" s="127">
        <f t="shared" si="442"/>
        <v>0</v>
      </c>
      <c r="BI586" s="127">
        <f t="shared" si="442"/>
        <v>0</v>
      </c>
      <c r="BJ586" s="127">
        <f t="shared" si="442"/>
        <v>0</v>
      </c>
      <c r="BK586" s="127">
        <f t="shared" si="442"/>
        <v>0</v>
      </c>
      <c r="BL586" s="127">
        <f t="shared" si="442"/>
        <v>0</v>
      </c>
      <c r="BM586" s="127">
        <f t="shared" si="442"/>
        <v>0</v>
      </c>
    </row>
    <row r="587" spans="2:65" ht="30" x14ac:dyDescent="0.25">
      <c r="C587" s="50"/>
      <c r="F587" s="165" t="s">
        <v>167</v>
      </c>
      <c r="G587" s="165" t="s">
        <v>167</v>
      </c>
      <c r="H587" s="165" t="s">
        <v>167</v>
      </c>
      <c r="I587" s="165" t="s">
        <v>167</v>
      </c>
      <c r="J587" s="165" t="s">
        <v>167</v>
      </c>
      <c r="K587" s="165" t="s">
        <v>167</v>
      </c>
      <c r="L587" s="165" t="s">
        <v>167</v>
      </c>
      <c r="M587" s="165" t="s">
        <v>167</v>
      </c>
      <c r="N587" s="165" t="s">
        <v>167</v>
      </c>
      <c r="O587" s="165" t="s">
        <v>167</v>
      </c>
      <c r="P587" s="165" t="s">
        <v>167</v>
      </c>
      <c r="Q587" s="165" t="s">
        <v>167</v>
      </c>
      <c r="R587" s="165" t="s">
        <v>167</v>
      </c>
      <c r="S587" s="165" t="s">
        <v>167</v>
      </c>
      <c r="T587" s="165" t="s">
        <v>167</v>
      </c>
      <c r="U587" s="165" t="s">
        <v>167</v>
      </c>
      <c r="V587" s="165" t="s">
        <v>167</v>
      </c>
      <c r="W587" s="165" t="s">
        <v>167</v>
      </c>
      <c r="X587" s="165" t="s">
        <v>167</v>
      </c>
      <c r="Y587" s="165" t="s">
        <v>167</v>
      </c>
      <c r="Z587" s="165" t="s">
        <v>167</v>
      </c>
      <c r="AA587" s="165" t="s">
        <v>167</v>
      </c>
      <c r="AB587" s="165" t="s">
        <v>167</v>
      </c>
      <c r="AC587" s="165" t="s">
        <v>167</v>
      </c>
      <c r="AD587" s="165" t="s">
        <v>167</v>
      </c>
      <c r="AE587" s="165" t="s">
        <v>167</v>
      </c>
      <c r="AF587" s="165" t="s">
        <v>167</v>
      </c>
      <c r="AG587" s="165" t="s">
        <v>167</v>
      </c>
      <c r="AH587" s="165" t="s">
        <v>167</v>
      </c>
      <c r="AI587" s="165" t="s">
        <v>167</v>
      </c>
      <c r="AJ587" s="165" t="s">
        <v>167</v>
      </c>
      <c r="AK587" s="165" t="s">
        <v>167</v>
      </c>
      <c r="AL587" s="165" t="s">
        <v>167</v>
      </c>
      <c r="AM587" s="165" t="s">
        <v>167</v>
      </c>
      <c r="AN587" s="165" t="s">
        <v>167</v>
      </c>
      <c r="AO587" s="165" t="s">
        <v>167</v>
      </c>
      <c r="AP587" s="165" t="s">
        <v>167</v>
      </c>
      <c r="AQ587" s="165" t="s">
        <v>167</v>
      </c>
      <c r="AR587" s="165" t="s">
        <v>167</v>
      </c>
      <c r="AS587" s="165" t="s">
        <v>167</v>
      </c>
      <c r="AT587" s="165" t="s">
        <v>167</v>
      </c>
      <c r="AU587" s="165" t="s">
        <v>167</v>
      </c>
      <c r="AV587" s="165" t="s">
        <v>167</v>
      </c>
      <c r="AW587" s="165" t="s">
        <v>167</v>
      </c>
      <c r="AX587" s="165" t="s">
        <v>167</v>
      </c>
      <c r="AY587" s="165" t="s">
        <v>167</v>
      </c>
      <c r="AZ587" s="165" t="s">
        <v>167</v>
      </c>
      <c r="BA587" s="165" t="s">
        <v>167</v>
      </c>
      <c r="BB587" s="165" t="s">
        <v>167</v>
      </c>
      <c r="BC587" s="165" t="s">
        <v>167</v>
      </c>
      <c r="BD587" s="165" t="s">
        <v>167</v>
      </c>
      <c r="BE587" s="165" t="s">
        <v>167</v>
      </c>
      <c r="BF587" s="165" t="s">
        <v>167</v>
      </c>
      <c r="BG587" s="165" t="s">
        <v>167</v>
      </c>
      <c r="BH587" s="165" t="s">
        <v>167</v>
      </c>
      <c r="BI587" s="165" t="s">
        <v>167</v>
      </c>
      <c r="BJ587" s="165" t="s">
        <v>167</v>
      </c>
      <c r="BK587" s="165" t="s">
        <v>167</v>
      </c>
      <c r="BL587" s="165" t="s">
        <v>167</v>
      </c>
      <c r="BM587" s="165" t="s">
        <v>167</v>
      </c>
    </row>
    <row r="588" spans="2:65" x14ac:dyDescent="0.25">
      <c r="B588" t="str">
        <f>+B581</f>
        <v>FABBRICATI</v>
      </c>
      <c r="C588" s="51"/>
      <c r="F588" s="127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27"/>
      <c r="U588" s="127"/>
      <c r="V588" s="127"/>
      <c r="W588" s="127"/>
      <c r="X588" s="127"/>
      <c r="Y588" s="127"/>
      <c r="Z588" s="127"/>
      <c r="AA588" s="127"/>
      <c r="AB588" s="127"/>
      <c r="AC588" s="127"/>
      <c r="AD588" s="127"/>
      <c r="AE588" s="127"/>
      <c r="AF588" s="127"/>
      <c r="AG588" s="127"/>
      <c r="AH588" s="127"/>
      <c r="AI588" s="127"/>
      <c r="AJ588" s="127"/>
      <c r="AK588" s="127"/>
      <c r="AL588" s="127"/>
      <c r="AM588" s="127"/>
      <c r="AN588" s="127"/>
      <c r="AO588" s="127"/>
      <c r="AP588" s="127">
        <f t="shared" ref="AP588:BM593" si="443">+AO588+AP581</f>
        <v>0</v>
      </c>
      <c r="AQ588" s="127">
        <f t="shared" si="443"/>
        <v>0</v>
      </c>
      <c r="AR588" s="127">
        <f t="shared" si="443"/>
        <v>0</v>
      </c>
      <c r="AS588" s="127">
        <f t="shared" si="443"/>
        <v>0</v>
      </c>
      <c r="AT588" s="127">
        <f t="shared" si="443"/>
        <v>0</v>
      </c>
      <c r="AU588" s="127">
        <f t="shared" si="443"/>
        <v>0</v>
      </c>
      <c r="AV588" s="127">
        <f t="shared" si="443"/>
        <v>0</v>
      </c>
      <c r="AW588" s="127">
        <f t="shared" si="443"/>
        <v>0</v>
      </c>
      <c r="AX588" s="127">
        <f t="shared" si="443"/>
        <v>0</v>
      </c>
      <c r="AY588" s="127">
        <f t="shared" si="443"/>
        <v>0</v>
      </c>
      <c r="AZ588" s="127">
        <f t="shared" si="443"/>
        <v>0</v>
      </c>
      <c r="BA588" s="127">
        <f t="shared" si="443"/>
        <v>0</v>
      </c>
      <c r="BB588" s="127">
        <f t="shared" si="443"/>
        <v>0</v>
      </c>
      <c r="BC588" s="127">
        <f t="shared" si="443"/>
        <v>0</v>
      </c>
      <c r="BD588" s="127">
        <f t="shared" si="443"/>
        <v>0</v>
      </c>
      <c r="BE588" s="127">
        <f t="shared" si="443"/>
        <v>0</v>
      </c>
      <c r="BF588" s="127">
        <f t="shared" si="443"/>
        <v>0</v>
      </c>
      <c r="BG588" s="127">
        <f t="shared" si="443"/>
        <v>0</v>
      </c>
      <c r="BH588" s="127">
        <f t="shared" si="443"/>
        <v>0</v>
      </c>
      <c r="BI588" s="127">
        <f t="shared" si="443"/>
        <v>0</v>
      </c>
      <c r="BJ588" s="127">
        <f t="shared" si="443"/>
        <v>0</v>
      </c>
      <c r="BK588" s="127">
        <f t="shared" si="443"/>
        <v>0</v>
      </c>
      <c r="BL588" s="127">
        <f t="shared" si="443"/>
        <v>0</v>
      </c>
      <c r="BM588" s="127">
        <f t="shared" si="443"/>
        <v>0</v>
      </c>
    </row>
    <row r="589" spans="2:65" x14ac:dyDescent="0.25">
      <c r="B589" t="str">
        <f t="shared" ref="B589:B592" si="444">+B582</f>
        <v>IMPIANTI E MACCHINARI</v>
      </c>
      <c r="C589" s="51"/>
      <c r="F589" s="127"/>
      <c r="G589" s="127"/>
      <c r="H589" s="127"/>
      <c r="I589" s="127"/>
      <c r="J589" s="127"/>
      <c r="K589" s="127"/>
      <c r="L589" s="127"/>
      <c r="M589" s="127"/>
      <c r="N589" s="127"/>
      <c r="O589" s="127"/>
      <c r="P589" s="127"/>
      <c r="Q589" s="127"/>
      <c r="R589" s="127"/>
      <c r="S589" s="127"/>
      <c r="T589" s="127"/>
      <c r="U589" s="127"/>
      <c r="V589" s="127"/>
      <c r="W589" s="127"/>
      <c r="X589" s="127"/>
      <c r="Y589" s="127"/>
      <c r="Z589" s="127"/>
      <c r="AA589" s="127"/>
      <c r="AB589" s="127"/>
      <c r="AC589" s="127"/>
      <c r="AD589" s="127"/>
      <c r="AE589" s="127"/>
      <c r="AF589" s="127"/>
      <c r="AG589" s="127"/>
      <c r="AH589" s="127"/>
      <c r="AI589" s="127"/>
      <c r="AJ589" s="127"/>
      <c r="AK589" s="127"/>
      <c r="AL589" s="127"/>
      <c r="AM589" s="127"/>
      <c r="AN589" s="127"/>
      <c r="AO589" s="127"/>
      <c r="AP589" s="127">
        <f t="shared" si="443"/>
        <v>0</v>
      </c>
      <c r="AQ589" s="127">
        <f t="shared" si="443"/>
        <v>0</v>
      </c>
      <c r="AR589" s="127">
        <f t="shared" si="443"/>
        <v>0</v>
      </c>
      <c r="AS589" s="127">
        <f t="shared" si="443"/>
        <v>0</v>
      </c>
      <c r="AT589" s="127">
        <f t="shared" si="443"/>
        <v>0</v>
      </c>
      <c r="AU589" s="127">
        <f t="shared" si="443"/>
        <v>0</v>
      </c>
      <c r="AV589" s="127">
        <f t="shared" si="443"/>
        <v>0</v>
      </c>
      <c r="AW589" s="127">
        <f t="shared" si="443"/>
        <v>0</v>
      </c>
      <c r="AX589" s="127">
        <f t="shared" si="443"/>
        <v>0</v>
      </c>
      <c r="AY589" s="127">
        <f t="shared" si="443"/>
        <v>0</v>
      </c>
      <c r="AZ589" s="127">
        <f t="shared" si="443"/>
        <v>0</v>
      </c>
      <c r="BA589" s="127">
        <f t="shared" si="443"/>
        <v>0</v>
      </c>
      <c r="BB589" s="127">
        <f t="shared" si="443"/>
        <v>0</v>
      </c>
      <c r="BC589" s="127">
        <f t="shared" si="443"/>
        <v>0</v>
      </c>
      <c r="BD589" s="127">
        <f t="shared" si="443"/>
        <v>0</v>
      </c>
      <c r="BE589" s="127">
        <f t="shared" si="443"/>
        <v>0</v>
      </c>
      <c r="BF589" s="127">
        <f t="shared" si="443"/>
        <v>0</v>
      </c>
      <c r="BG589" s="127">
        <f t="shared" si="443"/>
        <v>0</v>
      </c>
      <c r="BH589" s="127">
        <f t="shared" si="443"/>
        <v>0</v>
      </c>
      <c r="BI589" s="127">
        <f t="shared" si="443"/>
        <v>0</v>
      </c>
      <c r="BJ589" s="127">
        <f t="shared" si="443"/>
        <v>0</v>
      </c>
      <c r="BK589" s="127">
        <f t="shared" si="443"/>
        <v>0</v>
      </c>
      <c r="BL589" s="127">
        <f t="shared" si="443"/>
        <v>0</v>
      </c>
      <c r="BM589" s="127">
        <f t="shared" si="443"/>
        <v>0</v>
      </c>
    </row>
    <row r="590" spans="2:65" x14ac:dyDescent="0.25">
      <c r="B590" t="str">
        <f t="shared" si="444"/>
        <v>ATTREZZATURE IND.LI E COMM.LI</v>
      </c>
      <c r="C590" s="51"/>
      <c r="F590" s="127"/>
      <c r="G590" s="127"/>
      <c r="H590" s="127"/>
      <c r="I590" s="127"/>
      <c r="J590" s="127"/>
      <c r="K590" s="127"/>
      <c r="L590" s="127"/>
      <c r="M590" s="127"/>
      <c r="N590" s="127"/>
      <c r="O590" s="127"/>
      <c r="P590" s="127"/>
      <c r="Q590" s="127"/>
      <c r="R590" s="127"/>
      <c r="S590" s="127"/>
      <c r="T590" s="127"/>
      <c r="U590" s="127"/>
      <c r="V590" s="127"/>
      <c r="W590" s="127"/>
      <c r="X590" s="127"/>
      <c r="Y590" s="127"/>
      <c r="Z590" s="127"/>
      <c r="AA590" s="127"/>
      <c r="AB590" s="127"/>
      <c r="AC590" s="127"/>
      <c r="AD590" s="127"/>
      <c r="AE590" s="127"/>
      <c r="AF590" s="127"/>
      <c r="AG590" s="127"/>
      <c r="AH590" s="127"/>
      <c r="AI590" s="127"/>
      <c r="AJ590" s="127"/>
      <c r="AK590" s="127"/>
      <c r="AL590" s="127"/>
      <c r="AM590" s="127"/>
      <c r="AN590" s="127"/>
      <c r="AO590" s="127"/>
      <c r="AP590" s="127">
        <f t="shared" si="443"/>
        <v>0</v>
      </c>
      <c r="AQ590" s="127">
        <f t="shared" si="443"/>
        <v>0</v>
      </c>
      <c r="AR590" s="127">
        <f t="shared" si="443"/>
        <v>0</v>
      </c>
      <c r="AS590" s="127">
        <f t="shared" si="443"/>
        <v>0</v>
      </c>
      <c r="AT590" s="127">
        <f t="shared" si="443"/>
        <v>0</v>
      </c>
      <c r="AU590" s="127">
        <f t="shared" si="443"/>
        <v>0</v>
      </c>
      <c r="AV590" s="127">
        <f t="shared" si="443"/>
        <v>0</v>
      </c>
      <c r="AW590" s="127">
        <f t="shared" si="443"/>
        <v>0</v>
      </c>
      <c r="AX590" s="127">
        <f t="shared" si="443"/>
        <v>0</v>
      </c>
      <c r="AY590" s="127">
        <f t="shared" si="443"/>
        <v>0</v>
      </c>
      <c r="AZ590" s="127">
        <f t="shared" si="443"/>
        <v>0</v>
      </c>
      <c r="BA590" s="127">
        <f t="shared" si="443"/>
        <v>0</v>
      </c>
      <c r="BB590" s="127">
        <f t="shared" si="443"/>
        <v>0</v>
      </c>
      <c r="BC590" s="127">
        <f t="shared" si="443"/>
        <v>0</v>
      </c>
      <c r="BD590" s="127">
        <f t="shared" si="443"/>
        <v>0</v>
      </c>
      <c r="BE590" s="127">
        <f t="shared" si="443"/>
        <v>0</v>
      </c>
      <c r="BF590" s="127">
        <f t="shared" si="443"/>
        <v>0</v>
      </c>
      <c r="BG590" s="127">
        <f t="shared" si="443"/>
        <v>0</v>
      </c>
      <c r="BH590" s="127">
        <f t="shared" si="443"/>
        <v>0</v>
      </c>
      <c r="BI590" s="127">
        <f t="shared" si="443"/>
        <v>0</v>
      </c>
      <c r="BJ590" s="127">
        <f t="shared" si="443"/>
        <v>0</v>
      </c>
      <c r="BK590" s="127">
        <f t="shared" si="443"/>
        <v>0</v>
      </c>
      <c r="BL590" s="127">
        <f t="shared" si="443"/>
        <v>0</v>
      </c>
      <c r="BM590" s="127">
        <f t="shared" si="443"/>
        <v>0</v>
      </c>
    </row>
    <row r="591" spans="2:65" x14ac:dyDescent="0.25">
      <c r="B591" t="str">
        <f t="shared" si="444"/>
        <v>COSTI D'IMPIANTO E AMPLIAMENTO</v>
      </c>
      <c r="C591" s="51"/>
      <c r="F591" s="127"/>
      <c r="G591" s="127"/>
      <c r="H591" s="127"/>
      <c r="I591" s="127"/>
      <c r="J591" s="127"/>
      <c r="K591" s="127"/>
      <c r="L591" s="127"/>
      <c r="M591" s="127"/>
      <c r="N591" s="127"/>
      <c r="O591" s="127"/>
      <c r="P591" s="127"/>
      <c r="Q591" s="127"/>
      <c r="R591" s="127"/>
      <c r="S591" s="127"/>
      <c r="T591" s="127"/>
      <c r="U591" s="127"/>
      <c r="V591" s="127"/>
      <c r="W591" s="127"/>
      <c r="X591" s="127"/>
      <c r="Y591" s="127"/>
      <c r="Z591" s="127"/>
      <c r="AA591" s="127"/>
      <c r="AB591" s="127"/>
      <c r="AC591" s="127"/>
      <c r="AD591" s="127"/>
      <c r="AE591" s="127"/>
      <c r="AF591" s="127"/>
      <c r="AG591" s="127"/>
      <c r="AH591" s="127"/>
      <c r="AI591" s="127"/>
      <c r="AJ591" s="127"/>
      <c r="AK591" s="127"/>
      <c r="AL591" s="127"/>
      <c r="AM591" s="127"/>
      <c r="AN591" s="127"/>
      <c r="AO591" s="127"/>
      <c r="AP591" s="127">
        <f t="shared" si="443"/>
        <v>0</v>
      </c>
      <c r="AQ591" s="127">
        <f t="shared" si="443"/>
        <v>0</v>
      </c>
      <c r="AR591" s="127">
        <f t="shared" si="443"/>
        <v>0</v>
      </c>
      <c r="AS591" s="127">
        <f t="shared" si="443"/>
        <v>0</v>
      </c>
      <c r="AT591" s="127">
        <f t="shared" si="443"/>
        <v>0</v>
      </c>
      <c r="AU591" s="127">
        <f t="shared" si="443"/>
        <v>0</v>
      </c>
      <c r="AV591" s="127">
        <f t="shared" si="443"/>
        <v>0</v>
      </c>
      <c r="AW591" s="127">
        <f t="shared" si="443"/>
        <v>0</v>
      </c>
      <c r="AX591" s="127">
        <f t="shared" si="443"/>
        <v>0</v>
      </c>
      <c r="AY591" s="127">
        <f t="shared" si="443"/>
        <v>0</v>
      </c>
      <c r="AZ591" s="127">
        <f t="shared" si="443"/>
        <v>0</v>
      </c>
      <c r="BA591" s="127">
        <f t="shared" si="443"/>
        <v>0</v>
      </c>
      <c r="BB591" s="127">
        <f t="shared" si="443"/>
        <v>0</v>
      </c>
      <c r="BC591" s="127">
        <f t="shared" si="443"/>
        <v>0</v>
      </c>
      <c r="BD591" s="127">
        <f t="shared" si="443"/>
        <v>0</v>
      </c>
      <c r="BE591" s="127">
        <f t="shared" si="443"/>
        <v>0</v>
      </c>
      <c r="BF591" s="127">
        <f t="shared" si="443"/>
        <v>0</v>
      </c>
      <c r="BG591" s="127">
        <f t="shared" si="443"/>
        <v>0</v>
      </c>
      <c r="BH591" s="127">
        <f t="shared" si="443"/>
        <v>0</v>
      </c>
      <c r="BI591" s="127">
        <f t="shared" si="443"/>
        <v>0</v>
      </c>
      <c r="BJ591" s="127">
        <f t="shared" si="443"/>
        <v>0</v>
      </c>
      <c r="BK591" s="127">
        <f t="shared" si="443"/>
        <v>0</v>
      </c>
      <c r="BL591" s="127">
        <f t="shared" si="443"/>
        <v>0</v>
      </c>
      <c r="BM591" s="127">
        <f t="shared" si="443"/>
        <v>0</v>
      </c>
    </row>
    <row r="592" spans="2:65" x14ac:dyDescent="0.25">
      <c r="B592" t="str">
        <f t="shared" si="444"/>
        <v>FEE D'INGRESSO</v>
      </c>
      <c r="C592" s="51"/>
      <c r="F592" s="127"/>
      <c r="G592" s="127"/>
      <c r="H592" s="127"/>
      <c r="I592" s="127"/>
      <c r="J592" s="127"/>
      <c r="K592" s="127"/>
      <c r="L592" s="127"/>
      <c r="M592" s="127"/>
      <c r="N592" s="127"/>
      <c r="O592" s="127"/>
      <c r="P592" s="127"/>
      <c r="Q592" s="127"/>
      <c r="R592" s="127"/>
      <c r="S592" s="127"/>
      <c r="T592" s="127"/>
      <c r="U592" s="127"/>
      <c r="V592" s="127"/>
      <c r="W592" s="127"/>
      <c r="X592" s="127"/>
      <c r="Y592" s="127"/>
      <c r="Z592" s="127"/>
      <c r="AA592" s="127"/>
      <c r="AB592" s="127"/>
      <c r="AC592" s="127"/>
      <c r="AD592" s="127"/>
      <c r="AE592" s="127"/>
      <c r="AF592" s="127"/>
      <c r="AG592" s="127"/>
      <c r="AH592" s="127"/>
      <c r="AI592" s="127"/>
      <c r="AJ592" s="127"/>
      <c r="AK592" s="127"/>
      <c r="AL592" s="127"/>
      <c r="AM592" s="127"/>
      <c r="AN592" s="127"/>
      <c r="AO592" s="127"/>
      <c r="AP592" s="127">
        <f t="shared" si="443"/>
        <v>0</v>
      </c>
      <c r="AQ592" s="127">
        <f t="shared" si="443"/>
        <v>0</v>
      </c>
      <c r="AR592" s="127">
        <f t="shared" si="443"/>
        <v>0</v>
      </c>
      <c r="AS592" s="127">
        <f t="shared" si="443"/>
        <v>0</v>
      </c>
      <c r="AT592" s="127">
        <f t="shared" si="443"/>
        <v>0</v>
      </c>
      <c r="AU592" s="127">
        <f t="shared" si="443"/>
        <v>0</v>
      </c>
      <c r="AV592" s="127">
        <f t="shared" si="443"/>
        <v>0</v>
      </c>
      <c r="AW592" s="127">
        <f t="shared" si="443"/>
        <v>0</v>
      </c>
      <c r="AX592" s="127">
        <f t="shared" si="443"/>
        <v>0</v>
      </c>
      <c r="AY592" s="127">
        <f t="shared" si="443"/>
        <v>0</v>
      </c>
      <c r="AZ592" s="127">
        <f t="shared" si="443"/>
        <v>0</v>
      </c>
      <c r="BA592" s="127">
        <f t="shared" si="443"/>
        <v>0</v>
      </c>
      <c r="BB592" s="127">
        <f t="shared" si="443"/>
        <v>0</v>
      </c>
      <c r="BC592" s="127">
        <f t="shared" si="443"/>
        <v>0</v>
      </c>
      <c r="BD592" s="127">
        <f t="shared" si="443"/>
        <v>0</v>
      </c>
      <c r="BE592" s="127">
        <f t="shared" si="443"/>
        <v>0</v>
      </c>
      <c r="BF592" s="127">
        <f t="shared" si="443"/>
        <v>0</v>
      </c>
      <c r="BG592" s="127">
        <f t="shared" si="443"/>
        <v>0</v>
      </c>
      <c r="BH592" s="127">
        <f t="shared" si="443"/>
        <v>0</v>
      </c>
      <c r="BI592" s="127">
        <f t="shared" si="443"/>
        <v>0</v>
      </c>
      <c r="BJ592" s="127">
        <f t="shared" si="443"/>
        <v>0</v>
      </c>
      <c r="BK592" s="127">
        <f t="shared" si="443"/>
        <v>0</v>
      </c>
      <c r="BL592" s="127">
        <f t="shared" si="443"/>
        <v>0</v>
      </c>
      <c r="BM592" s="127">
        <f t="shared" si="443"/>
        <v>0</v>
      </c>
    </row>
    <row r="593" spans="2:65" x14ac:dyDescent="0.25">
      <c r="B593" t="str">
        <f>+B586</f>
        <v>ALTRE IMM.NI IMMATERIALI</v>
      </c>
      <c r="C593" s="51"/>
      <c r="F593" s="127"/>
      <c r="G593" s="127"/>
      <c r="H593" s="127"/>
      <c r="I593" s="127"/>
      <c r="J593" s="127"/>
      <c r="K593" s="127"/>
      <c r="L593" s="127"/>
      <c r="M593" s="127"/>
      <c r="N593" s="127"/>
      <c r="O593" s="127"/>
      <c r="P593" s="127"/>
      <c r="Q593" s="127"/>
      <c r="R593" s="127"/>
      <c r="S593" s="127"/>
      <c r="T593" s="127"/>
      <c r="U593" s="127"/>
      <c r="V593" s="127"/>
      <c r="W593" s="127"/>
      <c r="X593" s="127"/>
      <c r="Y593" s="127"/>
      <c r="Z593" s="127"/>
      <c r="AA593" s="127"/>
      <c r="AB593" s="127"/>
      <c r="AC593" s="127"/>
      <c r="AD593" s="127"/>
      <c r="AE593" s="127"/>
      <c r="AF593" s="127"/>
      <c r="AG593" s="127"/>
      <c r="AH593" s="127"/>
      <c r="AI593" s="127"/>
      <c r="AJ593" s="127"/>
      <c r="AK593" s="127"/>
      <c r="AL593" s="127"/>
      <c r="AM593" s="127"/>
      <c r="AN593" s="127"/>
      <c r="AO593" s="127"/>
      <c r="AP593" s="127">
        <f t="shared" si="443"/>
        <v>0</v>
      </c>
      <c r="AQ593" s="127">
        <f t="shared" si="443"/>
        <v>0</v>
      </c>
      <c r="AR593" s="127">
        <f t="shared" si="443"/>
        <v>0</v>
      </c>
      <c r="AS593" s="127">
        <f t="shared" si="443"/>
        <v>0</v>
      </c>
      <c r="AT593" s="127">
        <f t="shared" si="443"/>
        <v>0</v>
      </c>
      <c r="AU593" s="127">
        <f t="shared" si="443"/>
        <v>0</v>
      </c>
      <c r="AV593" s="127">
        <f t="shared" si="443"/>
        <v>0</v>
      </c>
      <c r="AW593" s="127">
        <f t="shared" si="443"/>
        <v>0</v>
      </c>
      <c r="AX593" s="127">
        <f t="shared" si="443"/>
        <v>0</v>
      </c>
      <c r="AY593" s="127">
        <f t="shared" si="443"/>
        <v>0</v>
      </c>
      <c r="AZ593" s="127">
        <f t="shared" si="443"/>
        <v>0</v>
      </c>
      <c r="BA593" s="127">
        <f t="shared" si="443"/>
        <v>0</v>
      </c>
      <c r="BB593" s="127">
        <f t="shared" si="443"/>
        <v>0</v>
      </c>
      <c r="BC593" s="127">
        <f t="shared" si="443"/>
        <v>0</v>
      </c>
      <c r="BD593" s="127">
        <f t="shared" si="443"/>
        <v>0</v>
      </c>
      <c r="BE593" s="127">
        <f t="shared" si="443"/>
        <v>0</v>
      </c>
      <c r="BF593" s="127">
        <f t="shared" si="443"/>
        <v>0</v>
      </c>
      <c r="BG593" s="127">
        <f t="shared" si="443"/>
        <v>0</v>
      </c>
      <c r="BH593" s="127">
        <f t="shared" si="443"/>
        <v>0</v>
      </c>
      <c r="BI593" s="127">
        <f t="shared" si="443"/>
        <v>0</v>
      </c>
      <c r="BJ593" s="127">
        <f t="shared" si="443"/>
        <v>0</v>
      </c>
      <c r="BK593" s="127">
        <f t="shared" si="443"/>
        <v>0</v>
      </c>
      <c r="BL593" s="127">
        <f t="shared" si="443"/>
        <v>0</v>
      </c>
      <c r="BM593" s="127">
        <f t="shared" si="443"/>
        <v>0</v>
      </c>
    </row>
    <row r="594" spans="2:65" x14ac:dyDescent="0.25">
      <c r="F594" s="142"/>
      <c r="G594" s="142"/>
      <c r="H594" s="142"/>
      <c r="I594" s="142"/>
      <c r="J594" s="142"/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  <c r="AA594" s="142"/>
      <c r="AB594" s="142"/>
      <c r="AC594" s="142"/>
      <c r="AD594" s="142"/>
      <c r="AE594" s="142"/>
      <c r="AF594" s="142"/>
      <c r="AG594" s="142"/>
      <c r="AH594" s="142"/>
      <c r="AI594" s="142"/>
      <c r="AJ594" s="142"/>
      <c r="AK594" s="142"/>
      <c r="AL594" s="142"/>
      <c r="AM594" s="142"/>
      <c r="AN594" s="142"/>
      <c r="AO594" s="142"/>
      <c r="AP594" s="142"/>
      <c r="AQ594" s="142"/>
      <c r="AR594" s="142"/>
      <c r="AS594" s="142"/>
      <c r="AT594" s="142"/>
      <c r="AU594" s="142"/>
      <c r="AV594" s="142"/>
      <c r="AW594" s="142"/>
      <c r="AX594" s="142"/>
      <c r="AY594" s="142"/>
      <c r="AZ594" s="142"/>
      <c r="BA594" s="142"/>
      <c r="BB594" s="142"/>
      <c r="BC594" s="142"/>
      <c r="BD594" s="142"/>
      <c r="BE594" s="142"/>
      <c r="BF594" s="142"/>
      <c r="BG594" s="142"/>
      <c r="BH594" s="142"/>
      <c r="BI594" s="142"/>
      <c r="BJ594" s="142"/>
      <c r="BK594" s="142"/>
      <c r="BL594" s="142"/>
      <c r="BM594" s="142"/>
    </row>
    <row r="595" spans="2:65" ht="30" x14ac:dyDescent="0.25">
      <c r="C595" s="50" t="s">
        <v>165</v>
      </c>
      <c r="F595" s="165" t="s">
        <v>166</v>
      </c>
      <c r="G595" s="165" t="s">
        <v>166</v>
      </c>
      <c r="H595" s="165" t="s">
        <v>166</v>
      </c>
      <c r="I595" s="165" t="s">
        <v>166</v>
      </c>
      <c r="J595" s="165" t="s">
        <v>166</v>
      </c>
      <c r="K595" s="165" t="s">
        <v>166</v>
      </c>
      <c r="L595" s="165" t="s">
        <v>166</v>
      </c>
      <c r="M595" s="165" t="s">
        <v>166</v>
      </c>
      <c r="N595" s="165" t="s">
        <v>166</v>
      </c>
      <c r="O595" s="165" t="s">
        <v>166</v>
      </c>
      <c r="P595" s="165" t="s">
        <v>166</v>
      </c>
      <c r="Q595" s="165" t="s">
        <v>166</v>
      </c>
      <c r="R595" s="165" t="s">
        <v>166</v>
      </c>
      <c r="S595" s="165" t="s">
        <v>166</v>
      </c>
      <c r="T595" s="165" t="s">
        <v>166</v>
      </c>
      <c r="U595" s="165" t="s">
        <v>166</v>
      </c>
      <c r="V595" s="165" t="s">
        <v>166</v>
      </c>
      <c r="W595" s="165" t="s">
        <v>166</v>
      </c>
      <c r="X595" s="165" t="s">
        <v>166</v>
      </c>
      <c r="Y595" s="165" t="s">
        <v>166</v>
      </c>
      <c r="Z595" s="165" t="s">
        <v>166</v>
      </c>
      <c r="AA595" s="165" t="s">
        <v>166</v>
      </c>
      <c r="AB595" s="165" t="s">
        <v>166</v>
      </c>
      <c r="AC595" s="165" t="s">
        <v>166</v>
      </c>
      <c r="AD595" s="165" t="s">
        <v>166</v>
      </c>
      <c r="AE595" s="165" t="s">
        <v>166</v>
      </c>
      <c r="AF595" s="165" t="s">
        <v>166</v>
      </c>
      <c r="AG595" s="165" t="s">
        <v>166</v>
      </c>
      <c r="AH595" s="165" t="s">
        <v>166</v>
      </c>
      <c r="AI595" s="165" t="s">
        <v>166</v>
      </c>
      <c r="AJ595" s="165" t="s">
        <v>166</v>
      </c>
      <c r="AK595" s="165" t="s">
        <v>166</v>
      </c>
      <c r="AL595" s="165" t="s">
        <v>166</v>
      </c>
      <c r="AM595" s="165" t="s">
        <v>166</v>
      </c>
      <c r="AN595" s="165" t="s">
        <v>166</v>
      </c>
      <c r="AO595" s="165" t="s">
        <v>166</v>
      </c>
      <c r="AP595" s="165" t="s">
        <v>166</v>
      </c>
      <c r="AQ595" s="165" t="s">
        <v>166</v>
      </c>
      <c r="AR595" s="165" t="s">
        <v>166</v>
      </c>
      <c r="AS595" s="165" t="s">
        <v>166</v>
      </c>
      <c r="AT595" s="165" t="s">
        <v>166</v>
      </c>
      <c r="AU595" s="165" t="s">
        <v>166</v>
      </c>
      <c r="AV595" s="165" t="s">
        <v>166</v>
      </c>
      <c r="AW595" s="165" t="s">
        <v>166</v>
      </c>
      <c r="AX595" s="165" t="s">
        <v>166</v>
      </c>
      <c r="AY595" s="165" t="s">
        <v>166</v>
      </c>
      <c r="AZ595" s="165" t="s">
        <v>166</v>
      </c>
      <c r="BA595" s="165" t="s">
        <v>166</v>
      </c>
      <c r="BB595" s="165" t="s">
        <v>166</v>
      </c>
      <c r="BC595" s="165" t="s">
        <v>166</v>
      </c>
      <c r="BD595" s="165" t="s">
        <v>166</v>
      </c>
      <c r="BE595" s="165" t="s">
        <v>166</v>
      </c>
      <c r="BF595" s="165" t="s">
        <v>166</v>
      </c>
      <c r="BG595" s="165" t="s">
        <v>166</v>
      </c>
      <c r="BH595" s="165" t="s">
        <v>166</v>
      </c>
      <c r="BI595" s="165" t="s">
        <v>166</v>
      </c>
      <c r="BJ595" s="165" t="s">
        <v>166</v>
      </c>
      <c r="BK595" s="165" t="s">
        <v>166</v>
      </c>
      <c r="BL595" s="165" t="s">
        <v>166</v>
      </c>
      <c r="BM595" s="165" t="s">
        <v>166</v>
      </c>
    </row>
    <row r="596" spans="2:65" x14ac:dyDescent="0.25">
      <c r="B596" t="str">
        <f>+B581</f>
        <v>FABBRICATI</v>
      </c>
      <c r="C596" s="51">
        <f>+C581</f>
        <v>0</v>
      </c>
      <c r="F596" s="127"/>
      <c r="G596" s="127"/>
      <c r="H596" s="127"/>
      <c r="I596" s="127"/>
      <c r="J596" s="127"/>
      <c r="K596" s="127"/>
      <c r="L596" s="127"/>
      <c r="M596" s="127"/>
      <c r="N596" s="127"/>
      <c r="O596" s="127"/>
      <c r="P596" s="127"/>
      <c r="Q596" s="127"/>
      <c r="R596" s="127"/>
      <c r="S596" s="127"/>
      <c r="T596" s="127"/>
      <c r="U596" s="127"/>
      <c r="V596" s="127"/>
      <c r="W596" s="127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AH596" s="127"/>
      <c r="AI596" s="127"/>
      <c r="AJ596" s="127"/>
      <c r="AK596" s="127"/>
      <c r="AL596" s="127"/>
      <c r="AM596" s="127"/>
      <c r="AN596" s="127"/>
      <c r="AO596" s="127"/>
      <c r="AP596" s="127"/>
      <c r="AQ596" s="127">
        <f t="shared" ref="AQ596:BM596" si="445">+IF(AP603=$G$5,0,1)*(SUM($G$5)*$C596)/12</f>
        <v>0</v>
      </c>
      <c r="AR596" s="127">
        <f t="shared" si="445"/>
        <v>0</v>
      </c>
      <c r="AS596" s="127">
        <f t="shared" si="445"/>
        <v>0</v>
      </c>
      <c r="AT596" s="127">
        <f t="shared" si="445"/>
        <v>0</v>
      </c>
      <c r="AU596" s="127">
        <f t="shared" si="445"/>
        <v>0</v>
      </c>
      <c r="AV596" s="127">
        <f t="shared" si="445"/>
        <v>0</v>
      </c>
      <c r="AW596" s="127">
        <f t="shared" si="445"/>
        <v>0</v>
      </c>
      <c r="AX596" s="127">
        <f t="shared" si="445"/>
        <v>0</v>
      </c>
      <c r="AY596" s="127">
        <f t="shared" si="445"/>
        <v>0</v>
      </c>
      <c r="AZ596" s="127">
        <f t="shared" si="445"/>
        <v>0</v>
      </c>
      <c r="BA596" s="127">
        <f t="shared" si="445"/>
        <v>0</v>
      </c>
      <c r="BB596" s="127">
        <f t="shared" si="445"/>
        <v>0</v>
      </c>
      <c r="BC596" s="127">
        <f t="shared" si="445"/>
        <v>0</v>
      </c>
      <c r="BD596" s="127">
        <f t="shared" si="445"/>
        <v>0</v>
      </c>
      <c r="BE596" s="127">
        <f t="shared" si="445"/>
        <v>0</v>
      </c>
      <c r="BF596" s="127">
        <f t="shared" si="445"/>
        <v>0</v>
      </c>
      <c r="BG596" s="127">
        <f t="shared" si="445"/>
        <v>0</v>
      </c>
      <c r="BH596" s="127">
        <f t="shared" si="445"/>
        <v>0</v>
      </c>
      <c r="BI596" s="127">
        <f t="shared" si="445"/>
        <v>0</v>
      </c>
      <c r="BJ596" s="127">
        <f t="shared" si="445"/>
        <v>0</v>
      </c>
      <c r="BK596" s="127">
        <f t="shared" si="445"/>
        <v>0</v>
      </c>
      <c r="BL596" s="127">
        <f t="shared" si="445"/>
        <v>0</v>
      </c>
      <c r="BM596" s="127">
        <f t="shared" si="445"/>
        <v>0</v>
      </c>
    </row>
    <row r="597" spans="2:65" x14ac:dyDescent="0.25">
      <c r="B597" t="str">
        <f t="shared" ref="B597:C601" si="446">+B582</f>
        <v>IMPIANTI E MACCHINARI</v>
      </c>
      <c r="C597" s="51">
        <f t="shared" si="446"/>
        <v>0</v>
      </c>
      <c r="F597" s="127"/>
      <c r="G597" s="127"/>
      <c r="H597" s="127"/>
      <c r="I597" s="127"/>
      <c r="J597" s="127"/>
      <c r="K597" s="127"/>
      <c r="L597" s="127"/>
      <c r="M597" s="127"/>
      <c r="N597" s="127"/>
      <c r="O597" s="127"/>
      <c r="P597" s="127"/>
      <c r="Q597" s="127"/>
      <c r="R597" s="127"/>
      <c r="S597" s="127"/>
      <c r="T597" s="127"/>
      <c r="U597" s="127"/>
      <c r="V597" s="127"/>
      <c r="W597" s="127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AH597" s="127"/>
      <c r="AI597" s="127"/>
      <c r="AJ597" s="127"/>
      <c r="AK597" s="127"/>
      <c r="AL597" s="127"/>
      <c r="AM597" s="127"/>
      <c r="AN597" s="127"/>
      <c r="AO597" s="127"/>
      <c r="AP597" s="127"/>
      <c r="AQ597" s="127">
        <f t="shared" ref="AQ597:BM597" si="447">+IF(AP604=$G$5,0,1)*(SUM($G$6)*$C597)/12</f>
        <v>0</v>
      </c>
      <c r="AR597" s="127">
        <f t="shared" si="447"/>
        <v>0</v>
      </c>
      <c r="AS597" s="127">
        <f t="shared" si="447"/>
        <v>0</v>
      </c>
      <c r="AT597" s="127">
        <f t="shared" si="447"/>
        <v>0</v>
      </c>
      <c r="AU597" s="127">
        <f t="shared" si="447"/>
        <v>0</v>
      </c>
      <c r="AV597" s="127">
        <f t="shared" si="447"/>
        <v>0</v>
      </c>
      <c r="AW597" s="127">
        <f t="shared" si="447"/>
        <v>0</v>
      </c>
      <c r="AX597" s="127">
        <f t="shared" si="447"/>
        <v>0</v>
      </c>
      <c r="AY597" s="127">
        <f t="shared" si="447"/>
        <v>0</v>
      </c>
      <c r="AZ597" s="127">
        <f t="shared" si="447"/>
        <v>0</v>
      </c>
      <c r="BA597" s="127">
        <f t="shared" si="447"/>
        <v>0</v>
      </c>
      <c r="BB597" s="127">
        <f t="shared" si="447"/>
        <v>0</v>
      </c>
      <c r="BC597" s="127">
        <f t="shared" si="447"/>
        <v>0</v>
      </c>
      <c r="BD597" s="127">
        <f t="shared" si="447"/>
        <v>0</v>
      </c>
      <c r="BE597" s="127">
        <f t="shared" si="447"/>
        <v>0</v>
      </c>
      <c r="BF597" s="127">
        <f t="shared" si="447"/>
        <v>0</v>
      </c>
      <c r="BG597" s="127">
        <f t="shared" si="447"/>
        <v>0</v>
      </c>
      <c r="BH597" s="127">
        <f t="shared" si="447"/>
        <v>0</v>
      </c>
      <c r="BI597" s="127">
        <f t="shared" si="447"/>
        <v>0</v>
      </c>
      <c r="BJ597" s="127">
        <f t="shared" si="447"/>
        <v>0</v>
      </c>
      <c r="BK597" s="127">
        <f t="shared" si="447"/>
        <v>0</v>
      </c>
      <c r="BL597" s="127">
        <f t="shared" si="447"/>
        <v>0</v>
      </c>
      <c r="BM597" s="127">
        <f t="shared" si="447"/>
        <v>0</v>
      </c>
    </row>
    <row r="598" spans="2:65" x14ac:dyDescent="0.25">
      <c r="B598" t="str">
        <f t="shared" si="446"/>
        <v>ATTREZZATURE IND.LI E COMM.LI</v>
      </c>
      <c r="C598" s="51">
        <f t="shared" si="446"/>
        <v>0</v>
      </c>
      <c r="F598" s="127"/>
      <c r="G598" s="127"/>
      <c r="H598" s="127"/>
      <c r="I598" s="127"/>
      <c r="J598" s="127"/>
      <c r="K598" s="127"/>
      <c r="L598" s="127"/>
      <c r="M598" s="127"/>
      <c r="N598" s="127"/>
      <c r="O598" s="127"/>
      <c r="P598" s="127"/>
      <c r="Q598" s="127"/>
      <c r="R598" s="127"/>
      <c r="S598" s="127"/>
      <c r="T598" s="127"/>
      <c r="U598" s="127"/>
      <c r="V598" s="127"/>
      <c r="W598" s="127"/>
      <c r="X598" s="127"/>
      <c r="Y598" s="127"/>
      <c r="Z598" s="127"/>
      <c r="AA598" s="127"/>
      <c r="AB598" s="127"/>
      <c r="AC598" s="127"/>
      <c r="AD598" s="127"/>
      <c r="AE598" s="127"/>
      <c r="AF598" s="127"/>
      <c r="AG598" s="127"/>
      <c r="AH598" s="127"/>
      <c r="AI598" s="127"/>
      <c r="AJ598" s="127"/>
      <c r="AK598" s="127"/>
      <c r="AL598" s="127"/>
      <c r="AM598" s="127"/>
      <c r="AN598" s="127"/>
      <c r="AO598" s="127"/>
      <c r="AP598" s="127"/>
      <c r="AQ598" s="127">
        <f t="shared" ref="AQ598:BM598" si="448">+IF(AP605=$G$5,0,1)*(SUM($G$7)*$C598)/12</f>
        <v>0</v>
      </c>
      <c r="AR598" s="127">
        <f t="shared" si="448"/>
        <v>0</v>
      </c>
      <c r="AS598" s="127">
        <f t="shared" si="448"/>
        <v>0</v>
      </c>
      <c r="AT598" s="127">
        <f t="shared" si="448"/>
        <v>0</v>
      </c>
      <c r="AU598" s="127">
        <f t="shared" si="448"/>
        <v>0</v>
      </c>
      <c r="AV598" s="127">
        <f t="shared" si="448"/>
        <v>0</v>
      </c>
      <c r="AW598" s="127">
        <f t="shared" si="448"/>
        <v>0</v>
      </c>
      <c r="AX598" s="127">
        <f t="shared" si="448"/>
        <v>0</v>
      </c>
      <c r="AY598" s="127">
        <f t="shared" si="448"/>
        <v>0</v>
      </c>
      <c r="AZ598" s="127">
        <f t="shared" si="448"/>
        <v>0</v>
      </c>
      <c r="BA598" s="127">
        <f t="shared" si="448"/>
        <v>0</v>
      </c>
      <c r="BB598" s="127">
        <f t="shared" si="448"/>
        <v>0</v>
      </c>
      <c r="BC598" s="127">
        <f t="shared" si="448"/>
        <v>0</v>
      </c>
      <c r="BD598" s="127">
        <f t="shared" si="448"/>
        <v>0</v>
      </c>
      <c r="BE598" s="127">
        <f t="shared" si="448"/>
        <v>0</v>
      </c>
      <c r="BF598" s="127">
        <f t="shared" si="448"/>
        <v>0</v>
      </c>
      <c r="BG598" s="127">
        <f t="shared" si="448"/>
        <v>0</v>
      </c>
      <c r="BH598" s="127">
        <f t="shared" si="448"/>
        <v>0</v>
      </c>
      <c r="BI598" s="127">
        <f t="shared" si="448"/>
        <v>0</v>
      </c>
      <c r="BJ598" s="127">
        <f t="shared" si="448"/>
        <v>0</v>
      </c>
      <c r="BK598" s="127">
        <f t="shared" si="448"/>
        <v>0</v>
      </c>
      <c r="BL598" s="127">
        <f t="shared" si="448"/>
        <v>0</v>
      </c>
      <c r="BM598" s="127">
        <f t="shared" si="448"/>
        <v>0</v>
      </c>
    </row>
    <row r="599" spans="2:65" x14ac:dyDescent="0.25">
      <c r="B599" t="str">
        <f t="shared" si="446"/>
        <v>COSTI D'IMPIANTO E AMPLIAMENTO</v>
      </c>
      <c r="C599" s="51">
        <f t="shared" si="446"/>
        <v>0</v>
      </c>
      <c r="F599" s="127"/>
      <c r="G599" s="127"/>
      <c r="H599" s="127"/>
      <c r="I599" s="127"/>
      <c r="J599" s="127"/>
      <c r="K599" s="127"/>
      <c r="L599" s="127"/>
      <c r="M599" s="127"/>
      <c r="N599" s="127"/>
      <c r="O599" s="127"/>
      <c r="P599" s="127"/>
      <c r="Q599" s="127"/>
      <c r="R599" s="127"/>
      <c r="S599" s="127"/>
      <c r="T599" s="127"/>
      <c r="U599" s="127"/>
      <c r="V599" s="127"/>
      <c r="W599" s="127"/>
      <c r="X599" s="127"/>
      <c r="Y599" s="127"/>
      <c r="Z599" s="127"/>
      <c r="AA599" s="127"/>
      <c r="AB599" s="127"/>
      <c r="AC599" s="127"/>
      <c r="AD599" s="127"/>
      <c r="AE599" s="127"/>
      <c r="AF599" s="127"/>
      <c r="AG599" s="127"/>
      <c r="AH599" s="127"/>
      <c r="AI599" s="127"/>
      <c r="AJ599" s="127"/>
      <c r="AK599" s="127"/>
      <c r="AL599" s="127"/>
      <c r="AM599" s="127"/>
      <c r="AN599" s="127"/>
      <c r="AO599" s="127"/>
      <c r="AP599" s="127"/>
      <c r="AQ599" s="127">
        <f t="shared" ref="AQ599:BM599" si="449">+IF(AP606=$G$5,0,1)*(SUM($G$8)*$C599)/12</f>
        <v>0</v>
      </c>
      <c r="AR599" s="127">
        <f t="shared" si="449"/>
        <v>0</v>
      </c>
      <c r="AS599" s="127">
        <f t="shared" si="449"/>
        <v>0</v>
      </c>
      <c r="AT599" s="127">
        <f t="shared" si="449"/>
        <v>0</v>
      </c>
      <c r="AU599" s="127">
        <f t="shared" si="449"/>
        <v>0</v>
      </c>
      <c r="AV599" s="127">
        <f t="shared" si="449"/>
        <v>0</v>
      </c>
      <c r="AW599" s="127">
        <f t="shared" si="449"/>
        <v>0</v>
      </c>
      <c r="AX599" s="127">
        <f t="shared" si="449"/>
        <v>0</v>
      </c>
      <c r="AY599" s="127">
        <f t="shared" si="449"/>
        <v>0</v>
      </c>
      <c r="AZ599" s="127">
        <f t="shared" si="449"/>
        <v>0</v>
      </c>
      <c r="BA599" s="127">
        <f t="shared" si="449"/>
        <v>0</v>
      </c>
      <c r="BB599" s="127">
        <f t="shared" si="449"/>
        <v>0</v>
      </c>
      <c r="BC599" s="127">
        <f t="shared" si="449"/>
        <v>0</v>
      </c>
      <c r="BD599" s="127">
        <f t="shared" si="449"/>
        <v>0</v>
      </c>
      <c r="BE599" s="127">
        <f t="shared" si="449"/>
        <v>0</v>
      </c>
      <c r="BF599" s="127">
        <f t="shared" si="449"/>
        <v>0</v>
      </c>
      <c r="BG599" s="127">
        <f t="shared" si="449"/>
        <v>0</v>
      </c>
      <c r="BH599" s="127">
        <f t="shared" si="449"/>
        <v>0</v>
      </c>
      <c r="BI599" s="127">
        <f t="shared" si="449"/>
        <v>0</v>
      </c>
      <c r="BJ599" s="127">
        <f t="shared" si="449"/>
        <v>0</v>
      </c>
      <c r="BK599" s="127">
        <f t="shared" si="449"/>
        <v>0</v>
      </c>
      <c r="BL599" s="127">
        <f t="shared" si="449"/>
        <v>0</v>
      </c>
      <c r="BM599" s="127">
        <f t="shared" si="449"/>
        <v>0</v>
      </c>
    </row>
    <row r="600" spans="2:65" x14ac:dyDescent="0.25">
      <c r="B600" t="str">
        <f t="shared" si="446"/>
        <v>FEE D'INGRESSO</v>
      </c>
      <c r="C600" s="51">
        <f t="shared" si="446"/>
        <v>0</v>
      </c>
      <c r="F600" s="127"/>
      <c r="G600" s="127"/>
      <c r="H600" s="127"/>
      <c r="I600" s="127"/>
      <c r="J600" s="127"/>
      <c r="K600" s="127"/>
      <c r="L600" s="127"/>
      <c r="M600" s="127"/>
      <c r="N600" s="127"/>
      <c r="O600" s="127"/>
      <c r="P600" s="127"/>
      <c r="Q600" s="127"/>
      <c r="R600" s="127"/>
      <c r="S600" s="127"/>
      <c r="T600" s="127"/>
      <c r="U600" s="127"/>
      <c r="V600" s="127"/>
      <c r="W600" s="127"/>
      <c r="X600" s="127"/>
      <c r="Y600" s="127"/>
      <c r="Z600" s="127"/>
      <c r="AA600" s="127"/>
      <c r="AB600" s="127"/>
      <c r="AC600" s="127"/>
      <c r="AD600" s="127"/>
      <c r="AE600" s="127"/>
      <c r="AF600" s="127"/>
      <c r="AG600" s="127"/>
      <c r="AH600" s="127"/>
      <c r="AI600" s="127"/>
      <c r="AJ600" s="127"/>
      <c r="AK600" s="127"/>
      <c r="AL600" s="127"/>
      <c r="AM600" s="127"/>
      <c r="AN600" s="127"/>
      <c r="AO600" s="127"/>
      <c r="AP600" s="127"/>
      <c r="AQ600" s="127">
        <f t="shared" ref="AQ600:BM600" si="450">+IF(AP607=$G$5,0,1)*(SUM($G$9)*$C600)/12</f>
        <v>0</v>
      </c>
      <c r="AR600" s="127">
        <f t="shared" si="450"/>
        <v>0</v>
      </c>
      <c r="AS600" s="127">
        <f t="shared" si="450"/>
        <v>0</v>
      </c>
      <c r="AT600" s="127">
        <f t="shared" si="450"/>
        <v>0</v>
      </c>
      <c r="AU600" s="127">
        <f t="shared" si="450"/>
        <v>0</v>
      </c>
      <c r="AV600" s="127">
        <f t="shared" si="450"/>
        <v>0</v>
      </c>
      <c r="AW600" s="127">
        <f t="shared" si="450"/>
        <v>0</v>
      </c>
      <c r="AX600" s="127">
        <f t="shared" si="450"/>
        <v>0</v>
      </c>
      <c r="AY600" s="127">
        <f t="shared" si="450"/>
        <v>0</v>
      </c>
      <c r="AZ600" s="127">
        <f t="shared" si="450"/>
        <v>0</v>
      </c>
      <c r="BA600" s="127">
        <f t="shared" si="450"/>
        <v>0</v>
      </c>
      <c r="BB600" s="127">
        <f t="shared" si="450"/>
        <v>0</v>
      </c>
      <c r="BC600" s="127">
        <f t="shared" si="450"/>
        <v>0</v>
      </c>
      <c r="BD600" s="127">
        <f t="shared" si="450"/>
        <v>0</v>
      </c>
      <c r="BE600" s="127">
        <f t="shared" si="450"/>
        <v>0</v>
      </c>
      <c r="BF600" s="127">
        <f t="shared" si="450"/>
        <v>0</v>
      </c>
      <c r="BG600" s="127">
        <f t="shared" si="450"/>
        <v>0</v>
      </c>
      <c r="BH600" s="127">
        <f t="shared" si="450"/>
        <v>0</v>
      </c>
      <c r="BI600" s="127">
        <f t="shared" si="450"/>
        <v>0</v>
      </c>
      <c r="BJ600" s="127">
        <f t="shared" si="450"/>
        <v>0</v>
      </c>
      <c r="BK600" s="127">
        <f t="shared" si="450"/>
        <v>0</v>
      </c>
      <c r="BL600" s="127">
        <f t="shared" si="450"/>
        <v>0</v>
      </c>
      <c r="BM600" s="127">
        <f t="shared" si="450"/>
        <v>0</v>
      </c>
    </row>
    <row r="601" spans="2:65" x14ac:dyDescent="0.25">
      <c r="B601" t="str">
        <f t="shared" si="446"/>
        <v>ALTRE IMM.NI IMMATERIALI</v>
      </c>
      <c r="C601" s="51">
        <f t="shared" si="446"/>
        <v>0</v>
      </c>
      <c r="F601" s="127"/>
      <c r="G601" s="127"/>
      <c r="H601" s="127"/>
      <c r="I601" s="127"/>
      <c r="J601" s="127"/>
      <c r="K601" s="127"/>
      <c r="L601" s="127"/>
      <c r="M601" s="127"/>
      <c r="N601" s="127"/>
      <c r="O601" s="127"/>
      <c r="P601" s="127"/>
      <c r="Q601" s="127"/>
      <c r="R601" s="127"/>
      <c r="S601" s="127"/>
      <c r="T601" s="127"/>
      <c r="U601" s="127"/>
      <c r="V601" s="127"/>
      <c r="W601" s="127"/>
      <c r="X601" s="127"/>
      <c r="Y601" s="127"/>
      <c r="Z601" s="127"/>
      <c r="AA601" s="127"/>
      <c r="AB601" s="127"/>
      <c r="AC601" s="127"/>
      <c r="AD601" s="127"/>
      <c r="AE601" s="127"/>
      <c r="AF601" s="127"/>
      <c r="AG601" s="127"/>
      <c r="AH601" s="127"/>
      <c r="AI601" s="127"/>
      <c r="AJ601" s="127"/>
      <c r="AK601" s="127"/>
      <c r="AL601" s="127"/>
      <c r="AM601" s="127"/>
      <c r="AN601" s="127"/>
      <c r="AO601" s="127"/>
      <c r="AP601" s="127"/>
      <c r="AQ601" s="127">
        <f t="shared" ref="AQ601:BM601" si="451">+IF(AP608=$G$5,0,1)*(SUM($G$10)*$C601)/12</f>
        <v>0</v>
      </c>
      <c r="AR601" s="127">
        <f t="shared" si="451"/>
        <v>0</v>
      </c>
      <c r="AS601" s="127">
        <f t="shared" si="451"/>
        <v>0</v>
      </c>
      <c r="AT601" s="127">
        <f t="shared" si="451"/>
        <v>0</v>
      </c>
      <c r="AU601" s="127">
        <f t="shared" si="451"/>
        <v>0</v>
      </c>
      <c r="AV601" s="127">
        <f t="shared" si="451"/>
        <v>0</v>
      </c>
      <c r="AW601" s="127">
        <f t="shared" si="451"/>
        <v>0</v>
      </c>
      <c r="AX601" s="127">
        <f t="shared" si="451"/>
        <v>0</v>
      </c>
      <c r="AY601" s="127">
        <f t="shared" si="451"/>
        <v>0</v>
      </c>
      <c r="AZ601" s="127">
        <f t="shared" si="451"/>
        <v>0</v>
      </c>
      <c r="BA601" s="127">
        <f t="shared" si="451"/>
        <v>0</v>
      </c>
      <c r="BB601" s="127">
        <f t="shared" si="451"/>
        <v>0</v>
      </c>
      <c r="BC601" s="127">
        <f t="shared" si="451"/>
        <v>0</v>
      </c>
      <c r="BD601" s="127">
        <f t="shared" si="451"/>
        <v>0</v>
      </c>
      <c r="BE601" s="127">
        <f t="shared" si="451"/>
        <v>0</v>
      </c>
      <c r="BF601" s="127">
        <f t="shared" si="451"/>
        <v>0</v>
      </c>
      <c r="BG601" s="127">
        <f t="shared" si="451"/>
        <v>0</v>
      </c>
      <c r="BH601" s="127">
        <f t="shared" si="451"/>
        <v>0</v>
      </c>
      <c r="BI601" s="127">
        <f t="shared" si="451"/>
        <v>0</v>
      </c>
      <c r="BJ601" s="127">
        <f t="shared" si="451"/>
        <v>0</v>
      </c>
      <c r="BK601" s="127">
        <f t="shared" si="451"/>
        <v>0</v>
      </c>
      <c r="BL601" s="127">
        <f t="shared" si="451"/>
        <v>0</v>
      </c>
      <c r="BM601" s="127">
        <f t="shared" si="451"/>
        <v>0</v>
      </c>
    </row>
    <row r="602" spans="2:65" ht="30" x14ac:dyDescent="0.25">
      <c r="C602" s="50"/>
      <c r="F602" s="165" t="s">
        <v>167</v>
      </c>
      <c r="G602" s="165" t="s">
        <v>167</v>
      </c>
      <c r="H602" s="165" t="s">
        <v>167</v>
      </c>
      <c r="I602" s="165" t="s">
        <v>167</v>
      </c>
      <c r="J602" s="165" t="s">
        <v>167</v>
      </c>
      <c r="K602" s="165" t="s">
        <v>167</v>
      </c>
      <c r="L602" s="165" t="s">
        <v>167</v>
      </c>
      <c r="M602" s="165" t="s">
        <v>167</v>
      </c>
      <c r="N602" s="165" t="s">
        <v>167</v>
      </c>
      <c r="O602" s="165" t="s">
        <v>167</v>
      </c>
      <c r="P602" s="165" t="s">
        <v>167</v>
      </c>
      <c r="Q602" s="165" t="s">
        <v>167</v>
      </c>
      <c r="R602" s="165" t="s">
        <v>167</v>
      </c>
      <c r="S602" s="165" t="s">
        <v>167</v>
      </c>
      <c r="T602" s="165" t="s">
        <v>167</v>
      </c>
      <c r="U602" s="165" t="s">
        <v>167</v>
      </c>
      <c r="V602" s="165" t="s">
        <v>167</v>
      </c>
      <c r="W602" s="165" t="s">
        <v>167</v>
      </c>
      <c r="X602" s="165" t="s">
        <v>167</v>
      </c>
      <c r="Y602" s="165" t="s">
        <v>167</v>
      </c>
      <c r="Z602" s="165" t="s">
        <v>167</v>
      </c>
      <c r="AA602" s="165" t="s">
        <v>167</v>
      </c>
      <c r="AB602" s="165" t="s">
        <v>167</v>
      </c>
      <c r="AC602" s="165" t="s">
        <v>167</v>
      </c>
      <c r="AD602" s="165" t="s">
        <v>167</v>
      </c>
      <c r="AE602" s="165" t="s">
        <v>167</v>
      </c>
      <c r="AF602" s="165" t="s">
        <v>167</v>
      </c>
      <c r="AG602" s="165" t="s">
        <v>167</v>
      </c>
      <c r="AH602" s="165" t="s">
        <v>167</v>
      </c>
      <c r="AI602" s="165" t="s">
        <v>167</v>
      </c>
      <c r="AJ602" s="165" t="s">
        <v>167</v>
      </c>
      <c r="AK602" s="165" t="s">
        <v>167</v>
      </c>
      <c r="AL602" s="165" t="s">
        <v>167</v>
      </c>
      <c r="AM602" s="165" t="s">
        <v>167</v>
      </c>
      <c r="AN602" s="165" t="s">
        <v>167</v>
      </c>
      <c r="AO602" s="165" t="s">
        <v>167</v>
      </c>
      <c r="AP602" s="165" t="s">
        <v>167</v>
      </c>
      <c r="AQ602" s="165" t="s">
        <v>167</v>
      </c>
      <c r="AR602" s="165" t="s">
        <v>167</v>
      </c>
      <c r="AS602" s="165" t="s">
        <v>167</v>
      </c>
      <c r="AT602" s="165" t="s">
        <v>167</v>
      </c>
      <c r="AU602" s="165" t="s">
        <v>167</v>
      </c>
      <c r="AV602" s="165" t="s">
        <v>167</v>
      </c>
      <c r="AW602" s="165" t="s">
        <v>167</v>
      </c>
      <c r="AX602" s="165" t="s">
        <v>167</v>
      </c>
      <c r="AY602" s="165" t="s">
        <v>167</v>
      </c>
      <c r="AZ602" s="165" t="s">
        <v>167</v>
      </c>
      <c r="BA602" s="165" t="s">
        <v>167</v>
      </c>
      <c r="BB602" s="165" t="s">
        <v>167</v>
      </c>
      <c r="BC602" s="165" t="s">
        <v>167</v>
      </c>
      <c r="BD602" s="165" t="s">
        <v>167</v>
      </c>
      <c r="BE602" s="165" t="s">
        <v>167</v>
      </c>
      <c r="BF602" s="165" t="s">
        <v>167</v>
      </c>
      <c r="BG602" s="165" t="s">
        <v>167</v>
      </c>
      <c r="BH602" s="165" t="s">
        <v>167</v>
      </c>
      <c r="BI602" s="165" t="s">
        <v>167</v>
      </c>
      <c r="BJ602" s="165" t="s">
        <v>167</v>
      </c>
      <c r="BK602" s="165" t="s">
        <v>167</v>
      </c>
      <c r="BL602" s="165" t="s">
        <v>167</v>
      </c>
      <c r="BM602" s="165" t="s">
        <v>167</v>
      </c>
    </row>
    <row r="603" spans="2:65" x14ac:dyDescent="0.25">
      <c r="B603" t="str">
        <f>+B596</f>
        <v>FABBRICATI</v>
      </c>
      <c r="C603" s="51"/>
      <c r="F603" s="127"/>
      <c r="G603" s="127"/>
      <c r="H603" s="127"/>
      <c r="I603" s="127"/>
      <c r="J603" s="127"/>
      <c r="K603" s="127"/>
      <c r="L603" s="127"/>
      <c r="M603" s="127"/>
      <c r="N603" s="127"/>
      <c r="O603" s="127"/>
      <c r="P603" s="127"/>
      <c r="Q603" s="127"/>
      <c r="R603" s="127"/>
      <c r="S603" s="127"/>
      <c r="T603" s="127"/>
      <c r="U603" s="127"/>
      <c r="V603" s="127"/>
      <c r="W603" s="127"/>
      <c r="X603" s="127"/>
      <c r="Y603" s="127"/>
      <c r="Z603" s="127"/>
      <c r="AA603" s="127"/>
      <c r="AB603" s="127"/>
      <c r="AC603" s="127"/>
      <c r="AD603" s="127"/>
      <c r="AE603" s="127"/>
      <c r="AF603" s="127"/>
      <c r="AG603" s="127"/>
      <c r="AH603" s="127"/>
      <c r="AI603" s="127"/>
      <c r="AJ603" s="127"/>
      <c r="AK603" s="127"/>
      <c r="AL603" s="127"/>
      <c r="AM603" s="127"/>
      <c r="AN603" s="127"/>
      <c r="AO603" s="127"/>
      <c r="AP603" s="127"/>
      <c r="AQ603" s="127">
        <f t="shared" ref="AQ603:BM608" si="452">+AP603+AQ596</f>
        <v>0</v>
      </c>
      <c r="AR603" s="127">
        <f t="shared" si="452"/>
        <v>0</v>
      </c>
      <c r="AS603" s="127">
        <f t="shared" si="452"/>
        <v>0</v>
      </c>
      <c r="AT603" s="127">
        <f t="shared" si="452"/>
        <v>0</v>
      </c>
      <c r="AU603" s="127">
        <f t="shared" si="452"/>
        <v>0</v>
      </c>
      <c r="AV603" s="127">
        <f t="shared" si="452"/>
        <v>0</v>
      </c>
      <c r="AW603" s="127">
        <f t="shared" si="452"/>
        <v>0</v>
      </c>
      <c r="AX603" s="127">
        <f t="shared" si="452"/>
        <v>0</v>
      </c>
      <c r="AY603" s="127">
        <f t="shared" si="452"/>
        <v>0</v>
      </c>
      <c r="AZ603" s="127">
        <f t="shared" si="452"/>
        <v>0</v>
      </c>
      <c r="BA603" s="127">
        <f t="shared" si="452"/>
        <v>0</v>
      </c>
      <c r="BB603" s="127">
        <f t="shared" si="452"/>
        <v>0</v>
      </c>
      <c r="BC603" s="127">
        <f t="shared" si="452"/>
        <v>0</v>
      </c>
      <c r="BD603" s="127">
        <f t="shared" si="452"/>
        <v>0</v>
      </c>
      <c r="BE603" s="127">
        <f t="shared" si="452"/>
        <v>0</v>
      </c>
      <c r="BF603" s="127">
        <f t="shared" si="452"/>
        <v>0</v>
      </c>
      <c r="BG603" s="127">
        <f t="shared" si="452"/>
        <v>0</v>
      </c>
      <c r="BH603" s="127">
        <f t="shared" si="452"/>
        <v>0</v>
      </c>
      <c r="BI603" s="127">
        <f t="shared" si="452"/>
        <v>0</v>
      </c>
      <c r="BJ603" s="127">
        <f t="shared" si="452"/>
        <v>0</v>
      </c>
      <c r="BK603" s="127">
        <f t="shared" si="452"/>
        <v>0</v>
      </c>
      <c r="BL603" s="127">
        <f t="shared" si="452"/>
        <v>0</v>
      </c>
      <c r="BM603" s="127">
        <f t="shared" si="452"/>
        <v>0</v>
      </c>
    </row>
    <row r="604" spans="2:65" x14ac:dyDescent="0.25">
      <c r="B604" t="str">
        <f t="shared" ref="B604:B607" si="453">+B597</f>
        <v>IMPIANTI E MACCHINARI</v>
      </c>
      <c r="C604" s="51"/>
      <c r="F604" s="127"/>
      <c r="G604" s="127"/>
      <c r="H604" s="127"/>
      <c r="I604" s="127"/>
      <c r="J604" s="127"/>
      <c r="K604" s="127"/>
      <c r="L604" s="127"/>
      <c r="M604" s="127"/>
      <c r="N604" s="127"/>
      <c r="O604" s="127"/>
      <c r="P604" s="127"/>
      <c r="Q604" s="127"/>
      <c r="R604" s="127"/>
      <c r="S604" s="127"/>
      <c r="T604" s="127"/>
      <c r="U604" s="127"/>
      <c r="V604" s="127"/>
      <c r="W604" s="127"/>
      <c r="X604" s="127"/>
      <c r="Y604" s="127"/>
      <c r="Z604" s="127"/>
      <c r="AA604" s="127"/>
      <c r="AB604" s="127"/>
      <c r="AC604" s="127"/>
      <c r="AD604" s="127"/>
      <c r="AE604" s="127"/>
      <c r="AF604" s="127"/>
      <c r="AG604" s="127"/>
      <c r="AH604" s="127"/>
      <c r="AI604" s="127"/>
      <c r="AJ604" s="127"/>
      <c r="AK604" s="127"/>
      <c r="AL604" s="127"/>
      <c r="AM604" s="127"/>
      <c r="AN604" s="127"/>
      <c r="AO604" s="127"/>
      <c r="AP604" s="127"/>
      <c r="AQ604" s="127">
        <f t="shared" si="452"/>
        <v>0</v>
      </c>
      <c r="AR604" s="127">
        <f t="shared" si="452"/>
        <v>0</v>
      </c>
      <c r="AS604" s="127">
        <f t="shared" si="452"/>
        <v>0</v>
      </c>
      <c r="AT604" s="127">
        <f t="shared" si="452"/>
        <v>0</v>
      </c>
      <c r="AU604" s="127">
        <f t="shared" si="452"/>
        <v>0</v>
      </c>
      <c r="AV604" s="127">
        <f t="shared" si="452"/>
        <v>0</v>
      </c>
      <c r="AW604" s="127">
        <f t="shared" si="452"/>
        <v>0</v>
      </c>
      <c r="AX604" s="127">
        <f t="shared" si="452"/>
        <v>0</v>
      </c>
      <c r="AY604" s="127">
        <f t="shared" si="452"/>
        <v>0</v>
      </c>
      <c r="AZ604" s="127">
        <f t="shared" si="452"/>
        <v>0</v>
      </c>
      <c r="BA604" s="127">
        <f t="shared" si="452"/>
        <v>0</v>
      </c>
      <c r="BB604" s="127">
        <f t="shared" si="452"/>
        <v>0</v>
      </c>
      <c r="BC604" s="127">
        <f t="shared" si="452"/>
        <v>0</v>
      </c>
      <c r="BD604" s="127">
        <f t="shared" si="452"/>
        <v>0</v>
      </c>
      <c r="BE604" s="127">
        <f t="shared" si="452"/>
        <v>0</v>
      </c>
      <c r="BF604" s="127">
        <f t="shared" si="452"/>
        <v>0</v>
      </c>
      <c r="BG604" s="127">
        <f t="shared" si="452"/>
        <v>0</v>
      </c>
      <c r="BH604" s="127">
        <f t="shared" si="452"/>
        <v>0</v>
      </c>
      <c r="BI604" s="127">
        <f t="shared" si="452"/>
        <v>0</v>
      </c>
      <c r="BJ604" s="127">
        <f t="shared" si="452"/>
        <v>0</v>
      </c>
      <c r="BK604" s="127">
        <f t="shared" si="452"/>
        <v>0</v>
      </c>
      <c r="BL604" s="127">
        <f t="shared" si="452"/>
        <v>0</v>
      </c>
      <c r="BM604" s="127">
        <f t="shared" si="452"/>
        <v>0</v>
      </c>
    </row>
    <row r="605" spans="2:65" x14ac:dyDescent="0.25">
      <c r="B605" t="str">
        <f t="shared" si="453"/>
        <v>ATTREZZATURE IND.LI E COMM.LI</v>
      </c>
      <c r="C605" s="51"/>
      <c r="F605" s="127"/>
      <c r="G605" s="127"/>
      <c r="H605" s="127"/>
      <c r="I605" s="127"/>
      <c r="J605" s="127"/>
      <c r="K605" s="127"/>
      <c r="L605" s="127"/>
      <c r="M605" s="127"/>
      <c r="N605" s="127"/>
      <c r="O605" s="127"/>
      <c r="P605" s="127"/>
      <c r="Q605" s="127"/>
      <c r="R605" s="127"/>
      <c r="S605" s="127"/>
      <c r="T605" s="127"/>
      <c r="U605" s="127"/>
      <c r="V605" s="127"/>
      <c r="W605" s="127"/>
      <c r="X605" s="127"/>
      <c r="Y605" s="127"/>
      <c r="Z605" s="127"/>
      <c r="AA605" s="127"/>
      <c r="AB605" s="127"/>
      <c r="AC605" s="127"/>
      <c r="AD605" s="127"/>
      <c r="AE605" s="127"/>
      <c r="AF605" s="127"/>
      <c r="AG605" s="127"/>
      <c r="AH605" s="127"/>
      <c r="AI605" s="127"/>
      <c r="AJ605" s="127"/>
      <c r="AK605" s="127"/>
      <c r="AL605" s="127"/>
      <c r="AM605" s="127"/>
      <c r="AN605" s="127"/>
      <c r="AO605" s="127"/>
      <c r="AP605" s="127"/>
      <c r="AQ605" s="127">
        <f t="shared" si="452"/>
        <v>0</v>
      </c>
      <c r="AR605" s="127">
        <f t="shared" si="452"/>
        <v>0</v>
      </c>
      <c r="AS605" s="127">
        <f t="shared" si="452"/>
        <v>0</v>
      </c>
      <c r="AT605" s="127">
        <f t="shared" si="452"/>
        <v>0</v>
      </c>
      <c r="AU605" s="127">
        <f t="shared" si="452"/>
        <v>0</v>
      </c>
      <c r="AV605" s="127">
        <f t="shared" si="452"/>
        <v>0</v>
      </c>
      <c r="AW605" s="127">
        <f t="shared" si="452"/>
        <v>0</v>
      </c>
      <c r="AX605" s="127">
        <f t="shared" si="452"/>
        <v>0</v>
      </c>
      <c r="AY605" s="127">
        <f t="shared" si="452"/>
        <v>0</v>
      </c>
      <c r="AZ605" s="127">
        <f t="shared" si="452"/>
        <v>0</v>
      </c>
      <c r="BA605" s="127">
        <f t="shared" si="452"/>
        <v>0</v>
      </c>
      <c r="BB605" s="127">
        <f t="shared" si="452"/>
        <v>0</v>
      </c>
      <c r="BC605" s="127">
        <f t="shared" si="452"/>
        <v>0</v>
      </c>
      <c r="BD605" s="127">
        <f t="shared" si="452"/>
        <v>0</v>
      </c>
      <c r="BE605" s="127">
        <f t="shared" si="452"/>
        <v>0</v>
      </c>
      <c r="BF605" s="127">
        <f t="shared" si="452"/>
        <v>0</v>
      </c>
      <c r="BG605" s="127">
        <f t="shared" si="452"/>
        <v>0</v>
      </c>
      <c r="BH605" s="127">
        <f t="shared" si="452"/>
        <v>0</v>
      </c>
      <c r="BI605" s="127">
        <f t="shared" si="452"/>
        <v>0</v>
      </c>
      <c r="BJ605" s="127">
        <f t="shared" si="452"/>
        <v>0</v>
      </c>
      <c r="BK605" s="127">
        <f t="shared" si="452"/>
        <v>0</v>
      </c>
      <c r="BL605" s="127">
        <f t="shared" si="452"/>
        <v>0</v>
      </c>
      <c r="BM605" s="127">
        <f t="shared" si="452"/>
        <v>0</v>
      </c>
    </row>
    <row r="606" spans="2:65" x14ac:dyDescent="0.25">
      <c r="B606" t="str">
        <f t="shared" si="453"/>
        <v>COSTI D'IMPIANTO E AMPLIAMENTO</v>
      </c>
      <c r="C606" s="51"/>
      <c r="F606" s="127"/>
      <c r="G606" s="127"/>
      <c r="H606" s="127"/>
      <c r="I606" s="127"/>
      <c r="J606" s="127"/>
      <c r="K606" s="127"/>
      <c r="L606" s="127"/>
      <c r="M606" s="127"/>
      <c r="N606" s="127"/>
      <c r="O606" s="127"/>
      <c r="P606" s="127"/>
      <c r="Q606" s="127"/>
      <c r="R606" s="127"/>
      <c r="S606" s="127"/>
      <c r="T606" s="127"/>
      <c r="U606" s="127"/>
      <c r="V606" s="127"/>
      <c r="W606" s="127"/>
      <c r="X606" s="127"/>
      <c r="Y606" s="127"/>
      <c r="Z606" s="127"/>
      <c r="AA606" s="127"/>
      <c r="AB606" s="127"/>
      <c r="AC606" s="127"/>
      <c r="AD606" s="127"/>
      <c r="AE606" s="127"/>
      <c r="AF606" s="127"/>
      <c r="AG606" s="127"/>
      <c r="AH606" s="127"/>
      <c r="AI606" s="127"/>
      <c r="AJ606" s="127"/>
      <c r="AK606" s="127"/>
      <c r="AL606" s="127"/>
      <c r="AM606" s="127"/>
      <c r="AN606" s="127"/>
      <c r="AO606" s="127"/>
      <c r="AP606" s="127"/>
      <c r="AQ606" s="127">
        <f t="shared" si="452"/>
        <v>0</v>
      </c>
      <c r="AR606" s="127">
        <f t="shared" si="452"/>
        <v>0</v>
      </c>
      <c r="AS606" s="127">
        <f t="shared" si="452"/>
        <v>0</v>
      </c>
      <c r="AT606" s="127">
        <f t="shared" si="452"/>
        <v>0</v>
      </c>
      <c r="AU606" s="127">
        <f t="shared" si="452"/>
        <v>0</v>
      </c>
      <c r="AV606" s="127">
        <f t="shared" si="452"/>
        <v>0</v>
      </c>
      <c r="AW606" s="127">
        <f t="shared" si="452"/>
        <v>0</v>
      </c>
      <c r="AX606" s="127">
        <f t="shared" si="452"/>
        <v>0</v>
      </c>
      <c r="AY606" s="127">
        <f t="shared" si="452"/>
        <v>0</v>
      </c>
      <c r="AZ606" s="127">
        <f t="shared" si="452"/>
        <v>0</v>
      </c>
      <c r="BA606" s="127">
        <f t="shared" si="452"/>
        <v>0</v>
      </c>
      <c r="BB606" s="127">
        <f t="shared" si="452"/>
        <v>0</v>
      </c>
      <c r="BC606" s="127">
        <f t="shared" si="452"/>
        <v>0</v>
      </c>
      <c r="BD606" s="127">
        <f t="shared" si="452"/>
        <v>0</v>
      </c>
      <c r="BE606" s="127">
        <f t="shared" si="452"/>
        <v>0</v>
      </c>
      <c r="BF606" s="127">
        <f t="shared" si="452"/>
        <v>0</v>
      </c>
      <c r="BG606" s="127">
        <f t="shared" si="452"/>
        <v>0</v>
      </c>
      <c r="BH606" s="127">
        <f t="shared" si="452"/>
        <v>0</v>
      </c>
      <c r="BI606" s="127">
        <f t="shared" si="452"/>
        <v>0</v>
      </c>
      <c r="BJ606" s="127">
        <f t="shared" si="452"/>
        <v>0</v>
      </c>
      <c r="BK606" s="127">
        <f t="shared" si="452"/>
        <v>0</v>
      </c>
      <c r="BL606" s="127">
        <f t="shared" si="452"/>
        <v>0</v>
      </c>
      <c r="BM606" s="127">
        <f t="shared" si="452"/>
        <v>0</v>
      </c>
    </row>
    <row r="607" spans="2:65" x14ac:dyDescent="0.25">
      <c r="B607" t="str">
        <f t="shared" si="453"/>
        <v>FEE D'INGRESSO</v>
      </c>
      <c r="C607" s="51"/>
      <c r="F607" s="127"/>
      <c r="G607" s="127"/>
      <c r="H607" s="127"/>
      <c r="I607" s="127"/>
      <c r="J607" s="127"/>
      <c r="K607" s="127"/>
      <c r="L607" s="127"/>
      <c r="M607" s="127"/>
      <c r="N607" s="127"/>
      <c r="O607" s="127"/>
      <c r="P607" s="127"/>
      <c r="Q607" s="127"/>
      <c r="R607" s="127"/>
      <c r="S607" s="127"/>
      <c r="T607" s="127"/>
      <c r="U607" s="127"/>
      <c r="V607" s="127"/>
      <c r="W607" s="127"/>
      <c r="X607" s="127"/>
      <c r="Y607" s="127"/>
      <c r="Z607" s="127"/>
      <c r="AA607" s="127"/>
      <c r="AB607" s="127"/>
      <c r="AC607" s="127"/>
      <c r="AD607" s="127"/>
      <c r="AE607" s="127"/>
      <c r="AF607" s="127"/>
      <c r="AG607" s="127"/>
      <c r="AH607" s="127"/>
      <c r="AI607" s="127"/>
      <c r="AJ607" s="127"/>
      <c r="AK607" s="127"/>
      <c r="AL607" s="127"/>
      <c r="AM607" s="127"/>
      <c r="AN607" s="127"/>
      <c r="AO607" s="127"/>
      <c r="AP607" s="127"/>
      <c r="AQ607" s="127">
        <f t="shared" si="452"/>
        <v>0</v>
      </c>
      <c r="AR607" s="127">
        <f t="shared" si="452"/>
        <v>0</v>
      </c>
      <c r="AS607" s="127">
        <f t="shared" si="452"/>
        <v>0</v>
      </c>
      <c r="AT607" s="127">
        <f t="shared" si="452"/>
        <v>0</v>
      </c>
      <c r="AU607" s="127">
        <f t="shared" si="452"/>
        <v>0</v>
      </c>
      <c r="AV607" s="127">
        <f t="shared" si="452"/>
        <v>0</v>
      </c>
      <c r="AW607" s="127">
        <f t="shared" si="452"/>
        <v>0</v>
      </c>
      <c r="AX607" s="127">
        <f t="shared" si="452"/>
        <v>0</v>
      </c>
      <c r="AY607" s="127">
        <f t="shared" si="452"/>
        <v>0</v>
      </c>
      <c r="AZ607" s="127">
        <f t="shared" si="452"/>
        <v>0</v>
      </c>
      <c r="BA607" s="127">
        <f t="shared" si="452"/>
        <v>0</v>
      </c>
      <c r="BB607" s="127">
        <f t="shared" si="452"/>
        <v>0</v>
      </c>
      <c r="BC607" s="127">
        <f t="shared" si="452"/>
        <v>0</v>
      </c>
      <c r="BD607" s="127">
        <f t="shared" si="452"/>
        <v>0</v>
      </c>
      <c r="BE607" s="127">
        <f t="shared" si="452"/>
        <v>0</v>
      </c>
      <c r="BF607" s="127">
        <f t="shared" si="452"/>
        <v>0</v>
      </c>
      <c r="BG607" s="127">
        <f t="shared" si="452"/>
        <v>0</v>
      </c>
      <c r="BH607" s="127">
        <f t="shared" si="452"/>
        <v>0</v>
      </c>
      <c r="BI607" s="127">
        <f t="shared" si="452"/>
        <v>0</v>
      </c>
      <c r="BJ607" s="127">
        <f t="shared" si="452"/>
        <v>0</v>
      </c>
      <c r="BK607" s="127">
        <f t="shared" si="452"/>
        <v>0</v>
      </c>
      <c r="BL607" s="127">
        <f t="shared" si="452"/>
        <v>0</v>
      </c>
      <c r="BM607" s="127">
        <f t="shared" si="452"/>
        <v>0</v>
      </c>
    </row>
    <row r="608" spans="2:65" x14ac:dyDescent="0.25">
      <c r="B608" t="str">
        <f>+B601</f>
        <v>ALTRE IMM.NI IMMATERIALI</v>
      </c>
      <c r="C608" s="51"/>
      <c r="F608" s="127"/>
      <c r="G608" s="127"/>
      <c r="H608" s="127"/>
      <c r="I608" s="127"/>
      <c r="J608" s="127"/>
      <c r="K608" s="127"/>
      <c r="L608" s="127"/>
      <c r="M608" s="127"/>
      <c r="N608" s="127"/>
      <c r="O608" s="127"/>
      <c r="P608" s="127"/>
      <c r="Q608" s="127"/>
      <c r="R608" s="127"/>
      <c r="S608" s="127"/>
      <c r="T608" s="127"/>
      <c r="U608" s="127"/>
      <c r="V608" s="127"/>
      <c r="W608" s="127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AH608" s="127"/>
      <c r="AI608" s="127"/>
      <c r="AJ608" s="127"/>
      <c r="AK608" s="127"/>
      <c r="AL608" s="127"/>
      <c r="AM608" s="127"/>
      <c r="AN608" s="127"/>
      <c r="AO608" s="127"/>
      <c r="AP608" s="127"/>
      <c r="AQ608" s="127">
        <f t="shared" si="452"/>
        <v>0</v>
      </c>
      <c r="AR608" s="127">
        <f t="shared" si="452"/>
        <v>0</v>
      </c>
      <c r="AS608" s="127">
        <f t="shared" si="452"/>
        <v>0</v>
      </c>
      <c r="AT608" s="127">
        <f t="shared" si="452"/>
        <v>0</v>
      </c>
      <c r="AU608" s="127">
        <f t="shared" si="452"/>
        <v>0</v>
      </c>
      <c r="AV608" s="127">
        <f t="shared" si="452"/>
        <v>0</v>
      </c>
      <c r="AW608" s="127">
        <f t="shared" si="452"/>
        <v>0</v>
      </c>
      <c r="AX608" s="127">
        <f t="shared" si="452"/>
        <v>0</v>
      </c>
      <c r="AY608" s="127">
        <f t="shared" si="452"/>
        <v>0</v>
      </c>
      <c r="AZ608" s="127">
        <f t="shared" si="452"/>
        <v>0</v>
      </c>
      <c r="BA608" s="127">
        <f t="shared" si="452"/>
        <v>0</v>
      </c>
      <c r="BB608" s="127">
        <f t="shared" si="452"/>
        <v>0</v>
      </c>
      <c r="BC608" s="127">
        <f t="shared" si="452"/>
        <v>0</v>
      </c>
      <c r="BD608" s="127">
        <f t="shared" si="452"/>
        <v>0</v>
      </c>
      <c r="BE608" s="127">
        <f t="shared" si="452"/>
        <v>0</v>
      </c>
      <c r="BF608" s="127">
        <f t="shared" si="452"/>
        <v>0</v>
      </c>
      <c r="BG608" s="127">
        <f t="shared" si="452"/>
        <v>0</v>
      </c>
      <c r="BH608" s="127">
        <f t="shared" si="452"/>
        <v>0</v>
      </c>
      <c r="BI608" s="127">
        <f t="shared" si="452"/>
        <v>0</v>
      </c>
      <c r="BJ608" s="127">
        <f t="shared" si="452"/>
        <v>0</v>
      </c>
      <c r="BK608" s="127">
        <f t="shared" si="452"/>
        <v>0</v>
      </c>
      <c r="BL608" s="127">
        <f t="shared" si="452"/>
        <v>0</v>
      </c>
      <c r="BM608" s="127">
        <f t="shared" si="452"/>
        <v>0</v>
      </c>
    </row>
    <row r="609" spans="2:65" x14ac:dyDescent="0.25">
      <c r="F609" s="142"/>
      <c r="G609" s="142"/>
      <c r="H609" s="142"/>
      <c r="I609" s="142"/>
      <c r="J609" s="142"/>
      <c r="K609" s="142"/>
      <c r="L609" s="142"/>
      <c r="M609" s="142"/>
      <c r="N609" s="142"/>
      <c r="O609" s="142"/>
      <c r="P609" s="142"/>
      <c r="Q609" s="142"/>
      <c r="R609" s="142"/>
      <c r="S609" s="142"/>
      <c r="T609" s="142"/>
      <c r="U609" s="142"/>
      <c r="V609" s="142"/>
      <c r="W609" s="142"/>
      <c r="X609" s="142"/>
      <c r="Y609" s="142"/>
      <c r="Z609" s="142"/>
      <c r="AA609" s="142"/>
      <c r="AB609" s="142"/>
      <c r="AC609" s="142"/>
      <c r="AD609" s="142"/>
      <c r="AE609" s="142"/>
      <c r="AF609" s="142"/>
      <c r="AG609" s="142"/>
      <c r="AH609" s="142"/>
      <c r="AI609" s="142"/>
      <c r="AJ609" s="142"/>
      <c r="AK609" s="142"/>
      <c r="AL609" s="142"/>
      <c r="AM609" s="142"/>
      <c r="AN609" s="142"/>
      <c r="AO609" s="142"/>
      <c r="AP609" s="142"/>
      <c r="AQ609" s="142"/>
      <c r="AR609" s="142"/>
      <c r="AS609" s="142"/>
      <c r="AT609" s="142"/>
      <c r="AU609" s="142"/>
      <c r="AV609" s="142"/>
      <c r="AW609" s="142"/>
      <c r="AX609" s="142"/>
      <c r="AY609" s="142"/>
      <c r="AZ609" s="142"/>
      <c r="BA609" s="142"/>
      <c r="BB609" s="142"/>
      <c r="BC609" s="142"/>
      <c r="BD609" s="142"/>
      <c r="BE609" s="142"/>
      <c r="BF609" s="142"/>
      <c r="BG609" s="142"/>
      <c r="BH609" s="142"/>
      <c r="BI609" s="142"/>
      <c r="BJ609" s="142"/>
      <c r="BK609" s="142"/>
      <c r="BL609" s="142"/>
      <c r="BM609" s="142"/>
    </row>
    <row r="610" spans="2:65" ht="30" x14ac:dyDescent="0.25">
      <c r="C610" s="50" t="s">
        <v>165</v>
      </c>
      <c r="F610" s="165" t="s">
        <v>166</v>
      </c>
      <c r="G610" s="165" t="s">
        <v>166</v>
      </c>
      <c r="H610" s="165" t="s">
        <v>166</v>
      </c>
      <c r="I610" s="165" t="s">
        <v>166</v>
      </c>
      <c r="J610" s="165" t="s">
        <v>166</v>
      </c>
      <c r="K610" s="165" t="s">
        <v>166</v>
      </c>
      <c r="L610" s="165" t="s">
        <v>166</v>
      </c>
      <c r="M610" s="165" t="s">
        <v>166</v>
      </c>
      <c r="N610" s="165" t="s">
        <v>166</v>
      </c>
      <c r="O610" s="165" t="s">
        <v>166</v>
      </c>
      <c r="P610" s="165" t="s">
        <v>166</v>
      </c>
      <c r="Q610" s="165" t="s">
        <v>166</v>
      </c>
      <c r="R610" s="165" t="s">
        <v>166</v>
      </c>
      <c r="S610" s="165" t="s">
        <v>166</v>
      </c>
      <c r="T610" s="165" t="s">
        <v>166</v>
      </c>
      <c r="U610" s="165" t="s">
        <v>166</v>
      </c>
      <c r="V610" s="165" t="s">
        <v>166</v>
      </c>
      <c r="W610" s="165" t="s">
        <v>166</v>
      </c>
      <c r="X610" s="165" t="s">
        <v>166</v>
      </c>
      <c r="Y610" s="165" t="s">
        <v>166</v>
      </c>
      <c r="Z610" s="165" t="s">
        <v>166</v>
      </c>
      <c r="AA610" s="165" t="s">
        <v>166</v>
      </c>
      <c r="AB610" s="165" t="s">
        <v>166</v>
      </c>
      <c r="AC610" s="165" t="s">
        <v>166</v>
      </c>
      <c r="AD610" s="165" t="s">
        <v>166</v>
      </c>
      <c r="AE610" s="165" t="s">
        <v>166</v>
      </c>
      <c r="AF610" s="165" t="s">
        <v>166</v>
      </c>
      <c r="AG610" s="165" t="s">
        <v>166</v>
      </c>
      <c r="AH610" s="165" t="s">
        <v>166</v>
      </c>
      <c r="AI610" s="165" t="s">
        <v>166</v>
      </c>
      <c r="AJ610" s="165" t="s">
        <v>166</v>
      </c>
      <c r="AK610" s="165" t="s">
        <v>166</v>
      </c>
      <c r="AL610" s="165" t="s">
        <v>166</v>
      </c>
      <c r="AM610" s="165" t="s">
        <v>166</v>
      </c>
      <c r="AN610" s="165" t="s">
        <v>166</v>
      </c>
      <c r="AO610" s="165" t="s">
        <v>166</v>
      </c>
      <c r="AP610" s="165" t="s">
        <v>166</v>
      </c>
      <c r="AQ610" s="165" t="s">
        <v>166</v>
      </c>
      <c r="AR610" s="165" t="s">
        <v>166</v>
      </c>
      <c r="AS610" s="165" t="s">
        <v>166</v>
      </c>
      <c r="AT610" s="165" t="s">
        <v>166</v>
      </c>
      <c r="AU610" s="165" t="s">
        <v>166</v>
      </c>
      <c r="AV610" s="165" t="s">
        <v>166</v>
      </c>
      <c r="AW610" s="165" t="s">
        <v>166</v>
      </c>
      <c r="AX610" s="165" t="s">
        <v>166</v>
      </c>
      <c r="AY610" s="165" t="s">
        <v>166</v>
      </c>
      <c r="AZ610" s="165" t="s">
        <v>166</v>
      </c>
      <c r="BA610" s="165" t="s">
        <v>166</v>
      </c>
      <c r="BB610" s="165" t="s">
        <v>166</v>
      </c>
      <c r="BC610" s="165" t="s">
        <v>166</v>
      </c>
      <c r="BD610" s="165" t="s">
        <v>166</v>
      </c>
      <c r="BE610" s="165" t="s">
        <v>166</v>
      </c>
      <c r="BF610" s="165" t="s">
        <v>166</v>
      </c>
      <c r="BG610" s="165" t="s">
        <v>166</v>
      </c>
      <c r="BH610" s="165" t="s">
        <v>166</v>
      </c>
      <c r="BI610" s="165" t="s">
        <v>166</v>
      </c>
      <c r="BJ610" s="165" t="s">
        <v>166</v>
      </c>
      <c r="BK610" s="165" t="s">
        <v>166</v>
      </c>
      <c r="BL610" s="165" t="s">
        <v>166</v>
      </c>
      <c r="BM610" s="165" t="s">
        <v>166</v>
      </c>
    </row>
    <row r="611" spans="2:65" x14ac:dyDescent="0.25">
      <c r="B611" t="str">
        <f>+B596</f>
        <v>FABBRICATI</v>
      </c>
      <c r="C611" s="51">
        <f>+C596</f>
        <v>0</v>
      </c>
      <c r="F611" s="127"/>
      <c r="G611" s="127"/>
      <c r="H611" s="127"/>
      <c r="I611" s="127"/>
      <c r="J611" s="127"/>
      <c r="K611" s="127"/>
      <c r="L611" s="127"/>
      <c r="M611" s="127"/>
      <c r="N611" s="127"/>
      <c r="O611" s="127"/>
      <c r="P611" s="127"/>
      <c r="Q611" s="127"/>
      <c r="R611" s="127"/>
      <c r="S611" s="127"/>
      <c r="T611" s="127"/>
      <c r="U611" s="127"/>
      <c r="V611" s="127"/>
      <c r="W611" s="127"/>
      <c r="X611" s="127"/>
      <c r="Y611" s="127"/>
      <c r="Z611" s="127"/>
      <c r="AA611" s="127"/>
      <c r="AB611" s="127"/>
      <c r="AC611" s="127"/>
      <c r="AD611" s="127"/>
      <c r="AE611" s="127"/>
      <c r="AF611" s="127"/>
      <c r="AG611" s="127"/>
      <c r="AH611" s="127"/>
      <c r="AI611" s="127"/>
      <c r="AJ611" s="127"/>
      <c r="AK611" s="127"/>
      <c r="AL611" s="127"/>
      <c r="AM611" s="127"/>
      <c r="AN611" s="127"/>
      <c r="AO611" s="127"/>
      <c r="AP611" s="127"/>
      <c r="AQ611" s="127"/>
      <c r="AR611" s="127">
        <f t="shared" ref="AR611:BM611" si="454">+IF(AQ618=$G$5,0,1)*(SUM($G$5)*$C611)/12</f>
        <v>0</v>
      </c>
      <c r="AS611" s="127">
        <f t="shared" si="454"/>
        <v>0</v>
      </c>
      <c r="AT611" s="127">
        <f t="shared" si="454"/>
        <v>0</v>
      </c>
      <c r="AU611" s="127">
        <f t="shared" si="454"/>
        <v>0</v>
      </c>
      <c r="AV611" s="127">
        <f t="shared" si="454"/>
        <v>0</v>
      </c>
      <c r="AW611" s="127">
        <f t="shared" si="454"/>
        <v>0</v>
      </c>
      <c r="AX611" s="127">
        <f t="shared" si="454"/>
        <v>0</v>
      </c>
      <c r="AY611" s="127">
        <f t="shared" si="454"/>
        <v>0</v>
      </c>
      <c r="AZ611" s="127">
        <f t="shared" si="454"/>
        <v>0</v>
      </c>
      <c r="BA611" s="127">
        <f t="shared" si="454"/>
        <v>0</v>
      </c>
      <c r="BB611" s="127">
        <f t="shared" si="454"/>
        <v>0</v>
      </c>
      <c r="BC611" s="127">
        <f t="shared" si="454"/>
        <v>0</v>
      </c>
      <c r="BD611" s="127">
        <f t="shared" si="454"/>
        <v>0</v>
      </c>
      <c r="BE611" s="127">
        <f t="shared" si="454"/>
        <v>0</v>
      </c>
      <c r="BF611" s="127">
        <f t="shared" si="454"/>
        <v>0</v>
      </c>
      <c r="BG611" s="127">
        <f t="shared" si="454"/>
        <v>0</v>
      </c>
      <c r="BH611" s="127">
        <f t="shared" si="454"/>
        <v>0</v>
      </c>
      <c r="BI611" s="127">
        <f t="shared" si="454"/>
        <v>0</v>
      </c>
      <c r="BJ611" s="127">
        <f t="shared" si="454"/>
        <v>0</v>
      </c>
      <c r="BK611" s="127">
        <f t="shared" si="454"/>
        <v>0</v>
      </c>
      <c r="BL611" s="127">
        <f t="shared" si="454"/>
        <v>0</v>
      </c>
      <c r="BM611" s="127">
        <f t="shared" si="454"/>
        <v>0</v>
      </c>
    </row>
    <row r="612" spans="2:65" x14ac:dyDescent="0.25">
      <c r="B612" t="str">
        <f t="shared" ref="B612:C616" si="455">+B597</f>
        <v>IMPIANTI E MACCHINARI</v>
      </c>
      <c r="C612" s="51">
        <f t="shared" si="455"/>
        <v>0</v>
      </c>
      <c r="F612" s="127"/>
      <c r="G612" s="127"/>
      <c r="H612" s="127"/>
      <c r="I612" s="127"/>
      <c r="J612" s="127"/>
      <c r="K612" s="127"/>
      <c r="L612" s="127"/>
      <c r="M612" s="127"/>
      <c r="N612" s="127"/>
      <c r="O612" s="127"/>
      <c r="P612" s="127"/>
      <c r="Q612" s="127"/>
      <c r="R612" s="127"/>
      <c r="S612" s="127"/>
      <c r="T612" s="127"/>
      <c r="U612" s="127"/>
      <c r="V612" s="127"/>
      <c r="W612" s="127"/>
      <c r="X612" s="127"/>
      <c r="Y612" s="127"/>
      <c r="Z612" s="127"/>
      <c r="AA612" s="127"/>
      <c r="AB612" s="127"/>
      <c r="AC612" s="127"/>
      <c r="AD612" s="127"/>
      <c r="AE612" s="127"/>
      <c r="AF612" s="127"/>
      <c r="AG612" s="127"/>
      <c r="AH612" s="127"/>
      <c r="AI612" s="127"/>
      <c r="AJ612" s="127"/>
      <c r="AK612" s="127"/>
      <c r="AL612" s="127"/>
      <c r="AM612" s="127"/>
      <c r="AN612" s="127"/>
      <c r="AO612" s="127"/>
      <c r="AP612" s="127"/>
      <c r="AQ612" s="127"/>
      <c r="AR612" s="127">
        <f t="shared" ref="AR612:BM612" si="456">+IF(AQ619=$G$5,0,1)*(SUM($G$6)*$C612)/12</f>
        <v>0</v>
      </c>
      <c r="AS612" s="127">
        <f t="shared" si="456"/>
        <v>0</v>
      </c>
      <c r="AT612" s="127">
        <f t="shared" si="456"/>
        <v>0</v>
      </c>
      <c r="AU612" s="127">
        <f t="shared" si="456"/>
        <v>0</v>
      </c>
      <c r="AV612" s="127">
        <f t="shared" si="456"/>
        <v>0</v>
      </c>
      <c r="AW612" s="127">
        <f t="shared" si="456"/>
        <v>0</v>
      </c>
      <c r="AX612" s="127">
        <f t="shared" si="456"/>
        <v>0</v>
      </c>
      <c r="AY612" s="127">
        <f t="shared" si="456"/>
        <v>0</v>
      </c>
      <c r="AZ612" s="127">
        <f t="shared" si="456"/>
        <v>0</v>
      </c>
      <c r="BA612" s="127">
        <f t="shared" si="456"/>
        <v>0</v>
      </c>
      <c r="BB612" s="127">
        <f t="shared" si="456"/>
        <v>0</v>
      </c>
      <c r="BC612" s="127">
        <f t="shared" si="456"/>
        <v>0</v>
      </c>
      <c r="BD612" s="127">
        <f t="shared" si="456"/>
        <v>0</v>
      </c>
      <c r="BE612" s="127">
        <f t="shared" si="456"/>
        <v>0</v>
      </c>
      <c r="BF612" s="127">
        <f t="shared" si="456"/>
        <v>0</v>
      </c>
      <c r="BG612" s="127">
        <f t="shared" si="456"/>
        <v>0</v>
      </c>
      <c r="BH612" s="127">
        <f t="shared" si="456"/>
        <v>0</v>
      </c>
      <c r="BI612" s="127">
        <f t="shared" si="456"/>
        <v>0</v>
      </c>
      <c r="BJ612" s="127">
        <f t="shared" si="456"/>
        <v>0</v>
      </c>
      <c r="BK612" s="127">
        <f t="shared" si="456"/>
        <v>0</v>
      </c>
      <c r="BL612" s="127">
        <f t="shared" si="456"/>
        <v>0</v>
      </c>
      <c r="BM612" s="127">
        <f t="shared" si="456"/>
        <v>0</v>
      </c>
    </row>
    <row r="613" spans="2:65" x14ac:dyDescent="0.25">
      <c r="B613" t="str">
        <f t="shared" si="455"/>
        <v>ATTREZZATURE IND.LI E COMM.LI</v>
      </c>
      <c r="C613" s="51">
        <f t="shared" si="455"/>
        <v>0</v>
      </c>
      <c r="F613" s="127"/>
      <c r="G613" s="127"/>
      <c r="H613" s="127"/>
      <c r="I613" s="127"/>
      <c r="J613" s="127"/>
      <c r="K613" s="127"/>
      <c r="L613" s="127"/>
      <c r="M613" s="127"/>
      <c r="N613" s="127"/>
      <c r="O613" s="127"/>
      <c r="P613" s="127"/>
      <c r="Q613" s="127"/>
      <c r="R613" s="127"/>
      <c r="S613" s="127"/>
      <c r="T613" s="127"/>
      <c r="U613" s="127"/>
      <c r="V613" s="127"/>
      <c r="W613" s="127"/>
      <c r="X613" s="127"/>
      <c r="Y613" s="127"/>
      <c r="Z613" s="127"/>
      <c r="AA613" s="127"/>
      <c r="AB613" s="127"/>
      <c r="AC613" s="127"/>
      <c r="AD613" s="127"/>
      <c r="AE613" s="127"/>
      <c r="AF613" s="127"/>
      <c r="AG613" s="127"/>
      <c r="AH613" s="127"/>
      <c r="AI613" s="127"/>
      <c r="AJ613" s="127"/>
      <c r="AK613" s="127"/>
      <c r="AL613" s="127"/>
      <c r="AM613" s="127"/>
      <c r="AN613" s="127"/>
      <c r="AO613" s="127"/>
      <c r="AP613" s="127"/>
      <c r="AQ613" s="127"/>
      <c r="AR613" s="127">
        <f t="shared" ref="AR613:BM613" si="457">+IF(AQ620=$G$5,0,1)*(SUM($G$7)*$C613)/12</f>
        <v>0</v>
      </c>
      <c r="AS613" s="127">
        <f t="shared" si="457"/>
        <v>0</v>
      </c>
      <c r="AT613" s="127">
        <f t="shared" si="457"/>
        <v>0</v>
      </c>
      <c r="AU613" s="127">
        <f t="shared" si="457"/>
        <v>0</v>
      </c>
      <c r="AV613" s="127">
        <f t="shared" si="457"/>
        <v>0</v>
      </c>
      <c r="AW613" s="127">
        <f t="shared" si="457"/>
        <v>0</v>
      </c>
      <c r="AX613" s="127">
        <f t="shared" si="457"/>
        <v>0</v>
      </c>
      <c r="AY613" s="127">
        <f t="shared" si="457"/>
        <v>0</v>
      </c>
      <c r="AZ613" s="127">
        <f t="shared" si="457"/>
        <v>0</v>
      </c>
      <c r="BA613" s="127">
        <f t="shared" si="457"/>
        <v>0</v>
      </c>
      <c r="BB613" s="127">
        <f t="shared" si="457"/>
        <v>0</v>
      </c>
      <c r="BC613" s="127">
        <f t="shared" si="457"/>
        <v>0</v>
      </c>
      <c r="BD613" s="127">
        <f t="shared" si="457"/>
        <v>0</v>
      </c>
      <c r="BE613" s="127">
        <f t="shared" si="457"/>
        <v>0</v>
      </c>
      <c r="BF613" s="127">
        <f t="shared" si="457"/>
        <v>0</v>
      </c>
      <c r="BG613" s="127">
        <f t="shared" si="457"/>
        <v>0</v>
      </c>
      <c r="BH613" s="127">
        <f t="shared" si="457"/>
        <v>0</v>
      </c>
      <c r="BI613" s="127">
        <f t="shared" si="457"/>
        <v>0</v>
      </c>
      <c r="BJ613" s="127">
        <f t="shared" si="457"/>
        <v>0</v>
      </c>
      <c r="BK613" s="127">
        <f t="shared" si="457"/>
        <v>0</v>
      </c>
      <c r="BL613" s="127">
        <f t="shared" si="457"/>
        <v>0</v>
      </c>
      <c r="BM613" s="127">
        <f t="shared" si="457"/>
        <v>0</v>
      </c>
    </row>
    <row r="614" spans="2:65" x14ac:dyDescent="0.25">
      <c r="B614" t="str">
        <f t="shared" si="455"/>
        <v>COSTI D'IMPIANTO E AMPLIAMENTO</v>
      </c>
      <c r="C614" s="51">
        <f t="shared" si="455"/>
        <v>0</v>
      </c>
      <c r="F614" s="127"/>
      <c r="G614" s="127"/>
      <c r="H614" s="127"/>
      <c r="I614" s="127"/>
      <c r="J614" s="127"/>
      <c r="K614" s="127"/>
      <c r="L614" s="127"/>
      <c r="M614" s="127"/>
      <c r="N614" s="127"/>
      <c r="O614" s="127"/>
      <c r="P614" s="127"/>
      <c r="Q614" s="127"/>
      <c r="R614" s="127"/>
      <c r="S614" s="127"/>
      <c r="T614" s="127"/>
      <c r="U614" s="127"/>
      <c r="V614" s="127"/>
      <c r="W614" s="127"/>
      <c r="X614" s="127"/>
      <c r="Y614" s="127"/>
      <c r="Z614" s="127"/>
      <c r="AA614" s="127"/>
      <c r="AB614" s="127"/>
      <c r="AC614" s="127"/>
      <c r="AD614" s="127"/>
      <c r="AE614" s="127"/>
      <c r="AF614" s="127"/>
      <c r="AG614" s="127"/>
      <c r="AH614" s="127"/>
      <c r="AI614" s="127"/>
      <c r="AJ614" s="127"/>
      <c r="AK614" s="127"/>
      <c r="AL614" s="127"/>
      <c r="AM614" s="127"/>
      <c r="AN614" s="127"/>
      <c r="AO614" s="127"/>
      <c r="AP614" s="127"/>
      <c r="AQ614" s="127"/>
      <c r="AR614" s="127">
        <f t="shared" ref="AR614:BM614" si="458">+IF(AQ621=$G$5,0,1)*(SUM($G$8)*$C614)/12</f>
        <v>0</v>
      </c>
      <c r="AS614" s="127">
        <f t="shared" si="458"/>
        <v>0</v>
      </c>
      <c r="AT614" s="127">
        <f t="shared" si="458"/>
        <v>0</v>
      </c>
      <c r="AU614" s="127">
        <f t="shared" si="458"/>
        <v>0</v>
      </c>
      <c r="AV614" s="127">
        <f t="shared" si="458"/>
        <v>0</v>
      </c>
      <c r="AW614" s="127">
        <f t="shared" si="458"/>
        <v>0</v>
      </c>
      <c r="AX614" s="127">
        <f t="shared" si="458"/>
        <v>0</v>
      </c>
      <c r="AY614" s="127">
        <f t="shared" si="458"/>
        <v>0</v>
      </c>
      <c r="AZ614" s="127">
        <f t="shared" si="458"/>
        <v>0</v>
      </c>
      <c r="BA614" s="127">
        <f t="shared" si="458"/>
        <v>0</v>
      </c>
      <c r="BB614" s="127">
        <f t="shared" si="458"/>
        <v>0</v>
      </c>
      <c r="BC614" s="127">
        <f t="shared" si="458"/>
        <v>0</v>
      </c>
      <c r="BD614" s="127">
        <f t="shared" si="458"/>
        <v>0</v>
      </c>
      <c r="BE614" s="127">
        <f t="shared" si="458"/>
        <v>0</v>
      </c>
      <c r="BF614" s="127">
        <f t="shared" si="458"/>
        <v>0</v>
      </c>
      <c r="BG614" s="127">
        <f t="shared" si="458"/>
        <v>0</v>
      </c>
      <c r="BH614" s="127">
        <f t="shared" si="458"/>
        <v>0</v>
      </c>
      <c r="BI614" s="127">
        <f t="shared" si="458"/>
        <v>0</v>
      </c>
      <c r="BJ614" s="127">
        <f t="shared" si="458"/>
        <v>0</v>
      </c>
      <c r="BK614" s="127">
        <f t="shared" si="458"/>
        <v>0</v>
      </c>
      <c r="BL614" s="127">
        <f t="shared" si="458"/>
        <v>0</v>
      </c>
      <c r="BM614" s="127">
        <f t="shared" si="458"/>
        <v>0</v>
      </c>
    </row>
    <row r="615" spans="2:65" x14ac:dyDescent="0.25">
      <c r="B615" t="str">
        <f t="shared" si="455"/>
        <v>FEE D'INGRESSO</v>
      </c>
      <c r="C615" s="51">
        <f t="shared" si="455"/>
        <v>0</v>
      </c>
      <c r="F615" s="127"/>
      <c r="G615" s="127"/>
      <c r="H615" s="127"/>
      <c r="I615" s="127"/>
      <c r="J615" s="127"/>
      <c r="K615" s="127"/>
      <c r="L615" s="127"/>
      <c r="M615" s="127"/>
      <c r="N615" s="127"/>
      <c r="O615" s="127"/>
      <c r="P615" s="127"/>
      <c r="Q615" s="127"/>
      <c r="R615" s="127"/>
      <c r="S615" s="127"/>
      <c r="T615" s="127"/>
      <c r="U615" s="127"/>
      <c r="V615" s="127"/>
      <c r="W615" s="127"/>
      <c r="X615" s="127"/>
      <c r="Y615" s="127"/>
      <c r="Z615" s="127"/>
      <c r="AA615" s="127"/>
      <c r="AB615" s="127"/>
      <c r="AC615" s="127"/>
      <c r="AD615" s="127"/>
      <c r="AE615" s="127"/>
      <c r="AF615" s="127"/>
      <c r="AG615" s="127"/>
      <c r="AH615" s="127"/>
      <c r="AI615" s="127"/>
      <c r="AJ615" s="127"/>
      <c r="AK615" s="127"/>
      <c r="AL615" s="127"/>
      <c r="AM615" s="127"/>
      <c r="AN615" s="127"/>
      <c r="AO615" s="127"/>
      <c r="AP615" s="127"/>
      <c r="AQ615" s="127"/>
      <c r="AR615" s="127">
        <f t="shared" ref="AR615:BM615" si="459">+IF(AQ622=$G$5,0,1)*(SUM($G$9)*$C615)/12</f>
        <v>0</v>
      </c>
      <c r="AS615" s="127">
        <f t="shared" si="459"/>
        <v>0</v>
      </c>
      <c r="AT615" s="127">
        <f t="shared" si="459"/>
        <v>0</v>
      </c>
      <c r="AU615" s="127">
        <f t="shared" si="459"/>
        <v>0</v>
      </c>
      <c r="AV615" s="127">
        <f t="shared" si="459"/>
        <v>0</v>
      </c>
      <c r="AW615" s="127">
        <f t="shared" si="459"/>
        <v>0</v>
      </c>
      <c r="AX615" s="127">
        <f t="shared" si="459"/>
        <v>0</v>
      </c>
      <c r="AY615" s="127">
        <f t="shared" si="459"/>
        <v>0</v>
      </c>
      <c r="AZ615" s="127">
        <f t="shared" si="459"/>
        <v>0</v>
      </c>
      <c r="BA615" s="127">
        <f t="shared" si="459"/>
        <v>0</v>
      </c>
      <c r="BB615" s="127">
        <f t="shared" si="459"/>
        <v>0</v>
      </c>
      <c r="BC615" s="127">
        <f t="shared" si="459"/>
        <v>0</v>
      </c>
      <c r="BD615" s="127">
        <f t="shared" si="459"/>
        <v>0</v>
      </c>
      <c r="BE615" s="127">
        <f t="shared" si="459"/>
        <v>0</v>
      </c>
      <c r="BF615" s="127">
        <f t="shared" si="459"/>
        <v>0</v>
      </c>
      <c r="BG615" s="127">
        <f t="shared" si="459"/>
        <v>0</v>
      </c>
      <c r="BH615" s="127">
        <f t="shared" si="459"/>
        <v>0</v>
      </c>
      <c r="BI615" s="127">
        <f t="shared" si="459"/>
        <v>0</v>
      </c>
      <c r="BJ615" s="127">
        <f t="shared" si="459"/>
        <v>0</v>
      </c>
      <c r="BK615" s="127">
        <f t="shared" si="459"/>
        <v>0</v>
      </c>
      <c r="BL615" s="127">
        <f t="shared" si="459"/>
        <v>0</v>
      </c>
      <c r="BM615" s="127">
        <f t="shared" si="459"/>
        <v>0</v>
      </c>
    </row>
    <row r="616" spans="2:65" x14ac:dyDescent="0.25">
      <c r="B616" t="str">
        <f t="shared" si="455"/>
        <v>ALTRE IMM.NI IMMATERIALI</v>
      </c>
      <c r="C616" s="51">
        <f t="shared" si="455"/>
        <v>0</v>
      </c>
      <c r="F616" s="127"/>
      <c r="G616" s="127"/>
      <c r="H616" s="127"/>
      <c r="I616" s="127"/>
      <c r="J616" s="127"/>
      <c r="K616" s="127"/>
      <c r="L616" s="127"/>
      <c r="M616" s="127"/>
      <c r="N616" s="127"/>
      <c r="O616" s="127"/>
      <c r="P616" s="127"/>
      <c r="Q616" s="127"/>
      <c r="R616" s="127"/>
      <c r="S616" s="127"/>
      <c r="T616" s="127"/>
      <c r="U616" s="127"/>
      <c r="V616" s="127"/>
      <c r="W616" s="127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AH616" s="127"/>
      <c r="AI616" s="127"/>
      <c r="AJ616" s="127"/>
      <c r="AK616" s="127"/>
      <c r="AL616" s="127"/>
      <c r="AM616" s="127"/>
      <c r="AN616" s="127"/>
      <c r="AO616" s="127"/>
      <c r="AP616" s="127"/>
      <c r="AQ616" s="127"/>
      <c r="AR616" s="127">
        <f t="shared" ref="AR616:BM616" si="460">+IF(AQ623=$G$5,0,1)*(SUM($G$10)*$C616)/12</f>
        <v>0</v>
      </c>
      <c r="AS616" s="127">
        <f t="shared" si="460"/>
        <v>0</v>
      </c>
      <c r="AT616" s="127">
        <f t="shared" si="460"/>
        <v>0</v>
      </c>
      <c r="AU616" s="127">
        <f t="shared" si="460"/>
        <v>0</v>
      </c>
      <c r="AV616" s="127">
        <f t="shared" si="460"/>
        <v>0</v>
      </c>
      <c r="AW616" s="127">
        <f t="shared" si="460"/>
        <v>0</v>
      </c>
      <c r="AX616" s="127">
        <f t="shared" si="460"/>
        <v>0</v>
      </c>
      <c r="AY616" s="127">
        <f t="shared" si="460"/>
        <v>0</v>
      </c>
      <c r="AZ616" s="127">
        <f t="shared" si="460"/>
        <v>0</v>
      </c>
      <c r="BA616" s="127">
        <f t="shared" si="460"/>
        <v>0</v>
      </c>
      <c r="BB616" s="127">
        <f t="shared" si="460"/>
        <v>0</v>
      </c>
      <c r="BC616" s="127">
        <f t="shared" si="460"/>
        <v>0</v>
      </c>
      <c r="BD616" s="127">
        <f t="shared" si="460"/>
        <v>0</v>
      </c>
      <c r="BE616" s="127">
        <f t="shared" si="460"/>
        <v>0</v>
      </c>
      <c r="BF616" s="127">
        <f t="shared" si="460"/>
        <v>0</v>
      </c>
      <c r="BG616" s="127">
        <f t="shared" si="460"/>
        <v>0</v>
      </c>
      <c r="BH616" s="127">
        <f t="shared" si="460"/>
        <v>0</v>
      </c>
      <c r="BI616" s="127">
        <f t="shared" si="460"/>
        <v>0</v>
      </c>
      <c r="BJ616" s="127">
        <f t="shared" si="460"/>
        <v>0</v>
      </c>
      <c r="BK616" s="127">
        <f t="shared" si="460"/>
        <v>0</v>
      </c>
      <c r="BL616" s="127">
        <f t="shared" si="460"/>
        <v>0</v>
      </c>
      <c r="BM616" s="127">
        <f t="shared" si="460"/>
        <v>0</v>
      </c>
    </row>
    <row r="617" spans="2:65" ht="30" x14ac:dyDescent="0.25">
      <c r="C617" s="50"/>
      <c r="F617" s="165" t="s">
        <v>167</v>
      </c>
      <c r="G617" s="165" t="s">
        <v>167</v>
      </c>
      <c r="H617" s="165" t="s">
        <v>167</v>
      </c>
      <c r="I617" s="165" t="s">
        <v>167</v>
      </c>
      <c r="J617" s="165" t="s">
        <v>167</v>
      </c>
      <c r="K617" s="165" t="s">
        <v>167</v>
      </c>
      <c r="L617" s="165" t="s">
        <v>167</v>
      </c>
      <c r="M617" s="165" t="s">
        <v>167</v>
      </c>
      <c r="N617" s="165" t="s">
        <v>167</v>
      </c>
      <c r="O617" s="165" t="s">
        <v>167</v>
      </c>
      <c r="P617" s="165" t="s">
        <v>167</v>
      </c>
      <c r="Q617" s="165" t="s">
        <v>167</v>
      </c>
      <c r="R617" s="165" t="s">
        <v>167</v>
      </c>
      <c r="S617" s="165" t="s">
        <v>167</v>
      </c>
      <c r="T617" s="165" t="s">
        <v>167</v>
      </c>
      <c r="U617" s="165" t="s">
        <v>167</v>
      </c>
      <c r="V617" s="165" t="s">
        <v>167</v>
      </c>
      <c r="W617" s="165" t="s">
        <v>167</v>
      </c>
      <c r="X617" s="165" t="s">
        <v>167</v>
      </c>
      <c r="Y617" s="165" t="s">
        <v>167</v>
      </c>
      <c r="Z617" s="165" t="s">
        <v>167</v>
      </c>
      <c r="AA617" s="165" t="s">
        <v>167</v>
      </c>
      <c r="AB617" s="165" t="s">
        <v>167</v>
      </c>
      <c r="AC617" s="165" t="s">
        <v>167</v>
      </c>
      <c r="AD617" s="165" t="s">
        <v>167</v>
      </c>
      <c r="AE617" s="165" t="s">
        <v>167</v>
      </c>
      <c r="AF617" s="165" t="s">
        <v>167</v>
      </c>
      <c r="AG617" s="165" t="s">
        <v>167</v>
      </c>
      <c r="AH617" s="165" t="s">
        <v>167</v>
      </c>
      <c r="AI617" s="165" t="s">
        <v>167</v>
      </c>
      <c r="AJ617" s="165" t="s">
        <v>167</v>
      </c>
      <c r="AK617" s="165" t="s">
        <v>167</v>
      </c>
      <c r="AL617" s="165" t="s">
        <v>167</v>
      </c>
      <c r="AM617" s="165" t="s">
        <v>167</v>
      </c>
      <c r="AN617" s="165" t="s">
        <v>167</v>
      </c>
      <c r="AO617" s="165" t="s">
        <v>167</v>
      </c>
      <c r="AP617" s="165" t="s">
        <v>167</v>
      </c>
      <c r="AQ617" s="165" t="s">
        <v>167</v>
      </c>
      <c r="AR617" s="165" t="s">
        <v>167</v>
      </c>
      <c r="AS617" s="165" t="s">
        <v>167</v>
      </c>
      <c r="AT617" s="165" t="s">
        <v>167</v>
      </c>
      <c r="AU617" s="165" t="s">
        <v>167</v>
      </c>
      <c r="AV617" s="165" t="s">
        <v>167</v>
      </c>
      <c r="AW617" s="165" t="s">
        <v>167</v>
      </c>
      <c r="AX617" s="165" t="s">
        <v>167</v>
      </c>
      <c r="AY617" s="165" t="s">
        <v>167</v>
      </c>
      <c r="AZ617" s="165" t="s">
        <v>167</v>
      </c>
      <c r="BA617" s="165" t="s">
        <v>167</v>
      </c>
      <c r="BB617" s="165" t="s">
        <v>167</v>
      </c>
      <c r="BC617" s="165" t="s">
        <v>167</v>
      </c>
      <c r="BD617" s="165" t="s">
        <v>167</v>
      </c>
      <c r="BE617" s="165" t="s">
        <v>167</v>
      </c>
      <c r="BF617" s="165" t="s">
        <v>167</v>
      </c>
      <c r="BG617" s="165" t="s">
        <v>167</v>
      </c>
      <c r="BH617" s="165" t="s">
        <v>167</v>
      </c>
      <c r="BI617" s="165" t="s">
        <v>167</v>
      </c>
      <c r="BJ617" s="165" t="s">
        <v>167</v>
      </c>
      <c r="BK617" s="165" t="s">
        <v>167</v>
      </c>
      <c r="BL617" s="165" t="s">
        <v>167</v>
      </c>
      <c r="BM617" s="165" t="s">
        <v>167</v>
      </c>
    </row>
    <row r="618" spans="2:65" x14ac:dyDescent="0.25">
      <c r="B618" t="str">
        <f>+B611</f>
        <v>FABBRICATI</v>
      </c>
      <c r="C618" s="51"/>
      <c r="F618" s="127"/>
      <c r="G618" s="127"/>
      <c r="H618" s="127"/>
      <c r="I618" s="127"/>
      <c r="J618" s="127"/>
      <c r="K618" s="127"/>
      <c r="L618" s="127"/>
      <c r="M618" s="127"/>
      <c r="N618" s="127"/>
      <c r="O618" s="127"/>
      <c r="P618" s="127"/>
      <c r="Q618" s="127"/>
      <c r="R618" s="127"/>
      <c r="S618" s="127"/>
      <c r="T618" s="127"/>
      <c r="U618" s="127"/>
      <c r="V618" s="127"/>
      <c r="W618" s="127"/>
      <c r="X618" s="127"/>
      <c r="Y618" s="127"/>
      <c r="Z618" s="127"/>
      <c r="AA618" s="127"/>
      <c r="AB618" s="127"/>
      <c r="AC618" s="127"/>
      <c r="AD618" s="127"/>
      <c r="AE618" s="127"/>
      <c r="AF618" s="127"/>
      <c r="AG618" s="127"/>
      <c r="AH618" s="127"/>
      <c r="AI618" s="127"/>
      <c r="AJ618" s="127"/>
      <c r="AK618" s="127"/>
      <c r="AL618" s="127"/>
      <c r="AM618" s="127"/>
      <c r="AN618" s="127"/>
      <c r="AO618" s="127"/>
      <c r="AP618" s="127"/>
      <c r="AQ618" s="127"/>
      <c r="AR618" s="127">
        <f t="shared" ref="AR618:BM623" si="461">+AQ618+AR611</f>
        <v>0</v>
      </c>
      <c r="AS618" s="127">
        <f t="shared" si="461"/>
        <v>0</v>
      </c>
      <c r="AT618" s="127">
        <f t="shared" si="461"/>
        <v>0</v>
      </c>
      <c r="AU618" s="127">
        <f t="shared" si="461"/>
        <v>0</v>
      </c>
      <c r="AV618" s="127">
        <f t="shared" si="461"/>
        <v>0</v>
      </c>
      <c r="AW618" s="127">
        <f t="shared" si="461"/>
        <v>0</v>
      </c>
      <c r="AX618" s="127">
        <f t="shared" si="461"/>
        <v>0</v>
      </c>
      <c r="AY618" s="127">
        <f t="shared" si="461"/>
        <v>0</v>
      </c>
      <c r="AZ618" s="127">
        <f t="shared" si="461"/>
        <v>0</v>
      </c>
      <c r="BA618" s="127">
        <f t="shared" si="461"/>
        <v>0</v>
      </c>
      <c r="BB618" s="127">
        <f t="shared" si="461"/>
        <v>0</v>
      </c>
      <c r="BC618" s="127">
        <f t="shared" si="461"/>
        <v>0</v>
      </c>
      <c r="BD618" s="127">
        <f t="shared" si="461"/>
        <v>0</v>
      </c>
      <c r="BE618" s="127">
        <f t="shared" si="461"/>
        <v>0</v>
      </c>
      <c r="BF618" s="127">
        <f t="shared" si="461"/>
        <v>0</v>
      </c>
      <c r="BG618" s="127">
        <f t="shared" si="461"/>
        <v>0</v>
      </c>
      <c r="BH618" s="127">
        <f t="shared" si="461"/>
        <v>0</v>
      </c>
      <c r="BI618" s="127">
        <f t="shared" si="461"/>
        <v>0</v>
      </c>
      <c r="BJ618" s="127">
        <f t="shared" si="461"/>
        <v>0</v>
      </c>
      <c r="BK618" s="127">
        <f t="shared" si="461"/>
        <v>0</v>
      </c>
      <c r="BL618" s="127">
        <f t="shared" si="461"/>
        <v>0</v>
      </c>
      <c r="BM618" s="127">
        <f t="shared" si="461"/>
        <v>0</v>
      </c>
    </row>
    <row r="619" spans="2:65" x14ac:dyDescent="0.25">
      <c r="B619" t="str">
        <f t="shared" ref="B619:B622" si="462">+B612</f>
        <v>IMPIANTI E MACCHINARI</v>
      </c>
      <c r="C619" s="51"/>
      <c r="F619" s="127"/>
      <c r="G619" s="127"/>
      <c r="H619" s="127"/>
      <c r="I619" s="127"/>
      <c r="J619" s="127"/>
      <c r="K619" s="127"/>
      <c r="L619" s="127"/>
      <c r="M619" s="127"/>
      <c r="N619" s="127"/>
      <c r="O619" s="127"/>
      <c r="P619" s="127"/>
      <c r="Q619" s="127"/>
      <c r="R619" s="127"/>
      <c r="S619" s="127"/>
      <c r="T619" s="127"/>
      <c r="U619" s="127"/>
      <c r="V619" s="127"/>
      <c r="W619" s="127"/>
      <c r="X619" s="127"/>
      <c r="Y619" s="127"/>
      <c r="Z619" s="127"/>
      <c r="AA619" s="127"/>
      <c r="AB619" s="127"/>
      <c r="AC619" s="127"/>
      <c r="AD619" s="127"/>
      <c r="AE619" s="127"/>
      <c r="AF619" s="127"/>
      <c r="AG619" s="127"/>
      <c r="AH619" s="127"/>
      <c r="AI619" s="127"/>
      <c r="AJ619" s="127"/>
      <c r="AK619" s="127"/>
      <c r="AL619" s="127"/>
      <c r="AM619" s="127"/>
      <c r="AN619" s="127"/>
      <c r="AO619" s="127"/>
      <c r="AP619" s="127"/>
      <c r="AQ619" s="127"/>
      <c r="AR619" s="127">
        <f t="shared" si="461"/>
        <v>0</v>
      </c>
      <c r="AS619" s="127">
        <f t="shared" si="461"/>
        <v>0</v>
      </c>
      <c r="AT619" s="127">
        <f t="shared" si="461"/>
        <v>0</v>
      </c>
      <c r="AU619" s="127">
        <f t="shared" si="461"/>
        <v>0</v>
      </c>
      <c r="AV619" s="127">
        <f t="shared" si="461"/>
        <v>0</v>
      </c>
      <c r="AW619" s="127">
        <f t="shared" si="461"/>
        <v>0</v>
      </c>
      <c r="AX619" s="127">
        <f t="shared" si="461"/>
        <v>0</v>
      </c>
      <c r="AY619" s="127">
        <f t="shared" si="461"/>
        <v>0</v>
      </c>
      <c r="AZ619" s="127">
        <f t="shared" si="461"/>
        <v>0</v>
      </c>
      <c r="BA619" s="127">
        <f t="shared" si="461"/>
        <v>0</v>
      </c>
      <c r="BB619" s="127">
        <f t="shared" si="461"/>
        <v>0</v>
      </c>
      <c r="BC619" s="127">
        <f t="shared" si="461"/>
        <v>0</v>
      </c>
      <c r="BD619" s="127">
        <f t="shared" si="461"/>
        <v>0</v>
      </c>
      <c r="BE619" s="127">
        <f t="shared" si="461"/>
        <v>0</v>
      </c>
      <c r="BF619" s="127">
        <f t="shared" si="461"/>
        <v>0</v>
      </c>
      <c r="BG619" s="127">
        <f t="shared" si="461"/>
        <v>0</v>
      </c>
      <c r="BH619" s="127">
        <f t="shared" si="461"/>
        <v>0</v>
      </c>
      <c r="BI619" s="127">
        <f t="shared" si="461"/>
        <v>0</v>
      </c>
      <c r="BJ619" s="127">
        <f t="shared" si="461"/>
        <v>0</v>
      </c>
      <c r="BK619" s="127">
        <f t="shared" si="461"/>
        <v>0</v>
      </c>
      <c r="BL619" s="127">
        <f t="shared" si="461"/>
        <v>0</v>
      </c>
      <c r="BM619" s="127">
        <f t="shared" si="461"/>
        <v>0</v>
      </c>
    </row>
    <row r="620" spans="2:65" x14ac:dyDescent="0.25">
      <c r="B620" t="str">
        <f t="shared" si="462"/>
        <v>ATTREZZATURE IND.LI E COMM.LI</v>
      </c>
      <c r="C620" s="51"/>
      <c r="F620" s="127"/>
      <c r="G620" s="127"/>
      <c r="H620" s="127"/>
      <c r="I620" s="127"/>
      <c r="J620" s="127"/>
      <c r="K620" s="127"/>
      <c r="L620" s="127"/>
      <c r="M620" s="127"/>
      <c r="N620" s="127"/>
      <c r="O620" s="127"/>
      <c r="P620" s="127"/>
      <c r="Q620" s="127"/>
      <c r="R620" s="127"/>
      <c r="S620" s="127"/>
      <c r="T620" s="127"/>
      <c r="U620" s="127"/>
      <c r="V620" s="127"/>
      <c r="W620" s="127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AH620" s="127"/>
      <c r="AI620" s="127"/>
      <c r="AJ620" s="127"/>
      <c r="AK620" s="127"/>
      <c r="AL620" s="127"/>
      <c r="AM620" s="127"/>
      <c r="AN620" s="127"/>
      <c r="AO620" s="127"/>
      <c r="AP620" s="127"/>
      <c r="AQ620" s="127"/>
      <c r="AR620" s="127">
        <f t="shared" si="461"/>
        <v>0</v>
      </c>
      <c r="AS620" s="127">
        <f t="shared" si="461"/>
        <v>0</v>
      </c>
      <c r="AT620" s="127">
        <f t="shared" si="461"/>
        <v>0</v>
      </c>
      <c r="AU620" s="127">
        <f t="shared" si="461"/>
        <v>0</v>
      </c>
      <c r="AV620" s="127">
        <f t="shared" si="461"/>
        <v>0</v>
      </c>
      <c r="AW620" s="127">
        <f t="shared" si="461"/>
        <v>0</v>
      </c>
      <c r="AX620" s="127">
        <f t="shared" si="461"/>
        <v>0</v>
      </c>
      <c r="AY620" s="127">
        <f t="shared" si="461"/>
        <v>0</v>
      </c>
      <c r="AZ620" s="127">
        <f t="shared" si="461"/>
        <v>0</v>
      </c>
      <c r="BA620" s="127">
        <f t="shared" si="461"/>
        <v>0</v>
      </c>
      <c r="BB620" s="127">
        <f t="shared" si="461"/>
        <v>0</v>
      </c>
      <c r="BC620" s="127">
        <f t="shared" si="461"/>
        <v>0</v>
      </c>
      <c r="BD620" s="127">
        <f t="shared" si="461"/>
        <v>0</v>
      </c>
      <c r="BE620" s="127">
        <f t="shared" si="461"/>
        <v>0</v>
      </c>
      <c r="BF620" s="127">
        <f t="shared" si="461"/>
        <v>0</v>
      </c>
      <c r="BG620" s="127">
        <f t="shared" si="461"/>
        <v>0</v>
      </c>
      <c r="BH620" s="127">
        <f t="shared" si="461"/>
        <v>0</v>
      </c>
      <c r="BI620" s="127">
        <f t="shared" si="461"/>
        <v>0</v>
      </c>
      <c r="BJ620" s="127">
        <f t="shared" si="461"/>
        <v>0</v>
      </c>
      <c r="BK620" s="127">
        <f t="shared" si="461"/>
        <v>0</v>
      </c>
      <c r="BL620" s="127">
        <f t="shared" si="461"/>
        <v>0</v>
      </c>
      <c r="BM620" s="127">
        <f t="shared" si="461"/>
        <v>0</v>
      </c>
    </row>
    <row r="621" spans="2:65" x14ac:dyDescent="0.25">
      <c r="B621" t="str">
        <f t="shared" si="462"/>
        <v>COSTI D'IMPIANTO E AMPLIAMENTO</v>
      </c>
      <c r="C621" s="51"/>
      <c r="F621" s="127"/>
      <c r="G621" s="127"/>
      <c r="H621" s="127"/>
      <c r="I621" s="127"/>
      <c r="J621" s="127"/>
      <c r="K621" s="127"/>
      <c r="L621" s="127"/>
      <c r="M621" s="127"/>
      <c r="N621" s="127"/>
      <c r="O621" s="127"/>
      <c r="P621" s="127"/>
      <c r="Q621" s="127"/>
      <c r="R621" s="127"/>
      <c r="S621" s="127"/>
      <c r="T621" s="127"/>
      <c r="U621" s="127"/>
      <c r="V621" s="127"/>
      <c r="W621" s="127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AH621" s="127"/>
      <c r="AI621" s="127"/>
      <c r="AJ621" s="127"/>
      <c r="AK621" s="127"/>
      <c r="AL621" s="127"/>
      <c r="AM621" s="127"/>
      <c r="AN621" s="127"/>
      <c r="AO621" s="127"/>
      <c r="AP621" s="127"/>
      <c r="AQ621" s="127"/>
      <c r="AR621" s="127">
        <f t="shared" si="461"/>
        <v>0</v>
      </c>
      <c r="AS621" s="127">
        <f t="shared" si="461"/>
        <v>0</v>
      </c>
      <c r="AT621" s="127">
        <f t="shared" si="461"/>
        <v>0</v>
      </c>
      <c r="AU621" s="127">
        <f t="shared" si="461"/>
        <v>0</v>
      </c>
      <c r="AV621" s="127">
        <f t="shared" si="461"/>
        <v>0</v>
      </c>
      <c r="AW621" s="127">
        <f t="shared" si="461"/>
        <v>0</v>
      </c>
      <c r="AX621" s="127">
        <f t="shared" si="461"/>
        <v>0</v>
      </c>
      <c r="AY621" s="127">
        <f t="shared" si="461"/>
        <v>0</v>
      </c>
      <c r="AZ621" s="127">
        <f t="shared" si="461"/>
        <v>0</v>
      </c>
      <c r="BA621" s="127">
        <f t="shared" si="461"/>
        <v>0</v>
      </c>
      <c r="BB621" s="127">
        <f t="shared" si="461"/>
        <v>0</v>
      </c>
      <c r="BC621" s="127">
        <f t="shared" si="461"/>
        <v>0</v>
      </c>
      <c r="BD621" s="127">
        <f t="shared" si="461"/>
        <v>0</v>
      </c>
      <c r="BE621" s="127">
        <f t="shared" si="461"/>
        <v>0</v>
      </c>
      <c r="BF621" s="127">
        <f t="shared" si="461"/>
        <v>0</v>
      </c>
      <c r="BG621" s="127">
        <f t="shared" si="461"/>
        <v>0</v>
      </c>
      <c r="BH621" s="127">
        <f t="shared" si="461"/>
        <v>0</v>
      </c>
      <c r="BI621" s="127">
        <f t="shared" si="461"/>
        <v>0</v>
      </c>
      <c r="BJ621" s="127">
        <f t="shared" si="461"/>
        <v>0</v>
      </c>
      <c r="BK621" s="127">
        <f t="shared" si="461"/>
        <v>0</v>
      </c>
      <c r="BL621" s="127">
        <f t="shared" si="461"/>
        <v>0</v>
      </c>
      <c r="BM621" s="127">
        <f t="shared" si="461"/>
        <v>0</v>
      </c>
    </row>
    <row r="622" spans="2:65" x14ac:dyDescent="0.25">
      <c r="B622" t="str">
        <f t="shared" si="462"/>
        <v>FEE D'INGRESSO</v>
      </c>
      <c r="C622" s="51"/>
      <c r="F622" s="127"/>
      <c r="G622" s="127"/>
      <c r="H622" s="127"/>
      <c r="I622" s="127"/>
      <c r="J622" s="127"/>
      <c r="K622" s="127"/>
      <c r="L622" s="127"/>
      <c r="M622" s="127"/>
      <c r="N622" s="127"/>
      <c r="O622" s="127"/>
      <c r="P622" s="127"/>
      <c r="Q622" s="127"/>
      <c r="R622" s="127"/>
      <c r="S622" s="127"/>
      <c r="T622" s="127"/>
      <c r="U622" s="127"/>
      <c r="V622" s="127"/>
      <c r="W622" s="127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AH622" s="127"/>
      <c r="AI622" s="127"/>
      <c r="AJ622" s="127"/>
      <c r="AK622" s="127"/>
      <c r="AL622" s="127"/>
      <c r="AM622" s="127"/>
      <c r="AN622" s="127"/>
      <c r="AO622" s="127"/>
      <c r="AP622" s="127"/>
      <c r="AQ622" s="127"/>
      <c r="AR622" s="127">
        <f t="shared" si="461"/>
        <v>0</v>
      </c>
      <c r="AS622" s="127">
        <f t="shared" si="461"/>
        <v>0</v>
      </c>
      <c r="AT622" s="127">
        <f t="shared" si="461"/>
        <v>0</v>
      </c>
      <c r="AU622" s="127">
        <f t="shared" si="461"/>
        <v>0</v>
      </c>
      <c r="AV622" s="127">
        <f t="shared" si="461"/>
        <v>0</v>
      </c>
      <c r="AW622" s="127">
        <f t="shared" si="461"/>
        <v>0</v>
      </c>
      <c r="AX622" s="127">
        <f t="shared" si="461"/>
        <v>0</v>
      </c>
      <c r="AY622" s="127">
        <f t="shared" si="461"/>
        <v>0</v>
      </c>
      <c r="AZ622" s="127">
        <f t="shared" si="461"/>
        <v>0</v>
      </c>
      <c r="BA622" s="127">
        <f t="shared" si="461"/>
        <v>0</v>
      </c>
      <c r="BB622" s="127">
        <f t="shared" si="461"/>
        <v>0</v>
      </c>
      <c r="BC622" s="127">
        <f t="shared" si="461"/>
        <v>0</v>
      </c>
      <c r="BD622" s="127">
        <f t="shared" si="461"/>
        <v>0</v>
      </c>
      <c r="BE622" s="127">
        <f t="shared" si="461"/>
        <v>0</v>
      </c>
      <c r="BF622" s="127">
        <f t="shared" si="461"/>
        <v>0</v>
      </c>
      <c r="BG622" s="127">
        <f t="shared" si="461"/>
        <v>0</v>
      </c>
      <c r="BH622" s="127">
        <f t="shared" si="461"/>
        <v>0</v>
      </c>
      <c r="BI622" s="127">
        <f t="shared" si="461"/>
        <v>0</v>
      </c>
      <c r="BJ622" s="127">
        <f t="shared" si="461"/>
        <v>0</v>
      </c>
      <c r="BK622" s="127">
        <f t="shared" si="461"/>
        <v>0</v>
      </c>
      <c r="BL622" s="127">
        <f t="shared" si="461"/>
        <v>0</v>
      </c>
      <c r="BM622" s="127">
        <f t="shared" si="461"/>
        <v>0</v>
      </c>
    </row>
    <row r="623" spans="2:65" x14ac:dyDescent="0.25">
      <c r="B623" t="str">
        <f>+B616</f>
        <v>ALTRE IMM.NI IMMATERIALI</v>
      </c>
      <c r="C623" s="51"/>
      <c r="F623" s="127"/>
      <c r="G623" s="127"/>
      <c r="H623" s="127"/>
      <c r="I623" s="127"/>
      <c r="J623" s="127"/>
      <c r="K623" s="127"/>
      <c r="L623" s="127"/>
      <c r="M623" s="127"/>
      <c r="N623" s="127"/>
      <c r="O623" s="127"/>
      <c r="P623" s="127"/>
      <c r="Q623" s="127"/>
      <c r="R623" s="127"/>
      <c r="S623" s="127"/>
      <c r="T623" s="127"/>
      <c r="U623" s="127"/>
      <c r="V623" s="127"/>
      <c r="W623" s="127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AH623" s="127"/>
      <c r="AI623" s="127"/>
      <c r="AJ623" s="127"/>
      <c r="AK623" s="127"/>
      <c r="AL623" s="127"/>
      <c r="AM623" s="127"/>
      <c r="AN623" s="127"/>
      <c r="AO623" s="127"/>
      <c r="AP623" s="127"/>
      <c r="AQ623" s="127"/>
      <c r="AR623" s="127">
        <f t="shared" si="461"/>
        <v>0</v>
      </c>
      <c r="AS623" s="127">
        <f t="shared" si="461"/>
        <v>0</v>
      </c>
      <c r="AT623" s="127">
        <f t="shared" si="461"/>
        <v>0</v>
      </c>
      <c r="AU623" s="127">
        <f t="shared" si="461"/>
        <v>0</v>
      </c>
      <c r="AV623" s="127">
        <f t="shared" si="461"/>
        <v>0</v>
      </c>
      <c r="AW623" s="127">
        <f t="shared" si="461"/>
        <v>0</v>
      </c>
      <c r="AX623" s="127">
        <f t="shared" si="461"/>
        <v>0</v>
      </c>
      <c r="AY623" s="127">
        <f t="shared" si="461"/>
        <v>0</v>
      </c>
      <c r="AZ623" s="127">
        <f t="shared" si="461"/>
        <v>0</v>
      </c>
      <c r="BA623" s="127">
        <f t="shared" si="461"/>
        <v>0</v>
      </c>
      <c r="BB623" s="127">
        <f t="shared" si="461"/>
        <v>0</v>
      </c>
      <c r="BC623" s="127">
        <f t="shared" si="461"/>
        <v>0</v>
      </c>
      <c r="BD623" s="127">
        <f t="shared" si="461"/>
        <v>0</v>
      </c>
      <c r="BE623" s="127">
        <f t="shared" si="461"/>
        <v>0</v>
      </c>
      <c r="BF623" s="127">
        <f t="shared" si="461"/>
        <v>0</v>
      </c>
      <c r="BG623" s="127">
        <f t="shared" si="461"/>
        <v>0</v>
      </c>
      <c r="BH623" s="127">
        <f t="shared" si="461"/>
        <v>0</v>
      </c>
      <c r="BI623" s="127">
        <f t="shared" si="461"/>
        <v>0</v>
      </c>
      <c r="BJ623" s="127">
        <f t="shared" si="461"/>
        <v>0</v>
      </c>
      <c r="BK623" s="127">
        <f t="shared" si="461"/>
        <v>0</v>
      </c>
      <c r="BL623" s="127">
        <f t="shared" si="461"/>
        <v>0</v>
      </c>
      <c r="BM623" s="127">
        <f t="shared" si="461"/>
        <v>0</v>
      </c>
    </row>
    <row r="624" spans="2:65" x14ac:dyDescent="0.25">
      <c r="F624" s="142"/>
      <c r="G624" s="142"/>
      <c r="H624" s="142"/>
      <c r="I624" s="142"/>
      <c r="J624" s="142"/>
      <c r="K624" s="142"/>
      <c r="L624" s="142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  <c r="Z624" s="142"/>
      <c r="AA624" s="142"/>
      <c r="AB624" s="142"/>
      <c r="AC624" s="142"/>
      <c r="AD624" s="142"/>
      <c r="AE624" s="142"/>
      <c r="AF624" s="142"/>
      <c r="AG624" s="142"/>
      <c r="AH624" s="142"/>
      <c r="AI624" s="142"/>
      <c r="AJ624" s="142"/>
      <c r="AK624" s="142"/>
      <c r="AL624" s="142"/>
      <c r="AM624" s="142"/>
      <c r="AN624" s="142"/>
      <c r="AO624" s="142"/>
      <c r="AP624" s="142"/>
      <c r="AQ624" s="142"/>
      <c r="AR624" s="142"/>
      <c r="AS624" s="142"/>
      <c r="AT624" s="142"/>
      <c r="AU624" s="142"/>
      <c r="AV624" s="142"/>
      <c r="AW624" s="142"/>
      <c r="AX624" s="142"/>
      <c r="AY624" s="142"/>
      <c r="AZ624" s="142"/>
      <c r="BA624" s="142"/>
      <c r="BB624" s="142"/>
      <c r="BC624" s="142"/>
      <c r="BD624" s="142"/>
      <c r="BE624" s="142"/>
      <c r="BF624" s="142"/>
      <c r="BG624" s="142"/>
      <c r="BH624" s="142"/>
      <c r="BI624" s="142"/>
      <c r="BJ624" s="142"/>
      <c r="BK624" s="142"/>
      <c r="BL624" s="142"/>
      <c r="BM624" s="142"/>
    </row>
    <row r="625" spans="2:65" ht="30" x14ac:dyDescent="0.25">
      <c r="C625" s="50" t="s">
        <v>165</v>
      </c>
      <c r="F625" s="165" t="s">
        <v>166</v>
      </c>
      <c r="G625" s="165" t="s">
        <v>166</v>
      </c>
      <c r="H625" s="165" t="s">
        <v>166</v>
      </c>
      <c r="I625" s="165" t="s">
        <v>166</v>
      </c>
      <c r="J625" s="165" t="s">
        <v>166</v>
      </c>
      <c r="K625" s="165" t="s">
        <v>166</v>
      </c>
      <c r="L625" s="165" t="s">
        <v>166</v>
      </c>
      <c r="M625" s="165" t="s">
        <v>166</v>
      </c>
      <c r="N625" s="165" t="s">
        <v>166</v>
      </c>
      <c r="O625" s="165" t="s">
        <v>166</v>
      </c>
      <c r="P625" s="165" t="s">
        <v>166</v>
      </c>
      <c r="Q625" s="165" t="s">
        <v>166</v>
      </c>
      <c r="R625" s="165" t="s">
        <v>166</v>
      </c>
      <c r="S625" s="165" t="s">
        <v>166</v>
      </c>
      <c r="T625" s="165" t="s">
        <v>166</v>
      </c>
      <c r="U625" s="165" t="s">
        <v>166</v>
      </c>
      <c r="V625" s="165" t="s">
        <v>166</v>
      </c>
      <c r="W625" s="165" t="s">
        <v>166</v>
      </c>
      <c r="X625" s="165" t="s">
        <v>166</v>
      </c>
      <c r="Y625" s="165" t="s">
        <v>166</v>
      </c>
      <c r="Z625" s="165" t="s">
        <v>166</v>
      </c>
      <c r="AA625" s="165" t="s">
        <v>166</v>
      </c>
      <c r="AB625" s="165" t="s">
        <v>166</v>
      </c>
      <c r="AC625" s="165" t="s">
        <v>166</v>
      </c>
      <c r="AD625" s="165" t="s">
        <v>166</v>
      </c>
      <c r="AE625" s="165" t="s">
        <v>166</v>
      </c>
      <c r="AF625" s="165" t="s">
        <v>166</v>
      </c>
      <c r="AG625" s="165" t="s">
        <v>166</v>
      </c>
      <c r="AH625" s="165" t="s">
        <v>166</v>
      </c>
      <c r="AI625" s="165" t="s">
        <v>166</v>
      </c>
      <c r="AJ625" s="165" t="s">
        <v>166</v>
      </c>
      <c r="AK625" s="165" t="s">
        <v>166</v>
      </c>
      <c r="AL625" s="165" t="s">
        <v>166</v>
      </c>
      <c r="AM625" s="165" t="s">
        <v>166</v>
      </c>
      <c r="AN625" s="165" t="s">
        <v>166</v>
      </c>
      <c r="AO625" s="165" t="s">
        <v>166</v>
      </c>
      <c r="AP625" s="165" t="s">
        <v>166</v>
      </c>
      <c r="AQ625" s="165" t="s">
        <v>166</v>
      </c>
      <c r="AR625" s="165" t="s">
        <v>166</v>
      </c>
      <c r="AS625" s="165" t="s">
        <v>166</v>
      </c>
      <c r="AT625" s="165" t="s">
        <v>166</v>
      </c>
      <c r="AU625" s="165" t="s">
        <v>166</v>
      </c>
      <c r="AV625" s="165" t="s">
        <v>166</v>
      </c>
      <c r="AW625" s="165" t="s">
        <v>166</v>
      </c>
      <c r="AX625" s="165" t="s">
        <v>166</v>
      </c>
      <c r="AY625" s="165" t="s">
        <v>166</v>
      </c>
      <c r="AZ625" s="165" t="s">
        <v>166</v>
      </c>
      <c r="BA625" s="165" t="s">
        <v>166</v>
      </c>
      <c r="BB625" s="165" t="s">
        <v>166</v>
      </c>
      <c r="BC625" s="165" t="s">
        <v>166</v>
      </c>
      <c r="BD625" s="165" t="s">
        <v>166</v>
      </c>
      <c r="BE625" s="165" t="s">
        <v>166</v>
      </c>
      <c r="BF625" s="165" t="s">
        <v>166</v>
      </c>
      <c r="BG625" s="165" t="s">
        <v>166</v>
      </c>
      <c r="BH625" s="165" t="s">
        <v>166</v>
      </c>
      <c r="BI625" s="165" t="s">
        <v>166</v>
      </c>
      <c r="BJ625" s="165" t="s">
        <v>166</v>
      </c>
      <c r="BK625" s="165" t="s">
        <v>166</v>
      </c>
      <c r="BL625" s="165" t="s">
        <v>166</v>
      </c>
      <c r="BM625" s="165" t="s">
        <v>166</v>
      </c>
    </row>
    <row r="626" spans="2:65" x14ac:dyDescent="0.25">
      <c r="B626" t="str">
        <f>+B611</f>
        <v>FABBRICATI</v>
      </c>
      <c r="C626" s="51">
        <f>+C611</f>
        <v>0</v>
      </c>
      <c r="F626" s="127"/>
      <c r="G626" s="127"/>
      <c r="H626" s="127"/>
      <c r="I626" s="127"/>
      <c r="J626" s="127"/>
      <c r="K626" s="127"/>
      <c r="L626" s="127"/>
      <c r="M626" s="127"/>
      <c r="N626" s="127"/>
      <c r="O626" s="127"/>
      <c r="P626" s="127"/>
      <c r="Q626" s="127"/>
      <c r="R626" s="127"/>
      <c r="S626" s="127"/>
      <c r="T626" s="127"/>
      <c r="U626" s="127"/>
      <c r="V626" s="127"/>
      <c r="W626" s="127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AH626" s="127"/>
      <c r="AI626" s="127"/>
      <c r="AJ626" s="127"/>
      <c r="AK626" s="127"/>
      <c r="AL626" s="127"/>
      <c r="AM626" s="127"/>
      <c r="AN626" s="127"/>
      <c r="AO626" s="127"/>
      <c r="AP626" s="127"/>
      <c r="AQ626" s="127"/>
      <c r="AR626" s="127"/>
      <c r="AS626" s="127">
        <f t="shared" ref="AS626:BM626" si="463">+IF(AR633=$G$5,0,1)*(SUM($G$5)*$C626)/12</f>
        <v>0</v>
      </c>
      <c r="AT626" s="127">
        <f t="shared" si="463"/>
        <v>0</v>
      </c>
      <c r="AU626" s="127">
        <f t="shared" si="463"/>
        <v>0</v>
      </c>
      <c r="AV626" s="127">
        <f t="shared" si="463"/>
        <v>0</v>
      </c>
      <c r="AW626" s="127">
        <f t="shared" si="463"/>
        <v>0</v>
      </c>
      <c r="AX626" s="127">
        <f t="shared" si="463"/>
        <v>0</v>
      </c>
      <c r="AY626" s="127">
        <f t="shared" si="463"/>
        <v>0</v>
      </c>
      <c r="AZ626" s="127">
        <f t="shared" si="463"/>
        <v>0</v>
      </c>
      <c r="BA626" s="127">
        <f t="shared" si="463"/>
        <v>0</v>
      </c>
      <c r="BB626" s="127">
        <f t="shared" si="463"/>
        <v>0</v>
      </c>
      <c r="BC626" s="127">
        <f t="shared" si="463"/>
        <v>0</v>
      </c>
      <c r="BD626" s="127">
        <f t="shared" si="463"/>
        <v>0</v>
      </c>
      <c r="BE626" s="127">
        <f t="shared" si="463"/>
        <v>0</v>
      </c>
      <c r="BF626" s="127">
        <f t="shared" si="463"/>
        <v>0</v>
      </c>
      <c r="BG626" s="127">
        <f t="shared" si="463"/>
        <v>0</v>
      </c>
      <c r="BH626" s="127">
        <f t="shared" si="463"/>
        <v>0</v>
      </c>
      <c r="BI626" s="127">
        <f t="shared" si="463"/>
        <v>0</v>
      </c>
      <c r="BJ626" s="127">
        <f t="shared" si="463"/>
        <v>0</v>
      </c>
      <c r="BK626" s="127">
        <f t="shared" si="463"/>
        <v>0</v>
      </c>
      <c r="BL626" s="127">
        <f t="shared" si="463"/>
        <v>0</v>
      </c>
      <c r="BM626" s="127">
        <f t="shared" si="463"/>
        <v>0</v>
      </c>
    </row>
    <row r="627" spans="2:65" x14ac:dyDescent="0.25">
      <c r="B627" t="str">
        <f t="shared" ref="B627:C631" si="464">+B612</f>
        <v>IMPIANTI E MACCHINARI</v>
      </c>
      <c r="C627" s="51">
        <f t="shared" si="464"/>
        <v>0</v>
      </c>
      <c r="F627" s="127"/>
      <c r="G627" s="127"/>
      <c r="H627" s="127"/>
      <c r="I627" s="127"/>
      <c r="J627" s="127"/>
      <c r="K627" s="127"/>
      <c r="L627" s="127"/>
      <c r="M627" s="127"/>
      <c r="N627" s="127"/>
      <c r="O627" s="127"/>
      <c r="P627" s="127"/>
      <c r="Q627" s="127"/>
      <c r="R627" s="127"/>
      <c r="S627" s="127"/>
      <c r="T627" s="127"/>
      <c r="U627" s="127"/>
      <c r="V627" s="127"/>
      <c r="W627" s="127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AH627" s="127"/>
      <c r="AI627" s="127"/>
      <c r="AJ627" s="127"/>
      <c r="AK627" s="127"/>
      <c r="AL627" s="127"/>
      <c r="AM627" s="127"/>
      <c r="AN627" s="127"/>
      <c r="AO627" s="127"/>
      <c r="AP627" s="127"/>
      <c r="AQ627" s="127"/>
      <c r="AR627" s="127"/>
      <c r="AS627" s="127">
        <f t="shared" ref="AS627:BM627" si="465">+IF(AR634=$G$5,0,1)*(SUM($G$6)*$C627)/12</f>
        <v>0</v>
      </c>
      <c r="AT627" s="127">
        <f t="shared" si="465"/>
        <v>0</v>
      </c>
      <c r="AU627" s="127">
        <f t="shared" si="465"/>
        <v>0</v>
      </c>
      <c r="AV627" s="127">
        <f t="shared" si="465"/>
        <v>0</v>
      </c>
      <c r="AW627" s="127">
        <f t="shared" si="465"/>
        <v>0</v>
      </c>
      <c r="AX627" s="127">
        <f t="shared" si="465"/>
        <v>0</v>
      </c>
      <c r="AY627" s="127">
        <f t="shared" si="465"/>
        <v>0</v>
      </c>
      <c r="AZ627" s="127">
        <f t="shared" si="465"/>
        <v>0</v>
      </c>
      <c r="BA627" s="127">
        <f t="shared" si="465"/>
        <v>0</v>
      </c>
      <c r="BB627" s="127">
        <f t="shared" si="465"/>
        <v>0</v>
      </c>
      <c r="BC627" s="127">
        <f t="shared" si="465"/>
        <v>0</v>
      </c>
      <c r="BD627" s="127">
        <f t="shared" si="465"/>
        <v>0</v>
      </c>
      <c r="BE627" s="127">
        <f t="shared" si="465"/>
        <v>0</v>
      </c>
      <c r="BF627" s="127">
        <f t="shared" si="465"/>
        <v>0</v>
      </c>
      <c r="BG627" s="127">
        <f t="shared" si="465"/>
        <v>0</v>
      </c>
      <c r="BH627" s="127">
        <f t="shared" si="465"/>
        <v>0</v>
      </c>
      <c r="BI627" s="127">
        <f t="shared" si="465"/>
        <v>0</v>
      </c>
      <c r="BJ627" s="127">
        <f t="shared" si="465"/>
        <v>0</v>
      </c>
      <c r="BK627" s="127">
        <f t="shared" si="465"/>
        <v>0</v>
      </c>
      <c r="BL627" s="127">
        <f t="shared" si="465"/>
        <v>0</v>
      </c>
      <c r="BM627" s="127">
        <f t="shared" si="465"/>
        <v>0</v>
      </c>
    </row>
    <row r="628" spans="2:65" x14ac:dyDescent="0.25">
      <c r="B628" t="str">
        <f t="shared" si="464"/>
        <v>ATTREZZATURE IND.LI E COMM.LI</v>
      </c>
      <c r="C628" s="51">
        <f t="shared" si="464"/>
        <v>0</v>
      </c>
      <c r="F628" s="127"/>
      <c r="G628" s="127"/>
      <c r="H628" s="127"/>
      <c r="I628" s="127"/>
      <c r="J628" s="127"/>
      <c r="K628" s="127"/>
      <c r="L628" s="127"/>
      <c r="M628" s="127"/>
      <c r="N628" s="127"/>
      <c r="O628" s="127"/>
      <c r="P628" s="127"/>
      <c r="Q628" s="127"/>
      <c r="R628" s="127"/>
      <c r="S628" s="127"/>
      <c r="T628" s="127"/>
      <c r="U628" s="127"/>
      <c r="V628" s="127"/>
      <c r="W628" s="127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AH628" s="127"/>
      <c r="AI628" s="127"/>
      <c r="AJ628" s="127"/>
      <c r="AK628" s="127"/>
      <c r="AL628" s="127"/>
      <c r="AM628" s="127"/>
      <c r="AN628" s="127"/>
      <c r="AO628" s="127"/>
      <c r="AP628" s="127"/>
      <c r="AQ628" s="127"/>
      <c r="AR628" s="127"/>
      <c r="AS628" s="127">
        <f t="shared" ref="AS628:BM628" si="466">+IF(AR635=$G$5,0,1)*(SUM($G$7)*$C628)/12</f>
        <v>0</v>
      </c>
      <c r="AT628" s="127">
        <f t="shared" si="466"/>
        <v>0</v>
      </c>
      <c r="AU628" s="127">
        <f t="shared" si="466"/>
        <v>0</v>
      </c>
      <c r="AV628" s="127">
        <f t="shared" si="466"/>
        <v>0</v>
      </c>
      <c r="AW628" s="127">
        <f t="shared" si="466"/>
        <v>0</v>
      </c>
      <c r="AX628" s="127">
        <f t="shared" si="466"/>
        <v>0</v>
      </c>
      <c r="AY628" s="127">
        <f t="shared" si="466"/>
        <v>0</v>
      </c>
      <c r="AZ628" s="127">
        <f t="shared" si="466"/>
        <v>0</v>
      </c>
      <c r="BA628" s="127">
        <f t="shared" si="466"/>
        <v>0</v>
      </c>
      <c r="BB628" s="127">
        <f t="shared" si="466"/>
        <v>0</v>
      </c>
      <c r="BC628" s="127">
        <f t="shared" si="466"/>
        <v>0</v>
      </c>
      <c r="BD628" s="127">
        <f t="shared" si="466"/>
        <v>0</v>
      </c>
      <c r="BE628" s="127">
        <f t="shared" si="466"/>
        <v>0</v>
      </c>
      <c r="BF628" s="127">
        <f t="shared" si="466"/>
        <v>0</v>
      </c>
      <c r="BG628" s="127">
        <f t="shared" si="466"/>
        <v>0</v>
      </c>
      <c r="BH628" s="127">
        <f t="shared" si="466"/>
        <v>0</v>
      </c>
      <c r="BI628" s="127">
        <f t="shared" si="466"/>
        <v>0</v>
      </c>
      <c r="BJ628" s="127">
        <f t="shared" si="466"/>
        <v>0</v>
      </c>
      <c r="BK628" s="127">
        <f t="shared" si="466"/>
        <v>0</v>
      </c>
      <c r="BL628" s="127">
        <f t="shared" si="466"/>
        <v>0</v>
      </c>
      <c r="BM628" s="127">
        <f t="shared" si="466"/>
        <v>0</v>
      </c>
    </row>
    <row r="629" spans="2:65" x14ac:dyDescent="0.25">
      <c r="B629" t="str">
        <f t="shared" si="464"/>
        <v>COSTI D'IMPIANTO E AMPLIAMENTO</v>
      </c>
      <c r="C629" s="51">
        <f t="shared" si="464"/>
        <v>0</v>
      </c>
      <c r="F629" s="127"/>
      <c r="G629" s="127"/>
      <c r="H629" s="127"/>
      <c r="I629" s="127"/>
      <c r="J629" s="127"/>
      <c r="K629" s="127"/>
      <c r="L629" s="127"/>
      <c r="M629" s="127"/>
      <c r="N629" s="127"/>
      <c r="O629" s="127"/>
      <c r="P629" s="127"/>
      <c r="Q629" s="127"/>
      <c r="R629" s="127"/>
      <c r="S629" s="127"/>
      <c r="T629" s="127"/>
      <c r="U629" s="127"/>
      <c r="V629" s="127"/>
      <c r="W629" s="127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AH629" s="127"/>
      <c r="AI629" s="127"/>
      <c r="AJ629" s="127"/>
      <c r="AK629" s="127"/>
      <c r="AL629" s="127"/>
      <c r="AM629" s="127"/>
      <c r="AN629" s="127"/>
      <c r="AO629" s="127"/>
      <c r="AP629" s="127"/>
      <c r="AQ629" s="127"/>
      <c r="AR629" s="127"/>
      <c r="AS629" s="127">
        <f t="shared" ref="AS629:BM629" si="467">+IF(AR636=$G$5,0,1)*(SUM($G$8)*$C629)/12</f>
        <v>0</v>
      </c>
      <c r="AT629" s="127">
        <f t="shared" si="467"/>
        <v>0</v>
      </c>
      <c r="AU629" s="127">
        <f t="shared" si="467"/>
        <v>0</v>
      </c>
      <c r="AV629" s="127">
        <f t="shared" si="467"/>
        <v>0</v>
      </c>
      <c r="AW629" s="127">
        <f t="shared" si="467"/>
        <v>0</v>
      </c>
      <c r="AX629" s="127">
        <f t="shared" si="467"/>
        <v>0</v>
      </c>
      <c r="AY629" s="127">
        <f t="shared" si="467"/>
        <v>0</v>
      </c>
      <c r="AZ629" s="127">
        <f t="shared" si="467"/>
        <v>0</v>
      </c>
      <c r="BA629" s="127">
        <f t="shared" si="467"/>
        <v>0</v>
      </c>
      <c r="BB629" s="127">
        <f t="shared" si="467"/>
        <v>0</v>
      </c>
      <c r="BC629" s="127">
        <f t="shared" si="467"/>
        <v>0</v>
      </c>
      <c r="BD629" s="127">
        <f t="shared" si="467"/>
        <v>0</v>
      </c>
      <c r="BE629" s="127">
        <f t="shared" si="467"/>
        <v>0</v>
      </c>
      <c r="BF629" s="127">
        <f t="shared" si="467"/>
        <v>0</v>
      </c>
      <c r="BG629" s="127">
        <f t="shared" si="467"/>
        <v>0</v>
      </c>
      <c r="BH629" s="127">
        <f t="shared" si="467"/>
        <v>0</v>
      </c>
      <c r="BI629" s="127">
        <f t="shared" si="467"/>
        <v>0</v>
      </c>
      <c r="BJ629" s="127">
        <f t="shared" si="467"/>
        <v>0</v>
      </c>
      <c r="BK629" s="127">
        <f t="shared" si="467"/>
        <v>0</v>
      </c>
      <c r="BL629" s="127">
        <f t="shared" si="467"/>
        <v>0</v>
      </c>
      <c r="BM629" s="127">
        <f t="shared" si="467"/>
        <v>0</v>
      </c>
    </row>
    <row r="630" spans="2:65" x14ac:dyDescent="0.25">
      <c r="B630" t="str">
        <f t="shared" si="464"/>
        <v>FEE D'INGRESSO</v>
      </c>
      <c r="C630" s="51">
        <f t="shared" si="464"/>
        <v>0</v>
      </c>
      <c r="F630" s="127"/>
      <c r="G630" s="127"/>
      <c r="H630" s="127"/>
      <c r="I630" s="127"/>
      <c r="J630" s="127"/>
      <c r="K630" s="127"/>
      <c r="L630" s="127"/>
      <c r="M630" s="127"/>
      <c r="N630" s="127"/>
      <c r="O630" s="127"/>
      <c r="P630" s="127"/>
      <c r="Q630" s="127"/>
      <c r="R630" s="127"/>
      <c r="S630" s="127"/>
      <c r="T630" s="127"/>
      <c r="U630" s="127"/>
      <c r="V630" s="127"/>
      <c r="W630" s="127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AH630" s="127"/>
      <c r="AI630" s="127"/>
      <c r="AJ630" s="127"/>
      <c r="AK630" s="127"/>
      <c r="AL630" s="127"/>
      <c r="AM630" s="127"/>
      <c r="AN630" s="127"/>
      <c r="AO630" s="127"/>
      <c r="AP630" s="127"/>
      <c r="AQ630" s="127"/>
      <c r="AR630" s="127"/>
      <c r="AS630" s="127">
        <f t="shared" ref="AS630:BM630" si="468">+IF(AR637=$G$5,0,1)*(SUM($G$9)*$C630)/12</f>
        <v>0</v>
      </c>
      <c r="AT630" s="127">
        <f t="shared" si="468"/>
        <v>0</v>
      </c>
      <c r="AU630" s="127">
        <f t="shared" si="468"/>
        <v>0</v>
      </c>
      <c r="AV630" s="127">
        <f t="shared" si="468"/>
        <v>0</v>
      </c>
      <c r="AW630" s="127">
        <f t="shared" si="468"/>
        <v>0</v>
      </c>
      <c r="AX630" s="127">
        <f t="shared" si="468"/>
        <v>0</v>
      </c>
      <c r="AY630" s="127">
        <f t="shared" si="468"/>
        <v>0</v>
      </c>
      <c r="AZ630" s="127">
        <f t="shared" si="468"/>
        <v>0</v>
      </c>
      <c r="BA630" s="127">
        <f t="shared" si="468"/>
        <v>0</v>
      </c>
      <c r="BB630" s="127">
        <f t="shared" si="468"/>
        <v>0</v>
      </c>
      <c r="BC630" s="127">
        <f t="shared" si="468"/>
        <v>0</v>
      </c>
      <c r="BD630" s="127">
        <f t="shared" si="468"/>
        <v>0</v>
      </c>
      <c r="BE630" s="127">
        <f t="shared" si="468"/>
        <v>0</v>
      </c>
      <c r="BF630" s="127">
        <f t="shared" si="468"/>
        <v>0</v>
      </c>
      <c r="BG630" s="127">
        <f t="shared" si="468"/>
        <v>0</v>
      </c>
      <c r="BH630" s="127">
        <f t="shared" si="468"/>
        <v>0</v>
      </c>
      <c r="BI630" s="127">
        <f t="shared" si="468"/>
        <v>0</v>
      </c>
      <c r="BJ630" s="127">
        <f t="shared" si="468"/>
        <v>0</v>
      </c>
      <c r="BK630" s="127">
        <f t="shared" si="468"/>
        <v>0</v>
      </c>
      <c r="BL630" s="127">
        <f t="shared" si="468"/>
        <v>0</v>
      </c>
      <c r="BM630" s="127">
        <f t="shared" si="468"/>
        <v>0</v>
      </c>
    </row>
    <row r="631" spans="2:65" x14ac:dyDescent="0.25">
      <c r="B631" t="str">
        <f t="shared" si="464"/>
        <v>ALTRE IMM.NI IMMATERIALI</v>
      </c>
      <c r="C631" s="51">
        <f t="shared" si="464"/>
        <v>0</v>
      </c>
      <c r="F631" s="127"/>
      <c r="G631" s="127"/>
      <c r="H631" s="127"/>
      <c r="I631" s="127"/>
      <c r="J631" s="127"/>
      <c r="K631" s="127"/>
      <c r="L631" s="127"/>
      <c r="M631" s="127"/>
      <c r="N631" s="127"/>
      <c r="O631" s="127"/>
      <c r="P631" s="127"/>
      <c r="Q631" s="127"/>
      <c r="R631" s="127"/>
      <c r="S631" s="127"/>
      <c r="T631" s="127"/>
      <c r="U631" s="127"/>
      <c r="V631" s="127"/>
      <c r="W631" s="127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AH631" s="127"/>
      <c r="AI631" s="127"/>
      <c r="AJ631" s="127"/>
      <c r="AK631" s="127"/>
      <c r="AL631" s="127"/>
      <c r="AM631" s="127"/>
      <c r="AN631" s="127"/>
      <c r="AO631" s="127"/>
      <c r="AP631" s="127"/>
      <c r="AQ631" s="127"/>
      <c r="AR631" s="127"/>
      <c r="AS631" s="127">
        <f t="shared" ref="AS631:BM631" si="469">+IF(AR638=$G$5,0,1)*(SUM($G$10)*$C631)/12</f>
        <v>0</v>
      </c>
      <c r="AT631" s="127">
        <f t="shared" si="469"/>
        <v>0</v>
      </c>
      <c r="AU631" s="127">
        <f t="shared" si="469"/>
        <v>0</v>
      </c>
      <c r="AV631" s="127">
        <f t="shared" si="469"/>
        <v>0</v>
      </c>
      <c r="AW631" s="127">
        <f t="shared" si="469"/>
        <v>0</v>
      </c>
      <c r="AX631" s="127">
        <f t="shared" si="469"/>
        <v>0</v>
      </c>
      <c r="AY631" s="127">
        <f t="shared" si="469"/>
        <v>0</v>
      </c>
      <c r="AZ631" s="127">
        <f t="shared" si="469"/>
        <v>0</v>
      </c>
      <c r="BA631" s="127">
        <f t="shared" si="469"/>
        <v>0</v>
      </c>
      <c r="BB631" s="127">
        <f t="shared" si="469"/>
        <v>0</v>
      </c>
      <c r="BC631" s="127">
        <f t="shared" si="469"/>
        <v>0</v>
      </c>
      <c r="BD631" s="127">
        <f t="shared" si="469"/>
        <v>0</v>
      </c>
      <c r="BE631" s="127">
        <f t="shared" si="469"/>
        <v>0</v>
      </c>
      <c r="BF631" s="127">
        <f t="shared" si="469"/>
        <v>0</v>
      </c>
      <c r="BG631" s="127">
        <f t="shared" si="469"/>
        <v>0</v>
      </c>
      <c r="BH631" s="127">
        <f t="shared" si="469"/>
        <v>0</v>
      </c>
      <c r="BI631" s="127">
        <f t="shared" si="469"/>
        <v>0</v>
      </c>
      <c r="BJ631" s="127">
        <f t="shared" si="469"/>
        <v>0</v>
      </c>
      <c r="BK631" s="127">
        <f t="shared" si="469"/>
        <v>0</v>
      </c>
      <c r="BL631" s="127">
        <f t="shared" si="469"/>
        <v>0</v>
      </c>
      <c r="BM631" s="127">
        <f t="shared" si="469"/>
        <v>0</v>
      </c>
    </row>
    <row r="632" spans="2:65" ht="30" x14ac:dyDescent="0.25">
      <c r="C632" s="50"/>
      <c r="F632" s="165" t="s">
        <v>167</v>
      </c>
      <c r="G632" s="165" t="s">
        <v>167</v>
      </c>
      <c r="H632" s="165" t="s">
        <v>167</v>
      </c>
      <c r="I632" s="165" t="s">
        <v>167</v>
      </c>
      <c r="J632" s="165" t="s">
        <v>167</v>
      </c>
      <c r="K632" s="165" t="s">
        <v>167</v>
      </c>
      <c r="L632" s="165" t="s">
        <v>167</v>
      </c>
      <c r="M632" s="165" t="s">
        <v>167</v>
      </c>
      <c r="N632" s="165" t="s">
        <v>167</v>
      </c>
      <c r="O632" s="165" t="s">
        <v>167</v>
      </c>
      <c r="P632" s="165" t="s">
        <v>167</v>
      </c>
      <c r="Q632" s="165" t="s">
        <v>167</v>
      </c>
      <c r="R632" s="165" t="s">
        <v>167</v>
      </c>
      <c r="S632" s="165" t="s">
        <v>167</v>
      </c>
      <c r="T632" s="165" t="s">
        <v>167</v>
      </c>
      <c r="U632" s="165" t="s">
        <v>167</v>
      </c>
      <c r="V632" s="165" t="s">
        <v>167</v>
      </c>
      <c r="W632" s="165" t="s">
        <v>167</v>
      </c>
      <c r="X632" s="165" t="s">
        <v>167</v>
      </c>
      <c r="Y632" s="165" t="s">
        <v>167</v>
      </c>
      <c r="Z632" s="165" t="s">
        <v>167</v>
      </c>
      <c r="AA632" s="165" t="s">
        <v>167</v>
      </c>
      <c r="AB632" s="165" t="s">
        <v>167</v>
      </c>
      <c r="AC632" s="165" t="s">
        <v>167</v>
      </c>
      <c r="AD632" s="165" t="s">
        <v>167</v>
      </c>
      <c r="AE632" s="165" t="s">
        <v>167</v>
      </c>
      <c r="AF632" s="165" t="s">
        <v>167</v>
      </c>
      <c r="AG632" s="165" t="s">
        <v>167</v>
      </c>
      <c r="AH632" s="165" t="s">
        <v>167</v>
      </c>
      <c r="AI632" s="165" t="s">
        <v>167</v>
      </c>
      <c r="AJ632" s="165" t="s">
        <v>167</v>
      </c>
      <c r="AK632" s="165" t="s">
        <v>167</v>
      </c>
      <c r="AL632" s="165" t="s">
        <v>167</v>
      </c>
      <c r="AM632" s="165" t="s">
        <v>167</v>
      </c>
      <c r="AN632" s="165" t="s">
        <v>167</v>
      </c>
      <c r="AO632" s="165" t="s">
        <v>167</v>
      </c>
      <c r="AP632" s="165" t="s">
        <v>167</v>
      </c>
      <c r="AQ632" s="165" t="s">
        <v>167</v>
      </c>
      <c r="AR632" s="165" t="s">
        <v>167</v>
      </c>
      <c r="AS632" s="165" t="s">
        <v>167</v>
      </c>
      <c r="AT632" s="165" t="s">
        <v>167</v>
      </c>
      <c r="AU632" s="165" t="s">
        <v>167</v>
      </c>
      <c r="AV632" s="165" t="s">
        <v>167</v>
      </c>
      <c r="AW632" s="165" t="s">
        <v>167</v>
      </c>
      <c r="AX632" s="165" t="s">
        <v>167</v>
      </c>
      <c r="AY632" s="165" t="s">
        <v>167</v>
      </c>
      <c r="AZ632" s="165" t="s">
        <v>167</v>
      </c>
      <c r="BA632" s="165" t="s">
        <v>167</v>
      </c>
      <c r="BB632" s="165" t="s">
        <v>167</v>
      </c>
      <c r="BC632" s="165" t="s">
        <v>167</v>
      </c>
      <c r="BD632" s="165" t="s">
        <v>167</v>
      </c>
      <c r="BE632" s="165" t="s">
        <v>167</v>
      </c>
      <c r="BF632" s="165" t="s">
        <v>167</v>
      </c>
      <c r="BG632" s="165" t="s">
        <v>167</v>
      </c>
      <c r="BH632" s="165" t="s">
        <v>167</v>
      </c>
      <c r="BI632" s="165" t="s">
        <v>167</v>
      </c>
      <c r="BJ632" s="165" t="s">
        <v>167</v>
      </c>
      <c r="BK632" s="165" t="s">
        <v>167</v>
      </c>
      <c r="BL632" s="165" t="s">
        <v>167</v>
      </c>
      <c r="BM632" s="165" t="s">
        <v>167</v>
      </c>
    </row>
    <row r="633" spans="2:65" x14ac:dyDescent="0.25">
      <c r="B633" t="str">
        <f>+B626</f>
        <v>FABBRICATI</v>
      </c>
      <c r="C633" s="51"/>
      <c r="F633" s="127"/>
      <c r="G633" s="127"/>
      <c r="H633" s="127"/>
      <c r="I633" s="127"/>
      <c r="J633" s="127"/>
      <c r="K633" s="127"/>
      <c r="L633" s="127"/>
      <c r="M633" s="127"/>
      <c r="N633" s="127"/>
      <c r="O633" s="127"/>
      <c r="P633" s="127"/>
      <c r="Q633" s="127"/>
      <c r="R633" s="127"/>
      <c r="S633" s="127"/>
      <c r="T633" s="127"/>
      <c r="U633" s="127"/>
      <c r="V633" s="127"/>
      <c r="W633" s="127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AH633" s="127"/>
      <c r="AI633" s="127"/>
      <c r="AJ633" s="127"/>
      <c r="AK633" s="127"/>
      <c r="AL633" s="127"/>
      <c r="AM633" s="127"/>
      <c r="AN633" s="127"/>
      <c r="AO633" s="127"/>
      <c r="AP633" s="127"/>
      <c r="AQ633" s="127"/>
      <c r="AR633" s="127"/>
      <c r="AS633" s="127">
        <f t="shared" ref="AS633:BM638" si="470">+AR633+AS626</f>
        <v>0</v>
      </c>
      <c r="AT633" s="127">
        <f t="shared" si="470"/>
        <v>0</v>
      </c>
      <c r="AU633" s="127">
        <f t="shared" si="470"/>
        <v>0</v>
      </c>
      <c r="AV633" s="127">
        <f t="shared" si="470"/>
        <v>0</v>
      </c>
      <c r="AW633" s="127">
        <f t="shared" si="470"/>
        <v>0</v>
      </c>
      <c r="AX633" s="127">
        <f t="shared" si="470"/>
        <v>0</v>
      </c>
      <c r="AY633" s="127">
        <f t="shared" si="470"/>
        <v>0</v>
      </c>
      <c r="AZ633" s="127">
        <f t="shared" si="470"/>
        <v>0</v>
      </c>
      <c r="BA633" s="127">
        <f t="shared" si="470"/>
        <v>0</v>
      </c>
      <c r="BB633" s="127">
        <f t="shared" si="470"/>
        <v>0</v>
      </c>
      <c r="BC633" s="127">
        <f t="shared" si="470"/>
        <v>0</v>
      </c>
      <c r="BD633" s="127">
        <f t="shared" si="470"/>
        <v>0</v>
      </c>
      <c r="BE633" s="127">
        <f t="shared" si="470"/>
        <v>0</v>
      </c>
      <c r="BF633" s="127">
        <f t="shared" si="470"/>
        <v>0</v>
      </c>
      <c r="BG633" s="127">
        <f t="shared" si="470"/>
        <v>0</v>
      </c>
      <c r="BH633" s="127">
        <f t="shared" si="470"/>
        <v>0</v>
      </c>
      <c r="BI633" s="127">
        <f t="shared" si="470"/>
        <v>0</v>
      </c>
      <c r="BJ633" s="127">
        <f t="shared" si="470"/>
        <v>0</v>
      </c>
      <c r="BK633" s="127">
        <f t="shared" si="470"/>
        <v>0</v>
      </c>
      <c r="BL633" s="127">
        <f t="shared" si="470"/>
        <v>0</v>
      </c>
      <c r="BM633" s="127">
        <f t="shared" si="470"/>
        <v>0</v>
      </c>
    </row>
    <row r="634" spans="2:65" x14ac:dyDescent="0.25">
      <c r="B634" t="str">
        <f t="shared" ref="B634:B637" si="471">+B627</f>
        <v>IMPIANTI E MACCHINARI</v>
      </c>
      <c r="C634" s="51"/>
      <c r="F634" s="127"/>
      <c r="G634" s="127"/>
      <c r="H634" s="127"/>
      <c r="I634" s="127"/>
      <c r="J634" s="127"/>
      <c r="K634" s="127"/>
      <c r="L634" s="127"/>
      <c r="M634" s="127"/>
      <c r="N634" s="127"/>
      <c r="O634" s="127"/>
      <c r="P634" s="127"/>
      <c r="Q634" s="127"/>
      <c r="R634" s="127"/>
      <c r="S634" s="127"/>
      <c r="T634" s="127"/>
      <c r="U634" s="127"/>
      <c r="V634" s="127"/>
      <c r="W634" s="127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AH634" s="127"/>
      <c r="AI634" s="127"/>
      <c r="AJ634" s="127"/>
      <c r="AK634" s="127"/>
      <c r="AL634" s="127"/>
      <c r="AM634" s="127"/>
      <c r="AN634" s="127"/>
      <c r="AO634" s="127"/>
      <c r="AP634" s="127"/>
      <c r="AQ634" s="127"/>
      <c r="AR634" s="127"/>
      <c r="AS634" s="127">
        <f t="shared" si="470"/>
        <v>0</v>
      </c>
      <c r="AT634" s="127">
        <f t="shared" si="470"/>
        <v>0</v>
      </c>
      <c r="AU634" s="127">
        <f t="shared" si="470"/>
        <v>0</v>
      </c>
      <c r="AV634" s="127">
        <f t="shared" si="470"/>
        <v>0</v>
      </c>
      <c r="AW634" s="127">
        <f t="shared" si="470"/>
        <v>0</v>
      </c>
      <c r="AX634" s="127">
        <f t="shared" si="470"/>
        <v>0</v>
      </c>
      <c r="AY634" s="127">
        <f t="shared" si="470"/>
        <v>0</v>
      </c>
      <c r="AZ634" s="127">
        <f t="shared" si="470"/>
        <v>0</v>
      </c>
      <c r="BA634" s="127">
        <f t="shared" si="470"/>
        <v>0</v>
      </c>
      <c r="BB634" s="127">
        <f t="shared" si="470"/>
        <v>0</v>
      </c>
      <c r="BC634" s="127">
        <f t="shared" si="470"/>
        <v>0</v>
      </c>
      <c r="BD634" s="127">
        <f t="shared" si="470"/>
        <v>0</v>
      </c>
      <c r="BE634" s="127">
        <f t="shared" si="470"/>
        <v>0</v>
      </c>
      <c r="BF634" s="127">
        <f t="shared" si="470"/>
        <v>0</v>
      </c>
      <c r="BG634" s="127">
        <f t="shared" si="470"/>
        <v>0</v>
      </c>
      <c r="BH634" s="127">
        <f t="shared" si="470"/>
        <v>0</v>
      </c>
      <c r="BI634" s="127">
        <f t="shared" si="470"/>
        <v>0</v>
      </c>
      <c r="BJ634" s="127">
        <f t="shared" si="470"/>
        <v>0</v>
      </c>
      <c r="BK634" s="127">
        <f t="shared" si="470"/>
        <v>0</v>
      </c>
      <c r="BL634" s="127">
        <f t="shared" si="470"/>
        <v>0</v>
      </c>
      <c r="BM634" s="127">
        <f t="shared" si="470"/>
        <v>0</v>
      </c>
    </row>
    <row r="635" spans="2:65" x14ac:dyDescent="0.25">
      <c r="B635" t="str">
        <f t="shared" si="471"/>
        <v>ATTREZZATURE IND.LI E COMM.LI</v>
      </c>
      <c r="C635" s="51"/>
      <c r="F635" s="127"/>
      <c r="G635" s="127"/>
      <c r="H635" s="127"/>
      <c r="I635" s="127"/>
      <c r="J635" s="127"/>
      <c r="K635" s="127"/>
      <c r="L635" s="127"/>
      <c r="M635" s="127"/>
      <c r="N635" s="127"/>
      <c r="O635" s="127"/>
      <c r="P635" s="127"/>
      <c r="Q635" s="127"/>
      <c r="R635" s="127"/>
      <c r="S635" s="127"/>
      <c r="T635" s="127"/>
      <c r="U635" s="127"/>
      <c r="V635" s="127"/>
      <c r="W635" s="127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AH635" s="127"/>
      <c r="AI635" s="127"/>
      <c r="AJ635" s="127"/>
      <c r="AK635" s="127"/>
      <c r="AL635" s="127"/>
      <c r="AM635" s="127"/>
      <c r="AN635" s="127"/>
      <c r="AO635" s="127"/>
      <c r="AP635" s="127"/>
      <c r="AQ635" s="127"/>
      <c r="AR635" s="127"/>
      <c r="AS635" s="127">
        <f t="shared" si="470"/>
        <v>0</v>
      </c>
      <c r="AT635" s="127">
        <f t="shared" si="470"/>
        <v>0</v>
      </c>
      <c r="AU635" s="127">
        <f t="shared" si="470"/>
        <v>0</v>
      </c>
      <c r="AV635" s="127">
        <f t="shared" si="470"/>
        <v>0</v>
      </c>
      <c r="AW635" s="127">
        <f t="shared" si="470"/>
        <v>0</v>
      </c>
      <c r="AX635" s="127">
        <f t="shared" si="470"/>
        <v>0</v>
      </c>
      <c r="AY635" s="127">
        <f t="shared" si="470"/>
        <v>0</v>
      </c>
      <c r="AZ635" s="127">
        <f t="shared" si="470"/>
        <v>0</v>
      </c>
      <c r="BA635" s="127">
        <f t="shared" si="470"/>
        <v>0</v>
      </c>
      <c r="BB635" s="127">
        <f t="shared" si="470"/>
        <v>0</v>
      </c>
      <c r="BC635" s="127">
        <f t="shared" si="470"/>
        <v>0</v>
      </c>
      <c r="BD635" s="127">
        <f t="shared" si="470"/>
        <v>0</v>
      </c>
      <c r="BE635" s="127">
        <f t="shared" si="470"/>
        <v>0</v>
      </c>
      <c r="BF635" s="127">
        <f t="shared" si="470"/>
        <v>0</v>
      </c>
      <c r="BG635" s="127">
        <f t="shared" si="470"/>
        <v>0</v>
      </c>
      <c r="BH635" s="127">
        <f t="shared" si="470"/>
        <v>0</v>
      </c>
      <c r="BI635" s="127">
        <f t="shared" si="470"/>
        <v>0</v>
      </c>
      <c r="BJ635" s="127">
        <f t="shared" si="470"/>
        <v>0</v>
      </c>
      <c r="BK635" s="127">
        <f t="shared" si="470"/>
        <v>0</v>
      </c>
      <c r="BL635" s="127">
        <f t="shared" si="470"/>
        <v>0</v>
      </c>
      <c r="BM635" s="127">
        <f t="shared" si="470"/>
        <v>0</v>
      </c>
    </row>
    <row r="636" spans="2:65" x14ac:dyDescent="0.25">
      <c r="B636" t="str">
        <f t="shared" si="471"/>
        <v>COSTI D'IMPIANTO E AMPLIAMENTO</v>
      </c>
      <c r="C636" s="51"/>
      <c r="F636" s="127"/>
      <c r="G636" s="127"/>
      <c r="H636" s="127"/>
      <c r="I636" s="127"/>
      <c r="J636" s="127"/>
      <c r="K636" s="127"/>
      <c r="L636" s="127"/>
      <c r="M636" s="127"/>
      <c r="N636" s="127"/>
      <c r="O636" s="127"/>
      <c r="P636" s="127"/>
      <c r="Q636" s="127"/>
      <c r="R636" s="127"/>
      <c r="S636" s="127"/>
      <c r="T636" s="127"/>
      <c r="U636" s="127"/>
      <c r="V636" s="127"/>
      <c r="W636" s="127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AH636" s="127"/>
      <c r="AI636" s="127"/>
      <c r="AJ636" s="127"/>
      <c r="AK636" s="127"/>
      <c r="AL636" s="127"/>
      <c r="AM636" s="127"/>
      <c r="AN636" s="127"/>
      <c r="AO636" s="127"/>
      <c r="AP636" s="127"/>
      <c r="AQ636" s="127"/>
      <c r="AR636" s="127"/>
      <c r="AS636" s="127">
        <f t="shared" si="470"/>
        <v>0</v>
      </c>
      <c r="AT636" s="127">
        <f t="shared" si="470"/>
        <v>0</v>
      </c>
      <c r="AU636" s="127">
        <f t="shared" si="470"/>
        <v>0</v>
      </c>
      <c r="AV636" s="127">
        <f t="shared" si="470"/>
        <v>0</v>
      </c>
      <c r="AW636" s="127">
        <f t="shared" si="470"/>
        <v>0</v>
      </c>
      <c r="AX636" s="127">
        <f t="shared" si="470"/>
        <v>0</v>
      </c>
      <c r="AY636" s="127">
        <f t="shared" si="470"/>
        <v>0</v>
      </c>
      <c r="AZ636" s="127">
        <f t="shared" si="470"/>
        <v>0</v>
      </c>
      <c r="BA636" s="127">
        <f t="shared" si="470"/>
        <v>0</v>
      </c>
      <c r="BB636" s="127">
        <f t="shared" si="470"/>
        <v>0</v>
      </c>
      <c r="BC636" s="127">
        <f t="shared" si="470"/>
        <v>0</v>
      </c>
      <c r="BD636" s="127">
        <f t="shared" si="470"/>
        <v>0</v>
      </c>
      <c r="BE636" s="127">
        <f t="shared" si="470"/>
        <v>0</v>
      </c>
      <c r="BF636" s="127">
        <f t="shared" si="470"/>
        <v>0</v>
      </c>
      <c r="BG636" s="127">
        <f t="shared" si="470"/>
        <v>0</v>
      </c>
      <c r="BH636" s="127">
        <f t="shared" si="470"/>
        <v>0</v>
      </c>
      <c r="BI636" s="127">
        <f t="shared" si="470"/>
        <v>0</v>
      </c>
      <c r="BJ636" s="127">
        <f t="shared" si="470"/>
        <v>0</v>
      </c>
      <c r="BK636" s="127">
        <f t="shared" si="470"/>
        <v>0</v>
      </c>
      <c r="BL636" s="127">
        <f t="shared" si="470"/>
        <v>0</v>
      </c>
      <c r="BM636" s="127">
        <f t="shared" si="470"/>
        <v>0</v>
      </c>
    </row>
    <row r="637" spans="2:65" x14ac:dyDescent="0.25">
      <c r="B637" t="str">
        <f t="shared" si="471"/>
        <v>FEE D'INGRESSO</v>
      </c>
      <c r="C637" s="51"/>
      <c r="F637" s="127"/>
      <c r="G637" s="127"/>
      <c r="H637" s="127"/>
      <c r="I637" s="127"/>
      <c r="J637" s="127"/>
      <c r="K637" s="127"/>
      <c r="L637" s="127"/>
      <c r="M637" s="127"/>
      <c r="N637" s="127"/>
      <c r="O637" s="127"/>
      <c r="P637" s="127"/>
      <c r="Q637" s="127"/>
      <c r="R637" s="127"/>
      <c r="S637" s="127"/>
      <c r="T637" s="127"/>
      <c r="U637" s="127"/>
      <c r="V637" s="127"/>
      <c r="W637" s="127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AH637" s="127"/>
      <c r="AI637" s="127"/>
      <c r="AJ637" s="127"/>
      <c r="AK637" s="127"/>
      <c r="AL637" s="127"/>
      <c r="AM637" s="127"/>
      <c r="AN637" s="127"/>
      <c r="AO637" s="127"/>
      <c r="AP637" s="127"/>
      <c r="AQ637" s="127"/>
      <c r="AR637" s="127"/>
      <c r="AS637" s="127">
        <f t="shared" si="470"/>
        <v>0</v>
      </c>
      <c r="AT637" s="127">
        <f t="shared" si="470"/>
        <v>0</v>
      </c>
      <c r="AU637" s="127">
        <f t="shared" si="470"/>
        <v>0</v>
      </c>
      <c r="AV637" s="127">
        <f t="shared" si="470"/>
        <v>0</v>
      </c>
      <c r="AW637" s="127">
        <f t="shared" si="470"/>
        <v>0</v>
      </c>
      <c r="AX637" s="127">
        <f t="shared" si="470"/>
        <v>0</v>
      </c>
      <c r="AY637" s="127">
        <f t="shared" si="470"/>
        <v>0</v>
      </c>
      <c r="AZ637" s="127">
        <f t="shared" si="470"/>
        <v>0</v>
      </c>
      <c r="BA637" s="127">
        <f t="shared" si="470"/>
        <v>0</v>
      </c>
      <c r="BB637" s="127">
        <f t="shared" si="470"/>
        <v>0</v>
      </c>
      <c r="BC637" s="127">
        <f t="shared" si="470"/>
        <v>0</v>
      </c>
      <c r="BD637" s="127">
        <f t="shared" si="470"/>
        <v>0</v>
      </c>
      <c r="BE637" s="127">
        <f t="shared" si="470"/>
        <v>0</v>
      </c>
      <c r="BF637" s="127">
        <f t="shared" si="470"/>
        <v>0</v>
      </c>
      <c r="BG637" s="127">
        <f t="shared" si="470"/>
        <v>0</v>
      </c>
      <c r="BH637" s="127">
        <f t="shared" si="470"/>
        <v>0</v>
      </c>
      <c r="BI637" s="127">
        <f t="shared" si="470"/>
        <v>0</v>
      </c>
      <c r="BJ637" s="127">
        <f t="shared" si="470"/>
        <v>0</v>
      </c>
      <c r="BK637" s="127">
        <f t="shared" si="470"/>
        <v>0</v>
      </c>
      <c r="BL637" s="127">
        <f t="shared" si="470"/>
        <v>0</v>
      </c>
      <c r="BM637" s="127">
        <f t="shared" si="470"/>
        <v>0</v>
      </c>
    </row>
    <row r="638" spans="2:65" x14ac:dyDescent="0.25">
      <c r="B638" t="str">
        <f>+B631</f>
        <v>ALTRE IMM.NI IMMATERIALI</v>
      </c>
      <c r="C638" s="51"/>
      <c r="F638" s="127"/>
      <c r="G638" s="127"/>
      <c r="H638" s="127"/>
      <c r="I638" s="127"/>
      <c r="J638" s="127"/>
      <c r="K638" s="127"/>
      <c r="L638" s="127"/>
      <c r="M638" s="127"/>
      <c r="N638" s="127"/>
      <c r="O638" s="127"/>
      <c r="P638" s="127"/>
      <c r="Q638" s="127"/>
      <c r="R638" s="127"/>
      <c r="S638" s="127"/>
      <c r="T638" s="127"/>
      <c r="U638" s="127"/>
      <c r="V638" s="127"/>
      <c r="W638" s="127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AH638" s="127"/>
      <c r="AI638" s="127"/>
      <c r="AJ638" s="127"/>
      <c r="AK638" s="127"/>
      <c r="AL638" s="127"/>
      <c r="AM638" s="127"/>
      <c r="AN638" s="127"/>
      <c r="AO638" s="127"/>
      <c r="AP638" s="127"/>
      <c r="AQ638" s="127"/>
      <c r="AR638" s="127"/>
      <c r="AS638" s="127">
        <f t="shared" si="470"/>
        <v>0</v>
      </c>
      <c r="AT638" s="127">
        <f t="shared" si="470"/>
        <v>0</v>
      </c>
      <c r="AU638" s="127">
        <f t="shared" si="470"/>
        <v>0</v>
      </c>
      <c r="AV638" s="127">
        <f t="shared" si="470"/>
        <v>0</v>
      </c>
      <c r="AW638" s="127">
        <f t="shared" si="470"/>
        <v>0</v>
      </c>
      <c r="AX638" s="127">
        <f t="shared" si="470"/>
        <v>0</v>
      </c>
      <c r="AY638" s="127">
        <f t="shared" si="470"/>
        <v>0</v>
      </c>
      <c r="AZ638" s="127">
        <f t="shared" si="470"/>
        <v>0</v>
      </c>
      <c r="BA638" s="127">
        <f t="shared" si="470"/>
        <v>0</v>
      </c>
      <c r="BB638" s="127">
        <f t="shared" si="470"/>
        <v>0</v>
      </c>
      <c r="BC638" s="127">
        <f t="shared" si="470"/>
        <v>0</v>
      </c>
      <c r="BD638" s="127">
        <f t="shared" si="470"/>
        <v>0</v>
      </c>
      <c r="BE638" s="127">
        <f t="shared" si="470"/>
        <v>0</v>
      </c>
      <c r="BF638" s="127">
        <f t="shared" si="470"/>
        <v>0</v>
      </c>
      <c r="BG638" s="127">
        <f t="shared" si="470"/>
        <v>0</v>
      </c>
      <c r="BH638" s="127">
        <f t="shared" si="470"/>
        <v>0</v>
      </c>
      <c r="BI638" s="127">
        <f t="shared" si="470"/>
        <v>0</v>
      </c>
      <c r="BJ638" s="127">
        <f t="shared" si="470"/>
        <v>0</v>
      </c>
      <c r="BK638" s="127">
        <f t="shared" si="470"/>
        <v>0</v>
      </c>
      <c r="BL638" s="127">
        <f t="shared" si="470"/>
        <v>0</v>
      </c>
      <c r="BM638" s="127">
        <f t="shared" si="470"/>
        <v>0</v>
      </c>
    </row>
    <row r="639" spans="2:65" x14ac:dyDescent="0.25">
      <c r="F639" s="142"/>
      <c r="G639" s="142"/>
      <c r="H639" s="142"/>
      <c r="I639" s="142"/>
      <c r="J639" s="142"/>
      <c r="K639" s="142"/>
      <c r="L639" s="142"/>
      <c r="M639" s="142"/>
      <c r="N639" s="142"/>
      <c r="O639" s="142"/>
      <c r="P639" s="142"/>
      <c r="Q639" s="142"/>
      <c r="R639" s="142"/>
      <c r="S639" s="142"/>
      <c r="T639" s="142"/>
      <c r="U639" s="142"/>
      <c r="V639" s="142"/>
      <c r="W639" s="142"/>
      <c r="X639" s="142"/>
      <c r="Y639" s="142"/>
      <c r="Z639" s="142"/>
      <c r="AA639" s="142"/>
      <c r="AB639" s="142"/>
      <c r="AC639" s="142"/>
      <c r="AD639" s="142"/>
      <c r="AE639" s="142"/>
      <c r="AF639" s="142"/>
      <c r="AG639" s="142"/>
      <c r="AH639" s="142"/>
      <c r="AI639" s="142"/>
      <c r="AJ639" s="142"/>
      <c r="AK639" s="142"/>
      <c r="AL639" s="142"/>
      <c r="AM639" s="142"/>
      <c r="AN639" s="142"/>
      <c r="AO639" s="142"/>
      <c r="AP639" s="142"/>
      <c r="AQ639" s="142"/>
      <c r="AR639" s="142"/>
      <c r="AS639" s="142"/>
      <c r="AT639" s="142"/>
      <c r="AU639" s="142"/>
      <c r="AV639" s="142"/>
      <c r="AW639" s="142"/>
      <c r="AX639" s="142"/>
      <c r="AY639" s="142"/>
      <c r="AZ639" s="142"/>
      <c r="BA639" s="142"/>
      <c r="BB639" s="142"/>
      <c r="BC639" s="142"/>
      <c r="BD639" s="142"/>
      <c r="BE639" s="142"/>
      <c r="BF639" s="142"/>
      <c r="BG639" s="142"/>
      <c r="BH639" s="142"/>
      <c r="BI639" s="142"/>
      <c r="BJ639" s="142"/>
      <c r="BK639" s="142"/>
      <c r="BL639" s="142"/>
      <c r="BM639" s="142"/>
    </row>
    <row r="640" spans="2:65" ht="30" x14ac:dyDescent="0.25">
      <c r="C640" s="50" t="s">
        <v>165</v>
      </c>
      <c r="F640" s="165" t="s">
        <v>166</v>
      </c>
      <c r="G640" s="165" t="s">
        <v>166</v>
      </c>
      <c r="H640" s="165" t="s">
        <v>166</v>
      </c>
      <c r="I640" s="165" t="s">
        <v>166</v>
      </c>
      <c r="J640" s="165" t="s">
        <v>166</v>
      </c>
      <c r="K640" s="165" t="s">
        <v>166</v>
      </c>
      <c r="L640" s="165" t="s">
        <v>166</v>
      </c>
      <c r="M640" s="165" t="s">
        <v>166</v>
      </c>
      <c r="N640" s="165" t="s">
        <v>166</v>
      </c>
      <c r="O640" s="165" t="s">
        <v>166</v>
      </c>
      <c r="P640" s="165" t="s">
        <v>166</v>
      </c>
      <c r="Q640" s="165" t="s">
        <v>166</v>
      </c>
      <c r="R640" s="165" t="s">
        <v>166</v>
      </c>
      <c r="S640" s="165" t="s">
        <v>166</v>
      </c>
      <c r="T640" s="165" t="s">
        <v>166</v>
      </c>
      <c r="U640" s="165" t="s">
        <v>166</v>
      </c>
      <c r="V640" s="165" t="s">
        <v>166</v>
      </c>
      <c r="W640" s="165" t="s">
        <v>166</v>
      </c>
      <c r="X640" s="165" t="s">
        <v>166</v>
      </c>
      <c r="Y640" s="165" t="s">
        <v>166</v>
      </c>
      <c r="Z640" s="165" t="s">
        <v>166</v>
      </c>
      <c r="AA640" s="165" t="s">
        <v>166</v>
      </c>
      <c r="AB640" s="165" t="s">
        <v>166</v>
      </c>
      <c r="AC640" s="165" t="s">
        <v>166</v>
      </c>
      <c r="AD640" s="165" t="s">
        <v>166</v>
      </c>
      <c r="AE640" s="165" t="s">
        <v>166</v>
      </c>
      <c r="AF640" s="165" t="s">
        <v>166</v>
      </c>
      <c r="AG640" s="165" t="s">
        <v>166</v>
      </c>
      <c r="AH640" s="165" t="s">
        <v>166</v>
      </c>
      <c r="AI640" s="165" t="s">
        <v>166</v>
      </c>
      <c r="AJ640" s="165" t="s">
        <v>166</v>
      </c>
      <c r="AK640" s="165" t="s">
        <v>166</v>
      </c>
      <c r="AL640" s="165" t="s">
        <v>166</v>
      </c>
      <c r="AM640" s="165" t="s">
        <v>166</v>
      </c>
      <c r="AN640" s="165" t="s">
        <v>166</v>
      </c>
      <c r="AO640" s="165" t="s">
        <v>166</v>
      </c>
      <c r="AP640" s="165" t="s">
        <v>166</v>
      </c>
      <c r="AQ640" s="165" t="s">
        <v>166</v>
      </c>
      <c r="AR640" s="165" t="s">
        <v>166</v>
      </c>
      <c r="AS640" s="165" t="s">
        <v>166</v>
      </c>
      <c r="AT640" s="165" t="s">
        <v>166</v>
      </c>
      <c r="AU640" s="165" t="s">
        <v>166</v>
      </c>
      <c r="AV640" s="165" t="s">
        <v>166</v>
      </c>
      <c r="AW640" s="165" t="s">
        <v>166</v>
      </c>
      <c r="AX640" s="165" t="s">
        <v>166</v>
      </c>
      <c r="AY640" s="165" t="s">
        <v>166</v>
      </c>
      <c r="AZ640" s="165" t="s">
        <v>166</v>
      </c>
      <c r="BA640" s="165" t="s">
        <v>166</v>
      </c>
      <c r="BB640" s="165" t="s">
        <v>166</v>
      </c>
      <c r="BC640" s="165" t="s">
        <v>166</v>
      </c>
      <c r="BD640" s="165" t="s">
        <v>166</v>
      </c>
      <c r="BE640" s="165" t="s">
        <v>166</v>
      </c>
      <c r="BF640" s="165" t="s">
        <v>166</v>
      </c>
      <c r="BG640" s="165" t="s">
        <v>166</v>
      </c>
      <c r="BH640" s="165" t="s">
        <v>166</v>
      </c>
      <c r="BI640" s="165" t="s">
        <v>166</v>
      </c>
      <c r="BJ640" s="165" t="s">
        <v>166</v>
      </c>
      <c r="BK640" s="165" t="s">
        <v>166</v>
      </c>
      <c r="BL640" s="165" t="s">
        <v>166</v>
      </c>
      <c r="BM640" s="165" t="s">
        <v>166</v>
      </c>
    </row>
    <row r="641" spans="2:65" x14ac:dyDescent="0.25">
      <c r="B641" t="str">
        <f>+B626</f>
        <v>FABBRICATI</v>
      </c>
      <c r="C641" s="51">
        <f>+C626</f>
        <v>0</v>
      </c>
      <c r="F641" s="127"/>
      <c r="G641" s="127"/>
      <c r="H641" s="127"/>
      <c r="I641" s="127"/>
      <c r="J641" s="127"/>
      <c r="K641" s="127"/>
      <c r="L641" s="127"/>
      <c r="M641" s="127"/>
      <c r="N641" s="127"/>
      <c r="O641" s="127"/>
      <c r="P641" s="127"/>
      <c r="Q641" s="127"/>
      <c r="R641" s="127"/>
      <c r="S641" s="127"/>
      <c r="T641" s="127"/>
      <c r="U641" s="127"/>
      <c r="V641" s="127"/>
      <c r="W641" s="127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AH641" s="127"/>
      <c r="AI641" s="127"/>
      <c r="AJ641" s="127"/>
      <c r="AK641" s="127"/>
      <c r="AL641" s="127"/>
      <c r="AM641" s="127"/>
      <c r="AN641" s="127"/>
      <c r="AO641" s="127"/>
      <c r="AP641" s="127"/>
      <c r="AQ641" s="127"/>
      <c r="AR641" s="127"/>
      <c r="AS641" s="127"/>
      <c r="AT641" s="127">
        <f t="shared" ref="AT641:BM641" si="472">+IF(AS648=$G$5,0,1)*(SUM($G$5)*$C641)/12</f>
        <v>0</v>
      </c>
      <c r="AU641" s="127">
        <f t="shared" si="472"/>
        <v>0</v>
      </c>
      <c r="AV641" s="127">
        <f t="shared" si="472"/>
        <v>0</v>
      </c>
      <c r="AW641" s="127">
        <f t="shared" si="472"/>
        <v>0</v>
      </c>
      <c r="AX641" s="127">
        <f t="shared" si="472"/>
        <v>0</v>
      </c>
      <c r="AY641" s="127">
        <f t="shared" si="472"/>
        <v>0</v>
      </c>
      <c r="AZ641" s="127">
        <f t="shared" si="472"/>
        <v>0</v>
      </c>
      <c r="BA641" s="127">
        <f t="shared" si="472"/>
        <v>0</v>
      </c>
      <c r="BB641" s="127">
        <f t="shared" si="472"/>
        <v>0</v>
      </c>
      <c r="BC641" s="127">
        <f t="shared" si="472"/>
        <v>0</v>
      </c>
      <c r="BD641" s="127">
        <f t="shared" si="472"/>
        <v>0</v>
      </c>
      <c r="BE641" s="127">
        <f t="shared" si="472"/>
        <v>0</v>
      </c>
      <c r="BF641" s="127">
        <f t="shared" si="472"/>
        <v>0</v>
      </c>
      <c r="BG641" s="127">
        <f t="shared" si="472"/>
        <v>0</v>
      </c>
      <c r="BH641" s="127">
        <f t="shared" si="472"/>
        <v>0</v>
      </c>
      <c r="BI641" s="127">
        <f t="shared" si="472"/>
        <v>0</v>
      </c>
      <c r="BJ641" s="127">
        <f t="shared" si="472"/>
        <v>0</v>
      </c>
      <c r="BK641" s="127">
        <f t="shared" si="472"/>
        <v>0</v>
      </c>
      <c r="BL641" s="127">
        <f t="shared" si="472"/>
        <v>0</v>
      </c>
      <c r="BM641" s="127">
        <f t="shared" si="472"/>
        <v>0</v>
      </c>
    </row>
    <row r="642" spans="2:65" x14ac:dyDescent="0.25">
      <c r="B642" t="str">
        <f t="shared" ref="B642:C646" si="473">+B627</f>
        <v>IMPIANTI E MACCHINARI</v>
      </c>
      <c r="C642" s="51">
        <f t="shared" si="473"/>
        <v>0</v>
      </c>
      <c r="F642" s="127"/>
      <c r="G642" s="127"/>
      <c r="H642" s="127"/>
      <c r="I642" s="127"/>
      <c r="J642" s="127"/>
      <c r="K642" s="127"/>
      <c r="L642" s="127"/>
      <c r="M642" s="127"/>
      <c r="N642" s="127"/>
      <c r="O642" s="127"/>
      <c r="P642" s="127"/>
      <c r="Q642" s="127"/>
      <c r="R642" s="127"/>
      <c r="S642" s="127"/>
      <c r="T642" s="127"/>
      <c r="U642" s="127"/>
      <c r="V642" s="127"/>
      <c r="W642" s="127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AH642" s="127"/>
      <c r="AI642" s="127"/>
      <c r="AJ642" s="127"/>
      <c r="AK642" s="127"/>
      <c r="AL642" s="127"/>
      <c r="AM642" s="127"/>
      <c r="AN642" s="127"/>
      <c r="AO642" s="127"/>
      <c r="AP642" s="127"/>
      <c r="AQ642" s="127"/>
      <c r="AR642" s="127"/>
      <c r="AS642" s="127"/>
      <c r="AT642" s="127">
        <f t="shared" ref="AT642:BM642" si="474">+IF(AS649=$G$5,0,1)*(SUM($G$6)*$C642)/12</f>
        <v>0</v>
      </c>
      <c r="AU642" s="127">
        <f t="shared" si="474"/>
        <v>0</v>
      </c>
      <c r="AV642" s="127">
        <f t="shared" si="474"/>
        <v>0</v>
      </c>
      <c r="AW642" s="127">
        <f t="shared" si="474"/>
        <v>0</v>
      </c>
      <c r="AX642" s="127">
        <f t="shared" si="474"/>
        <v>0</v>
      </c>
      <c r="AY642" s="127">
        <f t="shared" si="474"/>
        <v>0</v>
      </c>
      <c r="AZ642" s="127">
        <f t="shared" si="474"/>
        <v>0</v>
      </c>
      <c r="BA642" s="127">
        <f t="shared" si="474"/>
        <v>0</v>
      </c>
      <c r="BB642" s="127">
        <f t="shared" si="474"/>
        <v>0</v>
      </c>
      <c r="BC642" s="127">
        <f t="shared" si="474"/>
        <v>0</v>
      </c>
      <c r="BD642" s="127">
        <f t="shared" si="474"/>
        <v>0</v>
      </c>
      <c r="BE642" s="127">
        <f t="shared" si="474"/>
        <v>0</v>
      </c>
      <c r="BF642" s="127">
        <f t="shared" si="474"/>
        <v>0</v>
      </c>
      <c r="BG642" s="127">
        <f t="shared" si="474"/>
        <v>0</v>
      </c>
      <c r="BH642" s="127">
        <f t="shared" si="474"/>
        <v>0</v>
      </c>
      <c r="BI642" s="127">
        <f t="shared" si="474"/>
        <v>0</v>
      </c>
      <c r="BJ642" s="127">
        <f t="shared" si="474"/>
        <v>0</v>
      </c>
      <c r="BK642" s="127">
        <f t="shared" si="474"/>
        <v>0</v>
      </c>
      <c r="BL642" s="127">
        <f t="shared" si="474"/>
        <v>0</v>
      </c>
      <c r="BM642" s="127">
        <f t="shared" si="474"/>
        <v>0</v>
      </c>
    </row>
    <row r="643" spans="2:65" x14ac:dyDescent="0.25">
      <c r="B643" t="str">
        <f t="shared" si="473"/>
        <v>ATTREZZATURE IND.LI E COMM.LI</v>
      </c>
      <c r="C643" s="51">
        <f t="shared" si="473"/>
        <v>0</v>
      </c>
      <c r="F643" s="127"/>
      <c r="G643" s="127"/>
      <c r="H643" s="127"/>
      <c r="I643" s="127"/>
      <c r="J643" s="127"/>
      <c r="K643" s="127"/>
      <c r="L643" s="127"/>
      <c r="M643" s="127"/>
      <c r="N643" s="127"/>
      <c r="O643" s="127"/>
      <c r="P643" s="127"/>
      <c r="Q643" s="127"/>
      <c r="R643" s="127"/>
      <c r="S643" s="127"/>
      <c r="T643" s="127"/>
      <c r="U643" s="127"/>
      <c r="V643" s="127"/>
      <c r="W643" s="127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AH643" s="127"/>
      <c r="AI643" s="127"/>
      <c r="AJ643" s="127"/>
      <c r="AK643" s="127"/>
      <c r="AL643" s="127"/>
      <c r="AM643" s="127"/>
      <c r="AN643" s="127"/>
      <c r="AO643" s="127"/>
      <c r="AP643" s="127"/>
      <c r="AQ643" s="127"/>
      <c r="AR643" s="127"/>
      <c r="AS643" s="127"/>
      <c r="AT643" s="127">
        <f t="shared" ref="AT643:BM643" si="475">+IF(AS650=$G$5,0,1)*(SUM($G$7)*$C643)/12</f>
        <v>0</v>
      </c>
      <c r="AU643" s="127">
        <f t="shared" si="475"/>
        <v>0</v>
      </c>
      <c r="AV643" s="127">
        <f t="shared" si="475"/>
        <v>0</v>
      </c>
      <c r="AW643" s="127">
        <f t="shared" si="475"/>
        <v>0</v>
      </c>
      <c r="AX643" s="127">
        <f t="shared" si="475"/>
        <v>0</v>
      </c>
      <c r="AY643" s="127">
        <f t="shared" si="475"/>
        <v>0</v>
      </c>
      <c r="AZ643" s="127">
        <f t="shared" si="475"/>
        <v>0</v>
      </c>
      <c r="BA643" s="127">
        <f t="shared" si="475"/>
        <v>0</v>
      </c>
      <c r="BB643" s="127">
        <f t="shared" si="475"/>
        <v>0</v>
      </c>
      <c r="BC643" s="127">
        <f t="shared" si="475"/>
        <v>0</v>
      </c>
      <c r="BD643" s="127">
        <f t="shared" si="475"/>
        <v>0</v>
      </c>
      <c r="BE643" s="127">
        <f t="shared" si="475"/>
        <v>0</v>
      </c>
      <c r="BF643" s="127">
        <f t="shared" si="475"/>
        <v>0</v>
      </c>
      <c r="BG643" s="127">
        <f t="shared" si="475"/>
        <v>0</v>
      </c>
      <c r="BH643" s="127">
        <f t="shared" si="475"/>
        <v>0</v>
      </c>
      <c r="BI643" s="127">
        <f t="shared" si="475"/>
        <v>0</v>
      </c>
      <c r="BJ643" s="127">
        <f t="shared" si="475"/>
        <v>0</v>
      </c>
      <c r="BK643" s="127">
        <f t="shared" si="475"/>
        <v>0</v>
      </c>
      <c r="BL643" s="127">
        <f t="shared" si="475"/>
        <v>0</v>
      </c>
      <c r="BM643" s="127">
        <f t="shared" si="475"/>
        <v>0</v>
      </c>
    </row>
    <row r="644" spans="2:65" x14ac:dyDescent="0.25">
      <c r="B644" t="str">
        <f t="shared" si="473"/>
        <v>COSTI D'IMPIANTO E AMPLIAMENTO</v>
      </c>
      <c r="C644" s="51">
        <f t="shared" si="473"/>
        <v>0</v>
      </c>
      <c r="F644" s="127"/>
      <c r="G644" s="127"/>
      <c r="H644" s="127"/>
      <c r="I644" s="127"/>
      <c r="J644" s="127"/>
      <c r="K644" s="127"/>
      <c r="L644" s="127"/>
      <c r="M644" s="127"/>
      <c r="N644" s="127"/>
      <c r="O644" s="127"/>
      <c r="P644" s="127"/>
      <c r="Q644" s="127"/>
      <c r="R644" s="127"/>
      <c r="S644" s="127"/>
      <c r="T644" s="127"/>
      <c r="U644" s="127"/>
      <c r="V644" s="127"/>
      <c r="W644" s="127"/>
      <c r="X644" s="127"/>
      <c r="Y644" s="127"/>
      <c r="Z644" s="127"/>
      <c r="AA644" s="127"/>
      <c r="AB644" s="127"/>
      <c r="AC644" s="127"/>
      <c r="AD644" s="127"/>
      <c r="AE644" s="127"/>
      <c r="AF644" s="127"/>
      <c r="AG644" s="127"/>
      <c r="AH644" s="127"/>
      <c r="AI644" s="127"/>
      <c r="AJ644" s="127"/>
      <c r="AK644" s="127"/>
      <c r="AL644" s="127"/>
      <c r="AM644" s="127"/>
      <c r="AN644" s="127"/>
      <c r="AO644" s="127"/>
      <c r="AP644" s="127"/>
      <c r="AQ644" s="127"/>
      <c r="AR644" s="127"/>
      <c r="AS644" s="127"/>
      <c r="AT644" s="127">
        <f t="shared" ref="AT644:BM644" si="476">+IF(AS651=$G$5,0,1)*(SUM($G$8)*$C644)/12</f>
        <v>0</v>
      </c>
      <c r="AU644" s="127">
        <f t="shared" si="476"/>
        <v>0</v>
      </c>
      <c r="AV644" s="127">
        <f t="shared" si="476"/>
        <v>0</v>
      </c>
      <c r="AW644" s="127">
        <f t="shared" si="476"/>
        <v>0</v>
      </c>
      <c r="AX644" s="127">
        <f t="shared" si="476"/>
        <v>0</v>
      </c>
      <c r="AY644" s="127">
        <f t="shared" si="476"/>
        <v>0</v>
      </c>
      <c r="AZ644" s="127">
        <f t="shared" si="476"/>
        <v>0</v>
      </c>
      <c r="BA644" s="127">
        <f t="shared" si="476"/>
        <v>0</v>
      </c>
      <c r="BB644" s="127">
        <f t="shared" si="476"/>
        <v>0</v>
      </c>
      <c r="BC644" s="127">
        <f t="shared" si="476"/>
        <v>0</v>
      </c>
      <c r="BD644" s="127">
        <f t="shared" si="476"/>
        <v>0</v>
      </c>
      <c r="BE644" s="127">
        <f t="shared" si="476"/>
        <v>0</v>
      </c>
      <c r="BF644" s="127">
        <f t="shared" si="476"/>
        <v>0</v>
      </c>
      <c r="BG644" s="127">
        <f t="shared" si="476"/>
        <v>0</v>
      </c>
      <c r="BH644" s="127">
        <f t="shared" si="476"/>
        <v>0</v>
      </c>
      <c r="BI644" s="127">
        <f t="shared" si="476"/>
        <v>0</v>
      </c>
      <c r="BJ644" s="127">
        <f t="shared" si="476"/>
        <v>0</v>
      </c>
      <c r="BK644" s="127">
        <f t="shared" si="476"/>
        <v>0</v>
      </c>
      <c r="BL644" s="127">
        <f t="shared" si="476"/>
        <v>0</v>
      </c>
      <c r="BM644" s="127">
        <f t="shared" si="476"/>
        <v>0</v>
      </c>
    </row>
    <row r="645" spans="2:65" x14ac:dyDescent="0.25">
      <c r="B645" t="str">
        <f t="shared" si="473"/>
        <v>FEE D'INGRESSO</v>
      </c>
      <c r="C645" s="51">
        <f t="shared" si="473"/>
        <v>0</v>
      </c>
      <c r="F645" s="127"/>
      <c r="G645" s="127"/>
      <c r="H645" s="127"/>
      <c r="I645" s="127"/>
      <c r="J645" s="127"/>
      <c r="K645" s="127"/>
      <c r="L645" s="127"/>
      <c r="M645" s="127"/>
      <c r="N645" s="127"/>
      <c r="O645" s="127"/>
      <c r="P645" s="127"/>
      <c r="Q645" s="127"/>
      <c r="R645" s="127"/>
      <c r="S645" s="127"/>
      <c r="T645" s="127"/>
      <c r="U645" s="127"/>
      <c r="V645" s="127"/>
      <c r="W645" s="127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AH645" s="127"/>
      <c r="AI645" s="127"/>
      <c r="AJ645" s="127"/>
      <c r="AK645" s="127"/>
      <c r="AL645" s="127"/>
      <c r="AM645" s="127"/>
      <c r="AN645" s="127"/>
      <c r="AO645" s="127"/>
      <c r="AP645" s="127"/>
      <c r="AQ645" s="127"/>
      <c r="AR645" s="127"/>
      <c r="AS645" s="127"/>
      <c r="AT645" s="127">
        <f t="shared" ref="AT645:BM645" si="477">+IF(AS652=$G$5,0,1)*(SUM($G$9)*$C645)/12</f>
        <v>0</v>
      </c>
      <c r="AU645" s="127">
        <f t="shared" si="477"/>
        <v>0</v>
      </c>
      <c r="AV645" s="127">
        <f t="shared" si="477"/>
        <v>0</v>
      </c>
      <c r="AW645" s="127">
        <f t="shared" si="477"/>
        <v>0</v>
      </c>
      <c r="AX645" s="127">
        <f t="shared" si="477"/>
        <v>0</v>
      </c>
      <c r="AY645" s="127">
        <f t="shared" si="477"/>
        <v>0</v>
      </c>
      <c r="AZ645" s="127">
        <f t="shared" si="477"/>
        <v>0</v>
      </c>
      <c r="BA645" s="127">
        <f t="shared" si="477"/>
        <v>0</v>
      </c>
      <c r="BB645" s="127">
        <f t="shared" si="477"/>
        <v>0</v>
      </c>
      <c r="BC645" s="127">
        <f t="shared" si="477"/>
        <v>0</v>
      </c>
      <c r="BD645" s="127">
        <f t="shared" si="477"/>
        <v>0</v>
      </c>
      <c r="BE645" s="127">
        <f t="shared" si="477"/>
        <v>0</v>
      </c>
      <c r="BF645" s="127">
        <f t="shared" si="477"/>
        <v>0</v>
      </c>
      <c r="BG645" s="127">
        <f t="shared" si="477"/>
        <v>0</v>
      </c>
      <c r="BH645" s="127">
        <f t="shared" si="477"/>
        <v>0</v>
      </c>
      <c r="BI645" s="127">
        <f t="shared" si="477"/>
        <v>0</v>
      </c>
      <c r="BJ645" s="127">
        <f t="shared" si="477"/>
        <v>0</v>
      </c>
      <c r="BK645" s="127">
        <f t="shared" si="477"/>
        <v>0</v>
      </c>
      <c r="BL645" s="127">
        <f t="shared" si="477"/>
        <v>0</v>
      </c>
      <c r="BM645" s="127">
        <f t="shared" si="477"/>
        <v>0</v>
      </c>
    </row>
    <row r="646" spans="2:65" x14ac:dyDescent="0.25">
      <c r="B646" t="str">
        <f t="shared" si="473"/>
        <v>ALTRE IMM.NI IMMATERIALI</v>
      </c>
      <c r="C646" s="51">
        <f t="shared" si="473"/>
        <v>0</v>
      </c>
      <c r="F646" s="127"/>
      <c r="G646" s="127"/>
      <c r="H646" s="127"/>
      <c r="I646" s="127"/>
      <c r="J646" s="127"/>
      <c r="K646" s="127"/>
      <c r="L646" s="127"/>
      <c r="M646" s="127"/>
      <c r="N646" s="127"/>
      <c r="O646" s="127"/>
      <c r="P646" s="127"/>
      <c r="Q646" s="127"/>
      <c r="R646" s="127"/>
      <c r="S646" s="127"/>
      <c r="T646" s="127"/>
      <c r="U646" s="127"/>
      <c r="V646" s="127"/>
      <c r="W646" s="127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AH646" s="127"/>
      <c r="AI646" s="127"/>
      <c r="AJ646" s="127"/>
      <c r="AK646" s="127"/>
      <c r="AL646" s="127"/>
      <c r="AM646" s="127"/>
      <c r="AN646" s="127"/>
      <c r="AO646" s="127"/>
      <c r="AP646" s="127"/>
      <c r="AQ646" s="127"/>
      <c r="AR646" s="127"/>
      <c r="AS646" s="127"/>
      <c r="AT646" s="127">
        <f t="shared" ref="AT646:BM646" si="478">+IF(AS653=$G$5,0,1)*(SUM($G$10)*$C646)/12</f>
        <v>0</v>
      </c>
      <c r="AU646" s="127">
        <f t="shared" si="478"/>
        <v>0</v>
      </c>
      <c r="AV646" s="127">
        <f t="shared" si="478"/>
        <v>0</v>
      </c>
      <c r="AW646" s="127">
        <f t="shared" si="478"/>
        <v>0</v>
      </c>
      <c r="AX646" s="127">
        <f t="shared" si="478"/>
        <v>0</v>
      </c>
      <c r="AY646" s="127">
        <f t="shared" si="478"/>
        <v>0</v>
      </c>
      <c r="AZ646" s="127">
        <f t="shared" si="478"/>
        <v>0</v>
      </c>
      <c r="BA646" s="127">
        <f t="shared" si="478"/>
        <v>0</v>
      </c>
      <c r="BB646" s="127">
        <f t="shared" si="478"/>
        <v>0</v>
      </c>
      <c r="BC646" s="127">
        <f t="shared" si="478"/>
        <v>0</v>
      </c>
      <c r="BD646" s="127">
        <f t="shared" si="478"/>
        <v>0</v>
      </c>
      <c r="BE646" s="127">
        <f t="shared" si="478"/>
        <v>0</v>
      </c>
      <c r="BF646" s="127">
        <f t="shared" si="478"/>
        <v>0</v>
      </c>
      <c r="BG646" s="127">
        <f t="shared" si="478"/>
        <v>0</v>
      </c>
      <c r="BH646" s="127">
        <f t="shared" si="478"/>
        <v>0</v>
      </c>
      <c r="BI646" s="127">
        <f t="shared" si="478"/>
        <v>0</v>
      </c>
      <c r="BJ646" s="127">
        <f t="shared" si="478"/>
        <v>0</v>
      </c>
      <c r="BK646" s="127">
        <f t="shared" si="478"/>
        <v>0</v>
      </c>
      <c r="BL646" s="127">
        <f t="shared" si="478"/>
        <v>0</v>
      </c>
      <c r="BM646" s="127">
        <f t="shared" si="478"/>
        <v>0</v>
      </c>
    </row>
    <row r="647" spans="2:65" ht="30" x14ac:dyDescent="0.25">
      <c r="C647" s="50"/>
      <c r="F647" s="165" t="s">
        <v>167</v>
      </c>
      <c r="G647" s="165" t="s">
        <v>167</v>
      </c>
      <c r="H647" s="165" t="s">
        <v>167</v>
      </c>
      <c r="I647" s="165" t="s">
        <v>167</v>
      </c>
      <c r="J647" s="165" t="s">
        <v>167</v>
      </c>
      <c r="K647" s="165" t="s">
        <v>167</v>
      </c>
      <c r="L647" s="165" t="s">
        <v>167</v>
      </c>
      <c r="M647" s="165" t="s">
        <v>167</v>
      </c>
      <c r="N647" s="165" t="s">
        <v>167</v>
      </c>
      <c r="O647" s="165" t="s">
        <v>167</v>
      </c>
      <c r="P647" s="165" t="s">
        <v>167</v>
      </c>
      <c r="Q647" s="165" t="s">
        <v>167</v>
      </c>
      <c r="R647" s="165" t="s">
        <v>167</v>
      </c>
      <c r="S647" s="165" t="s">
        <v>167</v>
      </c>
      <c r="T647" s="165" t="s">
        <v>167</v>
      </c>
      <c r="U647" s="165" t="s">
        <v>167</v>
      </c>
      <c r="V647" s="165" t="s">
        <v>167</v>
      </c>
      <c r="W647" s="165" t="s">
        <v>167</v>
      </c>
      <c r="X647" s="165" t="s">
        <v>167</v>
      </c>
      <c r="Y647" s="165" t="s">
        <v>167</v>
      </c>
      <c r="Z647" s="165" t="s">
        <v>167</v>
      </c>
      <c r="AA647" s="165" t="s">
        <v>167</v>
      </c>
      <c r="AB647" s="165" t="s">
        <v>167</v>
      </c>
      <c r="AC647" s="165" t="s">
        <v>167</v>
      </c>
      <c r="AD647" s="165" t="s">
        <v>167</v>
      </c>
      <c r="AE647" s="165" t="s">
        <v>167</v>
      </c>
      <c r="AF647" s="165" t="s">
        <v>167</v>
      </c>
      <c r="AG647" s="165" t="s">
        <v>167</v>
      </c>
      <c r="AH647" s="165" t="s">
        <v>167</v>
      </c>
      <c r="AI647" s="165" t="s">
        <v>167</v>
      </c>
      <c r="AJ647" s="165" t="s">
        <v>167</v>
      </c>
      <c r="AK647" s="165" t="s">
        <v>167</v>
      </c>
      <c r="AL647" s="165" t="s">
        <v>167</v>
      </c>
      <c r="AM647" s="165" t="s">
        <v>167</v>
      </c>
      <c r="AN647" s="165" t="s">
        <v>167</v>
      </c>
      <c r="AO647" s="165" t="s">
        <v>167</v>
      </c>
      <c r="AP647" s="165" t="s">
        <v>167</v>
      </c>
      <c r="AQ647" s="165" t="s">
        <v>167</v>
      </c>
      <c r="AR647" s="165" t="s">
        <v>167</v>
      </c>
      <c r="AS647" s="165" t="s">
        <v>167</v>
      </c>
      <c r="AT647" s="165" t="s">
        <v>167</v>
      </c>
      <c r="AU647" s="165" t="s">
        <v>167</v>
      </c>
      <c r="AV647" s="165" t="s">
        <v>167</v>
      </c>
      <c r="AW647" s="165" t="s">
        <v>167</v>
      </c>
      <c r="AX647" s="165" t="s">
        <v>167</v>
      </c>
      <c r="AY647" s="165" t="s">
        <v>167</v>
      </c>
      <c r="AZ647" s="165" t="s">
        <v>167</v>
      </c>
      <c r="BA647" s="165" t="s">
        <v>167</v>
      </c>
      <c r="BB647" s="165" t="s">
        <v>167</v>
      </c>
      <c r="BC647" s="165" t="s">
        <v>167</v>
      </c>
      <c r="BD647" s="165" t="s">
        <v>167</v>
      </c>
      <c r="BE647" s="165" t="s">
        <v>167</v>
      </c>
      <c r="BF647" s="165" t="s">
        <v>167</v>
      </c>
      <c r="BG647" s="165" t="s">
        <v>167</v>
      </c>
      <c r="BH647" s="165" t="s">
        <v>167</v>
      </c>
      <c r="BI647" s="165" t="s">
        <v>167</v>
      </c>
      <c r="BJ647" s="165" t="s">
        <v>167</v>
      </c>
      <c r="BK647" s="165" t="s">
        <v>167</v>
      </c>
      <c r="BL647" s="165" t="s">
        <v>167</v>
      </c>
      <c r="BM647" s="165" t="s">
        <v>167</v>
      </c>
    </row>
    <row r="648" spans="2:65" x14ac:dyDescent="0.25">
      <c r="B648" t="str">
        <f>+B641</f>
        <v>FABBRICATI</v>
      </c>
      <c r="C648" s="51"/>
      <c r="F648" s="127"/>
      <c r="G648" s="127"/>
      <c r="H648" s="127"/>
      <c r="I648" s="127"/>
      <c r="J648" s="127"/>
      <c r="K648" s="127"/>
      <c r="L648" s="127"/>
      <c r="M648" s="127"/>
      <c r="N648" s="127"/>
      <c r="O648" s="127"/>
      <c r="P648" s="127"/>
      <c r="Q648" s="127"/>
      <c r="R648" s="127"/>
      <c r="S648" s="127"/>
      <c r="T648" s="127"/>
      <c r="U648" s="127"/>
      <c r="V648" s="127"/>
      <c r="W648" s="127"/>
      <c r="X648" s="127"/>
      <c r="Y648" s="127"/>
      <c r="Z648" s="127"/>
      <c r="AA648" s="127"/>
      <c r="AB648" s="127"/>
      <c r="AC648" s="127"/>
      <c r="AD648" s="127"/>
      <c r="AE648" s="127"/>
      <c r="AF648" s="127"/>
      <c r="AG648" s="127"/>
      <c r="AH648" s="127"/>
      <c r="AI648" s="127"/>
      <c r="AJ648" s="127"/>
      <c r="AK648" s="127"/>
      <c r="AL648" s="127"/>
      <c r="AM648" s="127"/>
      <c r="AN648" s="127"/>
      <c r="AO648" s="127"/>
      <c r="AP648" s="127"/>
      <c r="AQ648" s="127"/>
      <c r="AR648" s="127"/>
      <c r="AS648" s="127"/>
      <c r="AT648" s="127">
        <f t="shared" ref="AT648:BM653" si="479">+AS648+AT641</f>
        <v>0</v>
      </c>
      <c r="AU648" s="127">
        <f t="shared" si="479"/>
        <v>0</v>
      </c>
      <c r="AV648" s="127">
        <f t="shared" si="479"/>
        <v>0</v>
      </c>
      <c r="AW648" s="127">
        <f t="shared" si="479"/>
        <v>0</v>
      </c>
      <c r="AX648" s="127">
        <f t="shared" si="479"/>
        <v>0</v>
      </c>
      <c r="AY648" s="127">
        <f t="shared" si="479"/>
        <v>0</v>
      </c>
      <c r="AZ648" s="127">
        <f t="shared" si="479"/>
        <v>0</v>
      </c>
      <c r="BA648" s="127">
        <f t="shared" si="479"/>
        <v>0</v>
      </c>
      <c r="BB648" s="127">
        <f t="shared" si="479"/>
        <v>0</v>
      </c>
      <c r="BC648" s="127">
        <f t="shared" si="479"/>
        <v>0</v>
      </c>
      <c r="BD648" s="127">
        <f t="shared" si="479"/>
        <v>0</v>
      </c>
      <c r="BE648" s="127">
        <f t="shared" si="479"/>
        <v>0</v>
      </c>
      <c r="BF648" s="127">
        <f t="shared" si="479"/>
        <v>0</v>
      </c>
      <c r="BG648" s="127">
        <f t="shared" si="479"/>
        <v>0</v>
      </c>
      <c r="BH648" s="127">
        <f t="shared" si="479"/>
        <v>0</v>
      </c>
      <c r="BI648" s="127">
        <f t="shared" si="479"/>
        <v>0</v>
      </c>
      <c r="BJ648" s="127">
        <f t="shared" si="479"/>
        <v>0</v>
      </c>
      <c r="BK648" s="127">
        <f t="shared" si="479"/>
        <v>0</v>
      </c>
      <c r="BL648" s="127">
        <f t="shared" si="479"/>
        <v>0</v>
      </c>
      <c r="BM648" s="127">
        <f t="shared" si="479"/>
        <v>0</v>
      </c>
    </row>
    <row r="649" spans="2:65" x14ac:dyDescent="0.25">
      <c r="B649" t="str">
        <f t="shared" ref="B649:B652" si="480">+B642</f>
        <v>IMPIANTI E MACCHINARI</v>
      </c>
      <c r="C649" s="51"/>
      <c r="F649" s="127"/>
      <c r="G649" s="127"/>
      <c r="H649" s="127"/>
      <c r="I649" s="127"/>
      <c r="J649" s="127"/>
      <c r="K649" s="127"/>
      <c r="L649" s="127"/>
      <c r="M649" s="127"/>
      <c r="N649" s="127"/>
      <c r="O649" s="127"/>
      <c r="P649" s="127"/>
      <c r="Q649" s="127"/>
      <c r="R649" s="127"/>
      <c r="S649" s="127"/>
      <c r="T649" s="127"/>
      <c r="U649" s="127"/>
      <c r="V649" s="127"/>
      <c r="W649" s="127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AH649" s="127"/>
      <c r="AI649" s="127"/>
      <c r="AJ649" s="127"/>
      <c r="AK649" s="127"/>
      <c r="AL649" s="127"/>
      <c r="AM649" s="127"/>
      <c r="AN649" s="127"/>
      <c r="AO649" s="127"/>
      <c r="AP649" s="127"/>
      <c r="AQ649" s="127"/>
      <c r="AR649" s="127"/>
      <c r="AS649" s="127"/>
      <c r="AT649" s="127">
        <f t="shared" si="479"/>
        <v>0</v>
      </c>
      <c r="AU649" s="127">
        <f t="shared" si="479"/>
        <v>0</v>
      </c>
      <c r="AV649" s="127">
        <f t="shared" si="479"/>
        <v>0</v>
      </c>
      <c r="AW649" s="127">
        <f t="shared" si="479"/>
        <v>0</v>
      </c>
      <c r="AX649" s="127">
        <f t="shared" si="479"/>
        <v>0</v>
      </c>
      <c r="AY649" s="127">
        <f t="shared" si="479"/>
        <v>0</v>
      </c>
      <c r="AZ649" s="127">
        <f t="shared" si="479"/>
        <v>0</v>
      </c>
      <c r="BA649" s="127">
        <f t="shared" si="479"/>
        <v>0</v>
      </c>
      <c r="BB649" s="127">
        <f t="shared" si="479"/>
        <v>0</v>
      </c>
      <c r="BC649" s="127">
        <f t="shared" si="479"/>
        <v>0</v>
      </c>
      <c r="BD649" s="127">
        <f t="shared" si="479"/>
        <v>0</v>
      </c>
      <c r="BE649" s="127">
        <f t="shared" si="479"/>
        <v>0</v>
      </c>
      <c r="BF649" s="127">
        <f t="shared" si="479"/>
        <v>0</v>
      </c>
      <c r="BG649" s="127">
        <f t="shared" si="479"/>
        <v>0</v>
      </c>
      <c r="BH649" s="127">
        <f t="shared" si="479"/>
        <v>0</v>
      </c>
      <c r="BI649" s="127">
        <f t="shared" si="479"/>
        <v>0</v>
      </c>
      <c r="BJ649" s="127">
        <f t="shared" si="479"/>
        <v>0</v>
      </c>
      <c r="BK649" s="127">
        <f t="shared" si="479"/>
        <v>0</v>
      </c>
      <c r="BL649" s="127">
        <f t="shared" si="479"/>
        <v>0</v>
      </c>
      <c r="BM649" s="127">
        <f t="shared" si="479"/>
        <v>0</v>
      </c>
    </row>
    <row r="650" spans="2:65" x14ac:dyDescent="0.25">
      <c r="B650" t="str">
        <f t="shared" si="480"/>
        <v>ATTREZZATURE IND.LI E COMM.LI</v>
      </c>
      <c r="C650" s="51"/>
      <c r="F650" s="127"/>
      <c r="G650" s="127"/>
      <c r="H650" s="127"/>
      <c r="I650" s="127"/>
      <c r="J650" s="127"/>
      <c r="K650" s="127"/>
      <c r="L650" s="127"/>
      <c r="M650" s="127"/>
      <c r="N650" s="127"/>
      <c r="O650" s="127"/>
      <c r="P650" s="127"/>
      <c r="Q650" s="127"/>
      <c r="R650" s="127"/>
      <c r="S650" s="127"/>
      <c r="T650" s="127"/>
      <c r="U650" s="127"/>
      <c r="V650" s="127"/>
      <c r="W650" s="127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AH650" s="127"/>
      <c r="AI650" s="127"/>
      <c r="AJ650" s="127"/>
      <c r="AK650" s="127"/>
      <c r="AL650" s="127"/>
      <c r="AM650" s="127"/>
      <c r="AN650" s="127"/>
      <c r="AO650" s="127"/>
      <c r="AP650" s="127"/>
      <c r="AQ650" s="127"/>
      <c r="AR650" s="127"/>
      <c r="AS650" s="127"/>
      <c r="AT650" s="127">
        <f t="shared" si="479"/>
        <v>0</v>
      </c>
      <c r="AU650" s="127">
        <f t="shared" si="479"/>
        <v>0</v>
      </c>
      <c r="AV650" s="127">
        <f t="shared" si="479"/>
        <v>0</v>
      </c>
      <c r="AW650" s="127">
        <f t="shared" si="479"/>
        <v>0</v>
      </c>
      <c r="AX650" s="127">
        <f t="shared" si="479"/>
        <v>0</v>
      </c>
      <c r="AY650" s="127">
        <f t="shared" si="479"/>
        <v>0</v>
      </c>
      <c r="AZ650" s="127">
        <f t="shared" si="479"/>
        <v>0</v>
      </c>
      <c r="BA650" s="127">
        <f t="shared" si="479"/>
        <v>0</v>
      </c>
      <c r="BB650" s="127">
        <f t="shared" si="479"/>
        <v>0</v>
      </c>
      <c r="BC650" s="127">
        <f t="shared" si="479"/>
        <v>0</v>
      </c>
      <c r="BD650" s="127">
        <f t="shared" si="479"/>
        <v>0</v>
      </c>
      <c r="BE650" s="127">
        <f t="shared" si="479"/>
        <v>0</v>
      </c>
      <c r="BF650" s="127">
        <f t="shared" si="479"/>
        <v>0</v>
      </c>
      <c r="BG650" s="127">
        <f t="shared" si="479"/>
        <v>0</v>
      </c>
      <c r="BH650" s="127">
        <f t="shared" si="479"/>
        <v>0</v>
      </c>
      <c r="BI650" s="127">
        <f t="shared" si="479"/>
        <v>0</v>
      </c>
      <c r="BJ650" s="127">
        <f t="shared" si="479"/>
        <v>0</v>
      </c>
      <c r="BK650" s="127">
        <f t="shared" si="479"/>
        <v>0</v>
      </c>
      <c r="BL650" s="127">
        <f t="shared" si="479"/>
        <v>0</v>
      </c>
      <c r="BM650" s="127">
        <f t="shared" si="479"/>
        <v>0</v>
      </c>
    </row>
    <row r="651" spans="2:65" x14ac:dyDescent="0.25">
      <c r="B651" t="str">
        <f t="shared" si="480"/>
        <v>COSTI D'IMPIANTO E AMPLIAMENTO</v>
      </c>
      <c r="C651" s="51"/>
      <c r="F651" s="127"/>
      <c r="G651" s="127"/>
      <c r="H651" s="127"/>
      <c r="I651" s="127"/>
      <c r="J651" s="127"/>
      <c r="K651" s="127"/>
      <c r="L651" s="127"/>
      <c r="M651" s="127"/>
      <c r="N651" s="127"/>
      <c r="O651" s="127"/>
      <c r="P651" s="127"/>
      <c r="Q651" s="127"/>
      <c r="R651" s="127"/>
      <c r="S651" s="127"/>
      <c r="T651" s="127"/>
      <c r="U651" s="127"/>
      <c r="V651" s="127"/>
      <c r="W651" s="127"/>
      <c r="X651" s="127"/>
      <c r="Y651" s="127"/>
      <c r="Z651" s="127"/>
      <c r="AA651" s="127"/>
      <c r="AB651" s="127"/>
      <c r="AC651" s="127"/>
      <c r="AD651" s="127"/>
      <c r="AE651" s="127"/>
      <c r="AF651" s="127"/>
      <c r="AG651" s="127"/>
      <c r="AH651" s="127"/>
      <c r="AI651" s="127"/>
      <c r="AJ651" s="127"/>
      <c r="AK651" s="127"/>
      <c r="AL651" s="127"/>
      <c r="AM651" s="127"/>
      <c r="AN651" s="127"/>
      <c r="AO651" s="127"/>
      <c r="AP651" s="127"/>
      <c r="AQ651" s="127"/>
      <c r="AR651" s="127"/>
      <c r="AS651" s="127"/>
      <c r="AT651" s="127">
        <f t="shared" si="479"/>
        <v>0</v>
      </c>
      <c r="AU651" s="127">
        <f t="shared" si="479"/>
        <v>0</v>
      </c>
      <c r="AV651" s="127">
        <f t="shared" si="479"/>
        <v>0</v>
      </c>
      <c r="AW651" s="127">
        <f t="shared" si="479"/>
        <v>0</v>
      </c>
      <c r="AX651" s="127">
        <f t="shared" si="479"/>
        <v>0</v>
      </c>
      <c r="AY651" s="127">
        <f t="shared" si="479"/>
        <v>0</v>
      </c>
      <c r="AZ651" s="127">
        <f t="shared" si="479"/>
        <v>0</v>
      </c>
      <c r="BA651" s="127">
        <f t="shared" si="479"/>
        <v>0</v>
      </c>
      <c r="BB651" s="127">
        <f t="shared" si="479"/>
        <v>0</v>
      </c>
      <c r="BC651" s="127">
        <f t="shared" si="479"/>
        <v>0</v>
      </c>
      <c r="BD651" s="127">
        <f t="shared" si="479"/>
        <v>0</v>
      </c>
      <c r="BE651" s="127">
        <f t="shared" si="479"/>
        <v>0</v>
      </c>
      <c r="BF651" s="127">
        <f t="shared" si="479"/>
        <v>0</v>
      </c>
      <c r="BG651" s="127">
        <f t="shared" si="479"/>
        <v>0</v>
      </c>
      <c r="BH651" s="127">
        <f t="shared" si="479"/>
        <v>0</v>
      </c>
      <c r="BI651" s="127">
        <f t="shared" si="479"/>
        <v>0</v>
      </c>
      <c r="BJ651" s="127">
        <f t="shared" si="479"/>
        <v>0</v>
      </c>
      <c r="BK651" s="127">
        <f t="shared" si="479"/>
        <v>0</v>
      </c>
      <c r="BL651" s="127">
        <f t="shared" si="479"/>
        <v>0</v>
      </c>
      <c r="BM651" s="127">
        <f t="shared" si="479"/>
        <v>0</v>
      </c>
    </row>
    <row r="652" spans="2:65" x14ac:dyDescent="0.25">
      <c r="B652" t="str">
        <f t="shared" si="480"/>
        <v>FEE D'INGRESSO</v>
      </c>
      <c r="C652" s="51"/>
      <c r="F652" s="127"/>
      <c r="G652" s="127"/>
      <c r="H652" s="127"/>
      <c r="I652" s="127"/>
      <c r="J652" s="127"/>
      <c r="K652" s="127"/>
      <c r="L652" s="127"/>
      <c r="M652" s="127"/>
      <c r="N652" s="127"/>
      <c r="O652" s="127"/>
      <c r="P652" s="127"/>
      <c r="Q652" s="127"/>
      <c r="R652" s="127"/>
      <c r="S652" s="127"/>
      <c r="T652" s="127"/>
      <c r="U652" s="127"/>
      <c r="V652" s="127"/>
      <c r="W652" s="127"/>
      <c r="X652" s="127"/>
      <c r="Y652" s="127"/>
      <c r="Z652" s="127"/>
      <c r="AA652" s="127"/>
      <c r="AB652" s="127"/>
      <c r="AC652" s="127"/>
      <c r="AD652" s="127"/>
      <c r="AE652" s="127"/>
      <c r="AF652" s="127"/>
      <c r="AG652" s="127"/>
      <c r="AH652" s="127"/>
      <c r="AI652" s="127"/>
      <c r="AJ652" s="127"/>
      <c r="AK652" s="127"/>
      <c r="AL652" s="127"/>
      <c r="AM652" s="127"/>
      <c r="AN652" s="127"/>
      <c r="AO652" s="127"/>
      <c r="AP652" s="127"/>
      <c r="AQ652" s="127"/>
      <c r="AR652" s="127"/>
      <c r="AS652" s="127"/>
      <c r="AT652" s="127">
        <f t="shared" si="479"/>
        <v>0</v>
      </c>
      <c r="AU652" s="127">
        <f t="shared" si="479"/>
        <v>0</v>
      </c>
      <c r="AV652" s="127">
        <f t="shared" si="479"/>
        <v>0</v>
      </c>
      <c r="AW652" s="127">
        <f t="shared" si="479"/>
        <v>0</v>
      </c>
      <c r="AX652" s="127">
        <f t="shared" si="479"/>
        <v>0</v>
      </c>
      <c r="AY652" s="127">
        <f t="shared" si="479"/>
        <v>0</v>
      </c>
      <c r="AZ652" s="127">
        <f t="shared" si="479"/>
        <v>0</v>
      </c>
      <c r="BA652" s="127">
        <f t="shared" si="479"/>
        <v>0</v>
      </c>
      <c r="BB652" s="127">
        <f t="shared" si="479"/>
        <v>0</v>
      </c>
      <c r="BC652" s="127">
        <f t="shared" si="479"/>
        <v>0</v>
      </c>
      <c r="BD652" s="127">
        <f t="shared" si="479"/>
        <v>0</v>
      </c>
      <c r="BE652" s="127">
        <f t="shared" si="479"/>
        <v>0</v>
      </c>
      <c r="BF652" s="127">
        <f t="shared" si="479"/>
        <v>0</v>
      </c>
      <c r="BG652" s="127">
        <f t="shared" si="479"/>
        <v>0</v>
      </c>
      <c r="BH652" s="127">
        <f t="shared" si="479"/>
        <v>0</v>
      </c>
      <c r="BI652" s="127">
        <f t="shared" si="479"/>
        <v>0</v>
      </c>
      <c r="BJ652" s="127">
        <f t="shared" si="479"/>
        <v>0</v>
      </c>
      <c r="BK652" s="127">
        <f t="shared" si="479"/>
        <v>0</v>
      </c>
      <c r="BL652" s="127">
        <f t="shared" si="479"/>
        <v>0</v>
      </c>
      <c r="BM652" s="127">
        <f t="shared" si="479"/>
        <v>0</v>
      </c>
    </row>
    <row r="653" spans="2:65" x14ac:dyDescent="0.25">
      <c r="B653" t="str">
        <f>+B646</f>
        <v>ALTRE IMM.NI IMMATERIALI</v>
      </c>
      <c r="C653" s="51"/>
      <c r="F653" s="127"/>
      <c r="G653" s="127"/>
      <c r="H653" s="127"/>
      <c r="I653" s="127"/>
      <c r="J653" s="127"/>
      <c r="K653" s="127"/>
      <c r="L653" s="127"/>
      <c r="M653" s="127"/>
      <c r="N653" s="127"/>
      <c r="O653" s="127"/>
      <c r="P653" s="127"/>
      <c r="Q653" s="127"/>
      <c r="R653" s="127"/>
      <c r="S653" s="127"/>
      <c r="T653" s="127"/>
      <c r="U653" s="127"/>
      <c r="V653" s="127"/>
      <c r="W653" s="127"/>
      <c r="X653" s="127"/>
      <c r="Y653" s="127"/>
      <c r="Z653" s="127"/>
      <c r="AA653" s="127"/>
      <c r="AB653" s="127"/>
      <c r="AC653" s="127"/>
      <c r="AD653" s="127"/>
      <c r="AE653" s="127"/>
      <c r="AF653" s="127"/>
      <c r="AG653" s="127"/>
      <c r="AH653" s="127"/>
      <c r="AI653" s="127"/>
      <c r="AJ653" s="127"/>
      <c r="AK653" s="127"/>
      <c r="AL653" s="127"/>
      <c r="AM653" s="127"/>
      <c r="AN653" s="127"/>
      <c r="AO653" s="127"/>
      <c r="AP653" s="127"/>
      <c r="AQ653" s="127"/>
      <c r="AR653" s="127"/>
      <c r="AS653" s="127"/>
      <c r="AT653" s="127">
        <f t="shared" si="479"/>
        <v>0</v>
      </c>
      <c r="AU653" s="127">
        <f t="shared" si="479"/>
        <v>0</v>
      </c>
      <c r="AV653" s="127">
        <f t="shared" si="479"/>
        <v>0</v>
      </c>
      <c r="AW653" s="127">
        <f t="shared" si="479"/>
        <v>0</v>
      </c>
      <c r="AX653" s="127">
        <f t="shared" si="479"/>
        <v>0</v>
      </c>
      <c r="AY653" s="127">
        <f t="shared" si="479"/>
        <v>0</v>
      </c>
      <c r="AZ653" s="127">
        <f t="shared" si="479"/>
        <v>0</v>
      </c>
      <c r="BA653" s="127">
        <f t="shared" si="479"/>
        <v>0</v>
      </c>
      <c r="BB653" s="127">
        <f t="shared" si="479"/>
        <v>0</v>
      </c>
      <c r="BC653" s="127">
        <f t="shared" si="479"/>
        <v>0</v>
      </c>
      <c r="BD653" s="127">
        <f t="shared" si="479"/>
        <v>0</v>
      </c>
      <c r="BE653" s="127">
        <f t="shared" si="479"/>
        <v>0</v>
      </c>
      <c r="BF653" s="127">
        <f t="shared" si="479"/>
        <v>0</v>
      </c>
      <c r="BG653" s="127">
        <f t="shared" si="479"/>
        <v>0</v>
      </c>
      <c r="BH653" s="127">
        <f t="shared" si="479"/>
        <v>0</v>
      </c>
      <c r="BI653" s="127">
        <f t="shared" si="479"/>
        <v>0</v>
      </c>
      <c r="BJ653" s="127">
        <f t="shared" si="479"/>
        <v>0</v>
      </c>
      <c r="BK653" s="127">
        <f t="shared" si="479"/>
        <v>0</v>
      </c>
      <c r="BL653" s="127">
        <f t="shared" si="479"/>
        <v>0</v>
      </c>
      <c r="BM653" s="127">
        <f t="shared" si="479"/>
        <v>0</v>
      </c>
    </row>
    <row r="654" spans="2:65" x14ac:dyDescent="0.25">
      <c r="F654" s="142"/>
      <c r="G654" s="142"/>
      <c r="H654" s="142"/>
      <c r="I654" s="142"/>
      <c r="J654" s="142"/>
      <c r="K654" s="142"/>
      <c r="L654" s="142"/>
      <c r="M654" s="142"/>
      <c r="N654" s="142"/>
      <c r="O654" s="142"/>
      <c r="P654" s="142"/>
      <c r="Q654" s="142"/>
      <c r="R654" s="142"/>
      <c r="S654" s="142"/>
      <c r="T654" s="142"/>
      <c r="U654" s="142"/>
      <c r="V654" s="142"/>
      <c r="W654" s="142"/>
      <c r="X654" s="142"/>
      <c r="Y654" s="142"/>
      <c r="Z654" s="142"/>
      <c r="AA654" s="142"/>
      <c r="AB654" s="142"/>
      <c r="AC654" s="142"/>
      <c r="AD654" s="142"/>
      <c r="AE654" s="142"/>
      <c r="AF654" s="142"/>
      <c r="AG654" s="142"/>
      <c r="AH654" s="142"/>
      <c r="AI654" s="142"/>
      <c r="AJ654" s="142"/>
      <c r="AK654" s="142"/>
      <c r="AL654" s="142"/>
      <c r="AM654" s="142"/>
      <c r="AN654" s="142"/>
      <c r="AO654" s="142"/>
      <c r="AP654" s="142"/>
      <c r="AQ654" s="142"/>
      <c r="AR654" s="142"/>
      <c r="AS654" s="142"/>
      <c r="AT654" s="142"/>
      <c r="AU654" s="142"/>
      <c r="AV654" s="142"/>
      <c r="AW654" s="142"/>
      <c r="AX654" s="142"/>
      <c r="AY654" s="142"/>
      <c r="AZ654" s="142"/>
      <c r="BA654" s="142"/>
      <c r="BB654" s="142"/>
      <c r="BC654" s="142"/>
      <c r="BD654" s="142"/>
      <c r="BE654" s="142"/>
      <c r="BF654" s="142"/>
      <c r="BG654" s="142"/>
      <c r="BH654" s="142"/>
      <c r="BI654" s="142"/>
      <c r="BJ654" s="142"/>
      <c r="BK654" s="142"/>
      <c r="BL654" s="142"/>
      <c r="BM654" s="142"/>
    </row>
    <row r="655" spans="2:65" ht="30" x14ac:dyDescent="0.25">
      <c r="C655" s="50" t="s">
        <v>165</v>
      </c>
      <c r="F655" s="165" t="s">
        <v>166</v>
      </c>
      <c r="G655" s="165" t="s">
        <v>166</v>
      </c>
      <c r="H655" s="165" t="s">
        <v>166</v>
      </c>
      <c r="I655" s="165" t="s">
        <v>166</v>
      </c>
      <c r="J655" s="165" t="s">
        <v>166</v>
      </c>
      <c r="K655" s="165" t="s">
        <v>166</v>
      </c>
      <c r="L655" s="165" t="s">
        <v>166</v>
      </c>
      <c r="M655" s="165" t="s">
        <v>166</v>
      </c>
      <c r="N655" s="165" t="s">
        <v>166</v>
      </c>
      <c r="O655" s="165" t="s">
        <v>166</v>
      </c>
      <c r="P655" s="165" t="s">
        <v>166</v>
      </c>
      <c r="Q655" s="165" t="s">
        <v>166</v>
      </c>
      <c r="R655" s="165" t="s">
        <v>166</v>
      </c>
      <c r="S655" s="165" t="s">
        <v>166</v>
      </c>
      <c r="T655" s="165" t="s">
        <v>166</v>
      </c>
      <c r="U655" s="165" t="s">
        <v>166</v>
      </c>
      <c r="V655" s="165" t="s">
        <v>166</v>
      </c>
      <c r="W655" s="165" t="s">
        <v>166</v>
      </c>
      <c r="X655" s="165" t="s">
        <v>166</v>
      </c>
      <c r="Y655" s="165" t="s">
        <v>166</v>
      </c>
      <c r="Z655" s="165" t="s">
        <v>166</v>
      </c>
      <c r="AA655" s="165" t="s">
        <v>166</v>
      </c>
      <c r="AB655" s="165" t="s">
        <v>166</v>
      </c>
      <c r="AC655" s="165" t="s">
        <v>166</v>
      </c>
      <c r="AD655" s="165" t="s">
        <v>166</v>
      </c>
      <c r="AE655" s="165" t="s">
        <v>166</v>
      </c>
      <c r="AF655" s="165" t="s">
        <v>166</v>
      </c>
      <c r="AG655" s="165" t="s">
        <v>166</v>
      </c>
      <c r="AH655" s="165" t="s">
        <v>166</v>
      </c>
      <c r="AI655" s="165" t="s">
        <v>166</v>
      </c>
      <c r="AJ655" s="165" t="s">
        <v>166</v>
      </c>
      <c r="AK655" s="165" t="s">
        <v>166</v>
      </c>
      <c r="AL655" s="165" t="s">
        <v>166</v>
      </c>
      <c r="AM655" s="165" t="s">
        <v>166</v>
      </c>
      <c r="AN655" s="165" t="s">
        <v>166</v>
      </c>
      <c r="AO655" s="165" t="s">
        <v>166</v>
      </c>
      <c r="AP655" s="165" t="s">
        <v>166</v>
      </c>
      <c r="AQ655" s="165" t="s">
        <v>166</v>
      </c>
      <c r="AR655" s="165" t="s">
        <v>166</v>
      </c>
      <c r="AS655" s="165" t="s">
        <v>166</v>
      </c>
      <c r="AT655" s="165" t="s">
        <v>166</v>
      </c>
      <c r="AU655" s="165" t="s">
        <v>166</v>
      </c>
      <c r="AV655" s="165" t="s">
        <v>166</v>
      </c>
      <c r="AW655" s="165" t="s">
        <v>166</v>
      </c>
      <c r="AX655" s="165" t="s">
        <v>166</v>
      </c>
      <c r="AY655" s="165" t="s">
        <v>166</v>
      </c>
      <c r="AZ655" s="165" t="s">
        <v>166</v>
      </c>
      <c r="BA655" s="165" t="s">
        <v>166</v>
      </c>
      <c r="BB655" s="165" t="s">
        <v>166</v>
      </c>
      <c r="BC655" s="165" t="s">
        <v>166</v>
      </c>
      <c r="BD655" s="165" t="s">
        <v>166</v>
      </c>
      <c r="BE655" s="165" t="s">
        <v>166</v>
      </c>
      <c r="BF655" s="165" t="s">
        <v>166</v>
      </c>
      <c r="BG655" s="165" t="s">
        <v>166</v>
      </c>
      <c r="BH655" s="165" t="s">
        <v>166</v>
      </c>
      <c r="BI655" s="165" t="s">
        <v>166</v>
      </c>
      <c r="BJ655" s="165" t="s">
        <v>166</v>
      </c>
      <c r="BK655" s="165" t="s">
        <v>166</v>
      </c>
      <c r="BL655" s="165" t="s">
        <v>166</v>
      </c>
      <c r="BM655" s="165" t="s">
        <v>166</v>
      </c>
    </row>
    <row r="656" spans="2:65" x14ac:dyDescent="0.25">
      <c r="B656" t="str">
        <f>+B641</f>
        <v>FABBRICATI</v>
      </c>
      <c r="C656" s="51">
        <f>+C641</f>
        <v>0</v>
      </c>
      <c r="F656" s="127"/>
      <c r="G656" s="127"/>
      <c r="H656" s="127"/>
      <c r="I656" s="127"/>
      <c r="J656" s="127"/>
      <c r="K656" s="127"/>
      <c r="L656" s="127"/>
      <c r="M656" s="127"/>
      <c r="N656" s="127"/>
      <c r="O656" s="127"/>
      <c r="P656" s="127"/>
      <c r="Q656" s="127"/>
      <c r="R656" s="127"/>
      <c r="S656" s="127"/>
      <c r="T656" s="127"/>
      <c r="U656" s="127"/>
      <c r="V656" s="127"/>
      <c r="W656" s="127"/>
      <c r="X656" s="127"/>
      <c r="Y656" s="127"/>
      <c r="Z656" s="127"/>
      <c r="AA656" s="127"/>
      <c r="AB656" s="127"/>
      <c r="AC656" s="127"/>
      <c r="AD656" s="127"/>
      <c r="AE656" s="127"/>
      <c r="AF656" s="127"/>
      <c r="AG656" s="127"/>
      <c r="AH656" s="127"/>
      <c r="AI656" s="127"/>
      <c r="AJ656" s="127"/>
      <c r="AK656" s="127"/>
      <c r="AL656" s="127"/>
      <c r="AM656" s="127"/>
      <c r="AN656" s="127"/>
      <c r="AO656" s="127"/>
      <c r="AP656" s="127"/>
      <c r="AQ656" s="127"/>
      <c r="AR656" s="127"/>
      <c r="AS656" s="127"/>
      <c r="AT656" s="127"/>
      <c r="AU656" s="127">
        <f t="shared" ref="AU656:BM656" si="481">+IF(AT663=$G$5,0,1)*(SUM($G$5)*$C656)/12</f>
        <v>0</v>
      </c>
      <c r="AV656" s="127">
        <f t="shared" si="481"/>
        <v>0</v>
      </c>
      <c r="AW656" s="127">
        <f t="shared" si="481"/>
        <v>0</v>
      </c>
      <c r="AX656" s="127">
        <f t="shared" si="481"/>
        <v>0</v>
      </c>
      <c r="AY656" s="127">
        <f t="shared" si="481"/>
        <v>0</v>
      </c>
      <c r="AZ656" s="127">
        <f t="shared" si="481"/>
        <v>0</v>
      </c>
      <c r="BA656" s="127">
        <f t="shared" si="481"/>
        <v>0</v>
      </c>
      <c r="BB656" s="127">
        <f t="shared" si="481"/>
        <v>0</v>
      </c>
      <c r="BC656" s="127">
        <f t="shared" si="481"/>
        <v>0</v>
      </c>
      <c r="BD656" s="127">
        <f t="shared" si="481"/>
        <v>0</v>
      </c>
      <c r="BE656" s="127">
        <f t="shared" si="481"/>
        <v>0</v>
      </c>
      <c r="BF656" s="127">
        <f t="shared" si="481"/>
        <v>0</v>
      </c>
      <c r="BG656" s="127">
        <f t="shared" si="481"/>
        <v>0</v>
      </c>
      <c r="BH656" s="127">
        <f t="shared" si="481"/>
        <v>0</v>
      </c>
      <c r="BI656" s="127">
        <f t="shared" si="481"/>
        <v>0</v>
      </c>
      <c r="BJ656" s="127">
        <f t="shared" si="481"/>
        <v>0</v>
      </c>
      <c r="BK656" s="127">
        <f t="shared" si="481"/>
        <v>0</v>
      </c>
      <c r="BL656" s="127">
        <f t="shared" si="481"/>
        <v>0</v>
      </c>
      <c r="BM656" s="127">
        <f t="shared" si="481"/>
        <v>0</v>
      </c>
    </row>
    <row r="657" spans="2:65" x14ac:dyDescent="0.25">
      <c r="B657" t="str">
        <f t="shared" ref="B657:C661" si="482">+B642</f>
        <v>IMPIANTI E MACCHINARI</v>
      </c>
      <c r="C657" s="51">
        <f t="shared" si="482"/>
        <v>0</v>
      </c>
      <c r="F657" s="127"/>
      <c r="G657" s="127"/>
      <c r="H657" s="127"/>
      <c r="I657" s="127"/>
      <c r="J657" s="127"/>
      <c r="K657" s="127"/>
      <c r="L657" s="127"/>
      <c r="M657" s="127"/>
      <c r="N657" s="127"/>
      <c r="O657" s="127"/>
      <c r="P657" s="127"/>
      <c r="Q657" s="127"/>
      <c r="R657" s="127"/>
      <c r="S657" s="127"/>
      <c r="T657" s="127"/>
      <c r="U657" s="127"/>
      <c r="V657" s="127"/>
      <c r="W657" s="127"/>
      <c r="X657" s="127"/>
      <c r="Y657" s="127"/>
      <c r="Z657" s="127"/>
      <c r="AA657" s="127"/>
      <c r="AB657" s="127"/>
      <c r="AC657" s="127"/>
      <c r="AD657" s="127"/>
      <c r="AE657" s="127"/>
      <c r="AF657" s="127"/>
      <c r="AG657" s="127"/>
      <c r="AH657" s="127"/>
      <c r="AI657" s="127"/>
      <c r="AJ657" s="127"/>
      <c r="AK657" s="127"/>
      <c r="AL657" s="127"/>
      <c r="AM657" s="127"/>
      <c r="AN657" s="127"/>
      <c r="AO657" s="127"/>
      <c r="AP657" s="127"/>
      <c r="AQ657" s="127"/>
      <c r="AR657" s="127"/>
      <c r="AS657" s="127"/>
      <c r="AT657" s="127"/>
      <c r="AU657" s="127">
        <f t="shared" ref="AU657:BM657" si="483">+IF(AT664=$G$5,0,1)*(SUM($G$6)*$C657)/12</f>
        <v>0</v>
      </c>
      <c r="AV657" s="127">
        <f t="shared" si="483"/>
        <v>0</v>
      </c>
      <c r="AW657" s="127">
        <f t="shared" si="483"/>
        <v>0</v>
      </c>
      <c r="AX657" s="127">
        <f t="shared" si="483"/>
        <v>0</v>
      </c>
      <c r="AY657" s="127">
        <f t="shared" si="483"/>
        <v>0</v>
      </c>
      <c r="AZ657" s="127">
        <f t="shared" si="483"/>
        <v>0</v>
      </c>
      <c r="BA657" s="127">
        <f t="shared" si="483"/>
        <v>0</v>
      </c>
      <c r="BB657" s="127">
        <f t="shared" si="483"/>
        <v>0</v>
      </c>
      <c r="BC657" s="127">
        <f t="shared" si="483"/>
        <v>0</v>
      </c>
      <c r="BD657" s="127">
        <f t="shared" si="483"/>
        <v>0</v>
      </c>
      <c r="BE657" s="127">
        <f t="shared" si="483"/>
        <v>0</v>
      </c>
      <c r="BF657" s="127">
        <f t="shared" si="483"/>
        <v>0</v>
      </c>
      <c r="BG657" s="127">
        <f t="shared" si="483"/>
        <v>0</v>
      </c>
      <c r="BH657" s="127">
        <f t="shared" si="483"/>
        <v>0</v>
      </c>
      <c r="BI657" s="127">
        <f t="shared" si="483"/>
        <v>0</v>
      </c>
      <c r="BJ657" s="127">
        <f t="shared" si="483"/>
        <v>0</v>
      </c>
      <c r="BK657" s="127">
        <f t="shared" si="483"/>
        <v>0</v>
      </c>
      <c r="BL657" s="127">
        <f t="shared" si="483"/>
        <v>0</v>
      </c>
      <c r="BM657" s="127">
        <f t="shared" si="483"/>
        <v>0</v>
      </c>
    </row>
    <row r="658" spans="2:65" x14ac:dyDescent="0.25">
      <c r="B658" t="str">
        <f t="shared" si="482"/>
        <v>ATTREZZATURE IND.LI E COMM.LI</v>
      </c>
      <c r="C658" s="51">
        <f t="shared" si="482"/>
        <v>0</v>
      </c>
      <c r="F658" s="127"/>
      <c r="G658" s="127"/>
      <c r="H658" s="127"/>
      <c r="I658" s="127"/>
      <c r="J658" s="127"/>
      <c r="K658" s="127"/>
      <c r="L658" s="127"/>
      <c r="M658" s="127"/>
      <c r="N658" s="127"/>
      <c r="O658" s="127"/>
      <c r="P658" s="127"/>
      <c r="Q658" s="127"/>
      <c r="R658" s="127"/>
      <c r="S658" s="127"/>
      <c r="T658" s="127"/>
      <c r="U658" s="127"/>
      <c r="V658" s="127"/>
      <c r="W658" s="127"/>
      <c r="X658" s="127"/>
      <c r="Y658" s="127"/>
      <c r="Z658" s="127"/>
      <c r="AA658" s="127"/>
      <c r="AB658" s="127"/>
      <c r="AC658" s="127"/>
      <c r="AD658" s="127"/>
      <c r="AE658" s="127"/>
      <c r="AF658" s="127"/>
      <c r="AG658" s="127"/>
      <c r="AH658" s="127"/>
      <c r="AI658" s="127"/>
      <c r="AJ658" s="127"/>
      <c r="AK658" s="127"/>
      <c r="AL658" s="127"/>
      <c r="AM658" s="127"/>
      <c r="AN658" s="127"/>
      <c r="AO658" s="127"/>
      <c r="AP658" s="127"/>
      <c r="AQ658" s="127"/>
      <c r="AR658" s="127"/>
      <c r="AS658" s="127"/>
      <c r="AT658" s="127"/>
      <c r="AU658" s="127">
        <f t="shared" ref="AU658:BM658" si="484">+IF(AT665=$G$5,0,1)*(SUM($G$7)*$C658)/12</f>
        <v>0</v>
      </c>
      <c r="AV658" s="127">
        <f t="shared" si="484"/>
        <v>0</v>
      </c>
      <c r="AW658" s="127">
        <f t="shared" si="484"/>
        <v>0</v>
      </c>
      <c r="AX658" s="127">
        <f t="shared" si="484"/>
        <v>0</v>
      </c>
      <c r="AY658" s="127">
        <f t="shared" si="484"/>
        <v>0</v>
      </c>
      <c r="AZ658" s="127">
        <f t="shared" si="484"/>
        <v>0</v>
      </c>
      <c r="BA658" s="127">
        <f t="shared" si="484"/>
        <v>0</v>
      </c>
      <c r="BB658" s="127">
        <f t="shared" si="484"/>
        <v>0</v>
      </c>
      <c r="BC658" s="127">
        <f t="shared" si="484"/>
        <v>0</v>
      </c>
      <c r="BD658" s="127">
        <f t="shared" si="484"/>
        <v>0</v>
      </c>
      <c r="BE658" s="127">
        <f t="shared" si="484"/>
        <v>0</v>
      </c>
      <c r="BF658" s="127">
        <f t="shared" si="484"/>
        <v>0</v>
      </c>
      <c r="BG658" s="127">
        <f t="shared" si="484"/>
        <v>0</v>
      </c>
      <c r="BH658" s="127">
        <f t="shared" si="484"/>
        <v>0</v>
      </c>
      <c r="BI658" s="127">
        <f t="shared" si="484"/>
        <v>0</v>
      </c>
      <c r="BJ658" s="127">
        <f t="shared" si="484"/>
        <v>0</v>
      </c>
      <c r="BK658" s="127">
        <f t="shared" si="484"/>
        <v>0</v>
      </c>
      <c r="BL658" s="127">
        <f t="shared" si="484"/>
        <v>0</v>
      </c>
      <c r="BM658" s="127">
        <f t="shared" si="484"/>
        <v>0</v>
      </c>
    </row>
    <row r="659" spans="2:65" x14ac:dyDescent="0.25">
      <c r="B659" t="str">
        <f t="shared" si="482"/>
        <v>COSTI D'IMPIANTO E AMPLIAMENTO</v>
      </c>
      <c r="C659" s="51">
        <f t="shared" si="482"/>
        <v>0</v>
      </c>
      <c r="F659" s="127"/>
      <c r="G659" s="127"/>
      <c r="H659" s="127"/>
      <c r="I659" s="127"/>
      <c r="J659" s="127"/>
      <c r="K659" s="127"/>
      <c r="L659" s="127"/>
      <c r="M659" s="127"/>
      <c r="N659" s="127"/>
      <c r="O659" s="127"/>
      <c r="P659" s="127"/>
      <c r="Q659" s="127"/>
      <c r="R659" s="127"/>
      <c r="S659" s="127"/>
      <c r="T659" s="127"/>
      <c r="U659" s="127"/>
      <c r="V659" s="127"/>
      <c r="W659" s="127"/>
      <c r="X659" s="127"/>
      <c r="Y659" s="127"/>
      <c r="Z659" s="127"/>
      <c r="AA659" s="127"/>
      <c r="AB659" s="127"/>
      <c r="AC659" s="127"/>
      <c r="AD659" s="127"/>
      <c r="AE659" s="127"/>
      <c r="AF659" s="127"/>
      <c r="AG659" s="127"/>
      <c r="AH659" s="127"/>
      <c r="AI659" s="127"/>
      <c r="AJ659" s="127"/>
      <c r="AK659" s="127"/>
      <c r="AL659" s="127"/>
      <c r="AM659" s="127"/>
      <c r="AN659" s="127"/>
      <c r="AO659" s="127"/>
      <c r="AP659" s="127"/>
      <c r="AQ659" s="127"/>
      <c r="AR659" s="127"/>
      <c r="AS659" s="127"/>
      <c r="AT659" s="127"/>
      <c r="AU659" s="127">
        <f t="shared" ref="AU659:BM659" si="485">+IF(AT666=$G$5,0,1)*(SUM($G$8)*$C659)/12</f>
        <v>0</v>
      </c>
      <c r="AV659" s="127">
        <f t="shared" si="485"/>
        <v>0</v>
      </c>
      <c r="AW659" s="127">
        <f t="shared" si="485"/>
        <v>0</v>
      </c>
      <c r="AX659" s="127">
        <f t="shared" si="485"/>
        <v>0</v>
      </c>
      <c r="AY659" s="127">
        <f t="shared" si="485"/>
        <v>0</v>
      </c>
      <c r="AZ659" s="127">
        <f t="shared" si="485"/>
        <v>0</v>
      </c>
      <c r="BA659" s="127">
        <f t="shared" si="485"/>
        <v>0</v>
      </c>
      <c r="BB659" s="127">
        <f t="shared" si="485"/>
        <v>0</v>
      </c>
      <c r="BC659" s="127">
        <f t="shared" si="485"/>
        <v>0</v>
      </c>
      <c r="BD659" s="127">
        <f t="shared" si="485"/>
        <v>0</v>
      </c>
      <c r="BE659" s="127">
        <f t="shared" si="485"/>
        <v>0</v>
      </c>
      <c r="BF659" s="127">
        <f t="shared" si="485"/>
        <v>0</v>
      </c>
      <c r="BG659" s="127">
        <f t="shared" si="485"/>
        <v>0</v>
      </c>
      <c r="BH659" s="127">
        <f t="shared" si="485"/>
        <v>0</v>
      </c>
      <c r="BI659" s="127">
        <f t="shared" si="485"/>
        <v>0</v>
      </c>
      <c r="BJ659" s="127">
        <f t="shared" si="485"/>
        <v>0</v>
      </c>
      <c r="BK659" s="127">
        <f t="shared" si="485"/>
        <v>0</v>
      </c>
      <c r="BL659" s="127">
        <f t="shared" si="485"/>
        <v>0</v>
      </c>
      <c r="BM659" s="127">
        <f t="shared" si="485"/>
        <v>0</v>
      </c>
    </row>
    <row r="660" spans="2:65" x14ac:dyDescent="0.25">
      <c r="B660" t="str">
        <f t="shared" si="482"/>
        <v>FEE D'INGRESSO</v>
      </c>
      <c r="C660" s="51">
        <f t="shared" si="482"/>
        <v>0</v>
      </c>
      <c r="F660" s="127"/>
      <c r="G660" s="127"/>
      <c r="H660" s="127"/>
      <c r="I660" s="127"/>
      <c r="J660" s="127"/>
      <c r="K660" s="127"/>
      <c r="L660" s="127"/>
      <c r="M660" s="127"/>
      <c r="N660" s="127"/>
      <c r="O660" s="127"/>
      <c r="P660" s="127"/>
      <c r="Q660" s="127"/>
      <c r="R660" s="127"/>
      <c r="S660" s="127"/>
      <c r="T660" s="127"/>
      <c r="U660" s="127"/>
      <c r="V660" s="127"/>
      <c r="W660" s="127"/>
      <c r="X660" s="127"/>
      <c r="Y660" s="127"/>
      <c r="Z660" s="127"/>
      <c r="AA660" s="127"/>
      <c r="AB660" s="127"/>
      <c r="AC660" s="127"/>
      <c r="AD660" s="127"/>
      <c r="AE660" s="127"/>
      <c r="AF660" s="127"/>
      <c r="AG660" s="127"/>
      <c r="AH660" s="127"/>
      <c r="AI660" s="127"/>
      <c r="AJ660" s="127"/>
      <c r="AK660" s="127"/>
      <c r="AL660" s="127"/>
      <c r="AM660" s="127"/>
      <c r="AN660" s="127"/>
      <c r="AO660" s="127"/>
      <c r="AP660" s="127"/>
      <c r="AQ660" s="127"/>
      <c r="AR660" s="127"/>
      <c r="AS660" s="127"/>
      <c r="AT660" s="127"/>
      <c r="AU660" s="127">
        <f t="shared" ref="AU660:BM660" si="486">+IF(AT667=$G$5,0,1)*(SUM($G$9)*$C660)/12</f>
        <v>0</v>
      </c>
      <c r="AV660" s="127">
        <f t="shared" si="486"/>
        <v>0</v>
      </c>
      <c r="AW660" s="127">
        <f t="shared" si="486"/>
        <v>0</v>
      </c>
      <c r="AX660" s="127">
        <f t="shared" si="486"/>
        <v>0</v>
      </c>
      <c r="AY660" s="127">
        <f t="shared" si="486"/>
        <v>0</v>
      </c>
      <c r="AZ660" s="127">
        <f t="shared" si="486"/>
        <v>0</v>
      </c>
      <c r="BA660" s="127">
        <f t="shared" si="486"/>
        <v>0</v>
      </c>
      <c r="BB660" s="127">
        <f t="shared" si="486"/>
        <v>0</v>
      </c>
      <c r="BC660" s="127">
        <f t="shared" si="486"/>
        <v>0</v>
      </c>
      <c r="BD660" s="127">
        <f t="shared" si="486"/>
        <v>0</v>
      </c>
      <c r="BE660" s="127">
        <f t="shared" si="486"/>
        <v>0</v>
      </c>
      <c r="BF660" s="127">
        <f t="shared" si="486"/>
        <v>0</v>
      </c>
      <c r="BG660" s="127">
        <f t="shared" si="486"/>
        <v>0</v>
      </c>
      <c r="BH660" s="127">
        <f t="shared" si="486"/>
        <v>0</v>
      </c>
      <c r="BI660" s="127">
        <f t="shared" si="486"/>
        <v>0</v>
      </c>
      <c r="BJ660" s="127">
        <f t="shared" si="486"/>
        <v>0</v>
      </c>
      <c r="BK660" s="127">
        <f t="shared" si="486"/>
        <v>0</v>
      </c>
      <c r="BL660" s="127">
        <f t="shared" si="486"/>
        <v>0</v>
      </c>
      <c r="BM660" s="127">
        <f t="shared" si="486"/>
        <v>0</v>
      </c>
    </row>
    <row r="661" spans="2:65" x14ac:dyDescent="0.25">
      <c r="B661" t="str">
        <f t="shared" si="482"/>
        <v>ALTRE IMM.NI IMMATERIALI</v>
      </c>
      <c r="C661" s="51">
        <f t="shared" si="482"/>
        <v>0</v>
      </c>
      <c r="F661" s="127"/>
      <c r="G661" s="127"/>
      <c r="H661" s="127"/>
      <c r="I661" s="127"/>
      <c r="J661" s="127"/>
      <c r="K661" s="127"/>
      <c r="L661" s="127"/>
      <c r="M661" s="127"/>
      <c r="N661" s="127"/>
      <c r="O661" s="127"/>
      <c r="P661" s="127"/>
      <c r="Q661" s="127"/>
      <c r="R661" s="127"/>
      <c r="S661" s="127"/>
      <c r="T661" s="127"/>
      <c r="U661" s="127"/>
      <c r="V661" s="127"/>
      <c r="W661" s="127"/>
      <c r="X661" s="127"/>
      <c r="Y661" s="127"/>
      <c r="Z661" s="127"/>
      <c r="AA661" s="127"/>
      <c r="AB661" s="127"/>
      <c r="AC661" s="127"/>
      <c r="AD661" s="127"/>
      <c r="AE661" s="127"/>
      <c r="AF661" s="127"/>
      <c r="AG661" s="127"/>
      <c r="AH661" s="127"/>
      <c r="AI661" s="127"/>
      <c r="AJ661" s="127"/>
      <c r="AK661" s="127"/>
      <c r="AL661" s="127"/>
      <c r="AM661" s="127"/>
      <c r="AN661" s="127"/>
      <c r="AO661" s="127"/>
      <c r="AP661" s="127"/>
      <c r="AQ661" s="127"/>
      <c r="AR661" s="127"/>
      <c r="AS661" s="127"/>
      <c r="AT661" s="127"/>
      <c r="AU661" s="127">
        <f t="shared" ref="AU661:BM661" si="487">+IF(AT668=$G$5,0,1)*(SUM($G$10)*$C661)/12</f>
        <v>0</v>
      </c>
      <c r="AV661" s="127">
        <f t="shared" si="487"/>
        <v>0</v>
      </c>
      <c r="AW661" s="127">
        <f t="shared" si="487"/>
        <v>0</v>
      </c>
      <c r="AX661" s="127">
        <f t="shared" si="487"/>
        <v>0</v>
      </c>
      <c r="AY661" s="127">
        <f t="shared" si="487"/>
        <v>0</v>
      </c>
      <c r="AZ661" s="127">
        <f t="shared" si="487"/>
        <v>0</v>
      </c>
      <c r="BA661" s="127">
        <f t="shared" si="487"/>
        <v>0</v>
      </c>
      <c r="BB661" s="127">
        <f t="shared" si="487"/>
        <v>0</v>
      </c>
      <c r="BC661" s="127">
        <f t="shared" si="487"/>
        <v>0</v>
      </c>
      <c r="BD661" s="127">
        <f t="shared" si="487"/>
        <v>0</v>
      </c>
      <c r="BE661" s="127">
        <f t="shared" si="487"/>
        <v>0</v>
      </c>
      <c r="BF661" s="127">
        <f t="shared" si="487"/>
        <v>0</v>
      </c>
      <c r="BG661" s="127">
        <f t="shared" si="487"/>
        <v>0</v>
      </c>
      <c r="BH661" s="127">
        <f t="shared" si="487"/>
        <v>0</v>
      </c>
      <c r="BI661" s="127">
        <f t="shared" si="487"/>
        <v>0</v>
      </c>
      <c r="BJ661" s="127">
        <f t="shared" si="487"/>
        <v>0</v>
      </c>
      <c r="BK661" s="127">
        <f t="shared" si="487"/>
        <v>0</v>
      </c>
      <c r="BL661" s="127">
        <f t="shared" si="487"/>
        <v>0</v>
      </c>
      <c r="BM661" s="127">
        <f t="shared" si="487"/>
        <v>0</v>
      </c>
    </row>
    <row r="662" spans="2:65" ht="30" x14ac:dyDescent="0.25">
      <c r="C662" s="50"/>
      <c r="F662" s="165" t="s">
        <v>167</v>
      </c>
      <c r="G662" s="165" t="s">
        <v>167</v>
      </c>
      <c r="H662" s="165" t="s">
        <v>167</v>
      </c>
      <c r="I662" s="165" t="s">
        <v>167</v>
      </c>
      <c r="J662" s="165" t="s">
        <v>167</v>
      </c>
      <c r="K662" s="165" t="s">
        <v>167</v>
      </c>
      <c r="L662" s="165" t="s">
        <v>167</v>
      </c>
      <c r="M662" s="165" t="s">
        <v>167</v>
      </c>
      <c r="N662" s="165" t="s">
        <v>167</v>
      </c>
      <c r="O662" s="165" t="s">
        <v>167</v>
      </c>
      <c r="P662" s="165" t="s">
        <v>167</v>
      </c>
      <c r="Q662" s="165" t="s">
        <v>167</v>
      </c>
      <c r="R662" s="165" t="s">
        <v>167</v>
      </c>
      <c r="S662" s="165" t="s">
        <v>167</v>
      </c>
      <c r="T662" s="165" t="s">
        <v>167</v>
      </c>
      <c r="U662" s="165" t="s">
        <v>167</v>
      </c>
      <c r="V662" s="165" t="s">
        <v>167</v>
      </c>
      <c r="W662" s="165" t="s">
        <v>167</v>
      </c>
      <c r="X662" s="165" t="s">
        <v>167</v>
      </c>
      <c r="Y662" s="165" t="s">
        <v>167</v>
      </c>
      <c r="Z662" s="165" t="s">
        <v>167</v>
      </c>
      <c r="AA662" s="165" t="s">
        <v>167</v>
      </c>
      <c r="AB662" s="165" t="s">
        <v>167</v>
      </c>
      <c r="AC662" s="165" t="s">
        <v>167</v>
      </c>
      <c r="AD662" s="165" t="s">
        <v>167</v>
      </c>
      <c r="AE662" s="165" t="s">
        <v>167</v>
      </c>
      <c r="AF662" s="165" t="s">
        <v>167</v>
      </c>
      <c r="AG662" s="165" t="s">
        <v>167</v>
      </c>
      <c r="AH662" s="165" t="s">
        <v>167</v>
      </c>
      <c r="AI662" s="165" t="s">
        <v>167</v>
      </c>
      <c r="AJ662" s="165" t="s">
        <v>167</v>
      </c>
      <c r="AK662" s="165" t="s">
        <v>167</v>
      </c>
      <c r="AL662" s="165" t="s">
        <v>167</v>
      </c>
      <c r="AM662" s="165" t="s">
        <v>167</v>
      </c>
      <c r="AN662" s="165" t="s">
        <v>167</v>
      </c>
      <c r="AO662" s="165" t="s">
        <v>167</v>
      </c>
      <c r="AP662" s="165" t="s">
        <v>167</v>
      </c>
      <c r="AQ662" s="165" t="s">
        <v>167</v>
      </c>
      <c r="AR662" s="165" t="s">
        <v>167</v>
      </c>
      <c r="AS662" s="165" t="s">
        <v>167</v>
      </c>
      <c r="AT662" s="165" t="s">
        <v>167</v>
      </c>
      <c r="AU662" s="165" t="s">
        <v>167</v>
      </c>
      <c r="AV662" s="165" t="s">
        <v>167</v>
      </c>
      <c r="AW662" s="165" t="s">
        <v>167</v>
      </c>
      <c r="AX662" s="165" t="s">
        <v>167</v>
      </c>
      <c r="AY662" s="165" t="s">
        <v>167</v>
      </c>
      <c r="AZ662" s="165" t="s">
        <v>167</v>
      </c>
      <c r="BA662" s="165" t="s">
        <v>167</v>
      </c>
      <c r="BB662" s="165" t="s">
        <v>167</v>
      </c>
      <c r="BC662" s="165" t="s">
        <v>167</v>
      </c>
      <c r="BD662" s="165" t="s">
        <v>167</v>
      </c>
      <c r="BE662" s="165" t="s">
        <v>167</v>
      </c>
      <c r="BF662" s="165" t="s">
        <v>167</v>
      </c>
      <c r="BG662" s="165" t="s">
        <v>167</v>
      </c>
      <c r="BH662" s="165" t="s">
        <v>167</v>
      </c>
      <c r="BI662" s="165" t="s">
        <v>167</v>
      </c>
      <c r="BJ662" s="165" t="s">
        <v>167</v>
      </c>
      <c r="BK662" s="165" t="s">
        <v>167</v>
      </c>
      <c r="BL662" s="165" t="s">
        <v>167</v>
      </c>
      <c r="BM662" s="165" t="s">
        <v>167</v>
      </c>
    </row>
    <row r="663" spans="2:65" x14ac:dyDescent="0.25">
      <c r="B663" t="str">
        <f>+B656</f>
        <v>FABBRICATI</v>
      </c>
      <c r="C663" s="51"/>
      <c r="F663" s="127"/>
      <c r="G663" s="127"/>
      <c r="H663" s="127"/>
      <c r="I663" s="127"/>
      <c r="J663" s="127"/>
      <c r="K663" s="127"/>
      <c r="L663" s="127"/>
      <c r="M663" s="127"/>
      <c r="N663" s="127"/>
      <c r="O663" s="127"/>
      <c r="P663" s="127"/>
      <c r="Q663" s="127"/>
      <c r="R663" s="127"/>
      <c r="S663" s="127"/>
      <c r="T663" s="127"/>
      <c r="U663" s="127"/>
      <c r="V663" s="127"/>
      <c r="W663" s="127"/>
      <c r="X663" s="127"/>
      <c r="Y663" s="127"/>
      <c r="Z663" s="127"/>
      <c r="AA663" s="127"/>
      <c r="AB663" s="127"/>
      <c r="AC663" s="127"/>
      <c r="AD663" s="127"/>
      <c r="AE663" s="127"/>
      <c r="AF663" s="127"/>
      <c r="AG663" s="127"/>
      <c r="AH663" s="127"/>
      <c r="AI663" s="127"/>
      <c r="AJ663" s="127"/>
      <c r="AK663" s="127"/>
      <c r="AL663" s="127"/>
      <c r="AM663" s="127"/>
      <c r="AN663" s="127"/>
      <c r="AO663" s="127"/>
      <c r="AP663" s="127"/>
      <c r="AQ663" s="127"/>
      <c r="AR663" s="127"/>
      <c r="AS663" s="127"/>
      <c r="AT663" s="127"/>
      <c r="AU663" s="127">
        <f t="shared" ref="AU663:BM668" si="488">+AT663+AU656</f>
        <v>0</v>
      </c>
      <c r="AV663" s="127">
        <f t="shared" si="488"/>
        <v>0</v>
      </c>
      <c r="AW663" s="127">
        <f t="shared" si="488"/>
        <v>0</v>
      </c>
      <c r="AX663" s="127">
        <f t="shared" si="488"/>
        <v>0</v>
      </c>
      <c r="AY663" s="127">
        <f t="shared" si="488"/>
        <v>0</v>
      </c>
      <c r="AZ663" s="127">
        <f t="shared" si="488"/>
        <v>0</v>
      </c>
      <c r="BA663" s="127">
        <f t="shared" si="488"/>
        <v>0</v>
      </c>
      <c r="BB663" s="127">
        <f t="shared" si="488"/>
        <v>0</v>
      </c>
      <c r="BC663" s="127">
        <f t="shared" si="488"/>
        <v>0</v>
      </c>
      <c r="BD663" s="127">
        <f t="shared" si="488"/>
        <v>0</v>
      </c>
      <c r="BE663" s="127">
        <f t="shared" si="488"/>
        <v>0</v>
      </c>
      <c r="BF663" s="127">
        <f t="shared" si="488"/>
        <v>0</v>
      </c>
      <c r="BG663" s="127">
        <f t="shared" si="488"/>
        <v>0</v>
      </c>
      <c r="BH663" s="127">
        <f t="shared" si="488"/>
        <v>0</v>
      </c>
      <c r="BI663" s="127">
        <f t="shared" si="488"/>
        <v>0</v>
      </c>
      <c r="BJ663" s="127">
        <f t="shared" si="488"/>
        <v>0</v>
      </c>
      <c r="BK663" s="127">
        <f t="shared" si="488"/>
        <v>0</v>
      </c>
      <c r="BL663" s="127">
        <f t="shared" si="488"/>
        <v>0</v>
      </c>
      <c r="BM663" s="127">
        <f t="shared" si="488"/>
        <v>0</v>
      </c>
    </row>
    <row r="664" spans="2:65" x14ac:dyDescent="0.25">
      <c r="B664" t="str">
        <f t="shared" ref="B664:B667" si="489">+B657</f>
        <v>IMPIANTI E MACCHINARI</v>
      </c>
      <c r="C664" s="51"/>
      <c r="F664" s="127"/>
      <c r="G664" s="127"/>
      <c r="H664" s="127"/>
      <c r="I664" s="127"/>
      <c r="J664" s="127"/>
      <c r="K664" s="127"/>
      <c r="L664" s="127"/>
      <c r="M664" s="127"/>
      <c r="N664" s="127"/>
      <c r="O664" s="127"/>
      <c r="P664" s="127"/>
      <c r="Q664" s="127"/>
      <c r="R664" s="127"/>
      <c r="S664" s="127"/>
      <c r="T664" s="127"/>
      <c r="U664" s="127"/>
      <c r="V664" s="127"/>
      <c r="W664" s="127"/>
      <c r="X664" s="127"/>
      <c r="Y664" s="127"/>
      <c r="Z664" s="127"/>
      <c r="AA664" s="127"/>
      <c r="AB664" s="127"/>
      <c r="AC664" s="127"/>
      <c r="AD664" s="127"/>
      <c r="AE664" s="127"/>
      <c r="AF664" s="127"/>
      <c r="AG664" s="127"/>
      <c r="AH664" s="127"/>
      <c r="AI664" s="127"/>
      <c r="AJ664" s="127"/>
      <c r="AK664" s="127"/>
      <c r="AL664" s="127"/>
      <c r="AM664" s="127"/>
      <c r="AN664" s="127"/>
      <c r="AO664" s="127"/>
      <c r="AP664" s="127"/>
      <c r="AQ664" s="127"/>
      <c r="AR664" s="127"/>
      <c r="AS664" s="127"/>
      <c r="AT664" s="127"/>
      <c r="AU664" s="127">
        <f t="shared" si="488"/>
        <v>0</v>
      </c>
      <c r="AV664" s="127">
        <f t="shared" si="488"/>
        <v>0</v>
      </c>
      <c r="AW664" s="127">
        <f t="shared" si="488"/>
        <v>0</v>
      </c>
      <c r="AX664" s="127">
        <f t="shared" si="488"/>
        <v>0</v>
      </c>
      <c r="AY664" s="127">
        <f t="shared" si="488"/>
        <v>0</v>
      </c>
      <c r="AZ664" s="127">
        <f t="shared" si="488"/>
        <v>0</v>
      </c>
      <c r="BA664" s="127">
        <f t="shared" si="488"/>
        <v>0</v>
      </c>
      <c r="BB664" s="127">
        <f t="shared" si="488"/>
        <v>0</v>
      </c>
      <c r="BC664" s="127">
        <f t="shared" si="488"/>
        <v>0</v>
      </c>
      <c r="BD664" s="127">
        <f t="shared" si="488"/>
        <v>0</v>
      </c>
      <c r="BE664" s="127">
        <f t="shared" si="488"/>
        <v>0</v>
      </c>
      <c r="BF664" s="127">
        <f t="shared" si="488"/>
        <v>0</v>
      </c>
      <c r="BG664" s="127">
        <f t="shared" si="488"/>
        <v>0</v>
      </c>
      <c r="BH664" s="127">
        <f t="shared" si="488"/>
        <v>0</v>
      </c>
      <c r="BI664" s="127">
        <f t="shared" si="488"/>
        <v>0</v>
      </c>
      <c r="BJ664" s="127">
        <f t="shared" si="488"/>
        <v>0</v>
      </c>
      <c r="BK664" s="127">
        <f t="shared" si="488"/>
        <v>0</v>
      </c>
      <c r="BL664" s="127">
        <f t="shared" si="488"/>
        <v>0</v>
      </c>
      <c r="BM664" s="127">
        <f t="shared" si="488"/>
        <v>0</v>
      </c>
    </row>
    <row r="665" spans="2:65" x14ac:dyDescent="0.25">
      <c r="B665" t="str">
        <f t="shared" si="489"/>
        <v>ATTREZZATURE IND.LI E COMM.LI</v>
      </c>
      <c r="C665" s="51"/>
      <c r="F665" s="127"/>
      <c r="G665" s="127"/>
      <c r="H665" s="127"/>
      <c r="I665" s="127"/>
      <c r="J665" s="127"/>
      <c r="K665" s="127"/>
      <c r="L665" s="127"/>
      <c r="M665" s="127"/>
      <c r="N665" s="127"/>
      <c r="O665" s="127"/>
      <c r="P665" s="127"/>
      <c r="Q665" s="127"/>
      <c r="R665" s="127"/>
      <c r="S665" s="127"/>
      <c r="T665" s="127"/>
      <c r="U665" s="127"/>
      <c r="V665" s="127"/>
      <c r="W665" s="127"/>
      <c r="X665" s="127"/>
      <c r="Y665" s="127"/>
      <c r="Z665" s="127"/>
      <c r="AA665" s="127"/>
      <c r="AB665" s="127"/>
      <c r="AC665" s="127"/>
      <c r="AD665" s="127"/>
      <c r="AE665" s="127"/>
      <c r="AF665" s="127"/>
      <c r="AG665" s="127"/>
      <c r="AH665" s="127"/>
      <c r="AI665" s="127"/>
      <c r="AJ665" s="127"/>
      <c r="AK665" s="127"/>
      <c r="AL665" s="127"/>
      <c r="AM665" s="127"/>
      <c r="AN665" s="127"/>
      <c r="AO665" s="127"/>
      <c r="AP665" s="127"/>
      <c r="AQ665" s="127"/>
      <c r="AR665" s="127"/>
      <c r="AS665" s="127"/>
      <c r="AT665" s="127"/>
      <c r="AU665" s="127">
        <f t="shared" si="488"/>
        <v>0</v>
      </c>
      <c r="AV665" s="127">
        <f t="shared" si="488"/>
        <v>0</v>
      </c>
      <c r="AW665" s="127">
        <f t="shared" si="488"/>
        <v>0</v>
      </c>
      <c r="AX665" s="127">
        <f t="shared" si="488"/>
        <v>0</v>
      </c>
      <c r="AY665" s="127">
        <f t="shared" si="488"/>
        <v>0</v>
      </c>
      <c r="AZ665" s="127">
        <f t="shared" si="488"/>
        <v>0</v>
      </c>
      <c r="BA665" s="127">
        <f t="shared" si="488"/>
        <v>0</v>
      </c>
      <c r="BB665" s="127">
        <f t="shared" si="488"/>
        <v>0</v>
      </c>
      <c r="BC665" s="127">
        <f t="shared" si="488"/>
        <v>0</v>
      </c>
      <c r="BD665" s="127">
        <f t="shared" si="488"/>
        <v>0</v>
      </c>
      <c r="BE665" s="127">
        <f t="shared" si="488"/>
        <v>0</v>
      </c>
      <c r="BF665" s="127">
        <f t="shared" si="488"/>
        <v>0</v>
      </c>
      <c r="BG665" s="127">
        <f t="shared" si="488"/>
        <v>0</v>
      </c>
      <c r="BH665" s="127">
        <f t="shared" si="488"/>
        <v>0</v>
      </c>
      <c r="BI665" s="127">
        <f t="shared" si="488"/>
        <v>0</v>
      </c>
      <c r="BJ665" s="127">
        <f t="shared" si="488"/>
        <v>0</v>
      </c>
      <c r="BK665" s="127">
        <f t="shared" si="488"/>
        <v>0</v>
      </c>
      <c r="BL665" s="127">
        <f t="shared" si="488"/>
        <v>0</v>
      </c>
      <c r="BM665" s="127">
        <f t="shared" si="488"/>
        <v>0</v>
      </c>
    </row>
    <row r="666" spans="2:65" x14ac:dyDescent="0.25">
      <c r="B666" t="str">
        <f t="shared" si="489"/>
        <v>COSTI D'IMPIANTO E AMPLIAMENTO</v>
      </c>
      <c r="C666" s="51"/>
      <c r="F666" s="127"/>
      <c r="G666" s="127"/>
      <c r="H666" s="127"/>
      <c r="I666" s="127"/>
      <c r="J666" s="127"/>
      <c r="K666" s="127"/>
      <c r="L666" s="127"/>
      <c r="M666" s="127"/>
      <c r="N666" s="127"/>
      <c r="O666" s="127"/>
      <c r="P666" s="127"/>
      <c r="Q666" s="127"/>
      <c r="R666" s="127"/>
      <c r="S666" s="127"/>
      <c r="T666" s="127"/>
      <c r="U666" s="127"/>
      <c r="V666" s="127"/>
      <c r="W666" s="127"/>
      <c r="X666" s="127"/>
      <c r="Y666" s="127"/>
      <c r="Z666" s="127"/>
      <c r="AA666" s="127"/>
      <c r="AB666" s="127"/>
      <c r="AC666" s="127"/>
      <c r="AD666" s="127"/>
      <c r="AE666" s="127"/>
      <c r="AF666" s="127"/>
      <c r="AG666" s="127"/>
      <c r="AH666" s="127"/>
      <c r="AI666" s="127"/>
      <c r="AJ666" s="127"/>
      <c r="AK666" s="127"/>
      <c r="AL666" s="127"/>
      <c r="AM666" s="127"/>
      <c r="AN666" s="127"/>
      <c r="AO666" s="127"/>
      <c r="AP666" s="127"/>
      <c r="AQ666" s="127"/>
      <c r="AR666" s="127"/>
      <c r="AS666" s="127"/>
      <c r="AT666" s="127"/>
      <c r="AU666" s="127">
        <f t="shared" si="488"/>
        <v>0</v>
      </c>
      <c r="AV666" s="127">
        <f t="shared" si="488"/>
        <v>0</v>
      </c>
      <c r="AW666" s="127">
        <f t="shared" si="488"/>
        <v>0</v>
      </c>
      <c r="AX666" s="127">
        <f t="shared" si="488"/>
        <v>0</v>
      </c>
      <c r="AY666" s="127">
        <f t="shared" si="488"/>
        <v>0</v>
      </c>
      <c r="AZ666" s="127">
        <f t="shared" si="488"/>
        <v>0</v>
      </c>
      <c r="BA666" s="127">
        <f t="shared" si="488"/>
        <v>0</v>
      </c>
      <c r="BB666" s="127">
        <f t="shared" si="488"/>
        <v>0</v>
      </c>
      <c r="BC666" s="127">
        <f t="shared" si="488"/>
        <v>0</v>
      </c>
      <c r="BD666" s="127">
        <f t="shared" si="488"/>
        <v>0</v>
      </c>
      <c r="BE666" s="127">
        <f t="shared" si="488"/>
        <v>0</v>
      </c>
      <c r="BF666" s="127">
        <f t="shared" si="488"/>
        <v>0</v>
      </c>
      <c r="BG666" s="127">
        <f t="shared" si="488"/>
        <v>0</v>
      </c>
      <c r="BH666" s="127">
        <f t="shared" si="488"/>
        <v>0</v>
      </c>
      <c r="BI666" s="127">
        <f t="shared" si="488"/>
        <v>0</v>
      </c>
      <c r="BJ666" s="127">
        <f t="shared" si="488"/>
        <v>0</v>
      </c>
      <c r="BK666" s="127">
        <f t="shared" si="488"/>
        <v>0</v>
      </c>
      <c r="BL666" s="127">
        <f t="shared" si="488"/>
        <v>0</v>
      </c>
      <c r="BM666" s="127">
        <f t="shared" si="488"/>
        <v>0</v>
      </c>
    </row>
    <row r="667" spans="2:65" x14ac:dyDescent="0.25">
      <c r="B667" t="str">
        <f t="shared" si="489"/>
        <v>FEE D'INGRESSO</v>
      </c>
      <c r="C667" s="51"/>
      <c r="F667" s="127"/>
      <c r="G667" s="127"/>
      <c r="H667" s="127"/>
      <c r="I667" s="127"/>
      <c r="J667" s="127"/>
      <c r="K667" s="127"/>
      <c r="L667" s="127"/>
      <c r="M667" s="127"/>
      <c r="N667" s="127"/>
      <c r="O667" s="127"/>
      <c r="P667" s="127"/>
      <c r="Q667" s="127"/>
      <c r="R667" s="127"/>
      <c r="S667" s="127"/>
      <c r="T667" s="127"/>
      <c r="U667" s="127"/>
      <c r="V667" s="127"/>
      <c r="W667" s="127"/>
      <c r="X667" s="127"/>
      <c r="Y667" s="127"/>
      <c r="Z667" s="127"/>
      <c r="AA667" s="127"/>
      <c r="AB667" s="127"/>
      <c r="AC667" s="127"/>
      <c r="AD667" s="127"/>
      <c r="AE667" s="127"/>
      <c r="AF667" s="127"/>
      <c r="AG667" s="127"/>
      <c r="AH667" s="127"/>
      <c r="AI667" s="127"/>
      <c r="AJ667" s="127"/>
      <c r="AK667" s="127"/>
      <c r="AL667" s="127"/>
      <c r="AM667" s="127"/>
      <c r="AN667" s="127"/>
      <c r="AO667" s="127"/>
      <c r="AP667" s="127"/>
      <c r="AQ667" s="127"/>
      <c r="AR667" s="127"/>
      <c r="AS667" s="127"/>
      <c r="AT667" s="127"/>
      <c r="AU667" s="127">
        <f t="shared" si="488"/>
        <v>0</v>
      </c>
      <c r="AV667" s="127">
        <f t="shared" si="488"/>
        <v>0</v>
      </c>
      <c r="AW667" s="127">
        <f t="shared" si="488"/>
        <v>0</v>
      </c>
      <c r="AX667" s="127">
        <f t="shared" si="488"/>
        <v>0</v>
      </c>
      <c r="AY667" s="127">
        <f t="shared" si="488"/>
        <v>0</v>
      </c>
      <c r="AZ667" s="127">
        <f t="shared" si="488"/>
        <v>0</v>
      </c>
      <c r="BA667" s="127">
        <f t="shared" si="488"/>
        <v>0</v>
      </c>
      <c r="BB667" s="127">
        <f t="shared" si="488"/>
        <v>0</v>
      </c>
      <c r="BC667" s="127">
        <f t="shared" si="488"/>
        <v>0</v>
      </c>
      <c r="BD667" s="127">
        <f t="shared" si="488"/>
        <v>0</v>
      </c>
      <c r="BE667" s="127">
        <f t="shared" si="488"/>
        <v>0</v>
      </c>
      <c r="BF667" s="127">
        <f t="shared" si="488"/>
        <v>0</v>
      </c>
      <c r="BG667" s="127">
        <f t="shared" si="488"/>
        <v>0</v>
      </c>
      <c r="BH667" s="127">
        <f t="shared" si="488"/>
        <v>0</v>
      </c>
      <c r="BI667" s="127">
        <f t="shared" si="488"/>
        <v>0</v>
      </c>
      <c r="BJ667" s="127">
        <f t="shared" si="488"/>
        <v>0</v>
      </c>
      <c r="BK667" s="127">
        <f t="shared" si="488"/>
        <v>0</v>
      </c>
      <c r="BL667" s="127">
        <f t="shared" si="488"/>
        <v>0</v>
      </c>
      <c r="BM667" s="127">
        <f t="shared" si="488"/>
        <v>0</v>
      </c>
    </row>
    <row r="668" spans="2:65" x14ac:dyDescent="0.25">
      <c r="B668" t="str">
        <f>+B661</f>
        <v>ALTRE IMM.NI IMMATERIALI</v>
      </c>
      <c r="C668" s="51"/>
      <c r="F668" s="127"/>
      <c r="G668" s="127"/>
      <c r="H668" s="127"/>
      <c r="I668" s="127"/>
      <c r="J668" s="127"/>
      <c r="K668" s="127"/>
      <c r="L668" s="127"/>
      <c r="M668" s="127"/>
      <c r="N668" s="127"/>
      <c r="O668" s="127"/>
      <c r="P668" s="127"/>
      <c r="Q668" s="127"/>
      <c r="R668" s="127"/>
      <c r="S668" s="127"/>
      <c r="T668" s="127"/>
      <c r="U668" s="127"/>
      <c r="V668" s="127"/>
      <c r="W668" s="127"/>
      <c r="X668" s="127"/>
      <c r="Y668" s="127"/>
      <c r="Z668" s="127"/>
      <c r="AA668" s="127"/>
      <c r="AB668" s="127"/>
      <c r="AC668" s="127"/>
      <c r="AD668" s="127"/>
      <c r="AE668" s="127"/>
      <c r="AF668" s="127"/>
      <c r="AG668" s="127"/>
      <c r="AH668" s="127"/>
      <c r="AI668" s="127"/>
      <c r="AJ668" s="127"/>
      <c r="AK668" s="127"/>
      <c r="AL668" s="127"/>
      <c r="AM668" s="127"/>
      <c r="AN668" s="127"/>
      <c r="AO668" s="127"/>
      <c r="AP668" s="127"/>
      <c r="AQ668" s="127"/>
      <c r="AR668" s="127"/>
      <c r="AS668" s="127"/>
      <c r="AT668" s="127"/>
      <c r="AU668" s="127">
        <f t="shared" si="488"/>
        <v>0</v>
      </c>
      <c r="AV668" s="127">
        <f t="shared" si="488"/>
        <v>0</v>
      </c>
      <c r="AW668" s="127">
        <f t="shared" si="488"/>
        <v>0</v>
      </c>
      <c r="AX668" s="127">
        <f t="shared" si="488"/>
        <v>0</v>
      </c>
      <c r="AY668" s="127">
        <f t="shared" si="488"/>
        <v>0</v>
      </c>
      <c r="AZ668" s="127">
        <f t="shared" si="488"/>
        <v>0</v>
      </c>
      <c r="BA668" s="127">
        <f t="shared" si="488"/>
        <v>0</v>
      </c>
      <c r="BB668" s="127">
        <f t="shared" si="488"/>
        <v>0</v>
      </c>
      <c r="BC668" s="127">
        <f t="shared" si="488"/>
        <v>0</v>
      </c>
      <c r="BD668" s="127">
        <f t="shared" si="488"/>
        <v>0</v>
      </c>
      <c r="BE668" s="127">
        <f t="shared" si="488"/>
        <v>0</v>
      </c>
      <c r="BF668" s="127">
        <f t="shared" si="488"/>
        <v>0</v>
      </c>
      <c r="BG668" s="127">
        <f t="shared" si="488"/>
        <v>0</v>
      </c>
      <c r="BH668" s="127">
        <f t="shared" si="488"/>
        <v>0</v>
      </c>
      <c r="BI668" s="127">
        <f t="shared" si="488"/>
        <v>0</v>
      </c>
      <c r="BJ668" s="127">
        <f t="shared" si="488"/>
        <v>0</v>
      </c>
      <c r="BK668" s="127">
        <f t="shared" si="488"/>
        <v>0</v>
      </c>
      <c r="BL668" s="127">
        <f t="shared" si="488"/>
        <v>0</v>
      </c>
      <c r="BM668" s="127">
        <f t="shared" si="488"/>
        <v>0</v>
      </c>
    </row>
    <row r="669" spans="2:65" x14ac:dyDescent="0.25">
      <c r="F669" s="142"/>
      <c r="G669" s="142"/>
      <c r="H669" s="142"/>
      <c r="I669" s="142"/>
      <c r="J669" s="142"/>
      <c r="K669" s="142"/>
      <c r="L669" s="142"/>
      <c r="M669" s="142"/>
      <c r="N669" s="142"/>
      <c r="O669" s="142"/>
      <c r="P669" s="142"/>
      <c r="Q669" s="142"/>
      <c r="R669" s="142"/>
      <c r="S669" s="142"/>
      <c r="T669" s="142"/>
      <c r="U669" s="142"/>
      <c r="V669" s="142"/>
      <c r="W669" s="142"/>
      <c r="X669" s="142"/>
      <c r="Y669" s="142"/>
      <c r="Z669" s="142"/>
      <c r="AA669" s="142"/>
      <c r="AB669" s="142"/>
      <c r="AC669" s="142"/>
      <c r="AD669" s="142"/>
      <c r="AE669" s="142"/>
      <c r="AF669" s="142"/>
      <c r="AG669" s="142"/>
      <c r="AH669" s="142"/>
      <c r="AI669" s="142"/>
      <c r="AJ669" s="142"/>
      <c r="AK669" s="142"/>
      <c r="AL669" s="142"/>
      <c r="AM669" s="142"/>
      <c r="AN669" s="142"/>
      <c r="AO669" s="142"/>
      <c r="AP669" s="142"/>
      <c r="AQ669" s="142"/>
      <c r="AR669" s="142"/>
      <c r="AS669" s="142"/>
      <c r="AT669" s="142"/>
      <c r="AU669" s="142"/>
      <c r="AV669" s="142"/>
      <c r="AW669" s="142"/>
      <c r="AX669" s="142"/>
      <c r="AY669" s="142"/>
      <c r="AZ669" s="142"/>
      <c r="BA669" s="142"/>
      <c r="BB669" s="142"/>
      <c r="BC669" s="142"/>
      <c r="BD669" s="142"/>
      <c r="BE669" s="142"/>
      <c r="BF669" s="142"/>
      <c r="BG669" s="142"/>
      <c r="BH669" s="142"/>
      <c r="BI669" s="142"/>
      <c r="BJ669" s="142"/>
      <c r="BK669" s="142"/>
      <c r="BL669" s="142"/>
      <c r="BM669" s="142"/>
    </row>
    <row r="670" spans="2:65" ht="30" x14ac:dyDescent="0.25">
      <c r="C670" s="50" t="s">
        <v>165</v>
      </c>
      <c r="F670" s="165" t="s">
        <v>166</v>
      </c>
      <c r="G670" s="165" t="s">
        <v>166</v>
      </c>
      <c r="H670" s="165" t="s">
        <v>166</v>
      </c>
      <c r="I670" s="165" t="s">
        <v>166</v>
      </c>
      <c r="J670" s="165" t="s">
        <v>166</v>
      </c>
      <c r="K670" s="165" t="s">
        <v>166</v>
      </c>
      <c r="L670" s="165" t="s">
        <v>166</v>
      </c>
      <c r="M670" s="165" t="s">
        <v>166</v>
      </c>
      <c r="N670" s="165" t="s">
        <v>166</v>
      </c>
      <c r="O670" s="165" t="s">
        <v>166</v>
      </c>
      <c r="P670" s="165" t="s">
        <v>166</v>
      </c>
      <c r="Q670" s="165" t="s">
        <v>166</v>
      </c>
      <c r="R670" s="165" t="s">
        <v>166</v>
      </c>
      <c r="S670" s="165" t="s">
        <v>166</v>
      </c>
      <c r="T670" s="165" t="s">
        <v>166</v>
      </c>
      <c r="U670" s="165" t="s">
        <v>166</v>
      </c>
      <c r="V670" s="165" t="s">
        <v>166</v>
      </c>
      <c r="W670" s="165" t="s">
        <v>166</v>
      </c>
      <c r="X670" s="165" t="s">
        <v>166</v>
      </c>
      <c r="Y670" s="165" t="s">
        <v>166</v>
      </c>
      <c r="Z670" s="165" t="s">
        <v>166</v>
      </c>
      <c r="AA670" s="165" t="s">
        <v>166</v>
      </c>
      <c r="AB670" s="165" t="s">
        <v>166</v>
      </c>
      <c r="AC670" s="165" t="s">
        <v>166</v>
      </c>
      <c r="AD670" s="165" t="s">
        <v>166</v>
      </c>
      <c r="AE670" s="165" t="s">
        <v>166</v>
      </c>
      <c r="AF670" s="165" t="s">
        <v>166</v>
      </c>
      <c r="AG670" s="165" t="s">
        <v>166</v>
      </c>
      <c r="AH670" s="165" t="s">
        <v>166</v>
      </c>
      <c r="AI670" s="165" t="s">
        <v>166</v>
      </c>
      <c r="AJ670" s="165" t="s">
        <v>166</v>
      </c>
      <c r="AK670" s="165" t="s">
        <v>166</v>
      </c>
      <c r="AL670" s="165" t="s">
        <v>166</v>
      </c>
      <c r="AM670" s="165" t="s">
        <v>166</v>
      </c>
      <c r="AN670" s="165" t="s">
        <v>166</v>
      </c>
      <c r="AO670" s="165" t="s">
        <v>166</v>
      </c>
      <c r="AP670" s="165" t="s">
        <v>166</v>
      </c>
      <c r="AQ670" s="165" t="s">
        <v>166</v>
      </c>
      <c r="AR670" s="165" t="s">
        <v>166</v>
      </c>
      <c r="AS670" s="165" t="s">
        <v>166</v>
      </c>
      <c r="AT670" s="165" t="s">
        <v>166</v>
      </c>
      <c r="AU670" s="165" t="s">
        <v>166</v>
      </c>
      <c r="AV670" s="165" t="s">
        <v>166</v>
      </c>
      <c r="AW670" s="165" t="s">
        <v>166</v>
      </c>
      <c r="AX670" s="165" t="s">
        <v>166</v>
      </c>
      <c r="AY670" s="165" t="s">
        <v>166</v>
      </c>
      <c r="AZ670" s="165" t="s">
        <v>166</v>
      </c>
      <c r="BA670" s="165" t="s">
        <v>166</v>
      </c>
      <c r="BB670" s="165" t="s">
        <v>166</v>
      </c>
      <c r="BC670" s="165" t="s">
        <v>166</v>
      </c>
      <c r="BD670" s="165" t="s">
        <v>166</v>
      </c>
      <c r="BE670" s="165" t="s">
        <v>166</v>
      </c>
      <c r="BF670" s="165" t="s">
        <v>166</v>
      </c>
      <c r="BG670" s="165" t="s">
        <v>166</v>
      </c>
      <c r="BH670" s="165" t="s">
        <v>166</v>
      </c>
      <c r="BI670" s="165" t="s">
        <v>166</v>
      </c>
      <c r="BJ670" s="165" t="s">
        <v>166</v>
      </c>
      <c r="BK670" s="165" t="s">
        <v>166</v>
      </c>
      <c r="BL670" s="165" t="s">
        <v>166</v>
      </c>
      <c r="BM670" s="165" t="s">
        <v>166</v>
      </c>
    </row>
    <row r="671" spans="2:65" x14ac:dyDescent="0.25">
      <c r="B671" t="str">
        <f>+B656</f>
        <v>FABBRICATI</v>
      </c>
      <c r="C671" s="51">
        <f>+C656</f>
        <v>0</v>
      </c>
      <c r="F671" s="127"/>
      <c r="G671" s="127"/>
      <c r="H671" s="127"/>
      <c r="I671" s="127"/>
      <c r="J671" s="127"/>
      <c r="K671" s="127"/>
      <c r="L671" s="127"/>
      <c r="M671" s="127"/>
      <c r="N671" s="127"/>
      <c r="O671" s="127"/>
      <c r="P671" s="127"/>
      <c r="Q671" s="127"/>
      <c r="R671" s="127"/>
      <c r="S671" s="127"/>
      <c r="T671" s="127"/>
      <c r="U671" s="127"/>
      <c r="V671" s="127"/>
      <c r="W671" s="127"/>
      <c r="X671" s="127"/>
      <c r="Y671" s="127"/>
      <c r="Z671" s="127"/>
      <c r="AA671" s="127"/>
      <c r="AB671" s="127"/>
      <c r="AC671" s="127"/>
      <c r="AD671" s="127"/>
      <c r="AE671" s="127"/>
      <c r="AF671" s="127"/>
      <c r="AG671" s="127"/>
      <c r="AH671" s="127"/>
      <c r="AI671" s="127"/>
      <c r="AJ671" s="127"/>
      <c r="AK671" s="127"/>
      <c r="AL671" s="127"/>
      <c r="AM671" s="127"/>
      <c r="AN671" s="127"/>
      <c r="AO671" s="127"/>
      <c r="AP671" s="127"/>
      <c r="AQ671" s="127"/>
      <c r="AR671" s="127"/>
      <c r="AS671" s="127"/>
      <c r="AT671" s="127"/>
      <c r="AU671" s="127"/>
      <c r="AV671" s="127">
        <f t="shared" ref="AV671:BM671" si="490">+IF(AU678=$G$5,0,1)*(SUM($G$5)*$C671)/12</f>
        <v>0</v>
      </c>
      <c r="AW671" s="127">
        <f t="shared" si="490"/>
        <v>0</v>
      </c>
      <c r="AX671" s="127">
        <f t="shared" si="490"/>
        <v>0</v>
      </c>
      <c r="AY671" s="127">
        <f t="shared" si="490"/>
        <v>0</v>
      </c>
      <c r="AZ671" s="127">
        <f t="shared" si="490"/>
        <v>0</v>
      </c>
      <c r="BA671" s="127">
        <f t="shared" si="490"/>
        <v>0</v>
      </c>
      <c r="BB671" s="127">
        <f t="shared" si="490"/>
        <v>0</v>
      </c>
      <c r="BC671" s="127">
        <f t="shared" si="490"/>
        <v>0</v>
      </c>
      <c r="BD671" s="127">
        <f t="shared" si="490"/>
        <v>0</v>
      </c>
      <c r="BE671" s="127">
        <f t="shared" si="490"/>
        <v>0</v>
      </c>
      <c r="BF671" s="127">
        <f t="shared" si="490"/>
        <v>0</v>
      </c>
      <c r="BG671" s="127">
        <f t="shared" si="490"/>
        <v>0</v>
      </c>
      <c r="BH671" s="127">
        <f t="shared" si="490"/>
        <v>0</v>
      </c>
      <c r="BI671" s="127">
        <f t="shared" si="490"/>
        <v>0</v>
      </c>
      <c r="BJ671" s="127">
        <f t="shared" si="490"/>
        <v>0</v>
      </c>
      <c r="BK671" s="127">
        <f t="shared" si="490"/>
        <v>0</v>
      </c>
      <c r="BL671" s="127">
        <f t="shared" si="490"/>
        <v>0</v>
      </c>
      <c r="BM671" s="127">
        <f t="shared" si="490"/>
        <v>0</v>
      </c>
    </row>
    <row r="672" spans="2:65" x14ac:dyDescent="0.25">
      <c r="B672" t="str">
        <f t="shared" ref="B672:C676" si="491">+B657</f>
        <v>IMPIANTI E MACCHINARI</v>
      </c>
      <c r="C672" s="51">
        <f t="shared" si="491"/>
        <v>0</v>
      </c>
      <c r="F672" s="127"/>
      <c r="G672" s="127"/>
      <c r="H672" s="127"/>
      <c r="I672" s="127"/>
      <c r="J672" s="127"/>
      <c r="K672" s="127"/>
      <c r="L672" s="127"/>
      <c r="M672" s="127"/>
      <c r="N672" s="127"/>
      <c r="O672" s="127"/>
      <c r="P672" s="127"/>
      <c r="Q672" s="127"/>
      <c r="R672" s="127"/>
      <c r="S672" s="127"/>
      <c r="T672" s="127"/>
      <c r="U672" s="127"/>
      <c r="V672" s="127"/>
      <c r="W672" s="127"/>
      <c r="X672" s="127"/>
      <c r="Y672" s="127"/>
      <c r="Z672" s="127"/>
      <c r="AA672" s="127"/>
      <c r="AB672" s="127"/>
      <c r="AC672" s="127"/>
      <c r="AD672" s="127"/>
      <c r="AE672" s="127"/>
      <c r="AF672" s="127"/>
      <c r="AG672" s="127"/>
      <c r="AH672" s="127"/>
      <c r="AI672" s="127"/>
      <c r="AJ672" s="127"/>
      <c r="AK672" s="127"/>
      <c r="AL672" s="127"/>
      <c r="AM672" s="127"/>
      <c r="AN672" s="127"/>
      <c r="AO672" s="127"/>
      <c r="AP672" s="127"/>
      <c r="AQ672" s="127"/>
      <c r="AR672" s="127"/>
      <c r="AS672" s="127"/>
      <c r="AT672" s="127"/>
      <c r="AU672" s="127"/>
      <c r="AV672" s="127">
        <f t="shared" ref="AV672:BM672" si="492">+IF(AU679=$G$5,0,1)*(SUM($G$6)*$C672)/12</f>
        <v>0</v>
      </c>
      <c r="AW672" s="127">
        <f t="shared" si="492"/>
        <v>0</v>
      </c>
      <c r="AX672" s="127">
        <f t="shared" si="492"/>
        <v>0</v>
      </c>
      <c r="AY672" s="127">
        <f t="shared" si="492"/>
        <v>0</v>
      </c>
      <c r="AZ672" s="127">
        <f t="shared" si="492"/>
        <v>0</v>
      </c>
      <c r="BA672" s="127">
        <f t="shared" si="492"/>
        <v>0</v>
      </c>
      <c r="BB672" s="127">
        <f t="shared" si="492"/>
        <v>0</v>
      </c>
      <c r="BC672" s="127">
        <f t="shared" si="492"/>
        <v>0</v>
      </c>
      <c r="BD672" s="127">
        <f t="shared" si="492"/>
        <v>0</v>
      </c>
      <c r="BE672" s="127">
        <f t="shared" si="492"/>
        <v>0</v>
      </c>
      <c r="BF672" s="127">
        <f t="shared" si="492"/>
        <v>0</v>
      </c>
      <c r="BG672" s="127">
        <f t="shared" si="492"/>
        <v>0</v>
      </c>
      <c r="BH672" s="127">
        <f t="shared" si="492"/>
        <v>0</v>
      </c>
      <c r="BI672" s="127">
        <f t="shared" si="492"/>
        <v>0</v>
      </c>
      <c r="BJ672" s="127">
        <f t="shared" si="492"/>
        <v>0</v>
      </c>
      <c r="BK672" s="127">
        <f t="shared" si="492"/>
        <v>0</v>
      </c>
      <c r="BL672" s="127">
        <f t="shared" si="492"/>
        <v>0</v>
      </c>
      <c r="BM672" s="127">
        <f t="shared" si="492"/>
        <v>0</v>
      </c>
    </row>
    <row r="673" spans="2:65" x14ac:dyDescent="0.25">
      <c r="B673" t="str">
        <f t="shared" si="491"/>
        <v>ATTREZZATURE IND.LI E COMM.LI</v>
      </c>
      <c r="C673" s="51">
        <f t="shared" si="491"/>
        <v>0</v>
      </c>
      <c r="F673" s="127"/>
      <c r="G673" s="127"/>
      <c r="H673" s="127"/>
      <c r="I673" s="127"/>
      <c r="J673" s="127"/>
      <c r="K673" s="127"/>
      <c r="L673" s="127"/>
      <c r="M673" s="127"/>
      <c r="N673" s="127"/>
      <c r="O673" s="127"/>
      <c r="P673" s="127"/>
      <c r="Q673" s="127"/>
      <c r="R673" s="127"/>
      <c r="S673" s="127"/>
      <c r="T673" s="127"/>
      <c r="U673" s="127"/>
      <c r="V673" s="127"/>
      <c r="W673" s="127"/>
      <c r="X673" s="127"/>
      <c r="Y673" s="127"/>
      <c r="Z673" s="127"/>
      <c r="AA673" s="127"/>
      <c r="AB673" s="127"/>
      <c r="AC673" s="127"/>
      <c r="AD673" s="127"/>
      <c r="AE673" s="127"/>
      <c r="AF673" s="127"/>
      <c r="AG673" s="127"/>
      <c r="AH673" s="127"/>
      <c r="AI673" s="127"/>
      <c r="AJ673" s="127"/>
      <c r="AK673" s="127"/>
      <c r="AL673" s="127"/>
      <c r="AM673" s="127"/>
      <c r="AN673" s="127"/>
      <c r="AO673" s="127"/>
      <c r="AP673" s="127"/>
      <c r="AQ673" s="127"/>
      <c r="AR673" s="127"/>
      <c r="AS673" s="127"/>
      <c r="AT673" s="127"/>
      <c r="AU673" s="127"/>
      <c r="AV673" s="127">
        <f t="shared" ref="AV673:BM673" si="493">+IF(AU680=$G$5,0,1)*(SUM($G$7)*$C673)/12</f>
        <v>0</v>
      </c>
      <c r="AW673" s="127">
        <f t="shared" si="493"/>
        <v>0</v>
      </c>
      <c r="AX673" s="127">
        <f t="shared" si="493"/>
        <v>0</v>
      </c>
      <c r="AY673" s="127">
        <f t="shared" si="493"/>
        <v>0</v>
      </c>
      <c r="AZ673" s="127">
        <f t="shared" si="493"/>
        <v>0</v>
      </c>
      <c r="BA673" s="127">
        <f t="shared" si="493"/>
        <v>0</v>
      </c>
      <c r="BB673" s="127">
        <f t="shared" si="493"/>
        <v>0</v>
      </c>
      <c r="BC673" s="127">
        <f t="shared" si="493"/>
        <v>0</v>
      </c>
      <c r="BD673" s="127">
        <f t="shared" si="493"/>
        <v>0</v>
      </c>
      <c r="BE673" s="127">
        <f t="shared" si="493"/>
        <v>0</v>
      </c>
      <c r="BF673" s="127">
        <f t="shared" si="493"/>
        <v>0</v>
      </c>
      <c r="BG673" s="127">
        <f t="shared" si="493"/>
        <v>0</v>
      </c>
      <c r="BH673" s="127">
        <f t="shared" si="493"/>
        <v>0</v>
      </c>
      <c r="BI673" s="127">
        <f t="shared" si="493"/>
        <v>0</v>
      </c>
      <c r="BJ673" s="127">
        <f t="shared" si="493"/>
        <v>0</v>
      </c>
      <c r="BK673" s="127">
        <f t="shared" si="493"/>
        <v>0</v>
      </c>
      <c r="BL673" s="127">
        <f t="shared" si="493"/>
        <v>0</v>
      </c>
      <c r="BM673" s="127">
        <f t="shared" si="493"/>
        <v>0</v>
      </c>
    </row>
    <row r="674" spans="2:65" x14ac:dyDescent="0.25">
      <c r="B674" t="str">
        <f t="shared" si="491"/>
        <v>COSTI D'IMPIANTO E AMPLIAMENTO</v>
      </c>
      <c r="C674" s="51">
        <f t="shared" si="491"/>
        <v>0</v>
      </c>
      <c r="F674" s="127"/>
      <c r="G674" s="127"/>
      <c r="H674" s="127"/>
      <c r="I674" s="127"/>
      <c r="J674" s="127"/>
      <c r="K674" s="127"/>
      <c r="L674" s="127"/>
      <c r="M674" s="127"/>
      <c r="N674" s="127"/>
      <c r="O674" s="127"/>
      <c r="P674" s="127"/>
      <c r="Q674" s="127"/>
      <c r="R674" s="127"/>
      <c r="S674" s="127"/>
      <c r="T674" s="127"/>
      <c r="U674" s="127"/>
      <c r="V674" s="127"/>
      <c r="W674" s="127"/>
      <c r="X674" s="127"/>
      <c r="Y674" s="127"/>
      <c r="Z674" s="127"/>
      <c r="AA674" s="127"/>
      <c r="AB674" s="127"/>
      <c r="AC674" s="127"/>
      <c r="AD674" s="127"/>
      <c r="AE674" s="127"/>
      <c r="AF674" s="127"/>
      <c r="AG674" s="127"/>
      <c r="AH674" s="127"/>
      <c r="AI674" s="127"/>
      <c r="AJ674" s="127"/>
      <c r="AK674" s="127"/>
      <c r="AL674" s="127"/>
      <c r="AM674" s="127"/>
      <c r="AN674" s="127"/>
      <c r="AO674" s="127"/>
      <c r="AP674" s="127"/>
      <c r="AQ674" s="127"/>
      <c r="AR674" s="127"/>
      <c r="AS674" s="127"/>
      <c r="AT674" s="127"/>
      <c r="AU674" s="127"/>
      <c r="AV674" s="127">
        <f t="shared" ref="AV674:BM674" si="494">+IF(AU681=$G$5,0,1)*(SUM($G$8)*$C674)/12</f>
        <v>0</v>
      </c>
      <c r="AW674" s="127">
        <f t="shared" si="494"/>
        <v>0</v>
      </c>
      <c r="AX674" s="127">
        <f t="shared" si="494"/>
        <v>0</v>
      </c>
      <c r="AY674" s="127">
        <f t="shared" si="494"/>
        <v>0</v>
      </c>
      <c r="AZ674" s="127">
        <f t="shared" si="494"/>
        <v>0</v>
      </c>
      <c r="BA674" s="127">
        <f t="shared" si="494"/>
        <v>0</v>
      </c>
      <c r="BB674" s="127">
        <f t="shared" si="494"/>
        <v>0</v>
      </c>
      <c r="BC674" s="127">
        <f t="shared" si="494"/>
        <v>0</v>
      </c>
      <c r="BD674" s="127">
        <f t="shared" si="494"/>
        <v>0</v>
      </c>
      <c r="BE674" s="127">
        <f t="shared" si="494"/>
        <v>0</v>
      </c>
      <c r="BF674" s="127">
        <f t="shared" si="494"/>
        <v>0</v>
      </c>
      <c r="BG674" s="127">
        <f t="shared" si="494"/>
        <v>0</v>
      </c>
      <c r="BH674" s="127">
        <f t="shared" si="494"/>
        <v>0</v>
      </c>
      <c r="BI674" s="127">
        <f t="shared" si="494"/>
        <v>0</v>
      </c>
      <c r="BJ674" s="127">
        <f t="shared" si="494"/>
        <v>0</v>
      </c>
      <c r="BK674" s="127">
        <f t="shared" si="494"/>
        <v>0</v>
      </c>
      <c r="BL674" s="127">
        <f t="shared" si="494"/>
        <v>0</v>
      </c>
      <c r="BM674" s="127">
        <f t="shared" si="494"/>
        <v>0</v>
      </c>
    </row>
    <row r="675" spans="2:65" x14ac:dyDescent="0.25">
      <c r="B675" t="str">
        <f t="shared" si="491"/>
        <v>FEE D'INGRESSO</v>
      </c>
      <c r="C675" s="51">
        <f t="shared" si="491"/>
        <v>0</v>
      </c>
      <c r="F675" s="127"/>
      <c r="G675" s="127"/>
      <c r="H675" s="127"/>
      <c r="I675" s="127"/>
      <c r="J675" s="127"/>
      <c r="K675" s="127"/>
      <c r="L675" s="127"/>
      <c r="M675" s="127"/>
      <c r="N675" s="127"/>
      <c r="O675" s="127"/>
      <c r="P675" s="127"/>
      <c r="Q675" s="127"/>
      <c r="R675" s="127"/>
      <c r="S675" s="127"/>
      <c r="T675" s="127"/>
      <c r="U675" s="127"/>
      <c r="V675" s="127"/>
      <c r="W675" s="127"/>
      <c r="X675" s="127"/>
      <c r="Y675" s="127"/>
      <c r="Z675" s="127"/>
      <c r="AA675" s="127"/>
      <c r="AB675" s="127"/>
      <c r="AC675" s="127"/>
      <c r="AD675" s="127"/>
      <c r="AE675" s="127"/>
      <c r="AF675" s="127"/>
      <c r="AG675" s="127"/>
      <c r="AH675" s="127"/>
      <c r="AI675" s="127"/>
      <c r="AJ675" s="127"/>
      <c r="AK675" s="127"/>
      <c r="AL675" s="127"/>
      <c r="AM675" s="127"/>
      <c r="AN675" s="127"/>
      <c r="AO675" s="127"/>
      <c r="AP675" s="127"/>
      <c r="AQ675" s="127"/>
      <c r="AR675" s="127"/>
      <c r="AS675" s="127"/>
      <c r="AT675" s="127"/>
      <c r="AU675" s="127"/>
      <c r="AV675" s="127">
        <f t="shared" ref="AV675:BM675" si="495">+IF(AU682=$G$5,0,1)*(SUM($G$9)*$C675)/12</f>
        <v>0</v>
      </c>
      <c r="AW675" s="127">
        <f t="shared" si="495"/>
        <v>0</v>
      </c>
      <c r="AX675" s="127">
        <f t="shared" si="495"/>
        <v>0</v>
      </c>
      <c r="AY675" s="127">
        <f t="shared" si="495"/>
        <v>0</v>
      </c>
      <c r="AZ675" s="127">
        <f t="shared" si="495"/>
        <v>0</v>
      </c>
      <c r="BA675" s="127">
        <f t="shared" si="495"/>
        <v>0</v>
      </c>
      <c r="BB675" s="127">
        <f t="shared" si="495"/>
        <v>0</v>
      </c>
      <c r="BC675" s="127">
        <f t="shared" si="495"/>
        <v>0</v>
      </c>
      <c r="BD675" s="127">
        <f t="shared" si="495"/>
        <v>0</v>
      </c>
      <c r="BE675" s="127">
        <f t="shared" si="495"/>
        <v>0</v>
      </c>
      <c r="BF675" s="127">
        <f t="shared" si="495"/>
        <v>0</v>
      </c>
      <c r="BG675" s="127">
        <f t="shared" si="495"/>
        <v>0</v>
      </c>
      <c r="BH675" s="127">
        <f t="shared" si="495"/>
        <v>0</v>
      </c>
      <c r="BI675" s="127">
        <f t="shared" si="495"/>
        <v>0</v>
      </c>
      <c r="BJ675" s="127">
        <f t="shared" si="495"/>
        <v>0</v>
      </c>
      <c r="BK675" s="127">
        <f t="shared" si="495"/>
        <v>0</v>
      </c>
      <c r="BL675" s="127">
        <f t="shared" si="495"/>
        <v>0</v>
      </c>
      <c r="BM675" s="127">
        <f t="shared" si="495"/>
        <v>0</v>
      </c>
    </row>
    <row r="676" spans="2:65" x14ac:dyDescent="0.25">
      <c r="B676" t="str">
        <f t="shared" si="491"/>
        <v>ALTRE IMM.NI IMMATERIALI</v>
      </c>
      <c r="C676" s="51">
        <f t="shared" si="491"/>
        <v>0</v>
      </c>
      <c r="F676" s="127"/>
      <c r="G676" s="127"/>
      <c r="H676" s="127"/>
      <c r="I676" s="127"/>
      <c r="J676" s="127"/>
      <c r="K676" s="127"/>
      <c r="L676" s="127"/>
      <c r="M676" s="127"/>
      <c r="N676" s="127"/>
      <c r="O676" s="127"/>
      <c r="P676" s="127"/>
      <c r="Q676" s="127"/>
      <c r="R676" s="127"/>
      <c r="S676" s="127"/>
      <c r="T676" s="127"/>
      <c r="U676" s="127"/>
      <c r="V676" s="127"/>
      <c r="W676" s="127"/>
      <c r="X676" s="127"/>
      <c r="Y676" s="127"/>
      <c r="Z676" s="127"/>
      <c r="AA676" s="127"/>
      <c r="AB676" s="127"/>
      <c r="AC676" s="127"/>
      <c r="AD676" s="127"/>
      <c r="AE676" s="127"/>
      <c r="AF676" s="127"/>
      <c r="AG676" s="127"/>
      <c r="AH676" s="127"/>
      <c r="AI676" s="127"/>
      <c r="AJ676" s="127"/>
      <c r="AK676" s="127"/>
      <c r="AL676" s="127"/>
      <c r="AM676" s="127"/>
      <c r="AN676" s="127"/>
      <c r="AO676" s="127"/>
      <c r="AP676" s="127"/>
      <c r="AQ676" s="127"/>
      <c r="AR676" s="127"/>
      <c r="AS676" s="127"/>
      <c r="AT676" s="127"/>
      <c r="AU676" s="127"/>
      <c r="AV676" s="127">
        <f t="shared" ref="AV676:BM676" si="496">+IF(AU683=$G$5,0,1)*(SUM($G$10)*$C676)/12</f>
        <v>0</v>
      </c>
      <c r="AW676" s="127">
        <f t="shared" si="496"/>
        <v>0</v>
      </c>
      <c r="AX676" s="127">
        <f t="shared" si="496"/>
        <v>0</v>
      </c>
      <c r="AY676" s="127">
        <f t="shared" si="496"/>
        <v>0</v>
      </c>
      <c r="AZ676" s="127">
        <f t="shared" si="496"/>
        <v>0</v>
      </c>
      <c r="BA676" s="127">
        <f t="shared" si="496"/>
        <v>0</v>
      </c>
      <c r="BB676" s="127">
        <f t="shared" si="496"/>
        <v>0</v>
      </c>
      <c r="BC676" s="127">
        <f t="shared" si="496"/>
        <v>0</v>
      </c>
      <c r="BD676" s="127">
        <f t="shared" si="496"/>
        <v>0</v>
      </c>
      <c r="BE676" s="127">
        <f t="shared" si="496"/>
        <v>0</v>
      </c>
      <c r="BF676" s="127">
        <f t="shared" si="496"/>
        <v>0</v>
      </c>
      <c r="BG676" s="127">
        <f t="shared" si="496"/>
        <v>0</v>
      </c>
      <c r="BH676" s="127">
        <f t="shared" si="496"/>
        <v>0</v>
      </c>
      <c r="BI676" s="127">
        <f t="shared" si="496"/>
        <v>0</v>
      </c>
      <c r="BJ676" s="127">
        <f t="shared" si="496"/>
        <v>0</v>
      </c>
      <c r="BK676" s="127">
        <f t="shared" si="496"/>
        <v>0</v>
      </c>
      <c r="BL676" s="127">
        <f t="shared" si="496"/>
        <v>0</v>
      </c>
      <c r="BM676" s="127">
        <f t="shared" si="496"/>
        <v>0</v>
      </c>
    </row>
    <row r="677" spans="2:65" ht="30" x14ac:dyDescent="0.25">
      <c r="C677" s="50"/>
      <c r="F677" s="165" t="s">
        <v>167</v>
      </c>
      <c r="G677" s="165" t="s">
        <v>167</v>
      </c>
      <c r="H677" s="165" t="s">
        <v>167</v>
      </c>
      <c r="I677" s="165" t="s">
        <v>167</v>
      </c>
      <c r="J677" s="165" t="s">
        <v>167</v>
      </c>
      <c r="K677" s="165" t="s">
        <v>167</v>
      </c>
      <c r="L677" s="165" t="s">
        <v>167</v>
      </c>
      <c r="M677" s="165" t="s">
        <v>167</v>
      </c>
      <c r="N677" s="165" t="s">
        <v>167</v>
      </c>
      <c r="O677" s="165" t="s">
        <v>167</v>
      </c>
      <c r="P677" s="165" t="s">
        <v>167</v>
      </c>
      <c r="Q677" s="165" t="s">
        <v>167</v>
      </c>
      <c r="R677" s="165" t="s">
        <v>167</v>
      </c>
      <c r="S677" s="165" t="s">
        <v>167</v>
      </c>
      <c r="T677" s="165" t="s">
        <v>167</v>
      </c>
      <c r="U677" s="165" t="s">
        <v>167</v>
      </c>
      <c r="V677" s="165" t="s">
        <v>167</v>
      </c>
      <c r="W677" s="165" t="s">
        <v>167</v>
      </c>
      <c r="X677" s="165" t="s">
        <v>167</v>
      </c>
      <c r="Y677" s="165" t="s">
        <v>167</v>
      </c>
      <c r="Z677" s="165" t="s">
        <v>167</v>
      </c>
      <c r="AA677" s="165" t="s">
        <v>167</v>
      </c>
      <c r="AB677" s="165" t="s">
        <v>167</v>
      </c>
      <c r="AC677" s="165" t="s">
        <v>167</v>
      </c>
      <c r="AD677" s="165" t="s">
        <v>167</v>
      </c>
      <c r="AE677" s="165" t="s">
        <v>167</v>
      </c>
      <c r="AF677" s="165" t="s">
        <v>167</v>
      </c>
      <c r="AG677" s="165" t="s">
        <v>167</v>
      </c>
      <c r="AH677" s="165" t="s">
        <v>167</v>
      </c>
      <c r="AI677" s="165" t="s">
        <v>167</v>
      </c>
      <c r="AJ677" s="165" t="s">
        <v>167</v>
      </c>
      <c r="AK677" s="165" t="s">
        <v>167</v>
      </c>
      <c r="AL677" s="165" t="s">
        <v>167</v>
      </c>
      <c r="AM677" s="165" t="s">
        <v>167</v>
      </c>
      <c r="AN677" s="165" t="s">
        <v>167</v>
      </c>
      <c r="AO677" s="165" t="s">
        <v>167</v>
      </c>
      <c r="AP677" s="165" t="s">
        <v>167</v>
      </c>
      <c r="AQ677" s="165" t="s">
        <v>167</v>
      </c>
      <c r="AR677" s="165" t="s">
        <v>167</v>
      </c>
      <c r="AS677" s="165" t="s">
        <v>167</v>
      </c>
      <c r="AT677" s="165" t="s">
        <v>167</v>
      </c>
      <c r="AU677" s="165" t="s">
        <v>167</v>
      </c>
      <c r="AV677" s="165" t="s">
        <v>167</v>
      </c>
      <c r="AW677" s="165" t="s">
        <v>167</v>
      </c>
      <c r="AX677" s="165" t="s">
        <v>167</v>
      </c>
      <c r="AY677" s="165" t="s">
        <v>167</v>
      </c>
      <c r="AZ677" s="165" t="s">
        <v>167</v>
      </c>
      <c r="BA677" s="165" t="s">
        <v>167</v>
      </c>
      <c r="BB677" s="165" t="s">
        <v>167</v>
      </c>
      <c r="BC677" s="165" t="s">
        <v>167</v>
      </c>
      <c r="BD677" s="165" t="s">
        <v>167</v>
      </c>
      <c r="BE677" s="165" t="s">
        <v>167</v>
      </c>
      <c r="BF677" s="165" t="s">
        <v>167</v>
      </c>
      <c r="BG677" s="165" t="s">
        <v>167</v>
      </c>
      <c r="BH677" s="165" t="s">
        <v>167</v>
      </c>
      <c r="BI677" s="165" t="s">
        <v>167</v>
      </c>
      <c r="BJ677" s="165" t="s">
        <v>167</v>
      </c>
      <c r="BK677" s="165" t="s">
        <v>167</v>
      </c>
      <c r="BL677" s="165" t="s">
        <v>167</v>
      </c>
      <c r="BM677" s="165" t="s">
        <v>167</v>
      </c>
    </row>
    <row r="678" spans="2:65" x14ac:dyDescent="0.25">
      <c r="B678" t="str">
        <f>+B671</f>
        <v>FABBRICATI</v>
      </c>
      <c r="C678" s="51"/>
      <c r="F678" s="127"/>
      <c r="G678" s="127"/>
      <c r="H678" s="127"/>
      <c r="I678" s="127"/>
      <c r="J678" s="127"/>
      <c r="K678" s="127"/>
      <c r="L678" s="127"/>
      <c r="M678" s="127"/>
      <c r="N678" s="127"/>
      <c r="O678" s="127"/>
      <c r="P678" s="127"/>
      <c r="Q678" s="127"/>
      <c r="R678" s="127"/>
      <c r="S678" s="127"/>
      <c r="T678" s="127"/>
      <c r="U678" s="127"/>
      <c r="V678" s="127"/>
      <c r="W678" s="127"/>
      <c r="X678" s="127"/>
      <c r="Y678" s="127"/>
      <c r="Z678" s="127"/>
      <c r="AA678" s="127"/>
      <c r="AB678" s="127"/>
      <c r="AC678" s="127"/>
      <c r="AD678" s="127"/>
      <c r="AE678" s="127"/>
      <c r="AF678" s="127"/>
      <c r="AG678" s="127"/>
      <c r="AH678" s="127"/>
      <c r="AI678" s="127"/>
      <c r="AJ678" s="127"/>
      <c r="AK678" s="127"/>
      <c r="AL678" s="127"/>
      <c r="AM678" s="127"/>
      <c r="AN678" s="127"/>
      <c r="AO678" s="127"/>
      <c r="AP678" s="127"/>
      <c r="AQ678" s="127"/>
      <c r="AR678" s="127"/>
      <c r="AS678" s="127"/>
      <c r="AT678" s="127"/>
      <c r="AU678" s="127"/>
      <c r="AV678" s="127">
        <f t="shared" ref="AV678:BM683" si="497">+AU678+AV671</f>
        <v>0</v>
      </c>
      <c r="AW678" s="127">
        <f t="shared" si="497"/>
        <v>0</v>
      </c>
      <c r="AX678" s="127">
        <f t="shared" si="497"/>
        <v>0</v>
      </c>
      <c r="AY678" s="127">
        <f t="shared" si="497"/>
        <v>0</v>
      </c>
      <c r="AZ678" s="127">
        <f t="shared" si="497"/>
        <v>0</v>
      </c>
      <c r="BA678" s="127">
        <f t="shared" si="497"/>
        <v>0</v>
      </c>
      <c r="BB678" s="127">
        <f t="shared" si="497"/>
        <v>0</v>
      </c>
      <c r="BC678" s="127">
        <f t="shared" si="497"/>
        <v>0</v>
      </c>
      <c r="BD678" s="127">
        <f t="shared" si="497"/>
        <v>0</v>
      </c>
      <c r="BE678" s="127">
        <f t="shared" si="497"/>
        <v>0</v>
      </c>
      <c r="BF678" s="127">
        <f t="shared" si="497"/>
        <v>0</v>
      </c>
      <c r="BG678" s="127">
        <f t="shared" si="497"/>
        <v>0</v>
      </c>
      <c r="BH678" s="127">
        <f t="shared" si="497"/>
        <v>0</v>
      </c>
      <c r="BI678" s="127">
        <f t="shared" si="497"/>
        <v>0</v>
      </c>
      <c r="BJ678" s="127">
        <f t="shared" si="497"/>
        <v>0</v>
      </c>
      <c r="BK678" s="127">
        <f t="shared" si="497"/>
        <v>0</v>
      </c>
      <c r="BL678" s="127">
        <f t="shared" si="497"/>
        <v>0</v>
      </c>
      <c r="BM678" s="127">
        <f t="shared" si="497"/>
        <v>0</v>
      </c>
    </row>
    <row r="679" spans="2:65" x14ac:dyDescent="0.25">
      <c r="B679" t="str">
        <f t="shared" ref="B679:B682" si="498">+B672</f>
        <v>IMPIANTI E MACCHINARI</v>
      </c>
      <c r="C679" s="51"/>
      <c r="F679" s="127"/>
      <c r="G679" s="127"/>
      <c r="H679" s="127"/>
      <c r="I679" s="127"/>
      <c r="J679" s="127"/>
      <c r="K679" s="127"/>
      <c r="L679" s="127"/>
      <c r="M679" s="127"/>
      <c r="N679" s="127"/>
      <c r="O679" s="127"/>
      <c r="P679" s="127"/>
      <c r="Q679" s="127"/>
      <c r="R679" s="127"/>
      <c r="S679" s="127"/>
      <c r="T679" s="127"/>
      <c r="U679" s="127"/>
      <c r="V679" s="127"/>
      <c r="W679" s="127"/>
      <c r="X679" s="127"/>
      <c r="Y679" s="127"/>
      <c r="Z679" s="127"/>
      <c r="AA679" s="127"/>
      <c r="AB679" s="127"/>
      <c r="AC679" s="127"/>
      <c r="AD679" s="127"/>
      <c r="AE679" s="127"/>
      <c r="AF679" s="127"/>
      <c r="AG679" s="127"/>
      <c r="AH679" s="127"/>
      <c r="AI679" s="127"/>
      <c r="AJ679" s="127"/>
      <c r="AK679" s="127"/>
      <c r="AL679" s="127"/>
      <c r="AM679" s="127"/>
      <c r="AN679" s="127"/>
      <c r="AO679" s="127"/>
      <c r="AP679" s="127"/>
      <c r="AQ679" s="127"/>
      <c r="AR679" s="127"/>
      <c r="AS679" s="127"/>
      <c r="AT679" s="127"/>
      <c r="AU679" s="127"/>
      <c r="AV679" s="127">
        <f t="shared" si="497"/>
        <v>0</v>
      </c>
      <c r="AW679" s="127">
        <f t="shared" si="497"/>
        <v>0</v>
      </c>
      <c r="AX679" s="127">
        <f t="shared" si="497"/>
        <v>0</v>
      </c>
      <c r="AY679" s="127">
        <f t="shared" si="497"/>
        <v>0</v>
      </c>
      <c r="AZ679" s="127">
        <f t="shared" si="497"/>
        <v>0</v>
      </c>
      <c r="BA679" s="127">
        <f t="shared" si="497"/>
        <v>0</v>
      </c>
      <c r="BB679" s="127">
        <f t="shared" si="497"/>
        <v>0</v>
      </c>
      <c r="BC679" s="127">
        <f t="shared" si="497"/>
        <v>0</v>
      </c>
      <c r="BD679" s="127">
        <f t="shared" si="497"/>
        <v>0</v>
      </c>
      <c r="BE679" s="127">
        <f t="shared" si="497"/>
        <v>0</v>
      </c>
      <c r="BF679" s="127">
        <f t="shared" si="497"/>
        <v>0</v>
      </c>
      <c r="BG679" s="127">
        <f t="shared" si="497"/>
        <v>0</v>
      </c>
      <c r="BH679" s="127">
        <f t="shared" si="497"/>
        <v>0</v>
      </c>
      <c r="BI679" s="127">
        <f t="shared" si="497"/>
        <v>0</v>
      </c>
      <c r="BJ679" s="127">
        <f t="shared" si="497"/>
        <v>0</v>
      </c>
      <c r="BK679" s="127">
        <f t="shared" si="497"/>
        <v>0</v>
      </c>
      <c r="BL679" s="127">
        <f t="shared" si="497"/>
        <v>0</v>
      </c>
      <c r="BM679" s="127">
        <f t="shared" si="497"/>
        <v>0</v>
      </c>
    </row>
    <row r="680" spans="2:65" x14ac:dyDescent="0.25">
      <c r="B680" t="str">
        <f t="shared" si="498"/>
        <v>ATTREZZATURE IND.LI E COMM.LI</v>
      </c>
      <c r="C680" s="51"/>
      <c r="F680" s="127"/>
      <c r="G680" s="127"/>
      <c r="H680" s="127"/>
      <c r="I680" s="127"/>
      <c r="J680" s="127"/>
      <c r="K680" s="127"/>
      <c r="L680" s="127"/>
      <c r="M680" s="127"/>
      <c r="N680" s="127"/>
      <c r="O680" s="127"/>
      <c r="P680" s="127"/>
      <c r="Q680" s="127"/>
      <c r="R680" s="127"/>
      <c r="S680" s="127"/>
      <c r="T680" s="127"/>
      <c r="U680" s="127"/>
      <c r="V680" s="127"/>
      <c r="W680" s="127"/>
      <c r="X680" s="127"/>
      <c r="Y680" s="127"/>
      <c r="Z680" s="127"/>
      <c r="AA680" s="127"/>
      <c r="AB680" s="127"/>
      <c r="AC680" s="127"/>
      <c r="AD680" s="127"/>
      <c r="AE680" s="127"/>
      <c r="AF680" s="127"/>
      <c r="AG680" s="127"/>
      <c r="AH680" s="127"/>
      <c r="AI680" s="127"/>
      <c r="AJ680" s="127"/>
      <c r="AK680" s="127"/>
      <c r="AL680" s="127"/>
      <c r="AM680" s="127"/>
      <c r="AN680" s="127"/>
      <c r="AO680" s="127"/>
      <c r="AP680" s="127"/>
      <c r="AQ680" s="127"/>
      <c r="AR680" s="127"/>
      <c r="AS680" s="127"/>
      <c r="AT680" s="127"/>
      <c r="AU680" s="127"/>
      <c r="AV680" s="127">
        <f t="shared" si="497"/>
        <v>0</v>
      </c>
      <c r="AW680" s="127">
        <f t="shared" si="497"/>
        <v>0</v>
      </c>
      <c r="AX680" s="127">
        <f t="shared" si="497"/>
        <v>0</v>
      </c>
      <c r="AY680" s="127">
        <f t="shared" si="497"/>
        <v>0</v>
      </c>
      <c r="AZ680" s="127">
        <f t="shared" si="497"/>
        <v>0</v>
      </c>
      <c r="BA680" s="127">
        <f t="shared" si="497"/>
        <v>0</v>
      </c>
      <c r="BB680" s="127">
        <f t="shared" si="497"/>
        <v>0</v>
      </c>
      <c r="BC680" s="127">
        <f t="shared" si="497"/>
        <v>0</v>
      </c>
      <c r="BD680" s="127">
        <f t="shared" si="497"/>
        <v>0</v>
      </c>
      <c r="BE680" s="127">
        <f t="shared" si="497"/>
        <v>0</v>
      </c>
      <c r="BF680" s="127">
        <f t="shared" si="497"/>
        <v>0</v>
      </c>
      <c r="BG680" s="127">
        <f t="shared" si="497"/>
        <v>0</v>
      </c>
      <c r="BH680" s="127">
        <f t="shared" si="497"/>
        <v>0</v>
      </c>
      <c r="BI680" s="127">
        <f t="shared" si="497"/>
        <v>0</v>
      </c>
      <c r="BJ680" s="127">
        <f t="shared" si="497"/>
        <v>0</v>
      </c>
      <c r="BK680" s="127">
        <f t="shared" si="497"/>
        <v>0</v>
      </c>
      <c r="BL680" s="127">
        <f t="shared" si="497"/>
        <v>0</v>
      </c>
      <c r="BM680" s="127">
        <f t="shared" si="497"/>
        <v>0</v>
      </c>
    </row>
    <row r="681" spans="2:65" x14ac:dyDescent="0.25">
      <c r="B681" t="str">
        <f t="shared" si="498"/>
        <v>COSTI D'IMPIANTO E AMPLIAMENTO</v>
      </c>
      <c r="C681" s="51"/>
      <c r="F681" s="127"/>
      <c r="G681" s="127"/>
      <c r="H681" s="127"/>
      <c r="I681" s="127"/>
      <c r="J681" s="127"/>
      <c r="K681" s="127"/>
      <c r="L681" s="127"/>
      <c r="M681" s="127"/>
      <c r="N681" s="127"/>
      <c r="O681" s="127"/>
      <c r="P681" s="127"/>
      <c r="Q681" s="127"/>
      <c r="R681" s="127"/>
      <c r="S681" s="127"/>
      <c r="T681" s="127"/>
      <c r="U681" s="127"/>
      <c r="V681" s="127"/>
      <c r="W681" s="127"/>
      <c r="X681" s="127"/>
      <c r="Y681" s="127"/>
      <c r="Z681" s="127"/>
      <c r="AA681" s="127"/>
      <c r="AB681" s="127"/>
      <c r="AC681" s="127"/>
      <c r="AD681" s="127"/>
      <c r="AE681" s="127"/>
      <c r="AF681" s="127"/>
      <c r="AG681" s="127"/>
      <c r="AH681" s="127"/>
      <c r="AI681" s="127"/>
      <c r="AJ681" s="127"/>
      <c r="AK681" s="127"/>
      <c r="AL681" s="127"/>
      <c r="AM681" s="127"/>
      <c r="AN681" s="127"/>
      <c r="AO681" s="127"/>
      <c r="AP681" s="127"/>
      <c r="AQ681" s="127"/>
      <c r="AR681" s="127"/>
      <c r="AS681" s="127"/>
      <c r="AT681" s="127"/>
      <c r="AU681" s="127"/>
      <c r="AV681" s="127">
        <f t="shared" si="497"/>
        <v>0</v>
      </c>
      <c r="AW681" s="127">
        <f t="shared" si="497"/>
        <v>0</v>
      </c>
      <c r="AX681" s="127">
        <f t="shared" si="497"/>
        <v>0</v>
      </c>
      <c r="AY681" s="127">
        <f t="shared" si="497"/>
        <v>0</v>
      </c>
      <c r="AZ681" s="127">
        <f t="shared" si="497"/>
        <v>0</v>
      </c>
      <c r="BA681" s="127">
        <f t="shared" si="497"/>
        <v>0</v>
      </c>
      <c r="BB681" s="127">
        <f t="shared" si="497"/>
        <v>0</v>
      </c>
      <c r="BC681" s="127">
        <f t="shared" si="497"/>
        <v>0</v>
      </c>
      <c r="BD681" s="127">
        <f t="shared" si="497"/>
        <v>0</v>
      </c>
      <c r="BE681" s="127">
        <f t="shared" si="497"/>
        <v>0</v>
      </c>
      <c r="BF681" s="127">
        <f t="shared" si="497"/>
        <v>0</v>
      </c>
      <c r="BG681" s="127">
        <f t="shared" si="497"/>
        <v>0</v>
      </c>
      <c r="BH681" s="127">
        <f t="shared" si="497"/>
        <v>0</v>
      </c>
      <c r="BI681" s="127">
        <f t="shared" si="497"/>
        <v>0</v>
      </c>
      <c r="BJ681" s="127">
        <f t="shared" si="497"/>
        <v>0</v>
      </c>
      <c r="BK681" s="127">
        <f t="shared" si="497"/>
        <v>0</v>
      </c>
      <c r="BL681" s="127">
        <f t="shared" si="497"/>
        <v>0</v>
      </c>
      <c r="BM681" s="127">
        <f t="shared" si="497"/>
        <v>0</v>
      </c>
    </row>
    <row r="682" spans="2:65" x14ac:dyDescent="0.25">
      <c r="B682" t="str">
        <f t="shared" si="498"/>
        <v>FEE D'INGRESSO</v>
      </c>
      <c r="C682" s="51"/>
      <c r="F682" s="127"/>
      <c r="G682" s="127"/>
      <c r="H682" s="127"/>
      <c r="I682" s="127"/>
      <c r="J682" s="127"/>
      <c r="K682" s="127"/>
      <c r="L682" s="127"/>
      <c r="M682" s="127"/>
      <c r="N682" s="127"/>
      <c r="O682" s="127"/>
      <c r="P682" s="127"/>
      <c r="Q682" s="127"/>
      <c r="R682" s="127"/>
      <c r="S682" s="127"/>
      <c r="T682" s="127"/>
      <c r="U682" s="127"/>
      <c r="V682" s="127"/>
      <c r="W682" s="127"/>
      <c r="X682" s="127"/>
      <c r="Y682" s="127"/>
      <c r="Z682" s="127"/>
      <c r="AA682" s="127"/>
      <c r="AB682" s="127"/>
      <c r="AC682" s="127"/>
      <c r="AD682" s="127"/>
      <c r="AE682" s="127"/>
      <c r="AF682" s="127"/>
      <c r="AG682" s="127"/>
      <c r="AH682" s="127"/>
      <c r="AI682" s="127"/>
      <c r="AJ682" s="127"/>
      <c r="AK682" s="127"/>
      <c r="AL682" s="127"/>
      <c r="AM682" s="127"/>
      <c r="AN682" s="127"/>
      <c r="AO682" s="127"/>
      <c r="AP682" s="127"/>
      <c r="AQ682" s="127"/>
      <c r="AR682" s="127"/>
      <c r="AS682" s="127"/>
      <c r="AT682" s="127"/>
      <c r="AU682" s="127"/>
      <c r="AV682" s="127">
        <f t="shared" si="497"/>
        <v>0</v>
      </c>
      <c r="AW682" s="127">
        <f t="shared" si="497"/>
        <v>0</v>
      </c>
      <c r="AX682" s="127">
        <f t="shared" si="497"/>
        <v>0</v>
      </c>
      <c r="AY682" s="127">
        <f t="shared" si="497"/>
        <v>0</v>
      </c>
      <c r="AZ682" s="127">
        <f t="shared" si="497"/>
        <v>0</v>
      </c>
      <c r="BA682" s="127">
        <f t="shared" si="497"/>
        <v>0</v>
      </c>
      <c r="BB682" s="127">
        <f t="shared" si="497"/>
        <v>0</v>
      </c>
      <c r="BC682" s="127">
        <f t="shared" si="497"/>
        <v>0</v>
      </c>
      <c r="BD682" s="127">
        <f t="shared" si="497"/>
        <v>0</v>
      </c>
      <c r="BE682" s="127">
        <f t="shared" si="497"/>
        <v>0</v>
      </c>
      <c r="BF682" s="127">
        <f t="shared" si="497"/>
        <v>0</v>
      </c>
      <c r="BG682" s="127">
        <f t="shared" si="497"/>
        <v>0</v>
      </c>
      <c r="BH682" s="127">
        <f t="shared" si="497"/>
        <v>0</v>
      </c>
      <c r="BI682" s="127">
        <f t="shared" si="497"/>
        <v>0</v>
      </c>
      <c r="BJ682" s="127">
        <f t="shared" si="497"/>
        <v>0</v>
      </c>
      <c r="BK682" s="127">
        <f t="shared" si="497"/>
        <v>0</v>
      </c>
      <c r="BL682" s="127">
        <f t="shared" si="497"/>
        <v>0</v>
      </c>
      <c r="BM682" s="127">
        <f t="shared" si="497"/>
        <v>0</v>
      </c>
    </row>
    <row r="683" spans="2:65" x14ac:dyDescent="0.25">
      <c r="B683" t="str">
        <f>+B676</f>
        <v>ALTRE IMM.NI IMMATERIALI</v>
      </c>
      <c r="C683" s="51"/>
      <c r="F683" s="127"/>
      <c r="G683" s="127"/>
      <c r="H683" s="127"/>
      <c r="I683" s="127"/>
      <c r="J683" s="127"/>
      <c r="K683" s="127"/>
      <c r="L683" s="127"/>
      <c r="M683" s="127"/>
      <c r="N683" s="127"/>
      <c r="O683" s="127"/>
      <c r="P683" s="127"/>
      <c r="Q683" s="127"/>
      <c r="R683" s="127"/>
      <c r="S683" s="127"/>
      <c r="T683" s="127"/>
      <c r="U683" s="127"/>
      <c r="V683" s="127"/>
      <c r="W683" s="127"/>
      <c r="X683" s="127"/>
      <c r="Y683" s="127"/>
      <c r="Z683" s="127"/>
      <c r="AA683" s="127"/>
      <c r="AB683" s="127"/>
      <c r="AC683" s="127"/>
      <c r="AD683" s="127"/>
      <c r="AE683" s="127"/>
      <c r="AF683" s="127"/>
      <c r="AG683" s="127"/>
      <c r="AH683" s="127"/>
      <c r="AI683" s="127"/>
      <c r="AJ683" s="127"/>
      <c r="AK683" s="127"/>
      <c r="AL683" s="127"/>
      <c r="AM683" s="127"/>
      <c r="AN683" s="127"/>
      <c r="AO683" s="127"/>
      <c r="AP683" s="127"/>
      <c r="AQ683" s="127"/>
      <c r="AR683" s="127"/>
      <c r="AS683" s="127"/>
      <c r="AT683" s="127"/>
      <c r="AU683" s="127"/>
      <c r="AV683" s="127">
        <f t="shared" si="497"/>
        <v>0</v>
      </c>
      <c r="AW683" s="127">
        <f t="shared" si="497"/>
        <v>0</v>
      </c>
      <c r="AX683" s="127">
        <f t="shared" si="497"/>
        <v>0</v>
      </c>
      <c r="AY683" s="127">
        <f t="shared" si="497"/>
        <v>0</v>
      </c>
      <c r="AZ683" s="127">
        <f t="shared" si="497"/>
        <v>0</v>
      </c>
      <c r="BA683" s="127">
        <f t="shared" si="497"/>
        <v>0</v>
      </c>
      <c r="BB683" s="127">
        <f t="shared" si="497"/>
        <v>0</v>
      </c>
      <c r="BC683" s="127">
        <f t="shared" si="497"/>
        <v>0</v>
      </c>
      <c r="BD683" s="127">
        <f t="shared" si="497"/>
        <v>0</v>
      </c>
      <c r="BE683" s="127">
        <f t="shared" si="497"/>
        <v>0</v>
      </c>
      <c r="BF683" s="127">
        <f t="shared" si="497"/>
        <v>0</v>
      </c>
      <c r="BG683" s="127">
        <f t="shared" si="497"/>
        <v>0</v>
      </c>
      <c r="BH683" s="127">
        <f t="shared" si="497"/>
        <v>0</v>
      </c>
      <c r="BI683" s="127">
        <f t="shared" si="497"/>
        <v>0</v>
      </c>
      <c r="BJ683" s="127">
        <f t="shared" si="497"/>
        <v>0</v>
      </c>
      <c r="BK683" s="127">
        <f t="shared" si="497"/>
        <v>0</v>
      </c>
      <c r="BL683" s="127">
        <f t="shared" si="497"/>
        <v>0</v>
      </c>
      <c r="BM683" s="127">
        <f t="shared" si="497"/>
        <v>0</v>
      </c>
    </row>
    <row r="684" spans="2:65" x14ac:dyDescent="0.25">
      <c r="F684" s="142"/>
      <c r="G684" s="142"/>
      <c r="H684" s="142"/>
      <c r="I684" s="142"/>
      <c r="J684" s="142"/>
      <c r="K684" s="142"/>
      <c r="L684" s="142"/>
      <c r="M684" s="142"/>
      <c r="N684" s="142"/>
      <c r="O684" s="142"/>
      <c r="P684" s="142"/>
      <c r="Q684" s="142"/>
      <c r="R684" s="142"/>
      <c r="S684" s="142"/>
      <c r="T684" s="142"/>
      <c r="U684" s="142"/>
      <c r="V684" s="142"/>
      <c r="W684" s="142"/>
      <c r="X684" s="142"/>
      <c r="Y684" s="142"/>
      <c r="Z684" s="142"/>
      <c r="AA684" s="142"/>
      <c r="AB684" s="142"/>
      <c r="AC684" s="142"/>
      <c r="AD684" s="142"/>
      <c r="AE684" s="142"/>
      <c r="AF684" s="142"/>
      <c r="AG684" s="142"/>
      <c r="AH684" s="142"/>
      <c r="AI684" s="142"/>
      <c r="AJ684" s="142"/>
      <c r="AK684" s="142"/>
      <c r="AL684" s="142"/>
      <c r="AM684" s="142"/>
      <c r="AN684" s="142"/>
      <c r="AO684" s="142"/>
      <c r="AP684" s="142"/>
      <c r="AQ684" s="142"/>
      <c r="AR684" s="142"/>
      <c r="AS684" s="142"/>
      <c r="AT684" s="142"/>
      <c r="AU684" s="142"/>
      <c r="AV684" s="142"/>
      <c r="AW684" s="142"/>
      <c r="AX684" s="142"/>
      <c r="AY684" s="142"/>
      <c r="AZ684" s="142"/>
      <c r="BA684" s="142"/>
      <c r="BB684" s="142"/>
      <c r="BC684" s="142"/>
      <c r="BD684" s="142"/>
      <c r="BE684" s="142"/>
      <c r="BF684" s="142"/>
      <c r="BG684" s="142"/>
      <c r="BH684" s="142"/>
      <c r="BI684" s="142"/>
      <c r="BJ684" s="142"/>
      <c r="BK684" s="142"/>
      <c r="BL684" s="142"/>
      <c r="BM684" s="142"/>
    </row>
    <row r="685" spans="2:65" ht="30" x14ac:dyDescent="0.25">
      <c r="C685" s="50" t="s">
        <v>165</v>
      </c>
      <c r="F685" s="165" t="s">
        <v>166</v>
      </c>
      <c r="G685" s="165" t="s">
        <v>166</v>
      </c>
      <c r="H685" s="165" t="s">
        <v>166</v>
      </c>
      <c r="I685" s="165" t="s">
        <v>166</v>
      </c>
      <c r="J685" s="165" t="s">
        <v>166</v>
      </c>
      <c r="K685" s="165" t="s">
        <v>166</v>
      </c>
      <c r="L685" s="165" t="s">
        <v>166</v>
      </c>
      <c r="M685" s="165" t="s">
        <v>166</v>
      </c>
      <c r="N685" s="165" t="s">
        <v>166</v>
      </c>
      <c r="O685" s="165" t="s">
        <v>166</v>
      </c>
      <c r="P685" s="165" t="s">
        <v>166</v>
      </c>
      <c r="Q685" s="165" t="s">
        <v>166</v>
      </c>
      <c r="R685" s="165" t="s">
        <v>166</v>
      </c>
      <c r="S685" s="165" t="s">
        <v>166</v>
      </c>
      <c r="T685" s="165" t="s">
        <v>166</v>
      </c>
      <c r="U685" s="165" t="s">
        <v>166</v>
      </c>
      <c r="V685" s="165" t="s">
        <v>166</v>
      </c>
      <c r="W685" s="165" t="s">
        <v>166</v>
      </c>
      <c r="X685" s="165" t="s">
        <v>166</v>
      </c>
      <c r="Y685" s="165" t="s">
        <v>166</v>
      </c>
      <c r="Z685" s="165" t="s">
        <v>166</v>
      </c>
      <c r="AA685" s="165" t="s">
        <v>166</v>
      </c>
      <c r="AB685" s="165" t="s">
        <v>166</v>
      </c>
      <c r="AC685" s="165" t="s">
        <v>166</v>
      </c>
      <c r="AD685" s="165" t="s">
        <v>166</v>
      </c>
      <c r="AE685" s="165" t="s">
        <v>166</v>
      </c>
      <c r="AF685" s="165" t="s">
        <v>166</v>
      </c>
      <c r="AG685" s="165" t="s">
        <v>166</v>
      </c>
      <c r="AH685" s="165" t="s">
        <v>166</v>
      </c>
      <c r="AI685" s="165" t="s">
        <v>166</v>
      </c>
      <c r="AJ685" s="165" t="s">
        <v>166</v>
      </c>
      <c r="AK685" s="165" t="s">
        <v>166</v>
      </c>
      <c r="AL685" s="165" t="s">
        <v>166</v>
      </c>
      <c r="AM685" s="165" t="s">
        <v>166</v>
      </c>
      <c r="AN685" s="165" t="s">
        <v>166</v>
      </c>
      <c r="AO685" s="165" t="s">
        <v>166</v>
      </c>
      <c r="AP685" s="165" t="s">
        <v>166</v>
      </c>
      <c r="AQ685" s="165" t="s">
        <v>166</v>
      </c>
      <c r="AR685" s="165" t="s">
        <v>166</v>
      </c>
      <c r="AS685" s="165" t="s">
        <v>166</v>
      </c>
      <c r="AT685" s="165" t="s">
        <v>166</v>
      </c>
      <c r="AU685" s="165" t="s">
        <v>166</v>
      </c>
      <c r="AV685" s="165" t="s">
        <v>166</v>
      </c>
      <c r="AW685" s="165" t="s">
        <v>166</v>
      </c>
      <c r="AX685" s="165" t="s">
        <v>166</v>
      </c>
      <c r="AY685" s="165" t="s">
        <v>166</v>
      </c>
      <c r="AZ685" s="165" t="s">
        <v>166</v>
      </c>
      <c r="BA685" s="165" t="s">
        <v>166</v>
      </c>
      <c r="BB685" s="165" t="s">
        <v>166</v>
      </c>
      <c r="BC685" s="165" t="s">
        <v>166</v>
      </c>
      <c r="BD685" s="165" t="s">
        <v>166</v>
      </c>
      <c r="BE685" s="165" t="s">
        <v>166</v>
      </c>
      <c r="BF685" s="165" t="s">
        <v>166</v>
      </c>
      <c r="BG685" s="165" t="s">
        <v>166</v>
      </c>
      <c r="BH685" s="165" t="s">
        <v>166</v>
      </c>
      <c r="BI685" s="165" t="s">
        <v>166</v>
      </c>
      <c r="BJ685" s="165" t="s">
        <v>166</v>
      </c>
      <c r="BK685" s="165" t="s">
        <v>166</v>
      </c>
      <c r="BL685" s="165" t="s">
        <v>166</v>
      </c>
      <c r="BM685" s="165" t="s">
        <v>166</v>
      </c>
    </row>
    <row r="686" spans="2:65" x14ac:dyDescent="0.25">
      <c r="B686" t="str">
        <f>+B671</f>
        <v>FABBRICATI</v>
      </c>
      <c r="C686" s="51">
        <f>+C671</f>
        <v>0</v>
      </c>
      <c r="F686" s="127"/>
      <c r="G686" s="127"/>
      <c r="H686" s="127"/>
      <c r="I686" s="127"/>
      <c r="J686" s="127"/>
      <c r="K686" s="127"/>
      <c r="L686" s="127"/>
      <c r="M686" s="127"/>
      <c r="N686" s="127"/>
      <c r="O686" s="127"/>
      <c r="P686" s="127"/>
      <c r="Q686" s="127"/>
      <c r="R686" s="127"/>
      <c r="S686" s="127"/>
      <c r="T686" s="127"/>
      <c r="U686" s="127"/>
      <c r="V686" s="127"/>
      <c r="W686" s="127"/>
      <c r="X686" s="127"/>
      <c r="Y686" s="127"/>
      <c r="Z686" s="127"/>
      <c r="AA686" s="127"/>
      <c r="AB686" s="127"/>
      <c r="AC686" s="127"/>
      <c r="AD686" s="127"/>
      <c r="AE686" s="127"/>
      <c r="AF686" s="127"/>
      <c r="AG686" s="127"/>
      <c r="AH686" s="127"/>
      <c r="AI686" s="127"/>
      <c r="AJ686" s="127"/>
      <c r="AK686" s="127"/>
      <c r="AL686" s="127"/>
      <c r="AM686" s="127"/>
      <c r="AN686" s="127"/>
      <c r="AO686" s="127"/>
      <c r="AP686" s="127"/>
      <c r="AQ686" s="127"/>
      <c r="AR686" s="127"/>
      <c r="AS686" s="127"/>
      <c r="AT686" s="127"/>
      <c r="AU686" s="127"/>
      <c r="AV686" s="127"/>
      <c r="AW686" s="127">
        <f t="shared" ref="AW686:BM686" si="499">+IF(AV693=$G$5,0,1)*(SUM($G$5)*$C686)/12</f>
        <v>0</v>
      </c>
      <c r="AX686" s="127">
        <f t="shared" si="499"/>
        <v>0</v>
      </c>
      <c r="AY686" s="127">
        <f t="shared" si="499"/>
        <v>0</v>
      </c>
      <c r="AZ686" s="127">
        <f t="shared" si="499"/>
        <v>0</v>
      </c>
      <c r="BA686" s="127">
        <f t="shared" si="499"/>
        <v>0</v>
      </c>
      <c r="BB686" s="127">
        <f t="shared" si="499"/>
        <v>0</v>
      </c>
      <c r="BC686" s="127">
        <f t="shared" si="499"/>
        <v>0</v>
      </c>
      <c r="BD686" s="127">
        <f t="shared" si="499"/>
        <v>0</v>
      </c>
      <c r="BE686" s="127">
        <f t="shared" si="499"/>
        <v>0</v>
      </c>
      <c r="BF686" s="127">
        <f t="shared" si="499"/>
        <v>0</v>
      </c>
      <c r="BG686" s="127">
        <f t="shared" si="499"/>
        <v>0</v>
      </c>
      <c r="BH686" s="127">
        <f t="shared" si="499"/>
        <v>0</v>
      </c>
      <c r="BI686" s="127">
        <f t="shared" si="499"/>
        <v>0</v>
      </c>
      <c r="BJ686" s="127">
        <f t="shared" si="499"/>
        <v>0</v>
      </c>
      <c r="BK686" s="127">
        <f t="shared" si="499"/>
        <v>0</v>
      </c>
      <c r="BL686" s="127">
        <f t="shared" si="499"/>
        <v>0</v>
      </c>
      <c r="BM686" s="127">
        <f t="shared" si="499"/>
        <v>0</v>
      </c>
    </row>
    <row r="687" spans="2:65" x14ac:dyDescent="0.25">
      <c r="B687" t="str">
        <f t="shared" ref="B687:C691" si="500">+B672</f>
        <v>IMPIANTI E MACCHINARI</v>
      </c>
      <c r="C687" s="51">
        <f t="shared" si="500"/>
        <v>0</v>
      </c>
      <c r="F687" s="127"/>
      <c r="G687" s="127"/>
      <c r="H687" s="127"/>
      <c r="I687" s="127"/>
      <c r="J687" s="127"/>
      <c r="K687" s="127"/>
      <c r="L687" s="127"/>
      <c r="M687" s="127"/>
      <c r="N687" s="127"/>
      <c r="O687" s="127"/>
      <c r="P687" s="127"/>
      <c r="Q687" s="127"/>
      <c r="R687" s="127"/>
      <c r="S687" s="127"/>
      <c r="T687" s="127"/>
      <c r="U687" s="127"/>
      <c r="V687" s="127"/>
      <c r="W687" s="127"/>
      <c r="X687" s="127"/>
      <c r="Y687" s="127"/>
      <c r="Z687" s="127"/>
      <c r="AA687" s="127"/>
      <c r="AB687" s="127"/>
      <c r="AC687" s="127"/>
      <c r="AD687" s="127"/>
      <c r="AE687" s="127"/>
      <c r="AF687" s="127"/>
      <c r="AG687" s="127"/>
      <c r="AH687" s="127"/>
      <c r="AI687" s="127"/>
      <c r="AJ687" s="127"/>
      <c r="AK687" s="127"/>
      <c r="AL687" s="127"/>
      <c r="AM687" s="127"/>
      <c r="AN687" s="127"/>
      <c r="AO687" s="127"/>
      <c r="AP687" s="127"/>
      <c r="AQ687" s="127"/>
      <c r="AR687" s="127"/>
      <c r="AS687" s="127"/>
      <c r="AT687" s="127"/>
      <c r="AU687" s="127"/>
      <c r="AV687" s="127"/>
      <c r="AW687" s="127">
        <f t="shared" ref="AW687:BM687" si="501">+IF(AV694=$G$5,0,1)*(SUM($G$6)*$C687)/12</f>
        <v>0</v>
      </c>
      <c r="AX687" s="127">
        <f t="shared" si="501"/>
        <v>0</v>
      </c>
      <c r="AY687" s="127">
        <f t="shared" si="501"/>
        <v>0</v>
      </c>
      <c r="AZ687" s="127">
        <f t="shared" si="501"/>
        <v>0</v>
      </c>
      <c r="BA687" s="127">
        <f t="shared" si="501"/>
        <v>0</v>
      </c>
      <c r="BB687" s="127">
        <f t="shared" si="501"/>
        <v>0</v>
      </c>
      <c r="BC687" s="127">
        <f t="shared" si="501"/>
        <v>0</v>
      </c>
      <c r="BD687" s="127">
        <f t="shared" si="501"/>
        <v>0</v>
      </c>
      <c r="BE687" s="127">
        <f t="shared" si="501"/>
        <v>0</v>
      </c>
      <c r="BF687" s="127">
        <f t="shared" si="501"/>
        <v>0</v>
      </c>
      <c r="BG687" s="127">
        <f t="shared" si="501"/>
        <v>0</v>
      </c>
      <c r="BH687" s="127">
        <f t="shared" si="501"/>
        <v>0</v>
      </c>
      <c r="BI687" s="127">
        <f t="shared" si="501"/>
        <v>0</v>
      </c>
      <c r="BJ687" s="127">
        <f t="shared" si="501"/>
        <v>0</v>
      </c>
      <c r="BK687" s="127">
        <f t="shared" si="501"/>
        <v>0</v>
      </c>
      <c r="BL687" s="127">
        <f t="shared" si="501"/>
        <v>0</v>
      </c>
      <c r="BM687" s="127">
        <f t="shared" si="501"/>
        <v>0</v>
      </c>
    </row>
    <row r="688" spans="2:65" x14ac:dyDescent="0.25">
      <c r="B688" t="str">
        <f t="shared" si="500"/>
        <v>ATTREZZATURE IND.LI E COMM.LI</v>
      </c>
      <c r="C688" s="51">
        <f t="shared" si="500"/>
        <v>0</v>
      </c>
      <c r="F688" s="127"/>
      <c r="G688" s="127"/>
      <c r="H688" s="127"/>
      <c r="I688" s="127"/>
      <c r="J688" s="127"/>
      <c r="K688" s="127"/>
      <c r="L688" s="127"/>
      <c r="M688" s="127"/>
      <c r="N688" s="127"/>
      <c r="O688" s="127"/>
      <c r="P688" s="127"/>
      <c r="Q688" s="127"/>
      <c r="R688" s="127"/>
      <c r="S688" s="127"/>
      <c r="T688" s="127"/>
      <c r="U688" s="127"/>
      <c r="V688" s="127"/>
      <c r="W688" s="127"/>
      <c r="X688" s="127"/>
      <c r="Y688" s="127"/>
      <c r="Z688" s="127"/>
      <c r="AA688" s="127"/>
      <c r="AB688" s="127"/>
      <c r="AC688" s="127"/>
      <c r="AD688" s="127"/>
      <c r="AE688" s="127"/>
      <c r="AF688" s="127"/>
      <c r="AG688" s="127"/>
      <c r="AH688" s="127"/>
      <c r="AI688" s="127"/>
      <c r="AJ688" s="127"/>
      <c r="AK688" s="127"/>
      <c r="AL688" s="127"/>
      <c r="AM688" s="127"/>
      <c r="AN688" s="127"/>
      <c r="AO688" s="127"/>
      <c r="AP688" s="127"/>
      <c r="AQ688" s="127"/>
      <c r="AR688" s="127"/>
      <c r="AS688" s="127"/>
      <c r="AT688" s="127"/>
      <c r="AU688" s="127"/>
      <c r="AV688" s="127"/>
      <c r="AW688" s="127">
        <f t="shared" ref="AW688:BM688" si="502">+IF(AV695=$G$5,0,1)*(SUM($G$7)*$C688)/12</f>
        <v>0</v>
      </c>
      <c r="AX688" s="127">
        <f t="shared" si="502"/>
        <v>0</v>
      </c>
      <c r="AY688" s="127">
        <f t="shared" si="502"/>
        <v>0</v>
      </c>
      <c r="AZ688" s="127">
        <f t="shared" si="502"/>
        <v>0</v>
      </c>
      <c r="BA688" s="127">
        <f t="shared" si="502"/>
        <v>0</v>
      </c>
      <c r="BB688" s="127">
        <f t="shared" si="502"/>
        <v>0</v>
      </c>
      <c r="BC688" s="127">
        <f t="shared" si="502"/>
        <v>0</v>
      </c>
      <c r="BD688" s="127">
        <f t="shared" si="502"/>
        <v>0</v>
      </c>
      <c r="BE688" s="127">
        <f t="shared" si="502"/>
        <v>0</v>
      </c>
      <c r="BF688" s="127">
        <f t="shared" si="502"/>
        <v>0</v>
      </c>
      <c r="BG688" s="127">
        <f t="shared" si="502"/>
        <v>0</v>
      </c>
      <c r="BH688" s="127">
        <f t="shared" si="502"/>
        <v>0</v>
      </c>
      <c r="BI688" s="127">
        <f t="shared" si="502"/>
        <v>0</v>
      </c>
      <c r="BJ688" s="127">
        <f t="shared" si="502"/>
        <v>0</v>
      </c>
      <c r="BK688" s="127">
        <f t="shared" si="502"/>
        <v>0</v>
      </c>
      <c r="BL688" s="127">
        <f t="shared" si="502"/>
        <v>0</v>
      </c>
      <c r="BM688" s="127">
        <f t="shared" si="502"/>
        <v>0</v>
      </c>
    </row>
    <row r="689" spans="2:65" x14ac:dyDescent="0.25">
      <c r="B689" t="str">
        <f t="shared" si="500"/>
        <v>COSTI D'IMPIANTO E AMPLIAMENTO</v>
      </c>
      <c r="C689" s="51">
        <f t="shared" si="500"/>
        <v>0</v>
      </c>
      <c r="F689" s="127"/>
      <c r="G689" s="127"/>
      <c r="H689" s="127"/>
      <c r="I689" s="127"/>
      <c r="J689" s="127"/>
      <c r="K689" s="127"/>
      <c r="L689" s="127"/>
      <c r="M689" s="127"/>
      <c r="N689" s="127"/>
      <c r="O689" s="127"/>
      <c r="P689" s="127"/>
      <c r="Q689" s="127"/>
      <c r="R689" s="127"/>
      <c r="S689" s="127"/>
      <c r="T689" s="127"/>
      <c r="U689" s="127"/>
      <c r="V689" s="127"/>
      <c r="W689" s="127"/>
      <c r="X689" s="127"/>
      <c r="Y689" s="127"/>
      <c r="Z689" s="127"/>
      <c r="AA689" s="127"/>
      <c r="AB689" s="127"/>
      <c r="AC689" s="127"/>
      <c r="AD689" s="127"/>
      <c r="AE689" s="127"/>
      <c r="AF689" s="127"/>
      <c r="AG689" s="127"/>
      <c r="AH689" s="127"/>
      <c r="AI689" s="127"/>
      <c r="AJ689" s="127"/>
      <c r="AK689" s="127"/>
      <c r="AL689" s="127"/>
      <c r="AM689" s="127"/>
      <c r="AN689" s="127"/>
      <c r="AO689" s="127"/>
      <c r="AP689" s="127"/>
      <c r="AQ689" s="127"/>
      <c r="AR689" s="127"/>
      <c r="AS689" s="127"/>
      <c r="AT689" s="127"/>
      <c r="AU689" s="127"/>
      <c r="AV689" s="127"/>
      <c r="AW689" s="127">
        <f t="shared" ref="AW689:BM689" si="503">+IF(AV696=$G$5,0,1)*(SUM($G$8)*$C689)/12</f>
        <v>0</v>
      </c>
      <c r="AX689" s="127">
        <f t="shared" si="503"/>
        <v>0</v>
      </c>
      <c r="AY689" s="127">
        <f t="shared" si="503"/>
        <v>0</v>
      </c>
      <c r="AZ689" s="127">
        <f t="shared" si="503"/>
        <v>0</v>
      </c>
      <c r="BA689" s="127">
        <f t="shared" si="503"/>
        <v>0</v>
      </c>
      <c r="BB689" s="127">
        <f t="shared" si="503"/>
        <v>0</v>
      </c>
      <c r="BC689" s="127">
        <f t="shared" si="503"/>
        <v>0</v>
      </c>
      <c r="BD689" s="127">
        <f t="shared" si="503"/>
        <v>0</v>
      </c>
      <c r="BE689" s="127">
        <f t="shared" si="503"/>
        <v>0</v>
      </c>
      <c r="BF689" s="127">
        <f t="shared" si="503"/>
        <v>0</v>
      </c>
      <c r="BG689" s="127">
        <f t="shared" si="503"/>
        <v>0</v>
      </c>
      <c r="BH689" s="127">
        <f t="shared" si="503"/>
        <v>0</v>
      </c>
      <c r="BI689" s="127">
        <f t="shared" si="503"/>
        <v>0</v>
      </c>
      <c r="BJ689" s="127">
        <f t="shared" si="503"/>
        <v>0</v>
      </c>
      <c r="BK689" s="127">
        <f t="shared" si="503"/>
        <v>0</v>
      </c>
      <c r="BL689" s="127">
        <f t="shared" si="503"/>
        <v>0</v>
      </c>
      <c r="BM689" s="127">
        <f t="shared" si="503"/>
        <v>0</v>
      </c>
    </row>
    <row r="690" spans="2:65" x14ac:dyDescent="0.25">
      <c r="B690" t="str">
        <f t="shared" si="500"/>
        <v>FEE D'INGRESSO</v>
      </c>
      <c r="C690" s="51">
        <f t="shared" si="500"/>
        <v>0</v>
      </c>
      <c r="F690" s="127"/>
      <c r="G690" s="127"/>
      <c r="H690" s="127"/>
      <c r="I690" s="127"/>
      <c r="J690" s="127"/>
      <c r="K690" s="127"/>
      <c r="L690" s="127"/>
      <c r="M690" s="127"/>
      <c r="N690" s="127"/>
      <c r="O690" s="127"/>
      <c r="P690" s="127"/>
      <c r="Q690" s="127"/>
      <c r="R690" s="127"/>
      <c r="S690" s="127"/>
      <c r="T690" s="127"/>
      <c r="U690" s="127"/>
      <c r="V690" s="127"/>
      <c r="W690" s="127"/>
      <c r="X690" s="127"/>
      <c r="Y690" s="127"/>
      <c r="Z690" s="127"/>
      <c r="AA690" s="127"/>
      <c r="AB690" s="127"/>
      <c r="AC690" s="127"/>
      <c r="AD690" s="127"/>
      <c r="AE690" s="127"/>
      <c r="AF690" s="127"/>
      <c r="AG690" s="127"/>
      <c r="AH690" s="127"/>
      <c r="AI690" s="127"/>
      <c r="AJ690" s="127"/>
      <c r="AK690" s="127"/>
      <c r="AL690" s="127"/>
      <c r="AM690" s="127"/>
      <c r="AN690" s="127"/>
      <c r="AO690" s="127"/>
      <c r="AP690" s="127"/>
      <c r="AQ690" s="127"/>
      <c r="AR690" s="127"/>
      <c r="AS690" s="127"/>
      <c r="AT690" s="127"/>
      <c r="AU690" s="127"/>
      <c r="AV690" s="127"/>
      <c r="AW690" s="127">
        <f t="shared" ref="AW690:BM690" si="504">+IF(AV697=$G$5,0,1)*(SUM($G$9)*$C690)/12</f>
        <v>0</v>
      </c>
      <c r="AX690" s="127">
        <f t="shared" si="504"/>
        <v>0</v>
      </c>
      <c r="AY690" s="127">
        <f t="shared" si="504"/>
        <v>0</v>
      </c>
      <c r="AZ690" s="127">
        <f t="shared" si="504"/>
        <v>0</v>
      </c>
      <c r="BA690" s="127">
        <f t="shared" si="504"/>
        <v>0</v>
      </c>
      <c r="BB690" s="127">
        <f t="shared" si="504"/>
        <v>0</v>
      </c>
      <c r="BC690" s="127">
        <f t="shared" si="504"/>
        <v>0</v>
      </c>
      <c r="BD690" s="127">
        <f t="shared" si="504"/>
        <v>0</v>
      </c>
      <c r="BE690" s="127">
        <f t="shared" si="504"/>
        <v>0</v>
      </c>
      <c r="BF690" s="127">
        <f t="shared" si="504"/>
        <v>0</v>
      </c>
      <c r="BG690" s="127">
        <f t="shared" si="504"/>
        <v>0</v>
      </c>
      <c r="BH690" s="127">
        <f t="shared" si="504"/>
        <v>0</v>
      </c>
      <c r="BI690" s="127">
        <f t="shared" si="504"/>
        <v>0</v>
      </c>
      <c r="BJ690" s="127">
        <f t="shared" si="504"/>
        <v>0</v>
      </c>
      <c r="BK690" s="127">
        <f t="shared" si="504"/>
        <v>0</v>
      </c>
      <c r="BL690" s="127">
        <f t="shared" si="504"/>
        <v>0</v>
      </c>
      <c r="BM690" s="127">
        <f t="shared" si="504"/>
        <v>0</v>
      </c>
    </row>
    <row r="691" spans="2:65" x14ac:dyDescent="0.25">
      <c r="B691" t="str">
        <f t="shared" si="500"/>
        <v>ALTRE IMM.NI IMMATERIALI</v>
      </c>
      <c r="C691" s="51">
        <f t="shared" si="500"/>
        <v>0</v>
      </c>
      <c r="F691" s="127"/>
      <c r="G691" s="127"/>
      <c r="H691" s="127"/>
      <c r="I691" s="127"/>
      <c r="J691" s="127"/>
      <c r="K691" s="127"/>
      <c r="L691" s="127"/>
      <c r="M691" s="127"/>
      <c r="N691" s="127"/>
      <c r="O691" s="127"/>
      <c r="P691" s="127"/>
      <c r="Q691" s="127"/>
      <c r="R691" s="127"/>
      <c r="S691" s="127"/>
      <c r="T691" s="127"/>
      <c r="U691" s="127"/>
      <c r="V691" s="127"/>
      <c r="W691" s="127"/>
      <c r="X691" s="127"/>
      <c r="Y691" s="127"/>
      <c r="Z691" s="127"/>
      <c r="AA691" s="127"/>
      <c r="AB691" s="127"/>
      <c r="AC691" s="127"/>
      <c r="AD691" s="127"/>
      <c r="AE691" s="127"/>
      <c r="AF691" s="127"/>
      <c r="AG691" s="127"/>
      <c r="AH691" s="127"/>
      <c r="AI691" s="127"/>
      <c r="AJ691" s="127"/>
      <c r="AK691" s="127"/>
      <c r="AL691" s="127"/>
      <c r="AM691" s="127"/>
      <c r="AN691" s="127"/>
      <c r="AO691" s="127"/>
      <c r="AP691" s="127"/>
      <c r="AQ691" s="127"/>
      <c r="AR691" s="127"/>
      <c r="AS691" s="127"/>
      <c r="AT691" s="127"/>
      <c r="AU691" s="127"/>
      <c r="AV691" s="127"/>
      <c r="AW691" s="127">
        <f t="shared" ref="AW691:BM691" si="505">+IF(AV698=$G$5,0,1)*(SUM($G$10)*$C691)/12</f>
        <v>0</v>
      </c>
      <c r="AX691" s="127">
        <f t="shared" si="505"/>
        <v>0</v>
      </c>
      <c r="AY691" s="127">
        <f t="shared" si="505"/>
        <v>0</v>
      </c>
      <c r="AZ691" s="127">
        <f t="shared" si="505"/>
        <v>0</v>
      </c>
      <c r="BA691" s="127">
        <f t="shared" si="505"/>
        <v>0</v>
      </c>
      <c r="BB691" s="127">
        <f t="shared" si="505"/>
        <v>0</v>
      </c>
      <c r="BC691" s="127">
        <f t="shared" si="505"/>
        <v>0</v>
      </c>
      <c r="BD691" s="127">
        <f t="shared" si="505"/>
        <v>0</v>
      </c>
      <c r="BE691" s="127">
        <f t="shared" si="505"/>
        <v>0</v>
      </c>
      <c r="BF691" s="127">
        <f t="shared" si="505"/>
        <v>0</v>
      </c>
      <c r="BG691" s="127">
        <f t="shared" si="505"/>
        <v>0</v>
      </c>
      <c r="BH691" s="127">
        <f t="shared" si="505"/>
        <v>0</v>
      </c>
      <c r="BI691" s="127">
        <f t="shared" si="505"/>
        <v>0</v>
      </c>
      <c r="BJ691" s="127">
        <f t="shared" si="505"/>
        <v>0</v>
      </c>
      <c r="BK691" s="127">
        <f t="shared" si="505"/>
        <v>0</v>
      </c>
      <c r="BL691" s="127">
        <f t="shared" si="505"/>
        <v>0</v>
      </c>
      <c r="BM691" s="127">
        <f t="shared" si="505"/>
        <v>0</v>
      </c>
    </row>
    <row r="692" spans="2:65" ht="30" x14ac:dyDescent="0.25">
      <c r="C692" s="50"/>
      <c r="F692" s="165" t="s">
        <v>167</v>
      </c>
      <c r="G692" s="165" t="s">
        <v>167</v>
      </c>
      <c r="H692" s="165" t="s">
        <v>167</v>
      </c>
      <c r="I692" s="165" t="s">
        <v>167</v>
      </c>
      <c r="J692" s="165" t="s">
        <v>167</v>
      </c>
      <c r="K692" s="165" t="s">
        <v>167</v>
      </c>
      <c r="L692" s="165" t="s">
        <v>167</v>
      </c>
      <c r="M692" s="165" t="s">
        <v>167</v>
      </c>
      <c r="N692" s="165" t="s">
        <v>167</v>
      </c>
      <c r="O692" s="165" t="s">
        <v>167</v>
      </c>
      <c r="P692" s="165" t="s">
        <v>167</v>
      </c>
      <c r="Q692" s="165" t="s">
        <v>167</v>
      </c>
      <c r="R692" s="165" t="s">
        <v>167</v>
      </c>
      <c r="S692" s="165" t="s">
        <v>167</v>
      </c>
      <c r="T692" s="165" t="s">
        <v>167</v>
      </c>
      <c r="U692" s="165" t="s">
        <v>167</v>
      </c>
      <c r="V692" s="165" t="s">
        <v>167</v>
      </c>
      <c r="W692" s="165" t="s">
        <v>167</v>
      </c>
      <c r="X692" s="165" t="s">
        <v>167</v>
      </c>
      <c r="Y692" s="165" t="s">
        <v>167</v>
      </c>
      <c r="Z692" s="165" t="s">
        <v>167</v>
      </c>
      <c r="AA692" s="165" t="s">
        <v>167</v>
      </c>
      <c r="AB692" s="165" t="s">
        <v>167</v>
      </c>
      <c r="AC692" s="165" t="s">
        <v>167</v>
      </c>
      <c r="AD692" s="165" t="s">
        <v>167</v>
      </c>
      <c r="AE692" s="165" t="s">
        <v>167</v>
      </c>
      <c r="AF692" s="165" t="s">
        <v>167</v>
      </c>
      <c r="AG692" s="165" t="s">
        <v>167</v>
      </c>
      <c r="AH692" s="165" t="s">
        <v>167</v>
      </c>
      <c r="AI692" s="165" t="s">
        <v>167</v>
      </c>
      <c r="AJ692" s="165" t="s">
        <v>167</v>
      </c>
      <c r="AK692" s="165" t="s">
        <v>167</v>
      </c>
      <c r="AL692" s="165" t="s">
        <v>167</v>
      </c>
      <c r="AM692" s="165" t="s">
        <v>167</v>
      </c>
      <c r="AN692" s="165" t="s">
        <v>167</v>
      </c>
      <c r="AO692" s="165" t="s">
        <v>167</v>
      </c>
      <c r="AP692" s="165" t="s">
        <v>167</v>
      </c>
      <c r="AQ692" s="165" t="s">
        <v>167</v>
      </c>
      <c r="AR692" s="165" t="s">
        <v>167</v>
      </c>
      <c r="AS692" s="165" t="s">
        <v>167</v>
      </c>
      <c r="AT692" s="165" t="s">
        <v>167</v>
      </c>
      <c r="AU692" s="165" t="s">
        <v>167</v>
      </c>
      <c r="AV692" s="165" t="s">
        <v>167</v>
      </c>
      <c r="AW692" s="165" t="s">
        <v>167</v>
      </c>
      <c r="AX692" s="165" t="s">
        <v>167</v>
      </c>
      <c r="AY692" s="165" t="s">
        <v>167</v>
      </c>
      <c r="AZ692" s="165" t="s">
        <v>167</v>
      </c>
      <c r="BA692" s="165" t="s">
        <v>167</v>
      </c>
      <c r="BB692" s="165" t="s">
        <v>167</v>
      </c>
      <c r="BC692" s="165" t="s">
        <v>167</v>
      </c>
      <c r="BD692" s="165" t="s">
        <v>167</v>
      </c>
      <c r="BE692" s="165" t="s">
        <v>167</v>
      </c>
      <c r="BF692" s="165" t="s">
        <v>167</v>
      </c>
      <c r="BG692" s="165" t="s">
        <v>167</v>
      </c>
      <c r="BH692" s="165" t="s">
        <v>167</v>
      </c>
      <c r="BI692" s="165" t="s">
        <v>167</v>
      </c>
      <c r="BJ692" s="165" t="s">
        <v>167</v>
      </c>
      <c r="BK692" s="165" t="s">
        <v>167</v>
      </c>
      <c r="BL692" s="165" t="s">
        <v>167</v>
      </c>
      <c r="BM692" s="165" t="s">
        <v>167</v>
      </c>
    </row>
    <row r="693" spans="2:65" x14ac:dyDescent="0.25">
      <c r="B693" t="str">
        <f>+B686</f>
        <v>FABBRICATI</v>
      </c>
      <c r="C693" s="51"/>
      <c r="F693" s="127"/>
      <c r="G693" s="127"/>
      <c r="H693" s="127"/>
      <c r="I693" s="127"/>
      <c r="J693" s="127"/>
      <c r="K693" s="127"/>
      <c r="L693" s="127"/>
      <c r="M693" s="127"/>
      <c r="N693" s="127"/>
      <c r="O693" s="127"/>
      <c r="P693" s="127"/>
      <c r="Q693" s="127"/>
      <c r="R693" s="127"/>
      <c r="S693" s="127"/>
      <c r="T693" s="127"/>
      <c r="U693" s="127"/>
      <c r="V693" s="127"/>
      <c r="W693" s="127"/>
      <c r="X693" s="127"/>
      <c r="Y693" s="127"/>
      <c r="Z693" s="127"/>
      <c r="AA693" s="127"/>
      <c r="AB693" s="127"/>
      <c r="AC693" s="127"/>
      <c r="AD693" s="127"/>
      <c r="AE693" s="127"/>
      <c r="AF693" s="127"/>
      <c r="AG693" s="127"/>
      <c r="AH693" s="127"/>
      <c r="AI693" s="127"/>
      <c r="AJ693" s="127"/>
      <c r="AK693" s="127"/>
      <c r="AL693" s="127"/>
      <c r="AM693" s="127"/>
      <c r="AN693" s="127"/>
      <c r="AO693" s="127"/>
      <c r="AP693" s="127"/>
      <c r="AQ693" s="127"/>
      <c r="AR693" s="127"/>
      <c r="AS693" s="127"/>
      <c r="AT693" s="127"/>
      <c r="AU693" s="127"/>
      <c r="AV693" s="127"/>
      <c r="AW693" s="127">
        <f t="shared" ref="AW693:BM698" si="506">+AV693+AW686</f>
        <v>0</v>
      </c>
      <c r="AX693" s="127">
        <f t="shared" si="506"/>
        <v>0</v>
      </c>
      <c r="AY693" s="127">
        <f t="shared" si="506"/>
        <v>0</v>
      </c>
      <c r="AZ693" s="127">
        <f t="shared" si="506"/>
        <v>0</v>
      </c>
      <c r="BA693" s="127">
        <f t="shared" si="506"/>
        <v>0</v>
      </c>
      <c r="BB693" s="127">
        <f t="shared" si="506"/>
        <v>0</v>
      </c>
      <c r="BC693" s="127">
        <f t="shared" si="506"/>
        <v>0</v>
      </c>
      <c r="BD693" s="127">
        <f t="shared" si="506"/>
        <v>0</v>
      </c>
      <c r="BE693" s="127">
        <f t="shared" si="506"/>
        <v>0</v>
      </c>
      <c r="BF693" s="127">
        <f t="shared" si="506"/>
        <v>0</v>
      </c>
      <c r="BG693" s="127">
        <f t="shared" si="506"/>
        <v>0</v>
      </c>
      <c r="BH693" s="127">
        <f t="shared" si="506"/>
        <v>0</v>
      </c>
      <c r="BI693" s="127">
        <f t="shared" si="506"/>
        <v>0</v>
      </c>
      <c r="BJ693" s="127">
        <f t="shared" si="506"/>
        <v>0</v>
      </c>
      <c r="BK693" s="127">
        <f t="shared" si="506"/>
        <v>0</v>
      </c>
      <c r="BL693" s="127">
        <f t="shared" si="506"/>
        <v>0</v>
      </c>
      <c r="BM693" s="127">
        <f t="shared" si="506"/>
        <v>0</v>
      </c>
    </row>
    <row r="694" spans="2:65" x14ac:dyDescent="0.25">
      <c r="B694" t="str">
        <f t="shared" ref="B694:B697" si="507">+B687</f>
        <v>IMPIANTI E MACCHINARI</v>
      </c>
      <c r="C694" s="51"/>
      <c r="F694" s="127"/>
      <c r="G694" s="127"/>
      <c r="H694" s="127"/>
      <c r="I694" s="127"/>
      <c r="J694" s="127"/>
      <c r="K694" s="127"/>
      <c r="L694" s="127"/>
      <c r="M694" s="127"/>
      <c r="N694" s="127"/>
      <c r="O694" s="127"/>
      <c r="P694" s="127"/>
      <c r="Q694" s="127"/>
      <c r="R694" s="127"/>
      <c r="S694" s="127"/>
      <c r="T694" s="127"/>
      <c r="U694" s="127"/>
      <c r="V694" s="127"/>
      <c r="W694" s="127"/>
      <c r="X694" s="127"/>
      <c r="Y694" s="127"/>
      <c r="Z694" s="127"/>
      <c r="AA694" s="127"/>
      <c r="AB694" s="127"/>
      <c r="AC694" s="127"/>
      <c r="AD694" s="127"/>
      <c r="AE694" s="127"/>
      <c r="AF694" s="127"/>
      <c r="AG694" s="127"/>
      <c r="AH694" s="127"/>
      <c r="AI694" s="127"/>
      <c r="AJ694" s="127"/>
      <c r="AK694" s="127"/>
      <c r="AL694" s="127"/>
      <c r="AM694" s="127"/>
      <c r="AN694" s="127"/>
      <c r="AO694" s="127"/>
      <c r="AP694" s="127"/>
      <c r="AQ694" s="127"/>
      <c r="AR694" s="127"/>
      <c r="AS694" s="127"/>
      <c r="AT694" s="127"/>
      <c r="AU694" s="127"/>
      <c r="AV694" s="127"/>
      <c r="AW694" s="127">
        <f t="shared" si="506"/>
        <v>0</v>
      </c>
      <c r="AX694" s="127">
        <f t="shared" si="506"/>
        <v>0</v>
      </c>
      <c r="AY694" s="127">
        <f t="shared" si="506"/>
        <v>0</v>
      </c>
      <c r="AZ694" s="127">
        <f t="shared" si="506"/>
        <v>0</v>
      </c>
      <c r="BA694" s="127">
        <f t="shared" si="506"/>
        <v>0</v>
      </c>
      <c r="BB694" s="127">
        <f t="shared" si="506"/>
        <v>0</v>
      </c>
      <c r="BC694" s="127">
        <f t="shared" si="506"/>
        <v>0</v>
      </c>
      <c r="BD694" s="127">
        <f t="shared" si="506"/>
        <v>0</v>
      </c>
      <c r="BE694" s="127">
        <f t="shared" si="506"/>
        <v>0</v>
      </c>
      <c r="BF694" s="127">
        <f t="shared" si="506"/>
        <v>0</v>
      </c>
      <c r="BG694" s="127">
        <f t="shared" si="506"/>
        <v>0</v>
      </c>
      <c r="BH694" s="127">
        <f t="shared" si="506"/>
        <v>0</v>
      </c>
      <c r="BI694" s="127">
        <f t="shared" si="506"/>
        <v>0</v>
      </c>
      <c r="BJ694" s="127">
        <f t="shared" si="506"/>
        <v>0</v>
      </c>
      <c r="BK694" s="127">
        <f t="shared" si="506"/>
        <v>0</v>
      </c>
      <c r="BL694" s="127">
        <f t="shared" si="506"/>
        <v>0</v>
      </c>
      <c r="BM694" s="127">
        <f t="shared" si="506"/>
        <v>0</v>
      </c>
    </row>
    <row r="695" spans="2:65" x14ac:dyDescent="0.25">
      <c r="B695" t="str">
        <f t="shared" si="507"/>
        <v>ATTREZZATURE IND.LI E COMM.LI</v>
      </c>
      <c r="C695" s="51"/>
      <c r="F695" s="127"/>
      <c r="G695" s="127"/>
      <c r="H695" s="127"/>
      <c r="I695" s="127"/>
      <c r="J695" s="127"/>
      <c r="K695" s="127"/>
      <c r="L695" s="127"/>
      <c r="M695" s="127"/>
      <c r="N695" s="127"/>
      <c r="O695" s="127"/>
      <c r="P695" s="127"/>
      <c r="Q695" s="127"/>
      <c r="R695" s="127"/>
      <c r="S695" s="127"/>
      <c r="T695" s="127"/>
      <c r="U695" s="127"/>
      <c r="V695" s="127"/>
      <c r="W695" s="127"/>
      <c r="X695" s="127"/>
      <c r="Y695" s="127"/>
      <c r="Z695" s="127"/>
      <c r="AA695" s="127"/>
      <c r="AB695" s="127"/>
      <c r="AC695" s="127"/>
      <c r="AD695" s="127"/>
      <c r="AE695" s="127"/>
      <c r="AF695" s="127"/>
      <c r="AG695" s="127"/>
      <c r="AH695" s="127"/>
      <c r="AI695" s="127"/>
      <c r="AJ695" s="127"/>
      <c r="AK695" s="127"/>
      <c r="AL695" s="127"/>
      <c r="AM695" s="127"/>
      <c r="AN695" s="127"/>
      <c r="AO695" s="127"/>
      <c r="AP695" s="127"/>
      <c r="AQ695" s="127"/>
      <c r="AR695" s="127"/>
      <c r="AS695" s="127"/>
      <c r="AT695" s="127"/>
      <c r="AU695" s="127"/>
      <c r="AV695" s="127"/>
      <c r="AW695" s="127">
        <f t="shared" si="506"/>
        <v>0</v>
      </c>
      <c r="AX695" s="127">
        <f t="shared" si="506"/>
        <v>0</v>
      </c>
      <c r="AY695" s="127">
        <f t="shared" si="506"/>
        <v>0</v>
      </c>
      <c r="AZ695" s="127">
        <f t="shared" si="506"/>
        <v>0</v>
      </c>
      <c r="BA695" s="127">
        <f t="shared" si="506"/>
        <v>0</v>
      </c>
      <c r="BB695" s="127">
        <f t="shared" si="506"/>
        <v>0</v>
      </c>
      <c r="BC695" s="127">
        <f t="shared" si="506"/>
        <v>0</v>
      </c>
      <c r="BD695" s="127">
        <f t="shared" si="506"/>
        <v>0</v>
      </c>
      <c r="BE695" s="127">
        <f t="shared" si="506"/>
        <v>0</v>
      </c>
      <c r="BF695" s="127">
        <f t="shared" si="506"/>
        <v>0</v>
      </c>
      <c r="BG695" s="127">
        <f t="shared" si="506"/>
        <v>0</v>
      </c>
      <c r="BH695" s="127">
        <f t="shared" si="506"/>
        <v>0</v>
      </c>
      <c r="BI695" s="127">
        <f t="shared" si="506"/>
        <v>0</v>
      </c>
      <c r="BJ695" s="127">
        <f t="shared" si="506"/>
        <v>0</v>
      </c>
      <c r="BK695" s="127">
        <f t="shared" si="506"/>
        <v>0</v>
      </c>
      <c r="BL695" s="127">
        <f t="shared" si="506"/>
        <v>0</v>
      </c>
      <c r="BM695" s="127">
        <f t="shared" si="506"/>
        <v>0</v>
      </c>
    </row>
    <row r="696" spans="2:65" x14ac:dyDescent="0.25">
      <c r="B696" t="str">
        <f t="shared" si="507"/>
        <v>COSTI D'IMPIANTO E AMPLIAMENTO</v>
      </c>
      <c r="C696" s="51"/>
      <c r="F696" s="127"/>
      <c r="G696" s="127"/>
      <c r="H696" s="127"/>
      <c r="I696" s="127"/>
      <c r="J696" s="127"/>
      <c r="K696" s="127"/>
      <c r="L696" s="127"/>
      <c r="M696" s="127"/>
      <c r="N696" s="127"/>
      <c r="O696" s="127"/>
      <c r="P696" s="127"/>
      <c r="Q696" s="127"/>
      <c r="R696" s="127"/>
      <c r="S696" s="127"/>
      <c r="T696" s="127"/>
      <c r="U696" s="127"/>
      <c r="V696" s="127"/>
      <c r="W696" s="127"/>
      <c r="X696" s="127"/>
      <c r="Y696" s="127"/>
      <c r="Z696" s="127"/>
      <c r="AA696" s="127"/>
      <c r="AB696" s="127"/>
      <c r="AC696" s="127"/>
      <c r="AD696" s="127"/>
      <c r="AE696" s="127"/>
      <c r="AF696" s="127"/>
      <c r="AG696" s="127"/>
      <c r="AH696" s="127"/>
      <c r="AI696" s="127"/>
      <c r="AJ696" s="127"/>
      <c r="AK696" s="127"/>
      <c r="AL696" s="127"/>
      <c r="AM696" s="127"/>
      <c r="AN696" s="127"/>
      <c r="AO696" s="127"/>
      <c r="AP696" s="127"/>
      <c r="AQ696" s="127"/>
      <c r="AR696" s="127"/>
      <c r="AS696" s="127"/>
      <c r="AT696" s="127"/>
      <c r="AU696" s="127"/>
      <c r="AV696" s="127"/>
      <c r="AW696" s="127">
        <f t="shared" si="506"/>
        <v>0</v>
      </c>
      <c r="AX696" s="127">
        <f t="shared" si="506"/>
        <v>0</v>
      </c>
      <c r="AY696" s="127">
        <f t="shared" si="506"/>
        <v>0</v>
      </c>
      <c r="AZ696" s="127">
        <f t="shared" si="506"/>
        <v>0</v>
      </c>
      <c r="BA696" s="127">
        <f t="shared" si="506"/>
        <v>0</v>
      </c>
      <c r="BB696" s="127">
        <f t="shared" si="506"/>
        <v>0</v>
      </c>
      <c r="BC696" s="127">
        <f t="shared" si="506"/>
        <v>0</v>
      </c>
      <c r="BD696" s="127">
        <f t="shared" si="506"/>
        <v>0</v>
      </c>
      <c r="BE696" s="127">
        <f t="shared" si="506"/>
        <v>0</v>
      </c>
      <c r="BF696" s="127">
        <f t="shared" si="506"/>
        <v>0</v>
      </c>
      <c r="BG696" s="127">
        <f t="shared" si="506"/>
        <v>0</v>
      </c>
      <c r="BH696" s="127">
        <f t="shared" si="506"/>
        <v>0</v>
      </c>
      <c r="BI696" s="127">
        <f t="shared" si="506"/>
        <v>0</v>
      </c>
      <c r="BJ696" s="127">
        <f t="shared" si="506"/>
        <v>0</v>
      </c>
      <c r="BK696" s="127">
        <f t="shared" si="506"/>
        <v>0</v>
      </c>
      <c r="BL696" s="127">
        <f t="shared" si="506"/>
        <v>0</v>
      </c>
      <c r="BM696" s="127">
        <f t="shared" si="506"/>
        <v>0</v>
      </c>
    </row>
    <row r="697" spans="2:65" x14ac:dyDescent="0.25">
      <c r="B697" t="str">
        <f t="shared" si="507"/>
        <v>FEE D'INGRESSO</v>
      </c>
      <c r="C697" s="51"/>
      <c r="F697" s="127"/>
      <c r="G697" s="127"/>
      <c r="H697" s="127"/>
      <c r="I697" s="127"/>
      <c r="J697" s="127"/>
      <c r="K697" s="127"/>
      <c r="L697" s="127"/>
      <c r="M697" s="127"/>
      <c r="N697" s="127"/>
      <c r="O697" s="127"/>
      <c r="P697" s="127"/>
      <c r="Q697" s="127"/>
      <c r="R697" s="127"/>
      <c r="S697" s="127"/>
      <c r="T697" s="127"/>
      <c r="U697" s="127"/>
      <c r="V697" s="127"/>
      <c r="W697" s="127"/>
      <c r="X697" s="127"/>
      <c r="Y697" s="127"/>
      <c r="Z697" s="127"/>
      <c r="AA697" s="127"/>
      <c r="AB697" s="127"/>
      <c r="AC697" s="127"/>
      <c r="AD697" s="127"/>
      <c r="AE697" s="127"/>
      <c r="AF697" s="127"/>
      <c r="AG697" s="127"/>
      <c r="AH697" s="127"/>
      <c r="AI697" s="127"/>
      <c r="AJ697" s="127"/>
      <c r="AK697" s="127"/>
      <c r="AL697" s="127"/>
      <c r="AM697" s="127"/>
      <c r="AN697" s="127"/>
      <c r="AO697" s="127"/>
      <c r="AP697" s="127"/>
      <c r="AQ697" s="127"/>
      <c r="AR697" s="127"/>
      <c r="AS697" s="127"/>
      <c r="AT697" s="127"/>
      <c r="AU697" s="127"/>
      <c r="AV697" s="127"/>
      <c r="AW697" s="127">
        <f t="shared" si="506"/>
        <v>0</v>
      </c>
      <c r="AX697" s="127">
        <f t="shared" si="506"/>
        <v>0</v>
      </c>
      <c r="AY697" s="127">
        <f t="shared" si="506"/>
        <v>0</v>
      </c>
      <c r="AZ697" s="127">
        <f t="shared" si="506"/>
        <v>0</v>
      </c>
      <c r="BA697" s="127">
        <f t="shared" si="506"/>
        <v>0</v>
      </c>
      <c r="BB697" s="127">
        <f t="shared" si="506"/>
        <v>0</v>
      </c>
      <c r="BC697" s="127">
        <f t="shared" si="506"/>
        <v>0</v>
      </c>
      <c r="BD697" s="127">
        <f t="shared" si="506"/>
        <v>0</v>
      </c>
      <c r="BE697" s="127">
        <f t="shared" si="506"/>
        <v>0</v>
      </c>
      <c r="BF697" s="127">
        <f t="shared" si="506"/>
        <v>0</v>
      </c>
      <c r="BG697" s="127">
        <f t="shared" si="506"/>
        <v>0</v>
      </c>
      <c r="BH697" s="127">
        <f t="shared" si="506"/>
        <v>0</v>
      </c>
      <c r="BI697" s="127">
        <f t="shared" si="506"/>
        <v>0</v>
      </c>
      <c r="BJ697" s="127">
        <f t="shared" si="506"/>
        <v>0</v>
      </c>
      <c r="BK697" s="127">
        <f t="shared" si="506"/>
        <v>0</v>
      </c>
      <c r="BL697" s="127">
        <f t="shared" si="506"/>
        <v>0</v>
      </c>
      <c r="BM697" s="127">
        <f t="shared" si="506"/>
        <v>0</v>
      </c>
    </row>
    <row r="698" spans="2:65" x14ac:dyDescent="0.25">
      <c r="B698" t="str">
        <f>+B691</f>
        <v>ALTRE IMM.NI IMMATERIALI</v>
      </c>
      <c r="C698" s="51"/>
      <c r="F698" s="127"/>
      <c r="G698" s="127"/>
      <c r="H698" s="127"/>
      <c r="I698" s="127"/>
      <c r="J698" s="127"/>
      <c r="K698" s="127"/>
      <c r="L698" s="127"/>
      <c r="M698" s="127"/>
      <c r="N698" s="127"/>
      <c r="O698" s="127"/>
      <c r="P698" s="127"/>
      <c r="Q698" s="127"/>
      <c r="R698" s="127"/>
      <c r="S698" s="127"/>
      <c r="T698" s="127"/>
      <c r="U698" s="127"/>
      <c r="V698" s="127"/>
      <c r="W698" s="127"/>
      <c r="X698" s="127"/>
      <c r="Y698" s="127"/>
      <c r="Z698" s="127"/>
      <c r="AA698" s="127"/>
      <c r="AB698" s="127"/>
      <c r="AC698" s="127"/>
      <c r="AD698" s="127"/>
      <c r="AE698" s="127"/>
      <c r="AF698" s="127"/>
      <c r="AG698" s="127"/>
      <c r="AH698" s="127"/>
      <c r="AI698" s="127"/>
      <c r="AJ698" s="127"/>
      <c r="AK698" s="127"/>
      <c r="AL698" s="127"/>
      <c r="AM698" s="127"/>
      <c r="AN698" s="127"/>
      <c r="AO698" s="127"/>
      <c r="AP698" s="127"/>
      <c r="AQ698" s="127"/>
      <c r="AR698" s="127"/>
      <c r="AS698" s="127"/>
      <c r="AT698" s="127"/>
      <c r="AU698" s="127"/>
      <c r="AV698" s="127"/>
      <c r="AW698" s="127">
        <f t="shared" si="506"/>
        <v>0</v>
      </c>
      <c r="AX698" s="127">
        <f t="shared" si="506"/>
        <v>0</v>
      </c>
      <c r="AY698" s="127">
        <f t="shared" si="506"/>
        <v>0</v>
      </c>
      <c r="AZ698" s="127">
        <f t="shared" si="506"/>
        <v>0</v>
      </c>
      <c r="BA698" s="127">
        <f t="shared" si="506"/>
        <v>0</v>
      </c>
      <c r="BB698" s="127">
        <f t="shared" si="506"/>
        <v>0</v>
      </c>
      <c r="BC698" s="127">
        <f t="shared" si="506"/>
        <v>0</v>
      </c>
      <c r="BD698" s="127">
        <f t="shared" si="506"/>
        <v>0</v>
      </c>
      <c r="BE698" s="127">
        <f t="shared" si="506"/>
        <v>0</v>
      </c>
      <c r="BF698" s="127">
        <f t="shared" si="506"/>
        <v>0</v>
      </c>
      <c r="BG698" s="127">
        <f t="shared" si="506"/>
        <v>0</v>
      </c>
      <c r="BH698" s="127">
        <f t="shared" si="506"/>
        <v>0</v>
      </c>
      <c r="BI698" s="127">
        <f t="shared" si="506"/>
        <v>0</v>
      </c>
      <c r="BJ698" s="127">
        <f t="shared" si="506"/>
        <v>0</v>
      </c>
      <c r="BK698" s="127">
        <f t="shared" si="506"/>
        <v>0</v>
      </c>
      <c r="BL698" s="127">
        <f t="shared" si="506"/>
        <v>0</v>
      </c>
      <c r="BM698" s="127">
        <f t="shared" si="506"/>
        <v>0</v>
      </c>
    </row>
    <row r="699" spans="2:65" x14ac:dyDescent="0.25">
      <c r="F699" s="142"/>
      <c r="G699" s="142"/>
      <c r="H699" s="142"/>
      <c r="I699" s="142"/>
      <c r="J699" s="142"/>
      <c r="K699" s="142"/>
      <c r="L699" s="142"/>
      <c r="M699" s="142"/>
      <c r="N699" s="142"/>
      <c r="O699" s="142"/>
      <c r="P699" s="142"/>
      <c r="Q699" s="142"/>
      <c r="R699" s="142"/>
      <c r="S699" s="142"/>
      <c r="T699" s="142"/>
      <c r="U699" s="142"/>
      <c r="V699" s="142"/>
      <c r="W699" s="142"/>
      <c r="X699" s="142"/>
      <c r="Y699" s="142"/>
      <c r="Z699" s="142"/>
      <c r="AA699" s="142"/>
      <c r="AB699" s="142"/>
      <c r="AC699" s="142"/>
      <c r="AD699" s="142"/>
      <c r="AE699" s="142"/>
      <c r="AF699" s="142"/>
      <c r="AG699" s="142"/>
      <c r="AH699" s="142"/>
      <c r="AI699" s="142"/>
      <c r="AJ699" s="142"/>
      <c r="AK699" s="142"/>
      <c r="AL699" s="142"/>
      <c r="AM699" s="142"/>
      <c r="AN699" s="142"/>
      <c r="AO699" s="142"/>
      <c r="AP699" s="142"/>
      <c r="AQ699" s="142"/>
      <c r="AR699" s="142"/>
      <c r="AS699" s="142"/>
      <c r="AT699" s="142"/>
      <c r="AU699" s="142"/>
      <c r="AV699" s="142"/>
      <c r="AW699" s="142"/>
      <c r="AX699" s="142"/>
      <c r="AY699" s="142"/>
      <c r="AZ699" s="142"/>
      <c r="BA699" s="142"/>
      <c r="BB699" s="142"/>
      <c r="BC699" s="142"/>
      <c r="BD699" s="142"/>
      <c r="BE699" s="142"/>
      <c r="BF699" s="142"/>
      <c r="BG699" s="142"/>
      <c r="BH699" s="142"/>
      <c r="BI699" s="142"/>
      <c r="BJ699" s="142"/>
      <c r="BK699" s="142"/>
      <c r="BL699" s="142"/>
      <c r="BM699" s="142"/>
    </row>
    <row r="700" spans="2:65" ht="30" x14ac:dyDescent="0.25">
      <c r="C700" s="50" t="s">
        <v>165</v>
      </c>
      <c r="F700" s="165" t="s">
        <v>166</v>
      </c>
      <c r="G700" s="165" t="s">
        <v>166</v>
      </c>
      <c r="H700" s="165" t="s">
        <v>166</v>
      </c>
      <c r="I700" s="165" t="s">
        <v>166</v>
      </c>
      <c r="J700" s="165" t="s">
        <v>166</v>
      </c>
      <c r="K700" s="165" t="s">
        <v>166</v>
      </c>
      <c r="L700" s="165" t="s">
        <v>166</v>
      </c>
      <c r="M700" s="165" t="s">
        <v>166</v>
      </c>
      <c r="N700" s="165" t="s">
        <v>166</v>
      </c>
      <c r="O700" s="165" t="s">
        <v>166</v>
      </c>
      <c r="P700" s="165" t="s">
        <v>166</v>
      </c>
      <c r="Q700" s="165" t="s">
        <v>166</v>
      </c>
      <c r="R700" s="165" t="s">
        <v>166</v>
      </c>
      <c r="S700" s="165" t="s">
        <v>166</v>
      </c>
      <c r="T700" s="165" t="s">
        <v>166</v>
      </c>
      <c r="U700" s="165" t="s">
        <v>166</v>
      </c>
      <c r="V700" s="165" t="s">
        <v>166</v>
      </c>
      <c r="W700" s="165" t="s">
        <v>166</v>
      </c>
      <c r="X700" s="165" t="s">
        <v>166</v>
      </c>
      <c r="Y700" s="165" t="s">
        <v>166</v>
      </c>
      <c r="Z700" s="165" t="s">
        <v>166</v>
      </c>
      <c r="AA700" s="165" t="s">
        <v>166</v>
      </c>
      <c r="AB700" s="165" t="s">
        <v>166</v>
      </c>
      <c r="AC700" s="165" t="s">
        <v>166</v>
      </c>
      <c r="AD700" s="165" t="s">
        <v>166</v>
      </c>
      <c r="AE700" s="165" t="s">
        <v>166</v>
      </c>
      <c r="AF700" s="165" t="s">
        <v>166</v>
      </c>
      <c r="AG700" s="165" t="s">
        <v>166</v>
      </c>
      <c r="AH700" s="165" t="s">
        <v>166</v>
      </c>
      <c r="AI700" s="165" t="s">
        <v>166</v>
      </c>
      <c r="AJ700" s="165" t="s">
        <v>166</v>
      </c>
      <c r="AK700" s="165" t="s">
        <v>166</v>
      </c>
      <c r="AL700" s="165" t="s">
        <v>166</v>
      </c>
      <c r="AM700" s="165" t="s">
        <v>166</v>
      </c>
      <c r="AN700" s="165" t="s">
        <v>166</v>
      </c>
      <c r="AO700" s="165" t="s">
        <v>166</v>
      </c>
      <c r="AP700" s="165" t="s">
        <v>166</v>
      </c>
      <c r="AQ700" s="165" t="s">
        <v>166</v>
      </c>
      <c r="AR700" s="165" t="s">
        <v>166</v>
      </c>
      <c r="AS700" s="165" t="s">
        <v>166</v>
      </c>
      <c r="AT700" s="165" t="s">
        <v>166</v>
      </c>
      <c r="AU700" s="165" t="s">
        <v>166</v>
      </c>
      <c r="AV700" s="165" t="s">
        <v>166</v>
      </c>
      <c r="AW700" s="165" t="s">
        <v>166</v>
      </c>
      <c r="AX700" s="165" t="s">
        <v>166</v>
      </c>
      <c r="AY700" s="165" t="s">
        <v>166</v>
      </c>
      <c r="AZ700" s="165" t="s">
        <v>166</v>
      </c>
      <c r="BA700" s="165" t="s">
        <v>166</v>
      </c>
      <c r="BB700" s="165" t="s">
        <v>166</v>
      </c>
      <c r="BC700" s="165" t="s">
        <v>166</v>
      </c>
      <c r="BD700" s="165" t="s">
        <v>166</v>
      </c>
      <c r="BE700" s="165" t="s">
        <v>166</v>
      </c>
      <c r="BF700" s="165" t="s">
        <v>166</v>
      </c>
      <c r="BG700" s="165" t="s">
        <v>166</v>
      </c>
      <c r="BH700" s="165" t="s">
        <v>166</v>
      </c>
      <c r="BI700" s="165" t="s">
        <v>166</v>
      </c>
      <c r="BJ700" s="165" t="s">
        <v>166</v>
      </c>
      <c r="BK700" s="165" t="s">
        <v>166</v>
      </c>
      <c r="BL700" s="165" t="s">
        <v>166</v>
      </c>
      <c r="BM700" s="165" t="s">
        <v>166</v>
      </c>
    </row>
    <row r="701" spans="2:65" x14ac:dyDescent="0.25">
      <c r="B701" t="str">
        <f>+B686</f>
        <v>FABBRICATI</v>
      </c>
      <c r="C701" s="51">
        <f>+C686</f>
        <v>0</v>
      </c>
      <c r="F701" s="127"/>
      <c r="G701" s="127"/>
      <c r="H701" s="127"/>
      <c r="I701" s="127"/>
      <c r="J701" s="127"/>
      <c r="K701" s="127"/>
      <c r="L701" s="127"/>
      <c r="M701" s="127"/>
      <c r="N701" s="127"/>
      <c r="O701" s="127"/>
      <c r="P701" s="127"/>
      <c r="Q701" s="127"/>
      <c r="R701" s="127"/>
      <c r="S701" s="127"/>
      <c r="T701" s="127"/>
      <c r="U701" s="127"/>
      <c r="V701" s="127"/>
      <c r="W701" s="127"/>
      <c r="X701" s="127"/>
      <c r="Y701" s="127"/>
      <c r="Z701" s="127"/>
      <c r="AA701" s="127"/>
      <c r="AB701" s="127"/>
      <c r="AC701" s="127"/>
      <c r="AD701" s="127"/>
      <c r="AE701" s="127"/>
      <c r="AF701" s="127"/>
      <c r="AG701" s="127"/>
      <c r="AH701" s="127"/>
      <c r="AI701" s="127"/>
      <c r="AJ701" s="127"/>
      <c r="AK701" s="127"/>
      <c r="AL701" s="127"/>
      <c r="AM701" s="127"/>
      <c r="AN701" s="127"/>
      <c r="AO701" s="127"/>
      <c r="AP701" s="127"/>
      <c r="AQ701" s="127"/>
      <c r="AR701" s="127"/>
      <c r="AS701" s="127"/>
      <c r="AT701" s="127"/>
      <c r="AU701" s="127"/>
      <c r="AV701" s="127"/>
      <c r="AW701" s="127"/>
      <c r="AX701" s="127">
        <f t="shared" ref="AX701:BM701" si="508">+IF(AW708=$G$5,0,1)*(SUM($G$5)*$C701)/12</f>
        <v>0</v>
      </c>
      <c r="AY701" s="127">
        <f t="shared" si="508"/>
        <v>0</v>
      </c>
      <c r="AZ701" s="127">
        <f t="shared" si="508"/>
        <v>0</v>
      </c>
      <c r="BA701" s="127">
        <f t="shared" si="508"/>
        <v>0</v>
      </c>
      <c r="BB701" s="127">
        <f t="shared" si="508"/>
        <v>0</v>
      </c>
      <c r="BC701" s="127">
        <f t="shared" si="508"/>
        <v>0</v>
      </c>
      <c r="BD701" s="127">
        <f t="shared" si="508"/>
        <v>0</v>
      </c>
      <c r="BE701" s="127">
        <f t="shared" si="508"/>
        <v>0</v>
      </c>
      <c r="BF701" s="127">
        <f t="shared" si="508"/>
        <v>0</v>
      </c>
      <c r="BG701" s="127">
        <f t="shared" si="508"/>
        <v>0</v>
      </c>
      <c r="BH701" s="127">
        <f t="shared" si="508"/>
        <v>0</v>
      </c>
      <c r="BI701" s="127">
        <f t="shared" si="508"/>
        <v>0</v>
      </c>
      <c r="BJ701" s="127">
        <f t="shared" si="508"/>
        <v>0</v>
      </c>
      <c r="BK701" s="127">
        <f t="shared" si="508"/>
        <v>0</v>
      </c>
      <c r="BL701" s="127">
        <f t="shared" si="508"/>
        <v>0</v>
      </c>
      <c r="BM701" s="127">
        <f t="shared" si="508"/>
        <v>0</v>
      </c>
    </row>
    <row r="702" spans="2:65" x14ac:dyDescent="0.25">
      <c r="B702" t="str">
        <f t="shared" ref="B702:C706" si="509">+B687</f>
        <v>IMPIANTI E MACCHINARI</v>
      </c>
      <c r="C702" s="51">
        <f t="shared" si="509"/>
        <v>0</v>
      </c>
      <c r="F702" s="127"/>
      <c r="G702" s="127"/>
      <c r="H702" s="127"/>
      <c r="I702" s="127"/>
      <c r="J702" s="127"/>
      <c r="K702" s="127"/>
      <c r="L702" s="127"/>
      <c r="M702" s="127"/>
      <c r="N702" s="127"/>
      <c r="O702" s="127"/>
      <c r="P702" s="127"/>
      <c r="Q702" s="127"/>
      <c r="R702" s="127"/>
      <c r="S702" s="127"/>
      <c r="T702" s="127"/>
      <c r="U702" s="127"/>
      <c r="V702" s="127"/>
      <c r="W702" s="127"/>
      <c r="X702" s="127"/>
      <c r="Y702" s="127"/>
      <c r="Z702" s="127"/>
      <c r="AA702" s="127"/>
      <c r="AB702" s="127"/>
      <c r="AC702" s="127"/>
      <c r="AD702" s="127"/>
      <c r="AE702" s="127"/>
      <c r="AF702" s="127"/>
      <c r="AG702" s="127"/>
      <c r="AH702" s="127"/>
      <c r="AI702" s="127"/>
      <c r="AJ702" s="127"/>
      <c r="AK702" s="127"/>
      <c r="AL702" s="127"/>
      <c r="AM702" s="127"/>
      <c r="AN702" s="127"/>
      <c r="AO702" s="127"/>
      <c r="AP702" s="127"/>
      <c r="AQ702" s="127"/>
      <c r="AR702" s="127"/>
      <c r="AS702" s="127"/>
      <c r="AT702" s="127"/>
      <c r="AU702" s="127"/>
      <c r="AV702" s="127"/>
      <c r="AW702" s="127"/>
      <c r="AX702" s="127">
        <f t="shared" ref="AX702:BM702" si="510">+IF(AW709=$G$5,0,1)*(SUM($G$6)*$C702)/12</f>
        <v>0</v>
      </c>
      <c r="AY702" s="127">
        <f t="shared" si="510"/>
        <v>0</v>
      </c>
      <c r="AZ702" s="127">
        <f t="shared" si="510"/>
        <v>0</v>
      </c>
      <c r="BA702" s="127">
        <f t="shared" si="510"/>
        <v>0</v>
      </c>
      <c r="BB702" s="127">
        <f t="shared" si="510"/>
        <v>0</v>
      </c>
      <c r="BC702" s="127">
        <f t="shared" si="510"/>
        <v>0</v>
      </c>
      <c r="BD702" s="127">
        <f t="shared" si="510"/>
        <v>0</v>
      </c>
      <c r="BE702" s="127">
        <f t="shared" si="510"/>
        <v>0</v>
      </c>
      <c r="BF702" s="127">
        <f t="shared" si="510"/>
        <v>0</v>
      </c>
      <c r="BG702" s="127">
        <f t="shared" si="510"/>
        <v>0</v>
      </c>
      <c r="BH702" s="127">
        <f t="shared" si="510"/>
        <v>0</v>
      </c>
      <c r="BI702" s="127">
        <f t="shared" si="510"/>
        <v>0</v>
      </c>
      <c r="BJ702" s="127">
        <f t="shared" si="510"/>
        <v>0</v>
      </c>
      <c r="BK702" s="127">
        <f t="shared" si="510"/>
        <v>0</v>
      </c>
      <c r="BL702" s="127">
        <f t="shared" si="510"/>
        <v>0</v>
      </c>
      <c r="BM702" s="127">
        <f t="shared" si="510"/>
        <v>0</v>
      </c>
    </row>
    <row r="703" spans="2:65" x14ac:dyDescent="0.25">
      <c r="B703" t="str">
        <f t="shared" si="509"/>
        <v>ATTREZZATURE IND.LI E COMM.LI</v>
      </c>
      <c r="C703" s="51">
        <f t="shared" si="509"/>
        <v>0</v>
      </c>
      <c r="F703" s="127"/>
      <c r="G703" s="127"/>
      <c r="H703" s="127"/>
      <c r="I703" s="127"/>
      <c r="J703" s="127"/>
      <c r="K703" s="127"/>
      <c r="L703" s="127"/>
      <c r="M703" s="127"/>
      <c r="N703" s="127"/>
      <c r="O703" s="127"/>
      <c r="P703" s="127"/>
      <c r="Q703" s="127"/>
      <c r="R703" s="127"/>
      <c r="S703" s="127"/>
      <c r="T703" s="127"/>
      <c r="U703" s="127"/>
      <c r="V703" s="127"/>
      <c r="W703" s="127"/>
      <c r="X703" s="127"/>
      <c r="Y703" s="127"/>
      <c r="Z703" s="127"/>
      <c r="AA703" s="127"/>
      <c r="AB703" s="127"/>
      <c r="AC703" s="127"/>
      <c r="AD703" s="127"/>
      <c r="AE703" s="127"/>
      <c r="AF703" s="127"/>
      <c r="AG703" s="127"/>
      <c r="AH703" s="127"/>
      <c r="AI703" s="127"/>
      <c r="AJ703" s="127"/>
      <c r="AK703" s="127"/>
      <c r="AL703" s="127"/>
      <c r="AM703" s="127"/>
      <c r="AN703" s="127"/>
      <c r="AO703" s="127"/>
      <c r="AP703" s="127"/>
      <c r="AQ703" s="127"/>
      <c r="AR703" s="127"/>
      <c r="AS703" s="127"/>
      <c r="AT703" s="127"/>
      <c r="AU703" s="127"/>
      <c r="AV703" s="127"/>
      <c r="AW703" s="127"/>
      <c r="AX703" s="127">
        <f t="shared" ref="AX703:BM703" si="511">+IF(AW710=$G$5,0,1)*(SUM($G$7)*$C703)/12</f>
        <v>0</v>
      </c>
      <c r="AY703" s="127">
        <f t="shared" si="511"/>
        <v>0</v>
      </c>
      <c r="AZ703" s="127">
        <f t="shared" si="511"/>
        <v>0</v>
      </c>
      <c r="BA703" s="127">
        <f t="shared" si="511"/>
        <v>0</v>
      </c>
      <c r="BB703" s="127">
        <f t="shared" si="511"/>
        <v>0</v>
      </c>
      <c r="BC703" s="127">
        <f t="shared" si="511"/>
        <v>0</v>
      </c>
      <c r="BD703" s="127">
        <f t="shared" si="511"/>
        <v>0</v>
      </c>
      <c r="BE703" s="127">
        <f t="shared" si="511"/>
        <v>0</v>
      </c>
      <c r="BF703" s="127">
        <f t="shared" si="511"/>
        <v>0</v>
      </c>
      <c r="BG703" s="127">
        <f t="shared" si="511"/>
        <v>0</v>
      </c>
      <c r="BH703" s="127">
        <f t="shared" si="511"/>
        <v>0</v>
      </c>
      <c r="BI703" s="127">
        <f t="shared" si="511"/>
        <v>0</v>
      </c>
      <c r="BJ703" s="127">
        <f t="shared" si="511"/>
        <v>0</v>
      </c>
      <c r="BK703" s="127">
        <f t="shared" si="511"/>
        <v>0</v>
      </c>
      <c r="BL703" s="127">
        <f t="shared" si="511"/>
        <v>0</v>
      </c>
      <c r="BM703" s="127">
        <f t="shared" si="511"/>
        <v>0</v>
      </c>
    </row>
    <row r="704" spans="2:65" x14ac:dyDescent="0.25">
      <c r="B704" t="str">
        <f t="shared" si="509"/>
        <v>COSTI D'IMPIANTO E AMPLIAMENTO</v>
      </c>
      <c r="C704" s="51">
        <f t="shared" si="509"/>
        <v>0</v>
      </c>
      <c r="F704" s="127"/>
      <c r="G704" s="127"/>
      <c r="H704" s="127"/>
      <c r="I704" s="127"/>
      <c r="J704" s="127"/>
      <c r="K704" s="127"/>
      <c r="L704" s="127"/>
      <c r="M704" s="127"/>
      <c r="N704" s="127"/>
      <c r="O704" s="127"/>
      <c r="P704" s="127"/>
      <c r="Q704" s="127"/>
      <c r="R704" s="127"/>
      <c r="S704" s="127"/>
      <c r="T704" s="127"/>
      <c r="U704" s="127"/>
      <c r="V704" s="127"/>
      <c r="W704" s="127"/>
      <c r="X704" s="127"/>
      <c r="Y704" s="127"/>
      <c r="Z704" s="127"/>
      <c r="AA704" s="127"/>
      <c r="AB704" s="127"/>
      <c r="AC704" s="127"/>
      <c r="AD704" s="127"/>
      <c r="AE704" s="127"/>
      <c r="AF704" s="127"/>
      <c r="AG704" s="127"/>
      <c r="AH704" s="127"/>
      <c r="AI704" s="127"/>
      <c r="AJ704" s="127"/>
      <c r="AK704" s="127"/>
      <c r="AL704" s="127"/>
      <c r="AM704" s="127"/>
      <c r="AN704" s="127"/>
      <c r="AO704" s="127"/>
      <c r="AP704" s="127"/>
      <c r="AQ704" s="127"/>
      <c r="AR704" s="127"/>
      <c r="AS704" s="127"/>
      <c r="AT704" s="127"/>
      <c r="AU704" s="127"/>
      <c r="AV704" s="127"/>
      <c r="AW704" s="127"/>
      <c r="AX704" s="127">
        <f t="shared" ref="AX704:BM704" si="512">+IF(AW711=$G$5,0,1)*(SUM($G$8)*$C704)/12</f>
        <v>0</v>
      </c>
      <c r="AY704" s="127">
        <f t="shared" si="512"/>
        <v>0</v>
      </c>
      <c r="AZ704" s="127">
        <f t="shared" si="512"/>
        <v>0</v>
      </c>
      <c r="BA704" s="127">
        <f t="shared" si="512"/>
        <v>0</v>
      </c>
      <c r="BB704" s="127">
        <f t="shared" si="512"/>
        <v>0</v>
      </c>
      <c r="BC704" s="127">
        <f t="shared" si="512"/>
        <v>0</v>
      </c>
      <c r="BD704" s="127">
        <f t="shared" si="512"/>
        <v>0</v>
      </c>
      <c r="BE704" s="127">
        <f t="shared" si="512"/>
        <v>0</v>
      </c>
      <c r="BF704" s="127">
        <f t="shared" si="512"/>
        <v>0</v>
      </c>
      <c r="BG704" s="127">
        <f t="shared" si="512"/>
        <v>0</v>
      </c>
      <c r="BH704" s="127">
        <f t="shared" si="512"/>
        <v>0</v>
      </c>
      <c r="BI704" s="127">
        <f t="shared" si="512"/>
        <v>0</v>
      </c>
      <c r="BJ704" s="127">
        <f t="shared" si="512"/>
        <v>0</v>
      </c>
      <c r="BK704" s="127">
        <f t="shared" si="512"/>
        <v>0</v>
      </c>
      <c r="BL704" s="127">
        <f t="shared" si="512"/>
        <v>0</v>
      </c>
      <c r="BM704" s="127">
        <f t="shared" si="512"/>
        <v>0</v>
      </c>
    </row>
    <row r="705" spans="2:65" x14ac:dyDescent="0.25">
      <c r="B705" t="str">
        <f t="shared" si="509"/>
        <v>FEE D'INGRESSO</v>
      </c>
      <c r="C705" s="51">
        <f t="shared" si="509"/>
        <v>0</v>
      </c>
      <c r="F705" s="127"/>
      <c r="G705" s="127"/>
      <c r="H705" s="127"/>
      <c r="I705" s="127"/>
      <c r="J705" s="127"/>
      <c r="K705" s="127"/>
      <c r="L705" s="127"/>
      <c r="M705" s="127"/>
      <c r="N705" s="127"/>
      <c r="O705" s="127"/>
      <c r="P705" s="127"/>
      <c r="Q705" s="127"/>
      <c r="R705" s="127"/>
      <c r="S705" s="127"/>
      <c r="T705" s="127"/>
      <c r="U705" s="127"/>
      <c r="V705" s="127"/>
      <c r="W705" s="127"/>
      <c r="X705" s="127"/>
      <c r="Y705" s="127"/>
      <c r="Z705" s="127"/>
      <c r="AA705" s="127"/>
      <c r="AB705" s="127"/>
      <c r="AC705" s="127"/>
      <c r="AD705" s="127"/>
      <c r="AE705" s="127"/>
      <c r="AF705" s="127"/>
      <c r="AG705" s="127"/>
      <c r="AH705" s="127"/>
      <c r="AI705" s="127"/>
      <c r="AJ705" s="127"/>
      <c r="AK705" s="127"/>
      <c r="AL705" s="127"/>
      <c r="AM705" s="127"/>
      <c r="AN705" s="127"/>
      <c r="AO705" s="127"/>
      <c r="AP705" s="127"/>
      <c r="AQ705" s="127"/>
      <c r="AR705" s="127"/>
      <c r="AS705" s="127"/>
      <c r="AT705" s="127"/>
      <c r="AU705" s="127"/>
      <c r="AV705" s="127"/>
      <c r="AW705" s="127"/>
      <c r="AX705" s="127">
        <f t="shared" ref="AX705:BM705" si="513">+IF(AW712=$G$5,0,1)*(SUM($G$9)*$C705)/12</f>
        <v>0</v>
      </c>
      <c r="AY705" s="127">
        <f t="shared" si="513"/>
        <v>0</v>
      </c>
      <c r="AZ705" s="127">
        <f t="shared" si="513"/>
        <v>0</v>
      </c>
      <c r="BA705" s="127">
        <f t="shared" si="513"/>
        <v>0</v>
      </c>
      <c r="BB705" s="127">
        <f t="shared" si="513"/>
        <v>0</v>
      </c>
      <c r="BC705" s="127">
        <f t="shared" si="513"/>
        <v>0</v>
      </c>
      <c r="BD705" s="127">
        <f t="shared" si="513"/>
        <v>0</v>
      </c>
      <c r="BE705" s="127">
        <f t="shared" si="513"/>
        <v>0</v>
      </c>
      <c r="BF705" s="127">
        <f t="shared" si="513"/>
        <v>0</v>
      </c>
      <c r="BG705" s="127">
        <f t="shared" si="513"/>
        <v>0</v>
      </c>
      <c r="BH705" s="127">
        <f t="shared" si="513"/>
        <v>0</v>
      </c>
      <c r="BI705" s="127">
        <f t="shared" si="513"/>
        <v>0</v>
      </c>
      <c r="BJ705" s="127">
        <f t="shared" si="513"/>
        <v>0</v>
      </c>
      <c r="BK705" s="127">
        <f t="shared" si="513"/>
        <v>0</v>
      </c>
      <c r="BL705" s="127">
        <f t="shared" si="513"/>
        <v>0</v>
      </c>
      <c r="BM705" s="127">
        <f t="shared" si="513"/>
        <v>0</v>
      </c>
    </row>
    <row r="706" spans="2:65" x14ac:dyDescent="0.25">
      <c r="B706" t="str">
        <f t="shared" si="509"/>
        <v>ALTRE IMM.NI IMMATERIALI</v>
      </c>
      <c r="C706" s="51">
        <f t="shared" si="509"/>
        <v>0</v>
      </c>
      <c r="F706" s="127"/>
      <c r="G706" s="127"/>
      <c r="H706" s="127"/>
      <c r="I706" s="127"/>
      <c r="J706" s="127"/>
      <c r="K706" s="127"/>
      <c r="L706" s="127"/>
      <c r="M706" s="127"/>
      <c r="N706" s="127"/>
      <c r="O706" s="127"/>
      <c r="P706" s="127"/>
      <c r="Q706" s="127"/>
      <c r="R706" s="127"/>
      <c r="S706" s="127"/>
      <c r="T706" s="127"/>
      <c r="U706" s="127"/>
      <c r="V706" s="127"/>
      <c r="W706" s="127"/>
      <c r="X706" s="127"/>
      <c r="Y706" s="127"/>
      <c r="Z706" s="127"/>
      <c r="AA706" s="127"/>
      <c r="AB706" s="127"/>
      <c r="AC706" s="127"/>
      <c r="AD706" s="127"/>
      <c r="AE706" s="127"/>
      <c r="AF706" s="127"/>
      <c r="AG706" s="127"/>
      <c r="AH706" s="127"/>
      <c r="AI706" s="127"/>
      <c r="AJ706" s="127"/>
      <c r="AK706" s="127"/>
      <c r="AL706" s="127"/>
      <c r="AM706" s="127"/>
      <c r="AN706" s="127"/>
      <c r="AO706" s="127"/>
      <c r="AP706" s="127"/>
      <c r="AQ706" s="127"/>
      <c r="AR706" s="127"/>
      <c r="AS706" s="127"/>
      <c r="AT706" s="127"/>
      <c r="AU706" s="127"/>
      <c r="AV706" s="127"/>
      <c r="AW706" s="127"/>
      <c r="AX706" s="127">
        <f t="shared" ref="AX706:BM706" si="514">+IF(AW713=$G$5,0,1)*(SUM($G$10)*$C706)/12</f>
        <v>0</v>
      </c>
      <c r="AY706" s="127">
        <f t="shared" si="514"/>
        <v>0</v>
      </c>
      <c r="AZ706" s="127">
        <f t="shared" si="514"/>
        <v>0</v>
      </c>
      <c r="BA706" s="127">
        <f t="shared" si="514"/>
        <v>0</v>
      </c>
      <c r="BB706" s="127">
        <f t="shared" si="514"/>
        <v>0</v>
      </c>
      <c r="BC706" s="127">
        <f t="shared" si="514"/>
        <v>0</v>
      </c>
      <c r="BD706" s="127">
        <f t="shared" si="514"/>
        <v>0</v>
      </c>
      <c r="BE706" s="127">
        <f t="shared" si="514"/>
        <v>0</v>
      </c>
      <c r="BF706" s="127">
        <f t="shared" si="514"/>
        <v>0</v>
      </c>
      <c r="BG706" s="127">
        <f t="shared" si="514"/>
        <v>0</v>
      </c>
      <c r="BH706" s="127">
        <f t="shared" si="514"/>
        <v>0</v>
      </c>
      <c r="BI706" s="127">
        <f t="shared" si="514"/>
        <v>0</v>
      </c>
      <c r="BJ706" s="127">
        <f t="shared" si="514"/>
        <v>0</v>
      </c>
      <c r="BK706" s="127">
        <f t="shared" si="514"/>
        <v>0</v>
      </c>
      <c r="BL706" s="127">
        <f t="shared" si="514"/>
        <v>0</v>
      </c>
      <c r="BM706" s="127">
        <f t="shared" si="514"/>
        <v>0</v>
      </c>
    </row>
    <row r="707" spans="2:65" ht="30" x14ac:dyDescent="0.25">
      <c r="C707" s="50"/>
      <c r="F707" s="165" t="s">
        <v>167</v>
      </c>
      <c r="G707" s="165" t="s">
        <v>167</v>
      </c>
      <c r="H707" s="165" t="s">
        <v>167</v>
      </c>
      <c r="I707" s="165" t="s">
        <v>167</v>
      </c>
      <c r="J707" s="165" t="s">
        <v>167</v>
      </c>
      <c r="K707" s="165" t="s">
        <v>167</v>
      </c>
      <c r="L707" s="165" t="s">
        <v>167</v>
      </c>
      <c r="M707" s="165" t="s">
        <v>167</v>
      </c>
      <c r="N707" s="165" t="s">
        <v>167</v>
      </c>
      <c r="O707" s="165" t="s">
        <v>167</v>
      </c>
      <c r="P707" s="165" t="s">
        <v>167</v>
      </c>
      <c r="Q707" s="165" t="s">
        <v>167</v>
      </c>
      <c r="R707" s="165" t="s">
        <v>167</v>
      </c>
      <c r="S707" s="165" t="s">
        <v>167</v>
      </c>
      <c r="T707" s="165" t="s">
        <v>167</v>
      </c>
      <c r="U707" s="165" t="s">
        <v>167</v>
      </c>
      <c r="V707" s="165" t="s">
        <v>167</v>
      </c>
      <c r="W707" s="165" t="s">
        <v>167</v>
      </c>
      <c r="X707" s="165" t="s">
        <v>167</v>
      </c>
      <c r="Y707" s="165" t="s">
        <v>167</v>
      </c>
      <c r="Z707" s="165" t="s">
        <v>167</v>
      </c>
      <c r="AA707" s="165" t="s">
        <v>167</v>
      </c>
      <c r="AB707" s="165" t="s">
        <v>167</v>
      </c>
      <c r="AC707" s="165" t="s">
        <v>167</v>
      </c>
      <c r="AD707" s="165" t="s">
        <v>167</v>
      </c>
      <c r="AE707" s="165" t="s">
        <v>167</v>
      </c>
      <c r="AF707" s="165" t="s">
        <v>167</v>
      </c>
      <c r="AG707" s="165" t="s">
        <v>167</v>
      </c>
      <c r="AH707" s="165" t="s">
        <v>167</v>
      </c>
      <c r="AI707" s="165" t="s">
        <v>167</v>
      </c>
      <c r="AJ707" s="165" t="s">
        <v>167</v>
      </c>
      <c r="AK707" s="165" t="s">
        <v>167</v>
      </c>
      <c r="AL707" s="165" t="s">
        <v>167</v>
      </c>
      <c r="AM707" s="165" t="s">
        <v>167</v>
      </c>
      <c r="AN707" s="165" t="s">
        <v>167</v>
      </c>
      <c r="AO707" s="165" t="s">
        <v>167</v>
      </c>
      <c r="AP707" s="165" t="s">
        <v>167</v>
      </c>
      <c r="AQ707" s="165" t="s">
        <v>167</v>
      </c>
      <c r="AR707" s="165" t="s">
        <v>167</v>
      </c>
      <c r="AS707" s="165" t="s">
        <v>167</v>
      </c>
      <c r="AT707" s="165" t="s">
        <v>167</v>
      </c>
      <c r="AU707" s="165" t="s">
        <v>167</v>
      </c>
      <c r="AV707" s="165" t="s">
        <v>167</v>
      </c>
      <c r="AW707" s="165" t="s">
        <v>167</v>
      </c>
      <c r="AX707" s="165" t="s">
        <v>167</v>
      </c>
      <c r="AY707" s="165" t="s">
        <v>167</v>
      </c>
      <c r="AZ707" s="165" t="s">
        <v>167</v>
      </c>
      <c r="BA707" s="165" t="s">
        <v>167</v>
      </c>
      <c r="BB707" s="165" t="s">
        <v>167</v>
      </c>
      <c r="BC707" s="165" t="s">
        <v>167</v>
      </c>
      <c r="BD707" s="165" t="s">
        <v>167</v>
      </c>
      <c r="BE707" s="165" t="s">
        <v>167</v>
      </c>
      <c r="BF707" s="165" t="s">
        <v>167</v>
      </c>
      <c r="BG707" s="165" t="s">
        <v>167</v>
      </c>
      <c r="BH707" s="165" t="s">
        <v>167</v>
      </c>
      <c r="BI707" s="165" t="s">
        <v>167</v>
      </c>
      <c r="BJ707" s="165" t="s">
        <v>167</v>
      </c>
      <c r="BK707" s="165" t="s">
        <v>167</v>
      </c>
      <c r="BL707" s="165" t="s">
        <v>167</v>
      </c>
      <c r="BM707" s="165" t="s">
        <v>167</v>
      </c>
    </row>
    <row r="708" spans="2:65" x14ac:dyDescent="0.25">
      <c r="B708" t="str">
        <f>+B701</f>
        <v>FABBRICATI</v>
      </c>
      <c r="C708" s="51"/>
      <c r="F708" s="127"/>
      <c r="G708" s="127"/>
      <c r="H708" s="127"/>
      <c r="I708" s="127"/>
      <c r="J708" s="127"/>
      <c r="K708" s="127"/>
      <c r="L708" s="127"/>
      <c r="M708" s="127"/>
      <c r="N708" s="127"/>
      <c r="O708" s="127"/>
      <c r="P708" s="127"/>
      <c r="Q708" s="127"/>
      <c r="R708" s="127"/>
      <c r="S708" s="127"/>
      <c r="T708" s="127"/>
      <c r="U708" s="127"/>
      <c r="V708" s="127"/>
      <c r="W708" s="127"/>
      <c r="X708" s="127"/>
      <c r="Y708" s="127"/>
      <c r="Z708" s="127"/>
      <c r="AA708" s="127"/>
      <c r="AB708" s="127"/>
      <c r="AC708" s="127"/>
      <c r="AD708" s="127"/>
      <c r="AE708" s="127"/>
      <c r="AF708" s="127"/>
      <c r="AG708" s="127"/>
      <c r="AH708" s="127"/>
      <c r="AI708" s="127"/>
      <c r="AJ708" s="127"/>
      <c r="AK708" s="127"/>
      <c r="AL708" s="127"/>
      <c r="AM708" s="127"/>
      <c r="AN708" s="127"/>
      <c r="AO708" s="127"/>
      <c r="AP708" s="127"/>
      <c r="AQ708" s="127"/>
      <c r="AR708" s="127"/>
      <c r="AS708" s="127"/>
      <c r="AT708" s="127"/>
      <c r="AU708" s="127"/>
      <c r="AV708" s="127"/>
      <c r="AW708" s="127"/>
      <c r="AX708" s="127">
        <f t="shared" ref="AX708:BM713" si="515">+AW708+AX701</f>
        <v>0</v>
      </c>
      <c r="AY708" s="127">
        <f t="shared" si="515"/>
        <v>0</v>
      </c>
      <c r="AZ708" s="127">
        <f t="shared" si="515"/>
        <v>0</v>
      </c>
      <c r="BA708" s="127">
        <f t="shared" si="515"/>
        <v>0</v>
      </c>
      <c r="BB708" s="127">
        <f t="shared" si="515"/>
        <v>0</v>
      </c>
      <c r="BC708" s="127">
        <f t="shared" si="515"/>
        <v>0</v>
      </c>
      <c r="BD708" s="127">
        <f t="shared" si="515"/>
        <v>0</v>
      </c>
      <c r="BE708" s="127">
        <f t="shared" si="515"/>
        <v>0</v>
      </c>
      <c r="BF708" s="127">
        <f t="shared" si="515"/>
        <v>0</v>
      </c>
      <c r="BG708" s="127">
        <f t="shared" si="515"/>
        <v>0</v>
      </c>
      <c r="BH708" s="127">
        <f t="shared" si="515"/>
        <v>0</v>
      </c>
      <c r="BI708" s="127">
        <f t="shared" si="515"/>
        <v>0</v>
      </c>
      <c r="BJ708" s="127">
        <f t="shared" si="515"/>
        <v>0</v>
      </c>
      <c r="BK708" s="127">
        <f t="shared" si="515"/>
        <v>0</v>
      </c>
      <c r="BL708" s="127">
        <f t="shared" si="515"/>
        <v>0</v>
      </c>
      <c r="BM708" s="127">
        <f t="shared" si="515"/>
        <v>0</v>
      </c>
    </row>
    <row r="709" spans="2:65" x14ac:dyDescent="0.25">
      <c r="B709" t="str">
        <f t="shared" ref="B709:B712" si="516">+B702</f>
        <v>IMPIANTI E MACCHINARI</v>
      </c>
      <c r="C709" s="51"/>
      <c r="F709" s="127"/>
      <c r="G709" s="127"/>
      <c r="H709" s="127"/>
      <c r="I709" s="127"/>
      <c r="J709" s="127"/>
      <c r="K709" s="127"/>
      <c r="L709" s="127"/>
      <c r="M709" s="127"/>
      <c r="N709" s="127"/>
      <c r="O709" s="127"/>
      <c r="P709" s="127"/>
      <c r="Q709" s="127"/>
      <c r="R709" s="127"/>
      <c r="S709" s="127"/>
      <c r="T709" s="127"/>
      <c r="U709" s="127"/>
      <c r="V709" s="127"/>
      <c r="W709" s="127"/>
      <c r="X709" s="127"/>
      <c r="Y709" s="127"/>
      <c r="Z709" s="127"/>
      <c r="AA709" s="127"/>
      <c r="AB709" s="127"/>
      <c r="AC709" s="127"/>
      <c r="AD709" s="127"/>
      <c r="AE709" s="127"/>
      <c r="AF709" s="127"/>
      <c r="AG709" s="127"/>
      <c r="AH709" s="127"/>
      <c r="AI709" s="127"/>
      <c r="AJ709" s="127"/>
      <c r="AK709" s="127"/>
      <c r="AL709" s="127"/>
      <c r="AM709" s="127"/>
      <c r="AN709" s="127"/>
      <c r="AO709" s="127"/>
      <c r="AP709" s="127"/>
      <c r="AQ709" s="127"/>
      <c r="AR709" s="127"/>
      <c r="AS709" s="127"/>
      <c r="AT709" s="127"/>
      <c r="AU709" s="127"/>
      <c r="AV709" s="127"/>
      <c r="AW709" s="127"/>
      <c r="AX709" s="127">
        <f t="shared" si="515"/>
        <v>0</v>
      </c>
      <c r="AY709" s="127">
        <f t="shared" si="515"/>
        <v>0</v>
      </c>
      <c r="AZ709" s="127">
        <f t="shared" si="515"/>
        <v>0</v>
      </c>
      <c r="BA709" s="127">
        <f t="shared" si="515"/>
        <v>0</v>
      </c>
      <c r="BB709" s="127">
        <f t="shared" si="515"/>
        <v>0</v>
      </c>
      <c r="BC709" s="127">
        <f t="shared" si="515"/>
        <v>0</v>
      </c>
      <c r="BD709" s="127">
        <f t="shared" si="515"/>
        <v>0</v>
      </c>
      <c r="BE709" s="127">
        <f t="shared" si="515"/>
        <v>0</v>
      </c>
      <c r="BF709" s="127">
        <f t="shared" si="515"/>
        <v>0</v>
      </c>
      <c r="BG709" s="127">
        <f t="shared" si="515"/>
        <v>0</v>
      </c>
      <c r="BH709" s="127">
        <f t="shared" si="515"/>
        <v>0</v>
      </c>
      <c r="BI709" s="127">
        <f t="shared" si="515"/>
        <v>0</v>
      </c>
      <c r="BJ709" s="127">
        <f t="shared" si="515"/>
        <v>0</v>
      </c>
      <c r="BK709" s="127">
        <f t="shared" si="515"/>
        <v>0</v>
      </c>
      <c r="BL709" s="127">
        <f t="shared" si="515"/>
        <v>0</v>
      </c>
      <c r="BM709" s="127">
        <f t="shared" si="515"/>
        <v>0</v>
      </c>
    </row>
    <row r="710" spans="2:65" x14ac:dyDescent="0.25">
      <c r="B710" t="str">
        <f t="shared" si="516"/>
        <v>ATTREZZATURE IND.LI E COMM.LI</v>
      </c>
      <c r="C710" s="51"/>
      <c r="F710" s="127"/>
      <c r="G710" s="127"/>
      <c r="H710" s="127"/>
      <c r="I710" s="127"/>
      <c r="J710" s="127"/>
      <c r="K710" s="127"/>
      <c r="L710" s="127"/>
      <c r="M710" s="127"/>
      <c r="N710" s="127"/>
      <c r="O710" s="127"/>
      <c r="P710" s="127"/>
      <c r="Q710" s="127"/>
      <c r="R710" s="127"/>
      <c r="S710" s="127"/>
      <c r="T710" s="127"/>
      <c r="U710" s="127"/>
      <c r="V710" s="127"/>
      <c r="W710" s="127"/>
      <c r="X710" s="127"/>
      <c r="Y710" s="127"/>
      <c r="Z710" s="127"/>
      <c r="AA710" s="127"/>
      <c r="AB710" s="127"/>
      <c r="AC710" s="127"/>
      <c r="AD710" s="127"/>
      <c r="AE710" s="127"/>
      <c r="AF710" s="127"/>
      <c r="AG710" s="127"/>
      <c r="AH710" s="127"/>
      <c r="AI710" s="127"/>
      <c r="AJ710" s="127"/>
      <c r="AK710" s="127"/>
      <c r="AL710" s="127"/>
      <c r="AM710" s="127"/>
      <c r="AN710" s="127"/>
      <c r="AO710" s="127"/>
      <c r="AP710" s="127"/>
      <c r="AQ710" s="127"/>
      <c r="AR710" s="127"/>
      <c r="AS710" s="127"/>
      <c r="AT710" s="127"/>
      <c r="AU710" s="127"/>
      <c r="AV710" s="127"/>
      <c r="AW710" s="127"/>
      <c r="AX710" s="127">
        <f t="shared" si="515"/>
        <v>0</v>
      </c>
      <c r="AY710" s="127">
        <f t="shared" si="515"/>
        <v>0</v>
      </c>
      <c r="AZ710" s="127">
        <f t="shared" si="515"/>
        <v>0</v>
      </c>
      <c r="BA710" s="127">
        <f t="shared" si="515"/>
        <v>0</v>
      </c>
      <c r="BB710" s="127">
        <f t="shared" si="515"/>
        <v>0</v>
      </c>
      <c r="BC710" s="127">
        <f t="shared" si="515"/>
        <v>0</v>
      </c>
      <c r="BD710" s="127">
        <f t="shared" si="515"/>
        <v>0</v>
      </c>
      <c r="BE710" s="127">
        <f t="shared" si="515"/>
        <v>0</v>
      </c>
      <c r="BF710" s="127">
        <f t="shared" si="515"/>
        <v>0</v>
      </c>
      <c r="BG710" s="127">
        <f t="shared" si="515"/>
        <v>0</v>
      </c>
      <c r="BH710" s="127">
        <f t="shared" si="515"/>
        <v>0</v>
      </c>
      <c r="BI710" s="127">
        <f t="shared" si="515"/>
        <v>0</v>
      </c>
      <c r="BJ710" s="127">
        <f t="shared" si="515"/>
        <v>0</v>
      </c>
      <c r="BK710" s="127">
        <f t="shared" si="515"/>
        <v>0</v>
      </c>
      <c r="BL710" s="127">
        <f t="shared" si="515"/>
        <v>0</v>
      </c>
      <c r="BM710" s="127">
        <f t="shared" si="515"/>
        <v>0</v>
      </c>
    </row>
    <row r="711" spans="2:65" x14ac:dyDescent="0.25">
      <c r="B711" t="str">
        <f t="shared" si="516"/>
        <v>COSTI D'IMPIANTO E AMPLIAMENTO</v>
      </c>
      <c r="C711" s="51"/>
      <c r="F711" s="127"/>
      <c r="G711" s="127"/>
      <c r="H711" s="127"/>
      <c r="I711" s="127"/>
      <c r="J711" s="127"/>
      <c r="K711" s="127"/>
      <c r="L711" s="127"/>
      <c r="M711" s="127"/>
      <c r="N711" s="127"/>
      <c r="O711" s="127"/>
      <c r="P711" s="127"/>
      <c r="Q711" s="127"/>
      <c r="R711" s="127"/>
      <c r="S711" s="127"/>
      <c r="T711" s="127"/>
      <c r="U711" s="127"/>
      <c r="V711" s="127"/>
      <c r="W711" s="127"/>
      <c r="X711" s="127"/>
      <c r="Y711" s="127"/>
      <c r="Z711" s="127"/>
      <c r="AA711" s="127"/>
      <c r="AB711" s="127"/>
      <c r="AC711" s="127"/>
      <c r="AD711" s="127"/>
      <c r="AE711" s="127"/>
      <c r="AF711" s="127"/>
      <c r="AG711" s="127"/>
      <c r="AH711" s="127"/>
      <c r="AI711" s="127"/>
      <c r="AJ711" s="127"/>
      <c r="AK711" s="127"/>
      <c r="AL711" s="127"/>
      <c r="AM711" s="127"/>
      <c r="AN711" s="127"/>
      <c r="AO711" s="127"/>
      <c r="AP711" s="127"/>
      <c r="AQ711" s="127"/>
      <c r="AR711" s="127"/>
      <c r="AS711" s="127"/>
      <c r="AT711" s="127"/>
      <c r="AU711" s="127"/>
      <c r="AV711" s="127"/>
      <c r="AW711" s="127"/>
      <c r="AX711" s="127">
        <f t="shared" si="515"/>
        <v>0</v>
      </c>
      <c r="AY711" s="127">
        <f t="shared" si="515"/>
        <v>0</v>
      </c>
      <c r="AZ711" s="127">
        <f t="shared" si="515"/>
        <v>0</v>
      </c>
      <c r="BA711" s="127">
        <f t="shared" si="515"/>
        <v>0</v>
      </c>
      <c r="BB711" s="127">
        <f t="shared" si="515"/>
        <v>0</v>
      </c>
      <c r="BC711" s="127">
        <f t="shared" si="515"/>
        <v>0</v>
      </c>
      <c r="BD711" s="127">
        <f t="shared" si="515"/>
        <v>0</v>
      </c>
      <c r="BE711" s="127">
        <f t="shared" si="515"/>
        <v>0</v>
      </c>
      <c r="BF711" s="127">
        <f t="shared" si="515"/>
        <v>0</v>
      </c>
      <c r="BG711" s="127">
        <f t="shared" si="515"/>
        <v>0</v>
      </c>
      <c r="BH711" s="127">
        <f t="shared" si="515"/>
        <v>0</v>
      </c>
      <c r="BI711" s="127">
        <f t="shared" si="515"/>
        <v>0</v>
      </c>
      <c r="BJ711" s="127">
        <f t="shared" si="515"/>
        <v>0</v>
      </c>
      <c r="BK711" s="127">
        <f t="shared" si="515"/>
        <v>0</v>
      </c>
      <c r="BL711" s="127">
        <f t="shared" si="515"/>
        <v>0</v>
      </c>
      <c r="BM711" s="127">
        <f t="shared" si="515"/>
        <v>0</v>
      </c>
    </row>
    <row r="712" spans="2:65" x14ac:dyDescent="0.25">
      <c r="B712" t="str">
        <f t="shared" si="516"/>
        <v>FEE D'INGRESSO</v>
      </c>
      <c r="C712" s="51"/>
      <c r="F712" s="127"/>
      <c r="G712" s="127"/>
      <c r="H712" s="127"/>
      <c r="I712" s="127"/>
      <c r="J712" s="127"/>
      <c r="K712" s="127"/>
      <c r="L712" s="127"/>
      <c r="M712" s="127"/>
      <c r="N712" s="127"/>
      <c r="O712" s="127"/>
      <c r="P712" s="127"/>
      <c r="Q712" s="127"/>
      <c r="R712" s="127"/>
      <c r="S712" s="127"/>
      <c r="T712" s="127"/>
      <c r="U712" s="127"/>
      <c r="V712" s="127"/>
      <c r="W712" s="127"/>
      <c r="X712" s="127"/>
      <c r="Y712" s="127"/>
      <c r="Z712" s="127"/>
      <c r="AA712" s="127"/>
      <c r="AB712" s="127"/>
      <c r="AC712" s="127"/>
      <c r="AD712" s="127"/>
      <c r="AE712" s="127"/>
      <c r="AF712" s="127"/>
      <c r="AG712" s="127"/>
      <c r="AH712" s="127"/>
      <c r="AI712" s="127"/>
      <c r="AJ712" s="127"/>
      <c r="AK712" s="127"/>
      <c r="AL712" s="127"/>
      <c r="AM712" s="127"/>
      <c r="AN712" s="127"/>
      <c r="AO712" s="127"/>
      <c r="AP712" s="127"/>
      <c r="AQ712" s="127"/>
      <c r="AR712" s="127"/>
      <c r="AS712" s="127"/>
      <c r="AT712" s="127"/>
      <c r="AU712" s="127"/>
      <c r="AV712" s="127"/>
      <c r="AW712" s="127"/>
      <c r="AX712" s="127">
        <f t="shared" si="515"/>
        <v>0</v>
      </c>
      <c r="AY712" s="127">
        <f t="shared" si="515"/>
        <v>0</v>
      </c>
      <c r="AZ712" s="127">
        <f t="shared" si="515"/>
        <v>0</v>
      </c>
      <c r="BA712" s="127">
        <f t="shared" si="515"/>
        <v>0</v>
      </c>
      <c r="BB712" s="127">
        <f t="shared" si="515"/>
        <v>0</v>
      </c>
      <c r="BC712" s="127">
        <f t="shared" si="515"/>
        <v>0</v>
      </c>
      <c r="BD712" s="127">
        <f t="shared" si="515"/>
        <v>0</v>
      </c>
      <c r="BE712" s="127">
        <f t="shared" si="515"/>
        <v>0</v>
      </c>
      <c r="BF712" s="127">
        <f t="shared" si="515"/>
        <v>0</v>
      </c>
      <c r="BG712" s="127">
        <f t="shared" si="515"/>
        <v>0</v>
      </c>
      <c r="BH712" s="127">
        <f t="shared" si="515"/>
        <v>0</v>
      </c>
      <c r="BI712" s="127">
        <f t="shared" si="515"/>
        <v>0</v>
      </c>
      <c r="BJ712" s="127">
        <f t="shared" si="515"/>
        <v>0</v>
      </c>
      <c r="BK712" s="127">
        <f t="shared" si="515"/>
        <v>0</v>
      </c>
      <c r="BL712" s="127">
        <f t="shared" si="515"/>
        <v>0</v>
      </c>
      <c r="BM712" s="127">
        <f t="shared" si="515"/>
        <v>0</v>
      </c>
    </row>
    <row r="713" spans="2:65" x14ac:dyDescent="0.25">
      <c r="B713" t="str">
        <f>+B706</f>
        <v>ALTRE IMM.NI IMMATERIALI</v>
      </c>
      <c r="C713" s="51"/>
      <c r="F713" s="127"/>
      <c r="G713" s="127"/>
      <c r="H713" s="127"/>
      <c r="I713" s="127"/>
      <c r="J713" s="127"/>
      <c r="K713" s="127"/>
      <c r="L713" s="127"/>
      <c r="M713" s="127"/>
      <c r="N713" s="127"/>
      <c r="O713" s="127"/>
      <c r="P713" s="127"/>
      <c r="Q713" s="127"/>
      <c r="R713" s="127"/>
      <c r="S713" s="127"/>
      <c r="T713" s="127"/>
      <c r="U713" s="127"/>
      <c r="V713" s="127"/>
      <c r="W713" s="127"/>
      <c r="X713" s="127"/>
      <c r="Y713" s="127"/>
      <c r="Z713" s="127"/>
      <c r="AA713" s="127"/>
      <c r="AB713" s="127"/>
      <c r="AC713" s="127"/>
      <c r="AD713" s="127"/>
      <c r="AE713" s="127"/>
      <c r="AF713" s="127"/>
      <c r="AG713" s="127"/>
      <c r="AH713" s="127"/>
      <c r="AI713" s="127"/>
      <c r="AJ713" s="127"/>
      <c r="AK713" s="127"/>
      <c r="AL713" s="127"/>
      <c r="AM713" s="127"/>
      <c r="AN713" s="127"/>
      <c r="AO713" s="127"/>
      <c r="AP713" s="127"/>
      <c r="AQ713" s="127"/>
      <c r="AR713" s="127"/>
      <c r="AS713" s="127"/>
      <c r="AT713" s="127"/>
      <c r="AU713" s="127"/>
      <c r="AV713" s="127"/>
      <c r="AW713" s="127"/>
      <c r="AX713" s="127">
        <f t="shared" si="515"/>
        <v>0</v>
      </c>
      <c r="AY713" s="127">
        <f t="shared" si="515"/>
        <v>0</v>
      </c>
      <c r="AZ713" s="127">
        <f t="shared" si="515"/>
        <v>0</v>
      </c>
      <c r="BA713" s="127">
        <f t="shared" si="515"/>
        <v>0</v>
      </c>
      <c r="BB713" s="127">
        <f t="shared" si="515"/>
        <v>0</v>
      </c>
      <c r="BC713" s="127">
        <f t="shared" si="515"/>
        <v>0</v>
      </c>
      <c r="BD713" s="127">
        <f t="shared" si="515"/>
        <v>0</v>
      </c>
      <c r="BE713" s="127">
        <f t="shared" si="515"/>
        <v>0</v>
      </c>
      <c r="BF713" s="127">
        <f t="shared" si="515"/>
        <v>0</v>
      </c>
      <c r="BG713" s="127">
        <f t="shared" si="515"/>
        <v>0</v>
      </c>
      <c r="BH713" s="127">
        <f t="shared" si="515"/>
        <v>0</v>
      </c>
      <c r="BI713" s="127">
        <f t="shared" si="515"/>
        <v>0</v>
      </c>
      <c r="BJ713" s="127">
        <f t="shared" si="515"/>
        <v>0</v>
      </c>
      <c r="BK713" s="127">
        <f t="shared" si="515"/>
        <v>0</v>
      </c>
      <c r="BL713" s="127">
        <f t="shared" si="515"/>
        <v>0</v>
      </c>
      <c r="BM713" s="127">
        <f t="shared" si="515"/>
        <v>0</v>
      </c>
    </row>
    <row r="714" spans="2:65" x14ac:dyDescent="0.25">
      <c r="F714" s="142"/>
      <c r="G714" s="142"/>
      <c r="H714" s="142"/>
      <c r="I714" s="142"/>
      <c r="J714" s="142"/>
      <c r="K714" s="142"/>
      <c r="L714" s="142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  <c r="Z714" s="142"/>
      <c r="AA714" s="142"/>
      <c r="AB714" s="142"/>
      <c r="AC714" s="142"/>
      <c r="AD714" s="142"/>
      <c r="AE714" s="142"/>
      <c r="AF714" s="142"/>
      <c r="AG714" s="142"/>
      <c r="AH714" s="142"/>
      <c r="AI714" s="142"/>
      <c r="AJ714" s="142"/>
      <c r="AK714" s="142"/>
      <c r="AL714" s="142"/>
      <c r="AM714" s="142"/>
      <c r="AN714" s="142"/>
      <c r="AO714" s="142"/>
      <c r="AP714" s="142"/>
      <c r="AQ714" s="142"/>
      <c r="AR714" s="142"/>
      <c r="AS714" s="142"/>
      <c r="AT714" s="142"/>
      <c r="AU714" s="142"/>
      <c r="AV714" s="142"/>
      <c r="AW714" s="142"/>
      <c r="AX714" s="142"/>
      <c r="AY714" s="142"/>
      <c r="AZ714" s="142"/>
      <c r="BA714" s="142"/>
      <c r="BB714" s="142"/>
      <c r="BC714" s="142"/>
      <c r="BD714" s="142"/>
      <c r="BE714" s="142"/>
      <c r="BF714" s="142"/>
      <c r="BG714" s="142"/>
      <c r="BH714" s="142"/>
      <c r="BI714" s="142"/>
      <c r="BJ714" s="142"/>
      <c r="BK714" s="142"/>
      <c r="BL714" s="142"/>
      <c r="BM714" s="142"/>
    </row>
    <row r="715" spans="2:65" ht="30" x14ac:dyDescent="0.25">
      <c r="C715" s="50" t="s">
        <v>165</v>
      </c>
      <c r="F715" s="165" t="s">
        <v>166</v>
      </c>
      <c r="G715" s="165" t="s">
        <v>166</v>
      </c>
      <c r="H715" s="165" t="s">
        <v>166</v>
      </c>
      <c r="I715" s="165" t="s">
        <v>166</v>
      </c>
      <c r="J715" s="165" t="s">
        <v>166</v>
      </c>
      <c r="K715" s="165" t="s">
        <v>166</v>
      </c>
      <c r="L715" s="165" t="s">
        <v>166</v>
      </c>
      <c r="M715" s="165" t="s">
        <v>166</v>
      </c>
      <c r="N715" s="165" t="s">
        <v>166</v>
      </c>
      <c r="O715" s="165" t="s">
        <v>166</v>
      </c>
      <c r="P715" s="165" t="s">
        <v>166</v>
      </c>
      <c r="Q715" s="165" t="s">
        <v>166</v>
      </c>
      <c r="R715" s="165" t="s">
        <v>166</v>
      </c>
      <c r="S715" s="165" t="s">
        <v>166</v>
      </c>
      <c r="T715" s="165" t="s">
        <v>166</v>
      </c>
      <c r="U715" s="165" t="s">
        <v>166</v>
      </c>
      <c r="V715" s="165" t="s">
        <v>166</v>
      </c>
      <c r="W715" s="165" t="s">
        <v>166</v>
      </c>
      <c r="X715" s="165" t="s">
        <v>166</v>
      </c>
      <c r="Y715" s="165" t="s">
        <v>166</v>
      </c>
      <c r="Z715" s="165" t="s">
        <v>166</v>
      </c>
      <c r="AA715" s="165" t="s">
        <v>166</v>
      </c>
      <c r="AB715" s="165" t="s">
        <v>166</v>
      </c>
      <c r="AC715" s="165" t="s">
        <v>166</v>
      </c>
      <c r="AD715" s="165" t="s">
        <v>166</v>
      </c>
      <c r="AE715" s="165" t="s">
        <v>166</v>
      </c>
      <c r="AF715" s="165" t="s">
        <v>166</v>
      </c>
      <c r="AG715" s="165" t="s">
        <v>166</v>
      </c>
      <c r="AH715" s="165" t="s">
        <v>166</v>
      </c>
      <c r="AI715" s="165" t="s">
        <v>166</v>
      </c>
      <c r="AJ715" s="165" t="s">
        <v>166</v>
      </c>
      <c r="AK715" s="165" t="s">
        <v>166</v>
      </c>
      <c r="AL715" s="165" t="s">
        <v>166</v>
      </c>
      <c r="AM715" s="165" t="s">
        <v>166</v>
      </c>
      <c r="AN715" s="165" t="s">
        <v>166</v>
      </c>
      <c r="AO715" s="165" t="s">
        <v>166</v>
      </c>
      <c r="AP715" s="165" t="s">
        <v>166</v>
      </c>
      <c r="AQ715" s="165" t="s">
        <v>166</v>
      </c>
      <c r="AR715" s="165" t="s">
        <v>166</v>
      </c>
      <c r="AS715" s="165" t="s">
        <v>166</v>
      </c>
      <c r="AT715" s="165" t="s">
        <v>166</v>
      </c>
      <c r="AU715" s="165" t="s">
        <v>166</v>
      </c>
      <c r="AV715" s="165" t="s">
        <v>166</v>
      </c>
      <c r="AW715" s="165" t="s">
        <v>166</v>
      </c>
      <c r="AX715" s="165" t="s">
        <v>166</v>
      </c>
      <c r="AY715" s="165" t="s">
        <v>166</v>
      </c>
      <c r="AZ715" s="165" t="s">
        <v>166</v>
      </c>
      <c r="BA715" s="165" t="s">
        <v>166</v>
      </c>
      <c r="BB715" s="165" t="s">
        <v>166</v>
      </c>
      <c r="BC715" s="165" t="s">
        <v>166</v>
      </c>
      <c r="BD715" s="165" t="s">
        <v>166</v>
      </c>
      <c r="BE715" s="165" t="s">
        <v>166</v>
      </c>
      <c r="BF715" s="165" t="s">
        <v>166</v>
      </c>
      <c r="BG715" s="165" t="s">
        <v>166</v>
      </c>
      <c r="BH715" s="165" t="s">
        <v>166</v>
      </c>
      <c r="BI715" s="165" t="s">
        <v>166</v>
      </c>
      <c r="BJ715" s="165" t="s">
        <v>166</v>
      </c>
      <c r="BK715" s="165" t="s">
        <v>166</v>
      </c>
      <c r="BL715" s="165" t="s">
        <v>166</v>
      </c>
      <c r="BM715" s="165" t="s">
        <v>166</v>
      </c>
    </row>
    <row r="716" spans="2:65" x14ac:dyDescent="0.25">
      <c r="B716" t="str">
        <f>+B701</f>
        <v>FABBRICATI</v>
      </c>
      <c r="C716" s="51">
        <f>+C701</f>
        <v>0</v>
      </c>
      <c r="F716" s="127"/>
      <c r="G716" s="127"/>
      <c r="H716" s="127"/>
      <c r="I716" s="127"/>
      <c r="J716" s="127"/>
      <c r="K716" s="127"/>
      <c r="L716" s="127"/>
      <c r="M716" s="127"/>
      <c r="N716" s="127"/>
      <c r="O716" s="127"/>
      <c r="P716" s="127"/>
      <c r="Q716" s="127"/>
      <c r="R716" s="127"/>
      <c r="S716" s="127"/>
      <c r="T716" s="127"/>
      <c r="U716" s="127"/>
      <c r="V716" s="127"/>
      <c r="W716" s="127"/>
      <c r="X716" s="127"/>
      <c r="Y716" s="127"/>
      <c r="Z716" s="127"/>
      <c r="AA716" s="127"/>
      <c r="AB716" s="127"/>
      <c r="AC716" s="127"/>
      <c r="AD716" s="127"/>
      <c r="AE716" s="127"/>
      <c r="AF716" s="127"/>
      <c r="AG716" s="127"/>
      <c r="AH716" s="127"/>
      <c r="AI716" s="127"/>
      <c r="AJ716" s="127"/>
      <c r="AK716" s="127"/>
      <c r="AL716" s="127"/>
      <c r="AM716" s="127"/>
      <c r="AN716" s="127"/>
      <c r="AO716" s="127"/>
      <c r="AP716" s="127"/>
      <c r="AQ716" s="127"/>
      <c r="AR716" s="127"/>
      <c r="AS716" s="127"/>
      <c r="AT716" s="127"/>
      <c r="AU716" s="127"/>
      <c r="AV716" s="127"/>
      <c r="AW716" s="127"/>
      <c r="AX716" s="127"/>
      <c r="AY716" s="127">
        <f t="shared" ref="AY716:BM716" si="517">+IF(AX723=$G$5,0,1)*(SUM($G$5)*$C716)/12</f>
        <v>0</v>
      </c>
      <c r="AZ716" s="127">
        <f t="shared" si="517"/>
        <v>0</v>
      </c>
      <c r="BA716" s="127">
        <f t="shared" si="517"/>
        <v>0</v>
      </c>
      <c r="BB716" s="127">
        <f t="shared" si="517"/>
        <v>0</v>
      </c>
      <c r="BC716" s="127">
        <f t="shared" si="517"/>
        <v>0</v>
      </c>
      <c r="BD716" s="127">
        <f t="shared" si="517"/>
        <v>0</v>
      </c>
      <c r="BE716" s="127">
        <f t="shared" si="517"/>
        <v>0</v>
      </c>
      <c r="BF716" s="127">
        <f t="shared" si="517"/>
        <v>0</v>
      </c>
      <c r="BG716" s="127">
        <f t="shared" si="517"/>
        <v>0</v>
      </c>
      <c r="BH716" s="127">
        <f t="shared" si="517"/>
        <v>0</v>
      </c>
      <c r="BI716" s="127">
        <f t="shared" si="517"/>
        <v>0</v>
      </c>
      <c r="BJ716" s="127">
        <f t="shared" si="517"/>
        <v>0</v>
      </c>
      <c r="BK716" s="127">
        <f t="shared" si="517"/>
        <v>0</v>
      </c>
      <c r="BL716" s="127">
        <f t="shared" si="517"/>
        <v>0</v>
      </c>
      <c r="BM716" s="127">
        <f t="shared" si="517"/>
        <v>0</v>
      </c>
    </row>
    <row r="717" spans="2:65" x14ac:dyDescent="0.25">
      <c r="B717" t="str">
        <f t="shared" ref="B717:C721" si="518">+B702</f>
        <v>IMPIANTI E MACCHINARI</v>
      </c>
      <c r="C717" s="51">
        <f t="shared" si="518"/>
        <v>0</v>
      </c>
      <c r="F717" s="127"/>
      <c r="G717" s="127"/>
      <c r="H717" s="127"/>
      <c r="I717" s="127"/>
      <c r="J717" s="127"/>
      <c r="K717" s="127"/>
      <c r="L717" s="127"/>
      <c r="M717" s="127"/>
      <c r="N717" s="127"/>
      <c r="O717" s="127"/>
      <c r="P717" s="127"/>
      <c r="Q717" s="127"/>
      <c r="R717" s="127"/>
      <c r="S717" s="127"/>
      <c r="T717" s="127"/>
      <c r="U717" s="127"/>
      <c r="V717" s="127"/>
      <c r="W717" s="127"/>
      <c r="X717" s="127"/>
      <c r="Y717" s="127"/>
      <c r="Z717" s="127"/>
      <c r="AA717" s="127"/>
      <c r="AB717" s="127"/>
      <c r="AC717" s="127"/>
      <c r="AD717" s="127"/>
      <c r="AE717" s="127"/>
      <c r="AF717" s="127"/>
      <c r="AG717" s="127"/>
      <c r="AH717" s="127"/>
      <c r="AI717" s="127"/>
      <c r="AJ717" s="127"/>
      <c r="AK717" s="127"/>
      <c r="AL717" s="127"/>
      <c r="AM717" s="127"/>
      <c r="AN717" s="127"/>
      <c r="AO717" s="127"/>
      <c r="AP717" s="127"/>
      <c r="AQ717" s="127"/>
      <c r="AR717" s="127"/>
      <c r="AS717" s="127"/>
      <c r="AT717" s="127"/>
      <c r="AU717" s="127"/>
      <c r="AV717" s="127"/>
      <c r="AW717" s="127"/>
      <c r="AX717" s="127"/>
      <c r="AY717" s="127">
        <f t="shared" ref="AY717:BM717" si="519">+IF(AX724=$G$5,0,1)*(SUM($G$6)*$C717)/12</f>
        <v>0</v>
      </c>
      <c r="AZ717" s="127">
        <f t="shared" si="519"/>
        <v>0</v>
      </c>
      <c r="BA717" s="127">
        <f t="shared" si="519"/>
        <v>0</v>
      </c>
      <c r="BB717" s="127">
        <f t="shared" si="519"/>
        <v>0</v>
      </c>
      <c r="BC717" s="127">
        <f t="shared" si="519"/>
        <v>0</v>
      </c>
      <c r="BD717" s="127">
        <f t="shared" si="519"/>
        <v>0</v>
      </c>
      <c r="BE717" s="127">
        <f t="shared" si="519"/>
        <v>0</v>
      </c>
      <c r="BF717" s="127">
        <f t="shared" si="519"/>
        <v>0</v>
      </c>
      <c r="BG717" s="127">
        <f t="shared" si="519"/>
        <v>0</v>
      </c>
      <c r="BH717" s="127">
        <f t="shared" si="519"/>
        <v>0</v>
      </c>
      <c r="BI717" s="127">
        <f t="shared" si="519"/>
        <v>0</v>
      </c>
      <c r="BJ717" s="127">
        <f t="shared" si="519"/>
        <v>0</v>
      </c>
      <c r="BK717" s="127">
        <f t="shared" si="519"/>
        <v>0</v>
      </c>
      <c r="BL717" s="127">
        <f t="shared" si="519"/>
        <v>0</v>
      </c>
      <c r="BM717" s="127">
        <f t="shared" si="519"/>
        <v>0</v>
      </c>
    </row>
    <row r="718" spans="2:65" x14ac:dyDescent="0.25">
      <c r="B718" t="str">
        <f t="shared" si="518"/>
        <v>ATTREZZATURE IND.LI E COMM.LI</v>
      </c>
      <c r="C718" s="51">
        <f t="shared" si="518"/>
        <v>0</v>
      </c>
      <c r="F718" s="127"/>
      <c r="G718" s="127"/>
      <c r="H718" s="127"/>
      <c r="I718" s="127"/>
      <c r="J718" s="127"/>
      <c r="K718" s="127"/>
      <c r="L718" s="127"/>
      <c r="M718" s="127"/>
      <c r="N718" s="127"/>
      <c r="O718" s="127"/>
      <c r="P718" s="127"/>
      <c r="Q718" s="127"/>
      <c r="R718" s="127"/>
      <c r="S718" s="127"/>
      <c r="T718" s="127"/>
      <c r="U718" s="127"/>
      <c r="V718" s="127"/>
      <c r="W718" s="127"/>
      <c r="X718" s="127"/>
      <c r="Y718" s="127"/>
      <c r="Z718" s="127"/>
      <c r="AA718" s="127"/>
      <c r="AB718" s="127"/>
      <c r="AC718" s="127"/>
      <c r="AD718" s="127"/>
      <c r="AE718" s="127"/>
      <c r="AF718" s="127"/>
      <c r="AG718" s="127"/>
      <c r="AH718" s="127"/>
      <c r="AI718" s="127"/>
      <c r="AJ718" s="127"/>
      <c r="AK718" s="127"/>
      <c r="AL718" s="127"/>
      <c r="AM718" s="127"/>
      <c r="AN718" s="127"/>
      <c r="AO718" s="127"/>
      <c r="AP718" s="127"/>
      <c r="AQ718" s="127"/>
      <c r="AR718" s="127"/>
      <c r="AS718" s="127"/>
      <c r="AT718" s="127"/>
      <c r="AU718" s="127"/>
      <c r="AV718" s="127"/>
      <c r="AW718" s="127"/>
      <c r="AX718" s="127"/>
      <c r="AY718" s="127">
        <f t="shared" ref="AY718:BM718" si="520">+IF(AX725=$G$5,0,1)*(SUM($G$7)*$C718)/12</f>
        <v>0</v>
      </c>
      <c r="AZ718" s="127">
        <f t="shared" si="520"/>
        <v>0</v>
      </c>
      <c r="BA718" s="127">
        <f t="shared" si="520"/>
        <v>0</v>
      </c>
      <c r="BB718" s="127">
        <f t="shared" si="520"/>
        <v>0</v>
      </c>
      <c r="BC718" s="127">
        <f t="shared" si="520"/>
        <v>0</v>
      </c>
      <c r="BD718" s="127">
        <f t="shared" si="520"/>
        <v>0</v>
      </c>
      <c r="BE718" s="127">
        <f t="shared" si="520"/>
        <v>0</v>
      </c>
      <c r="BF718" s="127">
        <f t="shared" si="520"/>
        <v>0</v>
      </c>
      <c r="BG718" s="127">
        <f t="shared" si="520"/>
        <v>0</v>
      </c>
      <c r="BH718" s="127">
        <f t="shared" si="520"/>
        <v>0</v>
      </c>
      <c r="BI718" s="127">
        <f t="shared" si="520"/>
        <v>0</v>
      </c>
      <c r="BJ718" s="127">
        <f t="shared" si="520"/>
        <v>0</v>
      </c>
      <c r="BK718" s="127">
        <f t="shared" si="520"/>
        <v>0</v>
      </c>
      <c r="BL718" s="127">
        <f t="shared" si="520"/>
        <v>0</v>
      </c>
      <c r="BM718" s="127">
        <f t="shared" si="520"/>
        <v>0</v>
      </c>
    </row>
    <row r="719" spans="2:65" x14ac:dyDescent="0.25">
      <c r="B719" t="str">
        <f t="shared" si="518"/>
        <v>COSTI D'IMPIANTO E AMPLIAMENTO</v>
      </c>
      <c r="C719" s="51">
        <f t="shared" si="518"/>
        <v>0</v>
      </c>
      <c r="F719" s="127"/>
      <c r="G719" s="127"/>
      <c r="H719" s="127"/>
      <c r="I719" s="127"/>
      <c r="J719" s="127"/>
      <c r="K719" s="127"/>
      <c r="L719" s="127"/>
      <c r="M719" s="127"/>
      <c r="N719" s="127"/>
      <c r="O719" s="127"/>
      <c r="P719" s="127"/>
      <c r="Q719" s="127"/>
      <c r="R719" s="127"/>
      <c r="S719" s="127"/>
      <c r="T719" s="127"/>
      <c r="U719" s="127"/>
      <c r="V719" s="127"/>
      <c r="W719" s="127"/>
      <c r="X719" s="127"/>
      <c r="Y719" s="127"/>
      <c r="Z719" s="127"/>
      <c r="AA719" s="127"/>
      <c r="AB719" s="127"/>
      <c r="AC719" s="127"/>
      <c r="AD719" s="127"/>
      <c r="AE719" s="127"/>
      <c r="AF719" s="127"/>
      <c r="AG719" s="127"/>
      <c r="AH719" s="127"/>
      <c r="AI719" s="127"/>
      <c r="AJ719" s="127"/>
      <c r="AK719" s="127"/>
      <c r="AL719" s="127"/>
      <c r="AM719" s="127"/>
      <c r="AN719" s="127"/>
      <c r="AO719" s="127"/>
      <c r="AP719" s="127"/>
      <c r="AQ719" s="127"/>
      <c r="AR719" s="127"/>
      <c r="AS719" s="127"/>
      <c r="AT719" s="127"/>
      <c r="AU719" s="127"/>
      <c r="AV719" s="127"/>
      <c r="AW719" s="127"/>
      <c r="AX719" s="127"/>
      <c r="AY719" s="127">
        <f t="shared" ref="AY719:BM719" si="521">+IF(AX726=$G$5,0,1)*(SUM($G$8)*$C719)/12</f>
        <v>0</v>
      </c>
      <c r="AZ719" s="127">
        <f t="shared" si="521"/>
        <v>0</v>
      </c>
      <c r="BA719" s="127">
        <f t="shared" si="521"/>
        <v>0</v>
      </c>
      <c r="BB719" s="127">
        <f t="shared" si="521"/>
        <v>0</v>
      </c>
      <c r="BC719" s="127">
        <f t="shared" si="521"/>
        <v>0</v>
      </c>
      <c r="BD719" s="127">
        <f t="shared" si="521"/>
        <v>0</v>
      </c>
      <c r="BE719" s="127">
        <f t="shared" si="521"/>
        <v>0</v>
      </c>
      <c r="BF719" s="127">
        <f t="shared" si="521"/>
        <v>0</v>
      </c>
      <c r="BG719" s="127">
        <f t="shared" si="521"/>
        <v>0</v>
      </c>
      <c r="BH719" s="127">
        <f t="shared" si="521"/>
        <v>0</v>
      </c>
      <c r="BI719" s="127">
        <f t="shared" si="521"/>
        <v>0</v>
      </c>
      <c r="BJ719" s="127">
        <f t="shared" si="521"/>
        <v>0</v>
      </c>
      <c r="BK719" s="127">
        <f t="shared" si="521"/>
        <v>0</v>
      </c>
      <c r="BL719" s="127">
        <f t="shared" si="521"/>
        <v>0</v>
      </c>
      <c r="BM719" s="127">
        <f t="shared" si="521"/>
        <v>0</v>
      </c>
    </row>
    <row r="720" spans="2:65" x14ac:dyDescent="0.25">
      <c r="B720" t="str">
        <f t="shared" si="518"/>
        <v>FEE D'INGRESSO</v>
      </c>
      <c r="C720" s="51">
        <f t="shared" si="518"/>
        <v>0</v>
      </c>
      <c r="F720" s="127"/>
      <c r="G720" s="127"/>
      <c r="H720" s="127"/>
      <c r="I720" s="127"/>
      <c r="J720" s="127"/>
      <c r="K720" s="127"/>
      <c r="L720" s="127"/>
      <c r="M720" s="127"/>
      <c r="N720" s="127"/>
      <c r="O720" s="127"/>
      <c r="P720" s="127"/>
      <c r="Q720" s="127"/>
      <c r="R720" s="127"/>
      <c r="S720" s="127"/>
      <c r="T720" s="127"/>
      <c r="U720" s="127"/>
      <c r="V720" s="127"/>
      <c r="W720" s="127"/>
      <c r="X720" s="127"/>
      <c r="Y720" s="127"/>
      <c r="Z720" s="127"/>
      <c r="AA720" s="127"/>
      <c r="AB720" s="127"/>
      <c r="AC720" s="127"/>
      <c r="AD720" s="127"/>
      <c r="AE720" s="127"/>
      <c r="AF720" s="127"/>
      <c r="AG720" s="127"/>
      <c r="AH720" s="127"/>
      <c r="AI720" s="127"/>
      <c r="AJ720" s="127"/>
      <c r="AK720" s="127"/>
      <c r="AL720" s="127"/>
      <c r="AM720" s="127"/>
      <c r="AN720" s="127"/>
      <c r="AO720" s="127"/>
      <c r="AP720" s="127"/>
      <c r="AQ720" s="127"/>
      <c r="AR720" s="127"/>
      <c r="AS720" s="127"/>
      <c r="AT720" s="127"/>
      <c r="AU720" s="127"/>
      <c r="AV720" s="127"/>
      <c r="AW720" s="127"/>
      <c r="AX720" s="127"/>
      <c r="AY720" s="127">
        <f t="shared" ref="AY720:BM720" si="522">+IF(AX727=$G$5,0,1)*(SUM($G$9)*$C720)/12</f>
        <v>0</v>
      </c>
      <c r="AZ720" s="127">
        <f t="shared" si="522"/>
        <v>0</v>
      </c>
      <c r="BA720" s="127">
        <f t="shared" si="522"/>
        <v>0</v>
      </c>
      <c r="BB720" s="127">
        <f t="shared" si="522"/>
        <v>0</v>
      </c>
      <c r="BC720" s="127">
        <f t="shared" si="522"/>
        <v>0</v>
      </c>
      <c r="BD720" s="127">
        <f t="shared" si="522"/>
        <v>0</v>
      </c>
      <c r="BE720" s="127">
        <f t="shared" si="522"/>
        <v>0</v>
      </c>
      <c r="BF720" s="127">
        <f t="shared" si="522"/>
        <v>0</v>
      </c>
      <c r="BG720" s="127">
        <f t="shared" si="522"/>
        <v>0</v>
      </c>
      <c r="BH720" s="127">
        <f t="shared" si="522"/>
        <v>0</v>
      </c>
      <c r="BI720" s="127">
        <f t="shared" si="522"/>
        <v>0</v>
      </c>
      <c r="BJ720" s="127">
        <f t="shared" si="522"/>
        <v>0</v>
      </c>
      <c r="BK720" s="127">
        <f t="shared" si="522"/>
        <v>0</v>
      </c>
      <c r="BL720" s="127">
        <f t="shared" si="522"/>
        <v>0</v>
      </c>
      <c r="BM720" s="127">
        <f t="shared" si="522"/>
        <v>0</v>
      </c>
    </row>
    <row r="721" spans="2:65" x14ac:dyDescent="0.25">
      <c r="B721" t="str">
        <f t="shared" si="518"/>
        <v>ALTRE IMM.NI IMMATERIALI</v>
      </c>
      <c r="C721" s="51">
        <f t="shared" si="518"/>
        <v>0</v>
      </c>
      <c r="F721" s="127"/>
      <c r="G721" s="127"/>
      <c r="H721" s="127"/>
      <c r="I721" s="127"/>
      <c r="J721" s="127"/>
      <c r="K721" s="127"/>
      <c r="L721" s="127"/>
      <c r="M721" s="127"/>
      <c r="N721" s="127"/>
      <c r="O721" s="127"/>
      <c r="P721" s="127"/>
      <c r="Q721" s="127"/>
      <c r="R721" s="127"/>
      <c r="S721" s="127"/>
      <c r="T721" s="127"/>
      <c r="U721" s="127"/>
      <c r="V721" s="127"/>
      <c r="W721" s="127"/>
      <c r="X721" s="127"/>
      <c r="Y721" s="127"/>
      <c r="Z721" s="127"/>
      <c r="AA721" s="127"/>
      <c r="AB721" s="127"/>
      <c r="AC721" s="127"/>
      <c r="AD721" s="127"/>
      <c r="AE721" s="127"/>
      <c r="AF721" s="127"/>
      <c r="AG721" s="127"/>
      <c r="AH721" s="127"/>
      <c r="AI721" s="127"/>
      <c r="AJ721" s="127"/>
      <c r="AK721" s="127"/>
      <c r="AL721" s="127"/>
      <c r="AM721" s="127"/>
      <c r="AN721" s="127"/>
      <c r="AO721" s="127"/>
      <c r="AP721" s="127"/>
      <c r="AQ721" s="127"/>
      <c r="AR721" s="127"/>
      <c r="AS721" s="127"/>
      <c r="AT721" s="127"/>
      <c r="AU721" s="127"/>
      <c r="AV721" s="127"/>
      <c r="AW721" s="127"/>
      <c r="AX721" s="127"/>
      <c r="AY721" s="127">
        <f t="shared" ref="AY721:BM721" si="523">+IF(AX728=$G$5,0,1)*(SUM($G$10)*$C721)/12</f>
        <v>0</v>
      </c>
      <c r="AZ721" s="127">
        <f t="shared" si="523"/>
        <v>0</v>
      </c>
      <c r="BA721" s="127">
        <f t="shared" si="523"/>
        <v>0</v>
      </c>
      <c r="BB721" s="127">
        <f t="shared" si="523"/>
        <v>0</v>
      </c>
      <c r="BC721" s="127">
        <f t="shared" si="523"/>
        <v>0</v>
      </c>
      <c r="BD721" s="127">
        <f t="shared" si="523"/>
        <v>0</v>
      </c>
      <c r="BE721" s="127">
        <f t="shared" si="523"/>
        <v>0</v>
      </c>
      <c r="BF721" s="127">
        <f t="shared" si="523"/>
        <v>0</v>
      </c>
      <c r="BG721" s="127">
        <f t="shared" si="523"/>
        <v>0</v>
      </c>
      <c r="BH721" s="127">
        <f t="shared" si="523"/>
        <v>0</v>
      </c>
      <c r="BI721" s="127">
        <f t="shared" si="523"/>
        <v>0</v>
      </c>
      <c r="BJ721" s="127">
        <f t="shared" si="523"/>
        <v>0</v>
      </c>
      <c r="BK721" s="127">
        <f t="shared" si="523"/>
        <v>0</v>
      </c>
      <c r="BL721" s="127">
        <f t="shared" si="523"/>
        <v>0</v>
      </c>
      <c r="BM721" s="127">
        <f t="shared" si="523"/>
        <v>0</v>
      </c>
    </row>
    <row r="722" spans="2:65" ht="30" x14ac:dyDescent="0.25">
      <c r="C722" s="50"/>
      <c r="F722" s="165" t="s">
        <v>167</v>
      </c>
      <c r="G722" s="165" t="s">
        <v>167</v>
      </c>
      <c r="H722" s="165" t="s">
        <v>167</v>
      </c>
      <c r="I722" s="165" t="s">
        <v>167</v>
      </c>
      <c r="J722" s="165" t="s">
        <v>167</v>
      </c>
      <c r="K722" s="165" t="s">
        <v>167</v>
      </c>
      <c r="L722" s="165" t="s">
        <v>167</v>
      </c>
      <c r="M722" s="165" t="s">
        <v>167</v>
      </c>
      <c r="N722" s="165" t="s">
        <v>167</v>
      </c>
      <c r="O722" s="165" t="s">
        <v>167</v>
      </c>
      <c r="P722" s="165" t="s">
        <v>167</v>
      </c>
      <c r="Q722" s="165" t="s">
        <v>167</v>
      </c>
      <c r="R722" s="165" t="s">
        <v>167</v>
      </c>
      <c r="S722" s="165" t="s">
        <v>167</v>
      </c>
      <c r="T722" s="165" t="s">
        <v>167</v>
      </c>
      <c r="U722" s="165" t="s">
        <v>167</v>
      </c>
      <c r="V722" s="165" t="s">
        <v>167</v>
      </c>
      <c r="W722" s="165" t="s">
        <v>167</v>
      </c>
      <c r="X722" s="165" t="s">
        <v>167</v>
      </c>
      <c r="Y722" s="165" t="s">
        <v>167</v>
      </c>
      <c r="Z722" s="165" t="s">
        <v>167</v>
      </c>
      <c r="AA722" s="165" t="s">
        <v>167</v>
      </c>
      <c r="AB722" s="165" t="s">
        <v>167</v>
      </c>
      <c r="AC722" s="165" t="s">
        <v>167</v>
      </c>
      <c r="AD722" s="165" t="s">
        <v>167</v>
      </c>
      <c r="AE722" s="165" t="s">
        <v>167</v>
      </c>
      <c r="AF722" s="165" t="s">
        <v>167</v>
      </c>
      <c r="AG722" s="165" t="s">
        <v>167</v>
      </c>
      <c r="AH722" s="165" t="s">
        <v>167</v>
      </c>
      <c r="AI722" s="165" t="s">
        <v>167</v>
      </c>
      <c r="AJ722" s="165" t="s">
        <v>167</v>
      </c>
      <c r="AK722" s="165" t="s">
        <v>167</v>
      </c>
      <c r="AL722" s="165" t="s">
        <v>167</v>
      </c>
      <c r="AM722" s="165" t="s">
        <v>167</v>
      </c>
      <c r="AN722" s="165" t="s">
        <v>167</v>
      </c>
      <c r="AO722" s="165" t="s">
        <v>167</v>
      </c>
      <c r="AP722" s="165" t="s">
        <v>167</v>
      </c>
      <c r="AQ722" s="165" t="s">
        <v>167</v>
      </c>
      <c r="AR722" s="165" t="s">
        <v>167</v>
      </c>
      <c r="AS722" s="165" t="s">
        <v>167</v>
      </c>
      <c r="AT722" s="165" t="s">
        <v>167</v>
      </c>
      <c r="AU722" s="165" t="s">
        <v>167</v>
      </c>
      <c r="AV722" s="165" t="s">
        <v>167</v>
      </c>
      <c r="AW722" s="165" t="s">
        <v>167</v>
      </c>
      <c r="AX722" s="165" t="s">
        <v>167</v>
      </c>
      <c r="AY722" s="165" t="s">
        <v>167</v>
      </c>
      <c r="AZ722" s="165" t="s">
        <v>167</v>
      </c>
      <c r="BA722" s="165" t="s">
        <v>167</v>
      </c>
      <c r="BB722" s="165" t="s">
        <v>167</v>
      </c>
      <c r="BC722" s="165" t="s">
        <v>167</v>
      </c>
      <c r="BD722" s="165" t="s">
        <v>167</v>
      </c>
      <c r="BE722" s="165" t="s">
        <v>167</v>
      </c>
      <c r="BF722" s="165" t="s">
        <v>167</v>
      </c>
      <c r="BG722" s="165" t="s">
        <v>167</v>
      </c>
      <c r="BH722" s="165" t="s">
        <v>167</v>
      </c>
      <c r="BI722" s="165" t="s">
        <v>167</v>
      </c>
      <c r="BJ722" s="165" t="s">
        <v>167</v>
      </c>
      <c r="BK722" s="165" t="s">
        <v>167</v>
      </c>
      <c r="BL722" s="165" t="s">
        <v>167</v>
      </c>
      <c r="BM722" s="165" t="s">
        <v>167</v>
      </c>
    </row>
    <row r="723" spans="2:65" x14ac:dyDescent="0.25">
      <c r="B723" t="str">
        <f>+B716</f>
        <v>FABBRICATI</v>
      </c>
      <c r="C723" s="51"/>
      <c r="F723" s="127"/>
      <c r="G723" s="127"/>
      <c r="H723" s="127"/>
      <c r="I723" s="127"/>
      <c r="J723" s="127"/>
      <c r="K723" s="127"/>
      <c r="L723" s="127"/>
      <c r="M723" s="127"/>
      <c r="N723" s="127"/>
      <c r="O723" s="127"/>
      <c r="P723" s="127"/>
      <c r="Q723" s="127"/>
      <c r="R723" s="127"/>
      <c r="S723" s="127"/>
      <c r="T723" s="127"/>
      <c r="U723" s="127"/>
      <c r="V723" s="127"/>
      <c r="W723" s="127"/>
      <c r="X723" s="127"/>
      <c r="Y723" s="127"/>
      <c r="Z723" s="127"/>
      <c r="AA723" s="127"/>
      <c r="AB723" s="127"/>
      <c r="AC723" s="127"/>
      <c r="AD723" s="127"/>
      <c r="AE723" s="127"/>
      <c r="AF723" s="127"/>
      <c r="AG723" s="127"/>
      <c r="AH723" s="127"/>
      <c r="AI723" s="127"/>
      <c r="AJ723" s="127"/>
      <c r="AK723" s="127"/>
      <c r="AL723" s="127"/>
      <c r="AM723" s="127"/>
      <c r="AN723" s="127"/>
      <c r="AO723" s="127"/>
      <c r="AP723" s="127"/>
      <c r="AQ723" s="127"/>
      <c r="AR723" s="127"/>
      <c r="AS723" s="127"/>
      <c r="AT723" s="127"/>
      <c r="AU723" s="127"/>
      <c r="AV723" s="127"/>
      <c r="AW723" s="127"/>
      <c r="AX723" s="127"/>
      <c r="AY723" s="127">
        <f t="shared" ref="AY723:BM728" si="524">+AX723+AY716</f>
        <v>0</v>
      </c>
      <c r="AZ723" s="127">
        <f t="shared" si="524"/>
        <v>0</v>
      </c>
      <c r="BA723" s="127">
        <f t="shared" si="524"/>
        <v>0</v>
      </c>
      <c r="BB723" s="127">
        <f t="shared" si="524"/>
        <v>0</v>
      </c>
      <c r="BC723" s="127">
        <f t="shared" si="524"/>
        <v>0</v>
      </c>
      <c r="BD723" s="127">
        <f t="shared" si="524"/>
        <v>0</v>
      </c>
      <c r="BE723" s="127">
        <f t="shared" si="524"/>
        <v>0</v>
      </c>
      <c r="BF723" s="127">
        <f t="shared" si="524"/>
        <v>0</v>
      </c>
      <c r="BG723" s="127">
        <f t="shared" si="524"/>
        <v>0</v>
      </c>
      <c r="BH723" s="127">
        <f t="shared" si="524"/>
        <v>0</v>
      </c>
      <c r="BI723" s="127">
        <f t="shared" si="524"/>
        <v>0</v>
      </c>
      <c r="BJ723" s="127">
        <f t="shared" si="524"/>
        <v>0</v>
      </c>
      <c r="BK723" s="127">
        <f t="shared" si="524"/>
        <v>0</v>
      </c>
      <c r="BL723" s="127">
        <f t="shared" si="524"/>
        <v>0</v>
      </c>
      <c r="BM723" s="127">
        <f t="shared" si="524"/>
        <v>0</v>
      </c>
    </row>
    <row r="724" spans="2:65" x14ac:dyDescent="0.25">
      <c r="B724" t="str">
        <f t="shared" ref="B724:B727" si="525">+B717</f>
        <v>IMPIANTI E MACCHINARI</v>
      </c>
      <c r="C724" s="51"/>
      <c r="F724" s="127"/>
      <c r="G724" s="127"/>
      <c r="H724" s="127"/>
      <c r="I724" s="127"/>
      <c r="J724" s="127"/>
      <c r="K724" s="127"/>
      <c r="L724" s="127"/>
      <c r="M724" s="127"/>
      <c r="N724" s="127"/>
      <c r="O724" s="127"/>
      <c r="P724" s="127"/>
      <c r="Q724" s="127"/>
      <c r="R724" s="127"/>
      <c r="S724" s="127"/>
      <c r="T724" s="127"/>
      <c r="U724" s="127"/>
      <c r="V724" s="127"/>
      <c r="W724" s="127"/>
      <c r="X724" s="127"/>
      <c r="Y724" s="127"/>
      <c r="Z724" s="127"/>
      <c r="AA724" s="127"/>
      <c r="AB724" s="127"/>
      <c r="AC724" s="127"/>
      <c r="AD724" s="127"/>
      <c r="AE724" s="127"/>
      <c r="AF724" s="127"/>
      <c r="AG724" s="127"/>
      <c r="AH724" s="127"/>
      <c r="AI724" s="127"/>
      <c r="AJ724" s="127"/>
      <c r="AK724" s="127"/>
      <c r="AL724" s="127"/>
      <c r="AM724" s="127"/>
      <c r="AN724" s="127"/>
      <c r="AO724" s="127"/>
      <c r="AP724" s="127"/>
      <c r="AQ724" s="127"/>
      <c r="AR724" s="127"/>
      <c r="AS724" s="127"/>
      <c r="AT724" s="127"/>
      <c r="AU724" s="127"/>
      <c r="AV724" s="127"/>
      <c r="AW724" s="127"/>
      <c r="AX724" s="127"/>
      <c r="AY724" s="127">
        <f t="shared" si="524"/>
        <v>0</v>
      </c>
      <c r="AZ724" s="127">
        <f t="shared" si="524"/>
        <v>0</v>
      </c>
      <c r="BA724" s="127">
        <f t="shared" si="524"/>
        <v>0</v>
      </c>
      <c r="BB724" s="127">
        <f t="shared" si="524"/>
        <v>0</v>
      </c>
      <c r="BC724" s="127">
        <f t="shared" si="524"/>
        <v>0</v>
      </c>
      <c r="BD724" s="127">
        <f t="shared" si="524"/>
        <v>0</v>
      </c>
      <c r="BE724" s="127">
        <f t="shared" si="524"/>
        <v>0</v>
      </c>
      <c r="BF724" s="127">
        <f t="shared" si="524"/>
        <v>0</v>
      </c>
      <c r="BG724" s="127">
        <f t="shared" si="524"/>
        <v>0</v>
      </c>
      <c r="BH724" s="127">
        <f t="shared" si="524"/>
        <v>0</v>
      </c>
      <c r="BI724" s="127">
        <f t="shared" si="524"/>
        <v>0</v>
      </c>
      <c r="BJ724" s="127">
        <f t="shared" si="524"/>
        <v>0</v>
      </c>
      <c r="BK724" s="127">
        <f t="shared" si="524"/>
        <v>0</v>
      </c>
      <c r="BL724" s="127">
        <f t="shared" si="524"/>
        <v>0</v>
      </c>
      <c r="BM724" s="127">
        <f t="shared" si="524"/>
        <v>0</v>
      </c>
    </row>
    <row r="725" spans="2:65" x14ac:dyDescent="0.25">
      <c r="B725" t="str">
        <f t="shared" si="525"/>
        <v>ATTREZZATURE IND.LI E COMM.LI</v>
      </c>
      <c r="C725" s="51"/>
      <c r="F725" s="127"/>
      <c r="G725" s="127"/>
      <c r="H725" s="127"/>
      <c r="I725" s="127"/>
      <c r="J725" s="127"/>
      <c r="K725" s="127"/>
      <c r="L725" s="127"/>
      <c r="M725" s="127"/>
      <c r="N725" s="127"/>
      <c r="O725" s="127"/>
      <c r="P725" s="127"/>
      <c r="Q725" s="127"/>
      <c r="R725" s="127"/>
      <c r="S725" s="127"/>
      <c r="T725" s="127"/>
      <c r="U725" s="127"/>
      <c r="V725" s="127"/>
      <c r="W725" s="127"/>
      <c r="X725" s="127"/>
      <c r="Y725" s="127"/>
      <c r="Z725" s="127"/>
      <c r="AA725" s="127"/>
      <c r="AB725" s="127"/>
      <c r="AC725" s="127"/>
      <c r="AD725" s="127"/>
      <c r="AE725" s="127"/>
      <c r="AF725" s="127"/>
      <c r="AG725" s="127"/>
      <c r="AH725" s="127"/>
      <c r="AI725" s="127"/>
      <c r="AJ725" s="127"/>
      <c r="AK725" s="127"/>
      <c r="AL725" s="127"/>
      <c r="AM725" s="127"/>
      <c r="AN725" s="127"/>
      <c r="AO725" s="127"/>
      <c r="AP725" s="127"/>
      <c r="AQ725" s="127"/>
      <c r="AR725" s="127"/>
      <c r="AS725" s="127"/>
      <c r="AT725" s="127"/>
      <c r="AU725" s="127"/>
      <c r="AV725" s="127"/>
      <c r="AW725" s="127"/>
      <c r="AX725" s="127"/>
      <c r="AY725" s="127">
        <f t="shared" si="524"/>
        <v>0</v>
      </c>
      <c r="AZ725" s="127">
        <f t="shared" si="524"/>
        <v>0</v>
      </c>
      <c r="BA725" s="127">
        <f t="shared" si="524"/>
        <v>0</v>
      </c>
      <c r="BB725" s="127">
        <f t="shared" si="524"/>
        <v>0</v>
      </c>
      <c r="BC725" s="127">
        <f t="shared" si="524"/>
        <v>0</v>
      </c>
      <c r="BD725" s="127">
        <f t="shared" si="524"/>
        <v>0</v>
      </c>
      <c r="BE725" s="127">
        <f t="shared" si="524"/>
        <v>0</v>
      </c>
      <c r="BF725" s="127">
        <f t="shared" si="524"/>
        <v>0</v>
      </c>
      <c r="BG725" s="127">
        <f t="shared" si="524"/>
        <v>0</v>
      </c>
      <c r="BH725" s="127">
        <f t="shared" si="524"/>
        <v>0</v>
      </c>
      <c r="BI725" s="127">
        <f t="shared" si="524"/>
        <v>0</v>
      </c>
      <c r="BJ725" s="127">
        <f t="shared" si="524"/>
        <v>0</v>
      </c>
      <c r="BK725" s="127">
        <f t="shared" si="524"/>
        <v>0</v>
      </c>
      <c r="BL725" s="127">
        <f t="shared" si="524"/>
        <v>0</v>
      </c>
      <c r="BM725" s="127">
        <f t="shared" si="524"/>
        <v>0</v>
      </c>
    </row>
    <row r="726" spans="2:65" x14ac:dyDescent="0.25">
      <c r="B726" t="str">
        <f t="shared" si="525"/>
        <v>COSTI D'IMPIANTO E AMPLIAMENTO</v>
      </c>
      <c r="C726" s="51"/>
      <c r="F726" s="127"/>
      <c r="G726" s="127"/>
      <c r="H726" s="127"/>
      <c r="I726" s="127"/>
      <c r="J726" s="127"/>
      <c r="K726" s="127"/>
      <c r="L726" s="127"/>
      <c r="M726" s="127"/>
      <c r="N726" s="127"/>
      <c r="O726" s="127"/>
      <c r="P726" s="127"/>
      <c r="Q726" s="127"/>
      <c r="R726" s="127"/>
      <c r="S726" s="127"/>
      <c r="T726" s="127"/>
      <c r="U726" s="127"/>
      <c r="V726" s="127"/>
      <c r="W726" s="127"/>
      <c r="X726" s="127"/>
      <c r="Y726" s="127"/>
      <c r="Z726" s="127"/>
      <c r="AA726" s="127"/>
      <c r="AB726" s="127"/>
      <c r="AC726" s="127"/>
      <c r="AD726" s="127"/>
      <c r="AE726" s="127"/>
      <c r="AF726" s="127"/>
      <c r="AG726" s="127"/>
      <c r="AH726" s="127"/>
      <c r="AI726" s="127"/>
      <c r="AJ726" s="127"/>
      <c r="AK726" s="127"/>
      <c r="AL726" s="127"/>
      <c r="AM726" s="127"/>
      <c r="AN726" s="127"/>
      <c r="AO726" s="127"/>
      <c r="AP726" s="127"/>
      <c r="AQ726" s="127"/>
      <c r="AR726" s="127"/>
      <c r="AS726" s="127"/>
      <c r="AT726" s="127"/>
      <c r="AU726" s="127"/>
      <c r="AV726" s="127"/>
      <c r="AW726" s="127"/>
      <c r="AX726" s="127"/>
      <c r="AY726" s="127">
        <f t="shared" si="524"/>
        <v>0</v>
      </c>
      <c r="AZ726" s="127">
        <f t="shared" si="524"/>
        <v>0</v>
      </c>
      <c r="BA726" s="127">
        <f t="shared" si="524"/>
        <v>0</v>
      </c>
      <c r="BB726" s="127">
        <f t="shared" si="524"/>
        <v>0</v>
      </c>
      <c r="BC726" s="127">
        <f t="shared" si="524"/>
        <v>0</v>
      </c>
      <c r="BD726" s="127">
        <f t="shared" si="524"/>
        <v>0</v>
      </c>
      <c r="BE726" s="127">
        <f t="shared" si="524"/>
        <v>0</v>
      </c>
      <c r="BF726" s="127">
        <f t="shared" si="524"/>
        <v>0</v>
      </c>
      <c r="BG726" s="127">
        <f t="shared" si="524"/>
        <v>0</v>
      </c>
      <c r="BH726" s="127">
        <f t="shared" si="524"/>
        <v>0</v>
      </c>
      <c r="BI726" s="127">
        <f t="shared" si="524"/>
        <v>0</v>
      </c>
      <c r="BJ726" s="127">
        <f t="shared" si="524"/>
        <v>0</v>
      </c>
      <c r="BK726" s="127">
        <f t="shared" si="524"/>
        <v>0</v>
      </c>
      <c r="BL726" s="127">
        <f t="shared" si="524"/>
        <v>0</v>
      </c>
      <c r="BM726" s="127">
        <f t="shared" si="524"/>
        <v>0</v>
      </c>
    </row>
    <row r="727" spans="2:65" x14ac:dyDescent="0.25">
      <c r="B727" t="str">
        <f t="shared" si="525"/>
        <v>FEE D'INGRESSO</v>
      </c>
      <c r="C727" s="51"/>
      <c r="F727" s="127"/>
      <c r="G727" s="127"/>
      <c r="H727" s="127"/>
      <c r="I727" s="127"/>
      <c r="J727" s="127"/>
      <c r="K727" s="127"/>
      <c r="L727" s="127"/>
      <c r="M727" s="127"/>
      <c r="N727" s="127"/>
      <c r="O727" s="127"/>
      <c r="P727" s="127"/>
      <c r="Q727" s="127"/>
      <c r="R727" s="127"/>
      <c r="S727" s="127"/>
      <c r="T727" s="127"/>
      <c r="U727" s="127"/>
      <c r="V727" s="127"/>
      <c r="W727" s="127"/>
      <c r="X727" s="127"/>
      <c r="Y727" s="127"/>
      <c r="Z727" s="127"/>
      <c r="AA727" s="127"/>
      <c r="AB727" s="127"/>
      <c r="AC727" s="127"/>
      <c r="AD727" s="127"/>
      <c r="AE727" s="127"/>
      <c r="AF727" s="127"/>
      <c r="AG727" s="127"/>
      <c r="AH727" s="127"/>
      <c r="AI727" s="127"/>
      <c r="AJ727" s="127"/>
      <c r="AK727" s="127"/>
      <c r="AL727" s="127"/>
      <c r="AM727" s="127"/>
      <c r="AN727" s="127"/>
      <c r="AO727" s="127"/>
      <c r="AP727" s="127"/>
      <c r="AQ727" s="127"/>
      <c r="AR727" s="127"/>
      <c r="AS727" s="127"/>
      <c r="AT727" s="127"/>
      <c r="AU727" s="127"/>
      <c r="AV727" s="127"/>
      <c r="AW727" s="127"/>
      <c r="AX727" s="127"/>
      <c r="AY727" s="127">
        <f t="shared" si="524"/>
        <v>0</v>
      </c>
      <c r="AZ727" s="127">
        <f t="shared" si="524"/>
        <v>0</v>
      </c>
      <c r="BA727" s="127">
        <f t="shared" si="524"/>
        <v>0</v>
      </c>
      <c r="BB727" s="127">
        <f t="shared" si="524"/>
        <v>0</v>
      </c>
      <c r="BC727" s="127">
        <f t="shared" si="524"/>
        <v>0</v>
      </c>
      <c r="BD727" s="127">
        <f t="shared" si="524"/>
        <v>0</v>
      </c>
      <c r="BE727" s="127">
        <f t="shared" si="524"/>
        <v>0</v>
      </c>
      <c r="BF727" s="127">
        <f t="shared" si="524"/>
        <v>0</v>
      </c>
      <c r="BG727" s="127">
        <f t="shared" si="524"/>
        <v>0</v>
      </c>
      <c r="BH727" s="127">
        <f t="shared" si="524"/>
        <v>0</v>
      </c>
      <c r="BI727" s="127">
        <f t="shared" si="524"/>
        <v>0</v>
      </c>
      <c r="BJ727" s="127">
        <f t="shared" si="524"/>
        <v>0</v>
      </c>
      <c r="BK727" s="127">
        <f t="shared" si="524"/>
        <v>0</v>
      </c>
      <c r="BL727" s="127">
        <f t="shared" si="524"/>
        <v>0</v>
      </c>
      <c r="BM727" s="127">
        <f t="shared" si="524"/>
        <v>0</v>
      </c>
    </row>
    <row r="728" spans="2:65" x14ac:dyDescent="0.25">
      <c r="B728" t="str">
        <f>+B721</f>
        <v>ALTRE IMM.NI IMMATERIALI</v>
      </c>
      <c r="C728" s="51"/>
      <c r="F728" s="127"/>
      <c r="G728" s="127"/>
      <c r="H728" s="127"/>
      <c r="I728" s="127"/>
      <c r="J728" s="127"/>
      <c r="K728" s="127"/>
      <c r="L728" s="127"/>
      <c r="M728" s="127"/>
      <c r="N728" s="127"/>
      <c r="O728" s="127"/>
      <c r="P728" s="127"/>
      <c r="Q728" s="127"/>
      <c r="R728" s="127"/>
      <c r="S728" s="127"/>
      <c r="T728" s="127"/>
      <c r="U728" s="127"/>
      <c r="V728" s="127"/>
      <c r="W728" s="127"/>
      <c r="X728" s="127"/>
      <c r="Y728" s="127"/>
      <c r="Z728" s="127"/>
      <c r="AA728" s="127"/>
      <c r="AB728" s="127"/>
      <c r="AC728" s="127"/>
      <c r="AD728" s="127"/>
      <c r="AE728" s="127"/>
      <c r="AF728" s="127"/>
      <c r="AG728" s="127"/>
      <c r="AH728" s="127"/>
      <c r="AI728" s="127"/>
      <c r="AJ728" s="127"/>
      <c r="AK728" s="127"/>
      <c r="AL728" s="127"/>
      <c r="AM728" s="127"/>
      <c r="AN728" s="127"/>
      <c r="AO728" s="127"/>
      <c r="AP728" s="127"/>
      <c r="AQ728" s="127"/>
      <c r="AR728" s="127"/>
      <c r="AS728" s="127"/>
      <c r="AT728" s="127"/>
      <c r="AU728" s="127"/>
      <c r="AV728" s="127"/>
      <c r="AW728" s="127"/>
      <c r="AX728" s="127"/>
      <c r="AY728" s="127">
        <f t="shared" si="524"/>
        <v>0</v>
      </c>
      <c r="AZ728" s="127">
        <f t="shared" si="524"/>
        <v>0</v>
      </c>
      <c r="BA728" s="127">
        <f t="shared" si="524"/>
        <v>0</v>
      </c>
      <c r="BB728" s="127">
        <f t="shared" si="524"/>
        <v>0</v>
      </c>
      <c r="BC728" s="127">
        <f t="shared" si="524"/>
        <v>0</v>
      </c>
      <c r="BD728" s="127">
        <f t="shared" si="524"/>
        <v>0</v>
      </c>
      <c r="BE728" s="127">
        <f t="shared" si="524"/>
        <v>0</v>
      </c>
      <c r="BF728" s="127">
        <f t="shared" si="524"/>
        <v>0</v>
      </c>
      <c r="BG728" s="127">
        <f t="shared" si="524"/>
        <v>0</v>
      </c>
      <c r="BH728" s="127">
        <f t="shared" si="524"/>
        <v>0</v>
      </c>
      <c r="BI728" s="127">
        <f t="shared" si="524"/>
        <v>0</v>
      </c>
      <c r="BJ728" s="127">
        <f t="shared" si="524"/>
        <v>0</v>
      </c>
      <c r="BK728" s="127">
        <f t="shared" si="524"/>
        <v>0</v>
      </c>
      <c r="BL728" s="127">
        <f t="shared" si="524"/>
        <v>0</v>
      </c>
      <c r="BM728" s="127">
        <f t="shared" si="524"/>
        <v>0</v>
      </c>
    </row>
    <row r="729" spans="2:65" x14ac:dyDescent="0.25">
      <c r="F729" s="142"/>
      <c r="G729" s="142"/>
      <c r="H729" s="142"/>
      <c r="I729" s="142"/>
      <c r="J729" s="142"/>
      <c r="K729" s="142"/>
      <c r="L729" s="142"/>
      <c r="M729" s="142"/>
      <c r="N729" s="142"/>
      <c r="O729" s="142"/>
      <c r="P729" s="142"/>
      <c r="Q729" s="142"/>
      <c r="R729" s="142"/>
      <c r="S729" s="142"/>
      <c r="T729" s="142"/>
      <c r="U729" s="142"/>
      <c r="V729" s="142"/>
      <c r="W729" s="142"/>
      <c r="X729" s="142"/>
      <c r="Y729" s="142"/>
      <c r="Z729" s="142"/>
      <c r="AA729" s="142"/>
      <c r="AB729" s="142"/>
      <c r="AC729" s="142"/>
      <c r="AD729" s="142"/>
      <c r="AE729" s="142"/>
      <c r="AF729" s="142"/>
      <c r="AG729" s="142"/>
      <c r="AH729" s="142"/>
      <c r="AI729" s="142"/>
      <c r="AJ729" s="142"/>
      <c r="AK729" s="142"/>
      <c r="AL729" s="142"/>
      <c r="AM729" s="142"/>
      <c r="AN729" s="142"/>
      <c r="AO729" s="142"/>
      <c r="AP729" s="142"/>
      <c r="AQ729" s="142"/>
      <c r="AR729" s="142"/>
      <c r="AS729" s="142"/>
      <c r="AT729" s="142"/>
      <c r="AU729" s="142"/>
      <c r="AV729" s="142"/>
      <c r="AW729" s="142"/>
      <c r="AX729" s="142"/>
      <c r="AY729" s="142"/>
      <c r="AZ729" s="142"/>
      <c r="BA729" s="142"/>
      <c r="BB729" s="142"/>
      <c r="BC729" s="142"/>
      <c r="BD729" s="142"/>
      <c r="BE729" s="142"/>
      <c r="BF729" s="142"/>
      <c r="BG729" s="142"/>
      <c r="BH729" s="142"/>
      <c r="BI729" s="142"/>
      <c r="BJ729" s="142"/>
      <c r="BK729" s="142"/>
      <c r="BL729" s="142"/>
      <c r="BM729" s="142"/>
    </row>
    <row r="730" spans="2:65" ht="30" x14ac:dyDescent="0.25">
      <c r="C730" s="50" t="s">
        <v>165</v>
      </c>
      <c r="F730" s="165" t="s">
        <v>166</v>
      </c>
      <c r="G730" s="165" t="s">
        <v>166</v>
      </c>
      <c r="H730" s="165" t="s">
        <v>166</v>
      </c>
      <c r="I730" s="165" t="s">
        <v>166</v>
      </c>
      <c r="J730" s="165" t="s">
        <v>166</v>
      </c>
      <c r="K730" s="165" t="s">
        <v>166</v>
      </c>
      <c r="L730" s="165" t="s">
        <v>166</v>
      </c>
      <c r="M730" s="165" t="s">
        <v>166</v>
      </c>
      <c r="N730" s="165" t="s">
        <v>166</v>
      </c>
      <c r="O730" s="165" t="s">
        <v>166</v>
      </c>
      <c r="P730" s="165" t="s">
        <v>166</v>
      </c>
      <c r="Q730" s="165" t="s">
        <v>166</v>
      </c>
      <c r="R730" s="165" t="s">
        <v>166</v>
      </c>
      <c r="S730" s="165" t="s">
        <v>166</v>
      </c>
      <c r="T730" s="165" t="s">
        <v>166</v>
      </c>
      <c r="U730" s="165" t="s">
        <v>166</v>
      </c>
      <c r="V730" s="165" t="s">
        <v>166</v>
      </c>
      <c r="W730" s="165" t="s">
        <v>166</v>
      </c>
      <c r="X730" s="165" t="s">
        <v>166</v>
      </c>
      <c r="Y730" s="165" t="s">
        <v>166</v>
      </c>
      <c r="Z730" s="165" t="s">
        <v>166</v>
      </c>
      <c r="AA730" s="165" t="s">
        <v>166</v>
      </c>
      <c r="AB730" s="165" t="s">
        <v>166</v>
      </c>
      <c r="AC730" s="165" t="s">
        <v>166</v>
      </c>
      <c r="AD730" s="165" t="s">
        <v>166</v>
      </c>
      <c r="AE730" s="165" t="s">
        <v>166</v>
      </c>
      <c r="AF730" s="165" t="s">
        <v>166</v>
      </c>
      <c r="AG730" s="165" t="s">
        <v>166</v>
      </c>
      <c r="AH730" s="165" t="s">
        <v>166</v>
      </c>
      <c r="AI730" s="165" t="s">
        <v>166</v>
      </c>
      <c r="AJ730" s="165" t="s">
        <v>166</v>
      </c>
      <c r="AK730" s="165" t="s">
        <v>166</v>
      </c>
      <c r="AL730" s="165" t="s">
        <v>166</v>
      </c>
      <c r="AM730" s="165" t="s">
        <v>166</v>
      </c>
      <c r="AN730" s="165" t="s">
        <v>166</v>
      </c>
      <c r="AO730" s="165" t="s">
        <v>166</v>
      </c>
      <c r="AP730" s="165" t="s">
        <v>166</v>
      </c>
      <c r="AQ730" s="165" t="s">
        <v>166</v>
      </c>
      <c r="AR730" s="165" t="s">
        <v>166</v>
      </c>
      <c r="AS730" s="165" t="s">
        <v>166</v>
      </c>
      <c r="AT730" s="165" t="s">
        <v>166</v>
      </c>
      <c r="AU730" s="165" t="s">
        <v>166</v>
      </c>
      <c r="AV730" s="165" t="s">
        <v>166</v>
      </c>
      <c r="AW730" s="165" t="s">
        <v>166</v>
      </c>
      <c r="AX730" s="165" t="s">
        <v>166</v>
      </c>
      <c r="AY730" s="165" t="s">
        <v>166</v>
      </c>
      <c r="AZ730" s="165" t="s">
        <v>166</v>
      </c>
      <c r="BA730" s="165" t="s">
        <v>166</v>
      </c>
      <c r="BB730" s="165" t="s">
        <v>166</v>
      </c>
      <c r="BC730" s="165" t="s">
        <v>166</v>
      </c>
      <c r="BD730" s="165" t="s">
        <v>166</v>
      </c>
      <c r="BE730" s="165" t="s">
        <v>166</v>
      </c>
      <c r="BF730" s="165" t="s">
        <v>166</v>
      </c>
      <c r="BG730" s="165" t="s">
        <v>166</v>
      </c>
      <c r="BH730" s="165" t="s">
        <v>166</v>
      </c>
      <c r="BI730" s="165" t="s">
        <v>166</v>
      </c>
      <c r="BJ730" s="165" t="s">
        <v>166</v>
      </c>
      <c r="BK730" s="165" t="s">
        <v>166</v>
      </c>
      <c r="BL730" s="165" t="s">
        <v>166</v>
      </c>
      <c r="BM730" s="165" t="s">
        <v>166</v>
      </c>
    </row>
    <row r="731" spans="2:65" x14ac:dyDescent="0.25">
      <c r="B731" t="str">
        <f>+B716</f>
        <v>FABBRICATI</v>
      </c>
      <c r="C731" s="51">
        <f>+C716</f>
        <v>0</v>
      </c>
      <c r="F731" s="127"/>
      <c r="G731" s="127"/>
      <c r="H731" s="127"/>
      <c r="I731" s="127"/>
      <c r="J731" s="127"/>
      <c r="K731" s="127"/>
      <c r="L731" s="127"/>
      <c r="M731" s="127"/>
      <c r="N731" s="127"/>
      <c r="O731" s="127"/>
      <c r="P731" s="127"/>
      <c r="Q731" s="127"/>
      <c r="R731" s="127"/>
      <c r="S731" s="127"/>
      <c r="T731" s="127"/>
      <c r="U731" s="127"/>
      <c r="V731" s="127"/>
      <c r="W731" s="127"/>
      <c r="X731" s="127"/>
      <c r="Y731" s="127"/>
      <c r="Z731" s="127"/>
      <c r="AA731" s="127"/>
      <c r="AB731" s="127"/>
      <c r="AC731" s="127"/>
      <c r="AD731" s="127"/>
      <c r="AE731" s="127"/>
      <c r="AF731" s="127"/>
      <c r="AG731" s="127"/>
      <c r="AH731" s="127"/>
      <c r="AI731" s="127"/>
      <c r="AJ731" s="127"/>
      <c r="AK731" s="127"/>
      <c r="AL731" s="127"/>
      <c r="AM731" s="127"/>
      <c r="AN731" s="127"/>
      <c r="AO731" s="127"/>
      <c r="AP731" s="127"/>
      <c r="AQ731" s="127"/>
      <c r="AR731" s="127"/>
      <c r="AS731" s="127"/>
      <c r="AT731" s="127"/>
      <c r="AU731" s="127"/>
      <c r="AV731" s="127"/>
      <c r="AW731" s="127"/>
      <c r="AX731" s="127"/>
      <c r="AY731" s="127"/>
      <c r="AZ731" s="127">
        <f t="shared" ref="AZ731:BM731" si="526">+IF(AY738=$G$5,0,1)*(SUM($G$5)*$C731)/12</f>
        <v>0</v>
      </c>
      <c r="BA731" s="127">
        <f t="shared" si="526"/>
        <v>0</v>
      </c>
      <c r="BB731" s="127">
        <f t="shared" si="526"/>
        <v>0</v>
      </c>
      <c r="BC731" s="127">
        <f t="shared" si="526"/>
        <v>0</v>
      </c>
      <c r="BD731" s="127">
        <f t="shared" si="526"/>
        <v>0</v>
      </c>
      <c r="BE731" s="127">
        <f t="shared" si="526"/>
        <v>0</v>
      </c>
      <c r="BF731" s="127">
        <f t="shared" si="526"/>
        <v>0</v>
      </c>
      <c r="BG731" s="127">
        <f t="shared" si="526"/>
        <v>0</v>
      </c>
      <c r="BH731" s="127">
        <f t="shared" si="526"/>
        <v>0</v>
      </c>
      <c r="BI731" s="127">
        <f t="shared" si="526"/>
        <v>0</v>
      </c>
      <c r="BJ731" s="127">
        <f t="shared" si="526"/>
        <v>0</v>
      </c>
      <c r="BK731" s="127">
        <f t="shared" si="526"/>
        <v>0</v>
      </c>
      <c r="BL731" s="127">
        <f t="shared" si="526"/>
        <v>0</v>
      </c>
      <c r="BM731" s="127">
        <f t="shared" si="526"/>
        <v>0</v>
      </c>
    </row>
    <row r="732" spans="2:65" x14ac:dyDescent="0.25">
      <c r="B732" t="str">
        <f t="shared" ref="B732:C736" si="527">+B717</f>
        <v>IMPIANTI E MACCHINARI</v>
      </c>
      <c r="C732" s="51">
        <f t="shared" si="527"/>
        <v>0</v>
      </c>
      <c r="F732" s="127"/>
      <c r="G732" s="127"/>
      <c r="H732" s="127"/>
      <c r="I732" s="127"/>
      <c r="J732" s="127"/>
      <c r="K732" s="127"/>
      <c r="L732" s="127"/>
      <c r="M732" s="127"/>
      <c r="N732" s="127"/>
      <c r="O732" s="127"/>
      <c r="P732" s="127"/>
      <c r="Q732" s="127"/>
      <c r="R732" s="127"/>
      <c r="S732" s="127"/>
      <c r="T732" s="127"/>
      <c r="U732" s="127"/>
      <c r="V732" s="127"/>
      <c r="W732" s="127"/>
      <c r="X732" s="127"/>
      <c r="Y732" s="127"/>
      <c r="Z732" s="127"/>
      <c r="AA732" s="127"/>
      <c r="AB732" s="127"/>
      <c r="AC732" s="127"/>
      <c r="AD732" s="127"/>
      <c r="AE732" s="127"/>
      <c r="AF732" s="127"/>
      <c r="AG732" s="127"/>
      <c r="AH732" s="127"/>
      <c r="AI732" s="127"/>
      <c r="AJ732" s="127"/>
      <c r="AK732" s="127"/>
      <c r="AL732" s="127"/>
      <c r="AM732" s="127"/>
      <c r="AN732" s="127"/>
      <c r="AO732" s="127"/>
      <c r="AP732" s="127"/>
      <c r="AQ732" s="127"/>
      <c r="AR732" s="127"/>
      <c r="AS732" s="127"/>
      <c r="AT732" s="127"/>
      <c r="AU732" s="127"/>
      <c r="AV732" s="127"/>
      <c r="AW732" s="127"/>
      <c r="AX732" s="127"/>
      <c r="AY732" s="127"/>
      <c r="AZ732" s="127">
        <f t="shared" ref="AZ732:BM732" si="528">+IF(AY739=$G$5,0,1)*(SUM($G$6)*$C732)/12</f>
        <v>0</v>
      </c>
      <c r="BA732" s="127">
        <f t="shared" si="528"/>
        <v>0</v>
      </c>
      <c r="BB732" s="127">
        <f t="shared" si="528"/>
        <v>0</v>
      </c>
      <c r="BC732" s="127">
        <f t="shared" si="528"/>
        <v>0</v>
      </c>
      <c r="BD732" s="127">
        <f t="shared" si="528"/>
        <v>0</v>
      </c>
      <c r="BE732" s="127">
        <f t="shared" si="528"/>
        <v>0</v>
      </c>
      <c r="BF732" s="127">
        <f t="shared" si="528"/>
        <v>0</v>
      </c>
      <c r="BG732" s="127">
        <f t="shared" si="528"/>
        <v>0</v>
      </c>
      <c r="BH732" s="127">
        <f t="shared" si="528"/>
        <v>0</v>
      </c>
      <c r="BI732" s="127">
        <f t="shared" si="528"/>
        <v>0</v>
      </c>
      <c r="BJ732" s="127">
        <f t="shared" si="528"/>
        <v>0</v>
      </c>
      <c r="BK732" s="127">
        <f t="shared" si="528"/>
        <v>0</v>
      </c>
      <c r="BL732" s="127">
        <f t="shared" si="528"/>
        <v>0</v>
      </c>
      <c r="BM732" s="127">
        <f t="shared" si="528"/>
        <v>0</v>
      </c>
    </row>
    <row r="733" spans="2:65" x14ac:dyDescent="0.25">
      <c r="B733" t="str">
        <f t="shared" si="527"/>
        <v>ATTREZZATURE IND.LI E COMM.LI</v>
      </c>
      <c r="C733" s="51">
        <f t="shared" si="527"/>
        <v>0</v>
      </c>
      <c r="F733" s="127"/>
      <c r="G733" s="127"/>
      <c r="H733" s="127"/>
      <c r="I733" s="127"/>
      <c r="J733" s="127"/>
      <c r="K733" s="127"/>
      <c r="L733" s="127"/>
      <c r="M733" s="127"/>
      <c r="N733" s="127"/>
      <c r="O733" s="127"/>
      <c r="P733" s="127"/>
      <c r="Q733" s="127"/>
      <c r="R733" s="127"/>
      <c r="S733" s="127"/>
      <c r="T733" s="127"/>
      <c r="U733" s="127"/>
      <c r="V733" s="127"/>
      <c r="W733" s="127"/>
      <c r="X733" s="127"/>
      <c r="Y733" s="127"/>
      <c r="Z733" s="127"/>
      <c r="AA733" s="127"/>
      <c r="AB733" s="127"/>
      <c r="AC733" s="127"/>
      <c r="AD733" s="127"/>
      <c r="AE733" s="127"/>
      <c r="AF733" s="127"/>
      <c r="AG733" s="127"/>
      <c r="AH733" s="127"/>
      <c r="AI733" s="127"/>
      <c r="AJ733" s="127"/>
      <c r="AK733" s="127"/>
      <c r="AL733" s="127"/>
      <c r="AM733" s="127"/>
      <c r="AN733" s="127"/>
      <c r="AO733" s="127"/>
      <c r="AP733" s="127"/>
      <c r="AQ733" s="127"/>
      <c r="AR733" s="127"/>
      <c r="AS733" s="127"/>
      <c r="AT733" s="127"/>
      <c r="AU733" s="127"/>
      <c r="AV733" s="127"/>
      <c r="AW733" s="127"/>
      <c r="AX733" s="127"/>
      <c r="AY733" s="127"/>
      <c r="AZ733" s="127">
        <f t="shared" ref="AZ733:BM733" si="529">+IF(AY740=$G$5,0,1)*(SUM($G$7)*$C733)/12</f>
        <v>0</v>
      </c>
      <c r="BA733" s="127">
        <f t="shared" si="529"/>
        <v>0</v>
      </c>
      <c r="BB733" s="127">
        <f t="shared" si="529"/>
        <v>0</v>
      </c>
      <c r="BC733" s="127">
        <f t="shared" si="529"/>
        <v>0</v>
      </c>
      <c r="BD733" s="127">
        <f t="shared" si="529"/>
        <v>0</v>
      </c>
      <c r="BE733" s="127">
        <f t="shared" si="529"/>
        <v>0</v>
      </c>
      <c r="BF733" s="127">
        <f t="shared" si="529"/>
        <v>0</v>
      </c>
      <c r="BG733" s="127">
        <f t="shared" si="529"/>
        <v>0</v>
      </c>
      <c r="BH733" s="127">
        <f t="shared" si="529"/>
        <v>0</v>
      </c>
      <c r="BI733" s="127">
        <f t="shared" si="529"/>
        <v>0</v>
      </c>
      <c r="BJ733" s="127">
        <f t="shared" si="529"/>
        <v>0</v>
      </c>
      <c r="BK733" s="127">
        <f t="shared" si="529"/>
        <v>0</v>
      </c>
      <c r="BL733" s="127">
        <f t="shared" si="529"/>
        <v>0</v>
      </c>
      <c r="BM733" s="127">
        <f t="shared" si="529"/>
        <v>0</v>
      </c>
    </row>
    <row r="734" spans="2:65" x14ac:dyDescent="0.25">
      <c r="B734" t="str">
        <f t="shared" si="527"/>
        <v>COSTI D'IMPIANTO E AMPLIAMENTO</v>
      </c>
      <c r="C734" s="51">
        <f t="shared" si="527"/>
        <v>0</v>
      </c>
      <c r="F734" s="127"/>
      <c r="G734" s="127"/>
      <c r="H734" s="127"/>
      <c r="I734" s="127"/>
      <c r="J734" s="127"/>
      <c r="K734" s="127"/>
      <c r="L734" s="127"/>
      <c r="M734" s="127"/>
      <c r="N734" s="127"/>
      <c r="O734" s="127"/>
      <c r="P734" s="127"/>
      <c r="Q734" s="127"/>
      <c r="R734" s="127"/>
      <c r="S734" s="127"/>
      <c r="T734" s="127"/>
      <c r="U734" s="127"/>
      <c r="V734" s="127"/>
      <c r="W734" s="127"/>
      <c r="X734" s="127"/>
      <c r="Y734" s="127"/>
      <c r="Z734" s="127"/>
      <c r="AA734" s="127"/>
      <c r="AB734" s="127"/>
      <c r="AC734" s="127"/>
      <c r="AD734" s="127"/>
      <c r="AE734" s="127"/>
      <c r="AF734" s="127"/>
      <c r="AG734" s="127"/>
      <c r="AH734" s="127"/>
      <c r="AI734" s="127"/>
      <c r="AJ734" s="127"/>
      <c r="AK734" s="127"/>
      <c r="AL734" s="127"/>
      <c r="AM734" s="127"/>
      <c r="AN734" s="127"/>
      <c r="AO734" s="127"/>
      <c r="AP734" s="127"/>
      <c r="AQ734" s="127"/>
      <c r="AR734" s="127"/>
      <c r="AS734" s="127"/>
      <c r="AT734" s="127"/>
      <c r="AU734" s="127"/>
      <c r="AV734" s="127"/>
      <c r="AW734" s="127"/>
      <c r="AX734" s="127"/>
      <c r="AY734" s="127"/>
      <c r="AZ734" s="127">
        <f t="shared" ref="AZ734:BM734" si="530">+IF(AY741=$G$5,0,1)*(SUM($G$8)*$C734)/12</f>
        <v>0</v>
      </c>
      <c r="BA734" s="127">
        <f t="shared" si="530"/>
        <v>0</v>
      </c>
      <c r="BB734" s="127">
        <f t="shared" si="530"/>
        <v>0</v>
      </c>
      <c r="BC734" s="127">
        <f t="shared" si="530"/>
        <v>0</v>
      </c>
      <c r="BD734" s="127">
        <f t="shared" si="530"/>
        <v>0</v>
      </c>
      <c r="BE734" s="127">
        <f t="shared" si="530"/>
        <v>0</v>
      </c>
      <c r="BF734" s="127">
        <f t="shared" si="530"/>
        <v>0</v>
      </c>
      <c r="BG734" s="127">
        <f t="shared" si="530"/>
        <v>0</v>
      </c>
      <c r="BH734" s="127">
        <f t="shared" si="530"/>
        <v>0</v>
      </c>
      <c r="BI734" s="127">
        <f t="shared" si="530"/>
        <v>0</v>
      </c>
      <c r="BJ734" s="127">
        <f t="shared" si="530"/>
        <v>0</v>
      </c>
      <c r="BK734" s="127">
        <f t="shared" si="530"/>
        <v>0</v>
      </c>
      <c r="BL734" s="127">
        <f t="shared" si="530"/>
        <v>0</v>
      </c>
      <c r="BM734" s="127">
        <f t="shared" si="530"/>
        <v>0</v>
      </c>
    </row>
    <row r="735" spans="2:65" x14ac:dyDescent="0.25">
      <c r="B735" t="str">
        <f t="shared" si="527"/>
        <v>FEE D'INGRESSO</v>
      </c>
      <c r="C735" s="51">
        <f t="shared" si="527"/>
        <v>0</v>
      </c>
      <c r="F735" s="127"/>
      <c r="G735" s="127"/>
      <c r="H735" s="127"/>
      <c r="I735" s="127"/>
      <c r="J735" s="127"/>
      <c r="K735" s="127"/>
      <c r="L735" s="127"/>
      <c r="M735" s="127"/>
      <c r="N735" s="127"/>
      <c r="O735" s="127"/>
      <c r="P735" s="127"/>
      <c r="Q735" s="127"/>
      <c r="R735" s="127"/>
      <c r="S735" s="127"/>
      <c r="T735" s="127"/>
      <c r="U735" s="127"/>
      <c r="V735" s="127"/>
      <c r="W735" s="127"/>
      <c r="X735" s="127"/>
      <c r="Y735" s="127"/>
      <c r="Z735" s="127"/>
      <c r="AA735" s="127"/>
      <c r="AB735" s="127"/>
      <c r="AC735" s="127"/>
      <c r="AD735" s="127"/>
      <c r="AE735" s="127"/>
      <c r="AF735" s="127"/>
      <c r="AG735" s="127"/>
      <c r="AH735" s="127"/>
      <c r="AI735" s="127"/>
      <c r="AJ735" s="127"/>
      <c r="AK735" s="127"/>
      <c r="AL735" s="127"/>
      <c r="AM735" s="127"/>
      <c r="AN735" s="127"/>
      <c r="AO735" s="127"/>
      <c r="AP735" s="127"/>
      <c r="AQ735" s="127"/>
      <c r="AR735" s="127"/>
      <c r="AS735" s="127"/>
      <c r="AT735" s="127"/>
      <c r="AU735" s="127"/>
      <c r="AV735" s="127"/>
      <c r="AW735" s="127"/>
      <c r="AX735" s="127"/>
      <c r="AY735" s="127"/>
      <c r="AZ735" s="127">
        <f t="shared" ref="AZ735:BM735" si="531">+IF(AY742=$G$5,0,1)*(SUM($G$9)*$C735)/12</f>
        <v>0</v>
      </c>
      <c r="BA735" s="127">
        <f t="shared" si="531"/>
        <v>0</v>
      </c>
      <c r="BB735" s="127">
        <f t="shared" si="531"/>
        <v>0</v>
      </c>
      <c r="BC735" s="127">
        <f t="shared" si="531"/>
        <v>0</v>
      </c>
      <c r="BD735" s="127">
        <f t="shared" si="531"/>
        <v>0</v>
      </c>
      <c r="BE735" s="127">
        <f t="shared" si="531"/>
        <v>0</v>
      </c>
      <c r="BF735" s="127">
        <f t="shared" si="531"/>
        <v>0</v>
      </c>
      <c r="BG735" s="127">
        <f t="shared" si="531"/>
        <v>0</v>
      </c>
      <c r="BH735" s="127">
        <f t="shared" si="531"/>
        <v>0</v>
      </c>
      <c r="BI735" s="127">
        <f t="shared" si="531"/>
        <v>0</v>
      </c>
      <c r="BJ735" s="127">
        <f t="shared" si="531"/>
        <v>0</v>
      </c>
      <c r="BK735" s="127">
        <f t="shared" si="531"/>
        <v>0</v>
      </c>
      <c r="BL735" s="127">
        <f t="shared" si="531"/>
        <v>0</v>
      </c>
      <c r="BM735" s="127">
        <f t="shared" si="531"/>
        <v>0</v>
      </c>
    </row>
    <row r="736" spans="2:65" x14ac:dyDescent="0.25">
      <c r="B736" t="str">
        <f t="shared" si="527"/>
        <v>ALTRE IMM.NI IMMATERIALI</v>
      </c>
      <c r="C736" s="51">
        <f t="shared" si="527"/>
        <v>0</v>
      </c>
      <c r="F736" s="127"/>
      <c r="G736" s="127"/>
      <c r="H736" s="127"/>
      <c r="I736" s="127"/>
      <c r="J736" s="127"/>
      <c r="K736" s="127"/>
      <c r="L736" s="127"/>
      <c r="M736" s="127"/>
      <c r="N736" s="127"/>
      <c r="O736" s="127"/>
      <c r="P736" s="127"/>
      <c r="Q736" s="127"/>
      <c r="R736" s="127"/>
      <c r="S736" s="127"/>
      <c r="T736" s="127"/>
      <c r="U736" s="127"/>
      <c r="V736" s="127"/>
      <c r="W736" s="127"/>
      <c r="X736" s="127"/>
      <c r="Y736" s="127"/>
      <c r="Z736" s="127"/>
      <c r="AA736" s="127"/>
      <c r="AB736" s="127"/>
      <c r="AC736" s="127"/>
      <c r="AD736" s="127"/>
      <c r="AE736" s="127"/>
      <c r="AF736" s="127"/>
      <c r="AG736" s="127"/>
      <c r="AH736" s="127"/>
      <c r="AI736" s="127"/>
      <c r="AJ736" s="127"/>
      <c r="AK736" s="127"/>
      <c r="AL736" s="127"/>
      <c r="AM736" s="127"/>
      <c r="AN736" s="127"/>
      <c r="AO736" s="127"/>
      <c r="AP736" s="127"/>
      <c r="AQ736" s="127"/>
      <c r="AR736" s="127"/>
      <c r="AS736" s="127"/>
      <c r="AT736" s="127"/>
      <c r="AU736" s="127"/>
      <c r="AV736" s="127"/>
      <c r="AW736" s="127"/>
      <c r="AX736" s="127"/>
      <c r="AY736" s="127"/>
      <c r="AZ736" s="127">
        <f t="shared" ref="AZ736:BM736" si="532">+IF(AY743=$G$5,0,1)*(SUM($G$10)*$C736)/12</f>
        <v>0</v>
      </c>
      <c r="BA736" s="127">
        <f t="shared" si="532"/>
        <v>0</v>
      </c>
      <c r="BB736" s="127">
        <f t="shared" si="532"/>
        <v>0</v>
      </c>
      <c r="BC736" s="127">
        <f t="shared" si="532"/>
        <v>0</v>
      </c>
      <c r="BD736" s="127">
        <f t="shared" si="532"/>
        <v>0</v>
      </c>
      <c r="BE736" s="127">
        <f t="shared" si="532"/>
        <v>0</v>
      </c>
      <c r="BF736" s="127">
        <f t="shared" si="532"/>
        <v>0</v>
      </c>
      <c r="BG736" s="127">
        <f t="shared" si="532"/>
        <v>0</v>
      </c>
      <c r="BH736" s="127">
        <f t="shared" si="532"/>
        <v>0</v>
      </c>
      <c r="BI736" s="127">
        <f t="shared" si="532"/>
        <v>0</v>
      </c>
      <c r="BJ736" s="127">
        <f t="shared" si="532"/>
        <v>0</v>
      </c>
      <c r="BK736" s="127">
        <f t="shared" si="532"/>
        <v>0</v>
      </c>
      <c r="BL736" s="127">
        <f t="shared" si="532"/>
        <v>0</v>
      </c>
      <c r="BM736" s="127">
        <f t="shared" si="532"/>
        <v>0</v>
      </c>
    </row>
    <row r="737" spans="2:65" ht="30" x14ac:dyDescent="0.25">
      <c r="C737" s="50"/>
      <c r="F737" s="165" t="s">
        <v>167</v>
      </c>
      <c r="G737" s="165" t="s">
        <v>167</v>
      </c>
      <c r="H737" s="165" t="s">
        <v>167</v>
      </c>
      <c r="I737" s="165" t="s">
        <v>167</v>
      </c>
      <c r="J737" s="165" t="s">
        <v>167</v>
      </c>
      <c r="K737" s="165" t="s">
        <v>167</v>
      </c>
      <c r="L737" s="165" t="s">
        <v>167</v>
      </c>
      <c r="M737" s="165" t="s">
        <v>167</v>
      </c>
      <c r="N737" s="165" t="s">
        <v>167</v>
      </c>
      <c r="O737" s="165" t="s">
        <v>167</v>
      </c>
      <c r="P737" s="165" t="s">
        <v>167</v>
      </c>
      <c r="Q737" s="165" t="s">
        <v>167</v>
      </c>
      <c r="R737" s="165" t="s">
        <v>167</v>
      </c>
      <c r="S737" s="165" t="s">
        <v>167</v>
      </c>
      <c r="T737" s="165" t="s">
        <v>167</v>
      </c>
      <c r="U737" s="165" t="s">
        <v>167</v>
      </c>
      <c r="V737" s="165" t="s">
        <v>167</v>
      </c>
      <c r="W737" s="165" t="s">
        <v>167</v>
      </c>
      <c r="X737" s="165" t="s">
        <v>167</v>
      </c>
      <c r="Y737" s="165" t="s">
        <v>167</v>
      </c>
      <c r="Z737" s="165" t="s">
        <v>167</v>
      </c>
      <c r="AA737" s="165" t="s">
        <v>167</v>
      </c>
      <c r="AB737" s="165" t="s">
        <v>167</v>
      </c>
      <c r="AC737" s="165" t="s">
        <v>167</v>
      </c>
      <c r="AD737" s="165" t="s">
        <v>167</v>
      </c>
      <c r="AE737" s="165" t="s">
        <v>167</v>
      </c>
      <c r="AF737" s="165" t="s">
        <v>167</v>
      </c>
      <c r="AG737" s="165" t="s">
        <v>167</v>
      </c>
      <c r="AH737" s="165" t="s">
        <v>167</v>
      </c>
      <c r="AI737" s="165" t="s">
        <v>167</v>
      </c>
      <c r="AJ737" s="165" t="s">
        <v>167</v>
      </c>
      <c r="AK737" s="165" t="s">
        <v>167</v>
      </c>
      <c r="AL737" s="165" t="s">
        <v>167</v>
      </c>
      <c r="AM737" s="165" t="s">
        <v>167</v>
      </c>
      <c r="AN737" s="165" t="s">
        <v>167</v>
      </c>
      <c r="AO737" s="165" t="s">
        <v>167</v>
      </c>
      <c r="AP737" s="165" t="s">
        <v>167</v>
      </c>
      <c r="AQ737" s="165" t="s">
        <v>167</v>
      </c>
      <c r="AR737" s="165" t="s">
        <v>167</v>
      </c>
      <c r="AS737" s="165" t="s">
        <v>167</v>
      </c>
      <c r="AT737" s="165" t="s">
        <v>167</v>
      </c>
      <c r="AU737" s="165" t="s">
        <v>167</v>
      </c>
      <c r="AV737" s="165" t="s">
        <v>167</v>
      </c>
      <c r="AW737" s="165" t="s">
        <v>167</v>
      </c>
      <c r="AX737" s="165" t="s">
        <v>167</v>
      </c>
      <c r="AY737" s="165" t="s">
        <v>167</v>
      </c>
      <c r="AZ737" s="165" t="s">
        <v>167</v>
      </c>
      <c r="BA737" s="165" t="s">
        <v>167</v>
      </c>
      <c r="BB737" s="165" t="s">
        <v>167</v>
      </c>
      <c r="BC737" s="165" t="s">
        <v>167</v>
      </c>
      <c r="BD737" s="165" t="s">
        <v>167</v>
      </c>
      <c r="BE737" s="165" t="s">
        <v>167</v>
      </c>
      <c r="BF737" s="165" t="s">
        <v>167</v>
      </c>
      <c r="BG737" s="165" t="s">
        <v>167</v>
      </c>
      <c r="BH737" s="165" t="s">
        <v>167</v>
      </c>
      <c r="BI737" s="165" t="s">
        <v>167</v>
      </c>
      <c r="BJ737" s="165" t="s">
        <v>167</v>
      </c>
      <c r="BK737" s="165" t="s">
        <v>167</v>
      </c>
      <c r="BL737" s="165" t="s">
        <v>167</v>
      </c>
      <c r="BM737" s="165" t="s">
        <v>167</v>
      </c>
    </row>
    <row r="738" spans="2:65" x14ac:dyDescent="0.25">
      <c r="B738" t="str">
        <f>+B731</f>
        <v>FABBRICATI</v>
      </c>
      <c r="C738" s="51"/>
      <c r="F738" s="127"/>
      <c r="G738" s="127"/>
      <c r="H738" s="127"/>
      <c r="I738" s="127"/>
      <c r="J738" s="127"/>
      <c r="K738" s="127"/>
      <c r="L738" s="127"/>
      <c r="M738" s="127"/>
      <c r="N738" s="127"/>
      <c r="O738" s="127"/>
      <c r="P738" s="127"/>
      <c r="Q738" s="127"/>
      <c r="R738" s="127"/>
      <c r="S738" s="127"/>
      <c r="T738" s="127"/>
      <c r="U738" s="127"/>
      <c r="V738" s="127"/>
      <c r="W738" s="127"/>
      <c r="X738" s="127"/>
      <c r="Y738" s="127"/>
      <c r="Z738" s="127"/>
      <c r="AA738" s="127"/>
      <c r="AB738" s="127"/>
      <c r="AC738" s="127"/>
      <c r="AD738" s="127"/>
      <c r="AE738" s="127"/>
      <c r="AF738" s="127"/>
      <c r="AG738" s="127"/>
      <c r="AH738" s="127"/>
      <c r="AI738" s="127"/>
      <c r="AJ738" s="127"/>
      <c r="AK738" s="127"/>
      <c r="AL738" s="127"/>
      <c r="AM738" s="127"/>
      <c r="AN738" s="127"/>
      <c r="AO738" s="127"/>
      <c r="AP738" s="127"/>
      <c r="AQ738" s="127"/>
      <c r="AR738" s="127"/>
      <c r="AS738" s="127"/>
      <c r="AT738" s="127"/>
      <c r="AU738" s="127"/>
      <c r="AV738" s="127"/>
      <c r="AW738" s="127"/>
      <c r="AX738" s="127"/>
      <c r="AY738" s="127"/>
      <c r="AZ738" s="127">
        <f t="shared" ref="AZ738:BM743" si="533">+AY738+AZ731</f>
        <v>0</v>
      </c>
      <c r="BA738" s="127">
        <f t="shared" si="533"/>
        <v>0</v>
      </c>
      <c r="BB738" s="127">
        <f t="shared" si="533"/>
        <v>0</v>
      </c>
      <c r="BC738" s="127">
        <f t="shared" si="533"/>
        <v>0</v>
      </c>
      <c r="BD738" s="127">
        <f t="shared" si="533"/>
        <v>0</v>
      </c>
      <c r="BE738" s="127">
        <f t="shared" si="533"/>
        <v>0</v>
      </c>
      <c r="BF738" s="127">
        <f t="shared" si="533"/>
        <v>0</v>
      </c>
      <c r="BG738" s="127">
        <f t="shared" si="533"/>
        <v>0</v>
      </c>
      <c r="BH738" s="127">
        <f t="shared" si="533"/>
        <v>0</v>
      </c>
      <c r="BI738" s="127">
        <f t="shared" si="533"/>
        <v>0</v>
      </c>
      <c r="BJ738" s="127">
        <f t="shared" si="533"/>
        <v>0</v>
      </c>
      <c r="BK738" s="127">
        <f t="shared" si="533"/>
        <v>0</v>
      </c>
      <c r="BL738" s="127">
        <f t="shared" si="533"/>
        <v>0</v>
      </c>
      <c r="BM738" s="127">
        <f t="shared" si="533"/>
        <v>0</v>
      </c>
    </row>
    <row r="739" spans="2:65" x14ac:dyDescent="0.25">
      <c r="B739" t="str">
        <f t="shared" ref="B739:B742" si="534">+B732</f>
        <v>IMPIANTI E MACCHINARI</v>
      </c>
      <c r="C739" s="51"/>
      <c r="F739" s="127"/>
      <c r="G739" s="127"/>
      <c r="H739" s="127"/>
      <c r="I739" s="127"/>
      <c r="J739" s="127"/>
      <c r="K739" s="127"/>
      <c r="L739" s="127"/>
      <c r="M739" s="127"/>
      <c r="N739" s="127"/>
      <c r="O739" s="127"/>
      <c r="P739" s="127"/>
      <c r="Q739" s="127"/>
      <c r="R739" s="127"/>
      <c r="S739" s="127"/>
      <c r="T739" s="127"/>
      <c r="U739" s="127"/>
      <c r="V739" s="127"/>
      <c r="W739" s="127"/>
      <c r="X739" s="127"/>
      <c r="Y739" s="127"/>
      <c r="Z739" s="127"/>
      <c r="AA739" s="127"/>
      <c r="AB739" s="127"/>
      <c r="AC739" s="127"/>
      <c r="AD739" s="127"/>
      <c r="AE739" s="127"/>
      <c r="AF739" s="127"/>
      <c r="AG739" s="127"/>
      <c r="AH739" s="127"/>
      <c r="AI739" s="127"/>
      <c r="AJ739" s="127"/>
      <c r="AK739" s="127"/>
      <c r="AL739" s="127"/>
      <c r="AM739" s="127"/>
      <c r="AN739" s="127"/>
      <c r="AO739" s="127"/>
      <c r="AP739" s="127"/>
      <c r="AQ739" s="127"/>
      <c r="AR739" s="127"/>
      <c r="AS739" s="127"/>
      <c r="AT739" s="127"/>
      <c r="AU739" s="127"/>
      <c r="AV739" s="127"/>
      <c r="AW739" s="127"/>
      <c r="AX739" s="127"/>
      <c r="AY739" s="127"/>
      <c r="AZ739" s="127">
        <f t="shared" si="533"/>
        <v>0</v>
      </c>
      <c r="BA739" s="127">
        <f t="shared" si="533"/>
        <v>0</v>
      </c>
      <c r="BB739" s="127">
        <f t="shared" si="533"/>
        <v>0</v>
      </c>
      <c r="BC739" s="127">
        <f t="shared" si="533"/>
        <v>0</v>
      </c>
      <c r="BD739" s="127">
        <f t="shared" si="533"/>
        <v>0</v>
      </c>
      <c r="BE739" s="127">
        <f t="shared" si="533"/>
        <v>0</v>
      </c>
      <c r="BF739" s="127">
        <f t="shared" si="533"/>
        <v>0</v>
      </c>
      <c r="BG739" s="127">
        <f t="shared" si="533"/>
        <v>0</v>
      </c>
      <c r="BH739" s="127">
        <f t="shared" si="533"/>
        <v>0</v>
      </c>
      <c r="BI739" s="127">
        <f t="shared" si="533"/>
        <v>0</v>
      </c>
      <c r="BJ739" s="127">
        <f t="shared" si="533"/>
        <v>0</v>
      </c>
      <c r="BK739" s="127">
        <f t="shared" si="533"/>
        <v>0</v>
      </c>
      <c r="BL739" s="127">
        <f t="shared" si="533"/>
        <v>0</v>
      </c>
      <c r="BM739" s="127">
        <f t="shared" si="533"/>
        <v>0</v>
      </c>
    </row>
    <row r="740" spans="2:65" x14ac:dyDescent="0.25">
      <c r="B740" t="str">
        <f t="shared" si="534"/>
        <v>ATTREZZATURE IND.LI E COMM.LI</v>
      </c>
      <c r="C740" s="51"/>
      <c r="F740" s="127"/>
      <c r="G740" s="127"/>
      <c r="H740" s="127"/>
      <c r="I740" s="127"/>
      <c r="J740" s="127"/>
      <c r="K740" s="127"/>
      <c r="L740" s="127"/>
      <c r="M740" s="127"/>
      <c r="N740" s="127"/>
      <c r="O740" s="127"/>
      <c r="P740" s="127"/>
      <c r="Q740" s="127"/>
      <c r="R740" s="127"/>
      <c r="S740" s="127"/>
      <c r="T740" s="127"/>
      <c r="U740" s="127"/>
      <c r="V740" s="127"/>
      <c r="W740" s="127"/>
      <c r="X740" s="127"/>
      <c r="Y740" s="127"/>
      <c r="Z740" s="127"/>
      <c r="AA740" s="127"/>
      <c r="AB740" s="127"/>
      <c r="AC740" s="127"/>
      <c r="AD740" s="127"/>
      <c r="AE740" s="127"/>
      <c r="AF740" s="127"/>
      <c r="AG740" s="127"/>
      <c r="AH740" s="127"/>
      <c r="AI740" s="127"/>
      <c r="AJ740" s="127"/>
      <c r="AK740" s="127"/>
      <c r="AL740" s="127"/>
      <c r="AM740" s="127"/>
      <c r="AN740" s="127"/>
      <c r="AO740" s="127"/>
      <c r="AP740" s="127"/>
      <c r="AQ740" s="127"/>
      <c r="AR740" s="127"/>
      <c r="AS740" s="127"/>
      <c r="AT740" s="127"/>
      <c r="AU740" s="127"/>
      <c r="AV740" s="127"/>
      <c r="AW740" s="127"/>
      <c r="AX740" s="127"/>
      <c r="AY740" s="127"/>
      <c r="AZ740" s="127">
        <f t="shared" si="533"/>
        <v>0</v>
      </c>
      <c r="BA740" s="127">
        <f t="shared" si="533"/>
        <v>0</v>
      </c>
      <c r="BB740" s="127">
        <f t="shared" si="533"/>
        <v>0</v>
      </c>
      <c r="BC740" s="127">
        <f t="shared" si="533"/>
        <v>0</v>
      </c>
      <c r="BD740" s="127">
        <f t="shared" si="533"/>
        <v>0</v>
      </c>
      <c r="BE740" s="127">
        <f t="shared" si="533"/>
        <v>0</v>
      </c>
      <c r="BF740" s="127">
        <f t="shared" si="533"/>
        <v>0</v>
      </c>
      <c r="BG740" s="127">
        <f t="shared" si="533"/>
        <v>0</v>
      </c>
      <c r="BH740" s="127">
        <f t="shared" si="533"/>
        <v>0</v>
      </c>
      <c r="BI740" s="127">
        <f t="shared" si="533"/>
        <v>0</v>
      </c>
      <c r="BJ740" s="127">
        <f t="shared" si="533"/>
        <v>0</v>
      </c>
      <c r="BK740" s="127">
        <f t="shared" si="533"/>
        <v>0</v>
      </c>
      <c r="BL740" s="127">
        <f t="shared" si="533"/>
        <v>0</v>
      </c>
      <c r="BM740" s="127">
        <f t="shared" si="533"/>
        <v>0</v>
      </c>
    </row>
    <row r="741" spans="2:65" x14ac:dyDescent="0.25">
      <c r="B741" t="str">
        <f t="shared" si="534"/>
        <v>COSTI D'IMPIANTO E AMPLIAMENTO</v>
      </c>
      <c r="C741" s="51"/>
      <c r="F741" s="127"/>
      <c r="G741" s="127"/>
      <c r="H741" s="127"/>
      <c r="I741" s="127"/>
      <c r="J741" s="127"/>
      <c r="K741" s="127"/>
      <c r="L741" s="127"/>
      <c r="M741" s="127"/>
      <c r="N741" s="127"/>
      <c r="O741" s="127"/>
      <c r="P741" s="127"/>
      <c r="Q741" s="127"/>
      <c r="R741" s="127"/>
      <c r="S741" s="127"/>
      <c r="T741" s="127"/>
      <c r="U741" s="127"/>
      <c r="V741" s="127"/>
      <c r="W741" s="127"/>
      <c r="X741" s="127"/>
      <c r="Y741" s="127"/>
      <c r="Z741" s="127"/>
      <c r="AA741" s="127"/>
      <c r="AB741" s="127"/>
      <c r="AC741" s="127"/>
      <c r="AD741" s="127"/>
      <c r="AE741" s="127"/>
      <c r="AF741" s="127"/>
      <c r="AG741" s="127"/>
      <c r="AH741" s="127"/>
      <c r="AI741" s="127"/>
      <c r="AJ741" s="127"/>
      <c r="AK741" s="127"/>
      <c r="AL741" s="127"/>
      <c r="AM741" s="127"/>
      <c r="AN741" s="127"/>
      <c r="AO741" s="127"/>
      <c r="AP741" s="127"/>
      <c r="AQ741" s="127"/>
      <c r="AR741" s="127"/>
      <c r="AS741" s="127"/>
      <c r="AT741" s="127"/>
      <c r="AU741" s="127"/>
      <c r="AV741" s="127"/>
      <c r="AW741" s="127"/>
      <c r="AX741" s="127"/>
      <c r="AY741" s="127"/>
      <c r="AZ741" s="127">
        <f t="shared" si="533"/>
        <v>0</v>
      </c>
      <c r="BA741" s="127">
        <f t="shared" si="533"/>
        <v>0</v>
      </c>
      <c r="BB741" s="127">
        <f t="shared" si="533"/>
        <v>0</v>
      </c>
      <c r="BC741" s="127">
        <f t="shared" si="533"/>
        <v>0</v>
      </c>
      <c r="BD741" s="127">
        <f t="shared" si="533"/>
        <v>0</v>
      </c>
      <c r="BE741" s="127">
        <f t="shared" si="533"/>
        <v>0</v>
      </c>
      <c r="BF741" s="127">
        <f t="shared" si="533"/>
        <v>0</v>
      </c>
      <c r="BG741" s="127">
        <f t="shared" si="533"/>
        <v>0</v>
      </c>
      <c r="BH741" s="127">
        <f t="shared" si="533"/>
        <v>0</v>
      </c>
      <c r="BI741" s="127">
        <f t="shared" si="533"/>
        <v>0</v>
      </c>
      <c r="BJ741" s="127">
        <f t="shared" si="533"/>
        <v>0</v>
      </c>
      <c r="BK741" s="127">
        <f t="shared" si="533"/>
        <v>0</v>
      </c>
      <c r="BL741" s="127">
        <f t="shared" si="533"/>
        <v>0</v>
      </c>
      <c r="BM741" s="127">
        <f t="shared" si="533"/>
        <v>0</v>
      </c>
    </row>
    <row r="742" spans="2:65" x14ac:dyDescent="0.25">
      <c r="B742" t="str">
        <f t="shared" si="534"/>
        <v>FEE D'INGRESSO</v>
      </c>
      <c r="C742" s="51"/>
      <c r="F742" s="127"/>
      <c r="G742" s="127"/>
      <c r="H742" s="127"/>
      <c r="I742" s="127"/>
      <c r="J742" s="127"/>
      <c r="K742" s="127"/>
      <c r="L742" s="127"/>
      <c r="M742" s="127"/>
      <c r="N742" s="127"/>
      <c r="O742" s="127"/>
      <c r="P742" s="127"/>
      <c r="Q742" s="127"/>
      <c r="R742" s="127"/>
      <c r="S742" s="127"/>
      <c r="T742" s="127"/>
      <c r="U742" s="127"/>
      <c r="V742" s="127"/>
      <c r="W742" s="127"/>
      <c r="X742" s="127"/>
      <c r="Y742" s="127"/>
      <c r="Z742" s="127"/>
      <c r="AA742" s="127"/>
      <c r="AB742" s="127"/>
      <c r="AC742" s="127"/>
      <c r="AD742" s="127"/>
      <c r="AE742" s="127"/>
      <c r="AF742" s="127"/>
      <c r="AG742" s="127"/>
      <c r="AH742" s="127"/>
      <c r="AI742" s="127"/>
      <c r="AJ742" s="127"/>
      <c r="AK742" s="127"/>
      <c r="AL742" s="127"/>
      <c r="AM742" s="127"/>
      <c r="AN742" s="127"/>
      <c r="AO742" s="127"/>
      <c r="AP742" s="127"/>
      <c r="AQ742" s="127"/>
      <c r="AR742" s="127"/>
      <c r="AS742" s="127"/>
      <c r="AT742" s="127"/>
      <c r="AU742" s="127"/>
      <c r="AV742" s="127"/>
      <c r="AW742" s="127"/>
      <c r="AX742" s="127"/>
      <c r="AY742" s="127"/>
      <c r="AZ742" s="127">
        <f t="shared" si="533"/>
        <v>0</v>
      </c>
      <c r="BA742" s="127">
        <f t="shared" si="533"/>
        <v>0</v>
      </c>
      <c r="BB742" s="127">
        <f t="shared" si="533"/>
        <v>0</v>
      </c>
      <c r="BC742" s="127">
        <f t="shared" si="533"/>
        <v>0</v>
      </c>
      <c r="BD742" s="127">
        <f t="shared" si="533"/>
        <v>0</v>
      </c>
      <c r="BE742" s="127">
        <f t="shared" si="533"/>
        <v>0</v>
      </c>
      <c r="BF742" s="127">
        <f t="shared" si="533"/>
        <v>0</v>
      </c>
      <c r="BG742" s="127">
        <f t="shared" si="533"/>
        <v>0</v>
      </c>
      <c r="BH742" s="127">
        <f t="shared" si="533"/>
        <v>0</v>
      </c>
      <c r="BI742" s="127">
        <f t="shared" si="533"/>
        <v>0</v>
      </c>
      <c r="BJ742" s="127">
        <f t="shared" si="533"/>
        <v>0</v>
      </c>
      <c r="BK742" s="127">
        <f t="shared" si="533"/>
        <v>0</v>
      </c>
      <c r="BL742" s="127">
        <f t="shared" si="533"/>
        <v>0</v>
      </c>
      <c r="BM742" s="127">
        <f t="shared" si="533"/>
        <v>0</v>
      </c>
    </row>
    <row r="743" spans="2:65" x14ac:dyDescent="0.25">
      <c r="B743" t="str">
        <f>+B736</f>
        <v>ALTRE IMM.NI IMMATERIALI</v>
      </c>
      <c r="C743" s="51"/>
      <c r="F743" s="127"/>
      <c r="G743" s="127"/>
      <c r="H743" s="127"/>
      <c r="I743" s="127"/>
      <c r="J743" s="127"/>
      <c r="K743" s="127"/>
      <c r="L743" s="127"/>
      <c r="M743" s="127"/>
      <c r="N743" s="127"/>
      <c r="O743" s="127"/>
      <c r="P743" s="127"/>
      <c r="Q743" s="127"/>
      <c r="R743" s="127"/>
      <c r="S743" s="127"/>
      <c r="T743" s="127"/>
      <c r="U743" s="127"/>
      <c r="V743" s="127"/>
      <c r="W743" s="127"/>
      <c r="X743" s="127"/>
      <c r="Y743" s="127"/>
      <c r="Z743" s="127"/>
      <c r="AA743" s="127"/>
      <c r="AB743" s="127"/>
      <c r="AC743" s="127"/>
      <c r="AD743" s="127"/>
      <c r="AE743" s="127"/>
      <c r="AF743" s="127"/>
      <c r="AG743" s="127"/>
      <c r="AH743" s="127"/>
      <c r="AI743" s="127"/>
      <c r="AJ743" s="127"/>
      <c r="AK743" s="127"/>
      <c r="AL743" s="127"/>
      <c r="AM743" s="127"/>
      <c r="AN743" s="127"/>
      <c r="AO743" s="127"/>
      <c r="AP743" s="127"/>
      <c r="AQ743" s="127"/>
      <c r="AR743" s="127"/>
      <c r="AS743" s="127"/>
      <c r="AT743" s="127"/>
      <c r="AU743" s="127"/>
      <c r="AV743" s="127"/>
      <c r="AW743" s="127"/>
      <c r="AX743" s="127"/>
      <c r="AY743" s="127"/>
      <c r="AZ743" s="127">
        <f t="shared" si="533"/>
        <v>0</v>
      </c>
      <c r="BA743" s="127">
        <f t="shared" si="533"/>
        <v>0</v>
      </c>
      <c r="BB743" s="127">
        <f t="shared" si="533"/>
        <v>0</v>
      </c>
      <c r="BC743" s="127">
        <f t="shared" si="533"/>
        <v>0</v>
      </c>
      <c r="BD743" s="127">
        <f t="shared" si="533"/>
        <v>0</v>
      </c>
      <c r="BE743" s="127">
        <f t="shared" si="533"/>
        <v>0</v>
      </c>
      <c r="BF743" s="127">
        <f t="shared" si="533"/>
        <v>0</v>
      </c>
      <c r="BG743" s="127">
        <f t="shared" si="533"/>
        <v>0</v>
      </c>
      <c r="BH743" s="127">
        <f t="shared" si="533"/>
        <v>0</v>
      </c>
      <c r="BI743" s="127">
        <f t="shared" si="533"/>
        <v>0</v>
      </c>
      <c r="BJ743" s="127">
        <f t="shared" si="533"/>
        <v>0</v>
      </c>
      <c r="BK743" s="127">
        <f t="shared" si="533"/>
        <v>0</v>
      </c>
      <c r="BL743" s="127">
        <f t="shared" si="533"/>
        <v>0</v>
      </c>
      <c r="BM743" s="127">
        <f t="shared" si="533"/>
        <v>0</v>
      </c>
    </row>
    <row r="744" spans="2:65" x14ac:dyDescent="0.25">
      <c r="F744" s="142"/>
      <c r="G744" s="142"/>
      <c r="H744" s="142"/>
      <c r="I744" s="142"/>
      <c r="J744" s="142"/>
      <c r="K744" s="142"/>
      <c r="L744" s="142"/>
      <c r="M744" s="142"/>
      <c r="N744" s="142"/>
      <c r="O744" s="142"/>
      <c r="P744" s="142"/>
      <c r="Q744" s="142"/>
      <c r="R744" s="142"/>
      <c r="S744" s="142"/>
      <c r="T744" s="142"/>
      <c r="U744" s="142"/>
      <c r="V744" s="142"/>
      <c r="W744" s="142"/>
      <c r="X744" s="142"/>
      <c r="Y744" s="142"/>
      <c r="Z744" s="142"/>
      <c r="AA744" s="142"/>
      <c r="AB744" s="142"/>
      <c r="AC744" s="142"/>
      <c r="AD744" s="142"/>
      <c r="AE744" s="142"/>
      <c r="AF744" s="142"/>
      <c r="AG744" s="142"/>
      <c r="AH744" s="142"/>
      <c r="AI744" s="142"/>
      <c r="AJ744" s="142"/>
      <c r="AK744" s="142"/>
      <c r="AL744" s="142"/>
      <c r="AM744" s="142"/>
      <c r="AN744" s="142"/>
      <c r="AO744" s="142"/>
      <c r="AP744" s="142"/>
      <c r="AQ744" s="142"/>
      <c r="AR744" s="142"/>
      <c r="AS744" s="142"/>
      <c r="AT744" s="142"/>
      <c r="AU744" s="142"/>
      <c r="AV744" s="142"/>
      <c r="AW744" s="142"/>
      <c r="AX744" s="142"/>
      <c r="AY744" s="142"/>
      <c r="AZ744" s="142"/>
      <c r="BA744" s="142"/>
      <c r="BB744" s="142"/>
      <c r="BC744" s="142"/>
      <c r="BD744" s="142"/>
      <c r="BE744" s="142"/>
      <c r="BF744" s="142"/>
      <c r="BG744" s="142"/>
      <c r="BH744" s="142"/>
      <c r="BI744" s="142"/>
      <c r="BJ744" s="142"/>
      <c r="BK744" s="142"/>
      <c r="BL744" s="142"/>
      <c r="BM744" s="142"/>
    </row>
    <row r="745" spans="2:65" ht="30" x14ac:dyDescent="0.25">
      <c r="C745" s="50" t="s">
        <v>165</v>
      </c>
      <c r="F745" s="165" t="s">
        <v>166</v>
      </c>
      <c r="G745" s="165" t="s">
        <v>166</v>
      </c>
      <c r="H745" s="165" t="s">
        <v>166</v>
      </c>
      <c r="I745" s="165" t="s">
        <v>166</v>
      </c>
      <c r="J745" s="165" t="s">
        <v>166</v>
      </c>
      <c r="K745" s="165" t="s">
        <v>166</v>
      </c>
      <c r="L745" s="165" t="s">
        <v>166</v>
      </c>
      <c r="M745" s="165" t="s">
        <v>166</v>
      </c>
      <c r="N745" s="165" t="s">
        <v>166</v>
      </c>
      <c r="O745" s="165" t="s">
        <v>166</v>
      </c>
      <c r="P745" s="165" t="s">
        <v>166</v>
      </c>
      <c r="Q745" s="165" t="s">
        <v>166</v>
      </c>
      <c r="R745" s="165" t="s">
        <v>166</v>
      </c>
      <c r="S745" s="165" t="s">
        <v>166</v>
      </c>
      <c r="T745" s="165" t="s">
        <v>166</v>
      </c>
      <c r="U745" s="165" t="s">
        <v>166</v>
      </c>
      <c r="V745" s="165" t="s">
        <v>166</v>
      </c>
      <c r="W745" s="165" t="s">
        <v>166</v>
      </c>
      <c r="X745" s="165" t="s">
        <v>166</v>
      </c>
      <c r="Y745" s="165" t="s">
        <v>166</v>
      </c>
      <c r="Z745" s="165" t="s">
        <v>166</v>
      </c>
      <c r="AA745" s="165" t="s">
        <v>166</v>
      </c>
      <c r="AB745" s="165" t="s">
        <v>166</v>
      </c>
      <c r="AC745" s="165" t="s">
        <v>166</v>
      </c>
      <c r="AD745" s="165" t="s">
        <v>166</v>
      </c>
      <c r="AE745" s="165" t="s">
        <v>166</v>
      </c>
      <c r="AF745" s="165" t="s">
        <v>166</v>
      </c>
      <c r="AG745" s="165" t="s">
        <v>166</v>
      </c>
      <c r="AH745" s="165" t="s">
        <v>166</v>
      </c>
      <c r="AI745" s="165" t="s">
        <v>166</v>
      </c>
      <c r="AJ745" s="165" t="s">
        <v>166</v>
      </c>
      <c r="AK745" s="165" t="s">
        <v>166</v>
      </c>
      <c r="AL745" s="165" t="s">
        <v>166</v>
      </c>
      <c r="AM745" s="165" t="s">
        <v>166</v>
      </c>
      <c r="AN745" s="165" t="s">
        <v>166</v>
      </c>
      <c r="AO745" s="165" t="s">
        <v>166</v>
      </c>
      <c r="AP745" s="165" t="s">
        <v>166</v>
      </c>
      <c r="AQ745" s="165" t="s">
        <v>166</v>
      </c>
      <c r="AR745" s="165" t="s">
        <v>166</v>
      </c>
      <c r="AS745" s="165" t="s">
        <v>166</v>
      </c>
      <c r="AT745" s="165" t="s">
        <v>166</v>
      </c>
      <c r="AU745" s="165" t="s">
        <v>166</v>
      </c>
      <c r="AV745" s="165" t="s">
        <v>166</v>
      </c>
      <c r="AW745" s="165" t="s">
        <v>166</v>
      </c>
      <c r="AX745" s="165" t="s">
        <v>166</v>
      </c>
      <c r="AY745" s="165" t="s">
        <v>166</v>
      </c>
      <c r="AZ745" s="165" t="s">
        <v>166</v>
      </c>
      <c r="BA745" s="165" t="s">
        <v>166</v>
      </c>
      <c r="BB745" s="165" t="s">
        <v>166</v>
      </c>
      <c r="BC745" s="165" t="s">
        <v>166</v>
      </c>
      <c r="BD745" s="165" t="s">
        <v>166</v>
      </c>
      <c r="BE745" s="165" t="s">
        <v>166</v>
      </c>
      <c r="BF745" s="165" t="s">
        <v>166</v>
      </c>
      <c r="BG745" s="165" t="s">
        <v>166</v>
      </c>
      <c r="BH745" s="165" t="s">
        <v>166</v>
      </c>
      <c r="BI745" s="165" t="s">
        <v>166</v>
      </c>
      <c r="BJ745" s="165" t="s">
        <v>166</v>
      </c>
      <c r="BK745" s="165" t="s">
        <v>166</v>
      </c>
      <c r="BL745" s="165" t="s">
        <v>166</v>
      </c>
      <c r="BM745" s="165" t="s">
        <v>166</v>
      </c>
    </row>
    <row r="746" spans="2:65" x14ac:dyDescent="0.25">
      <c r="B746" t="str">
        <f>+B731</f>
        <v>FABBRICATI</v>
      </c>
      <c r="C746" s="51">
        <f>+C731</f>
        <v>0</v>
      </c>
      <c r="F746" s="127"/>
      <c r="G746" s="127"/>
      <c r="H746" s="127"/>
      <c r="I746" s="127"/>
      <c r="J746" s="127"/>
      <c r="K746" s="127"/>
      <c r="L746" s="127"/>
      <c r="M746" s="127"/>
      <c r="N746" s="127"/>
      <c r="O746" s="127"/>
      <c r="P746" s="127"/>
      <c r="Q746" s="127"/>
      <c r="R746" s="127"/>
      <c r="S746" s="127"/>
      <c r="T746" s="127"/>
      <c r="U746" s="127"/>
      <c r="V746" s="127"/>
      <c r="W746" s="127"/>
      <c r="X746" s="127"/>
      <c r="Y746" s="127"/>
      <c r="Z746" s="127"/>
      <c r="AA746" s="127"/>
      <c r="AB746" s="127"/>
      <c r="AC746" s="127"/>
      <c r="AD746" s="127"/>
      <c r="AE746" s="127"/>
      <c r="AF746" s="127"/>
      <c r="AG746" s="127"/>
      <c r="AH746" s="127"/>
      <c r="AI746" s="127"/>
      <c r="AJ746" s="127"/>
      <c r="AK746" s="127"/>
      <c r="AL746" s="127"/>
      <c r="AM746" s="127"/>
      <c r="AN746" s="127"/>
      <c r="AO746" s="127"/>
      <c r="AP746" s="127"/>
      <c r="AQ746" s="127"/>
      <c r="AR746" s="127"/>
      <c r="AS746" s="127"/>
      <c r="AT746" s="127"/>
      <c r="AU746" s="127"/>
      <c r="AV746" s="127"/>
      <c r="AW746" s="127"/>
      <c r="AX746" s="127"/>
      <c r="AY746" s="127"/>
      <c r="AZ746" s="127"/>
      <c r="BA746" s="127">
        <f t="shared" ref="BA746:BM746" si="535">+IF(AZ753=$G$5,0,1)*(SUM($G$5)*$C746)/12</f>
        <v>0</v>
      </c>
      <c r="BB746" s="127">
        <f t="shared" si="535"/>
        <v>0</v>
      </c>
      <c r="BC746" s="127">
        <f t="shared" si="535"/>
        <v>0</v>
      </c>
      <c r="BD746" s="127">
        <f t="shared" si="535"/>
        <v>0</v>
      </c>
      <c r="BE746" s="127">
        <f t="shared" si="535"/>
        <v>0</v>
      </c>
      <c r="BF746" s="127">
        <f t="shared" si="535"/>
        <v>0</v>
      </c>
      <c r="BG746" s="127">
        <f t="shared" si="535"/>
        <v>0</v>
      </c>
      <c r="BH746" s="127">
        <f t="shared" si="535"/>
        <v>0</v>
      </c>
      <c r="BI746" s="127">
        <f t="shared" si="535"/>
        <v>0</v>
      </c>
      <c r="BJ746" s="127">
        <f t="shared" si="535"/>
        <v>0</v>
      </c>
      <c r="BK746" s="127">
        <f t="shared" si="535"/>
        <v>0</v>
      </c>
      <c r="BL746" s="127">
        <f t="shared" si="535"/>
        <v>0</v>
      </c>
      <c r="BM746" s="127">
        <f t="shared" si="535"/>
        <v>0</v>
      </c>
    </row>
    <row r="747" spans="2:65" x14ac:dyDescent="0.25">
      <c r="B747" t="str">
        <f t="shared" ref="B747:C751" si="536">+B732</f>
        <v>IMPIANTI E MACCHINARI</v>
      </c>
      <c r="C747" s="51">
        <f t="shared" si="536"/>
        <v>0</v>
      </c>
      <c r="F747" s="127"/>
      <c r="G747" s="127"/>
      <c r="H747" s="127"/>
      <c r="I747" s="127"/>
      <c r="J747" s="127"/>
      <c r="K747" s="127"/>
      <c r="L747" s="127"/>
      <c r="M747" s="127"/>
      <c r="N747" s="127"/>
      <c r="O747" s="127"/>
      <c r="P747" s="127"/>
      <c r="Q747" s="127"/>
      <c r="R747" s="127"/>
      <c r="S747" s="127"/>
      <c r="T747" s="127"/>
      <c r="U747" s="127"/>
      <c r="V747" s="127"/>
      <c r="W747" s="127"/>
      <c r="X747" s="127"/>
      <c r="Y747" s="127"/>
      <c r="Z747" s="127"/>
      <c r="AA747" s="127"/>
      <c r="AB747" s="127"/>
      <c r="AC747" s="127"/>
      <c r="AD747" s="127"/>
      <c r="AE747" s="127"/>
      <c r="AF747" s="127"/>
      <c r="AG747" s="127"/>
      <c r="AH747" s="127"/>
      <c r="AI747" s="127"/>
      <c r="AJ747" s="127"/>
      <c r="AK747" s="127"/>
      <c r="AL747" s="127"/>
      <c r="AM747" s="127"/>
      <c r="AN747" s="127"/>
      <c r="AO747" s="127"/>
      <c r="AP747" s="127"/>
      <c r="AQ747" s="127"/>
      <c r="AR747" s="127"/>
      <c r="AS747" s="127"/>
      <c r="AT747" s="127"/>
      <c r="AU747" s="127"/>
      <c r="AV747" s="127"/>
      <c r="AW747" s="127"/>
      <c r="AX747" s="127"/>
      <c r="AY747" s="127"/>
      <c r="AZ747" s="127"/>
      <c r="BA747" s="127">
        <f t="shared" ref="BA747:BM747" si="537">+IF(AZ754=$G$5,0,1)*(SUM($G$6)*$C747)/12</f>
        <v>0</v>
      </c>
      <c r="BB747" s="127">
        <f t="shared" si="537"/>
        <v>0</v>
      </c>
      <c r="BC747" s="127">
        <f t="shared" si="537"/>
        <v>0</v>
      </c>
      <c r="BD747" s="127">
        <f t="shared" si="537"/>
        <v>0</v>
      </c>
      <c r="BE747" s="127">
        <f t="shared" si="537"/>
        <v>0</v>
      </c>
      <c r="BF747" s="127">
        <f t="shared" si="537"/>
        <v>0</v>
      </c>
      <c r="BG747" s="127">
        <f t="shared" si="537"/>
        <v>0</v>
      </c>
      <c r="BH747" s="127">
        <f t="shared" si="537"/>
        <v>0</v>
      </c>
      <c r="BI747" s="127">
        <f t="shared" si="537"/>
        <v>0</v>
      </c>
      <c r="BJ747" s="127">
        <f t="shared" si="537"/>
        <v>0</v>
      </c>
      <c r="BK747" s="127">
        <f t="shared" si="537"/>
        <v>0</v>
      </c>
      <c r="BL747" s="127">
        <f t="shared" si="537"/>
        <v>0</v>
      </c>
      <c r="BM747" s="127">
        <f t="shared" si="537"/>
        <v>0</v>
      </c>
    </row>
    <row r="748" spans="2:65" x14ac:dyDescent="0.25">
      <c r="B748" t="str">
        <f t="shared" si="536"/>
        <v>ATTREZZATURE IND.LI E COMM.LI</v>
      </c>
      <c r="C748" s="51">
        <f t="shared" si="536"/>
        <v>0</v>
      </c>
      <c r="F748" s="127"/>
      <c r="G748" s="127"/>
      <c r="H748" s="127"/>
      <c r="I748" s="127"/>
      <c r="J748" s="127"/>
      <c r="K748" s="127"/>
      <c r="L748" s="127"/>
      <c r="M748" s="127"/>
      <c r="N748" s="127"/>
      <c r="O748" s="127"/>
      <c r="P748" s="127"/>
      <c r="Q748" s="127"/>
      <c r="R748" s="127"/>
      <c r="S748" s="127"/>
      <c r="T748" s="127"/>
      <c r="U748" s="127"/>
      <c r="V748" s="127"/>
      <c r="W748" s="127"/>
      <c r="X748" s="127"/>
      <c r="Y748" s="127"/>
      <c r="Z748" s="127"/>
      <c r="AA748" s="127"/>
      <c r="AB748" s="127"/>
      <c r="AC748" s="127"/>
      <c r="AD748" s="127"/>
      <c r="AE748" s="127"/>
      <c r="AF748" s="127"/>
      <c r="AG748" s="127"/>
      <c r="AH748" s="127"/>
      <c r="AI748" s="127"/>
      <c r="AJ748" s="127"/>
      <c r="AK748" s="127"/>
      <c r="AL748" s="127"/>
      <c r="AM748" s="127"/>
      <c r="AN748" s="127"/>
      <c r="AO748" s="127"/>
      <c r="AP748" s="127"/>
      <c r="AQ748" s="127"/>
      <c r="AR748" s="127"/>
      <c r="AS748" s="127"/>
      <c r="AT748" s="127"/>
      <c r="AU748" s="127"/>
      <c r="AV748" s="127"/>
      <c r="AW748" s="127"/>
      <c r="AX748" s="127"/>
      <c r="AY748" s="127"/>
      <c r="AZ748" s="127"/>
      <c r="BA748" s="127">
        <f t="shared" ref="BA748:BM748" si="538">+IF(AZ755=$G$5,0,1)*(SUM($G$7)*$C748)/12</f>
        <v>0</v>
      </c>
      <c r="BB748" s="127">
        <f t="shared" si="538"/>
        <v>0</v>
      </c>
      <c r="BC748" s="127">
        <f t="shared" si="538"/>
        <v>0</v>
      </c>
      <c r="BD748" s="127">
        <f t="shared" si="538"/>
        <v>0</v>
      </c>
      <c r="BE748" s="127">
        <f t="shared" si="538"/>
        <v>0</v>
      </c>
      <c r="BF748" s="127">
        <f t="shared" si="538"/>
        <v>0</v>
      </c>
      <c r="BG748" s="127">
        <f t="shared" si="538"/>
        <v>0</v>
      </c>
      <c r="BH748" s="127">
        <f t="shared" si="538"/>
        <v>0</v>
      </c>
      <c r="BI748" s="127">
        <f t="shared" si="538"/>
        <v>0</v>
      </c>
      <c r="BJ748" s="127">
        <f t="shared" si="538"/>
        <v>0</v>
      </c>
      <c r="BK748" s="127">
        <f t="shared" si="538"/>
        <v>0</v>
      </c>
      <c r="BL748" s="127">
        <f t="shared" si="538"/>
        <v>0</v>
      </c>
      <c r="BM748" s="127">
        <f t="shared" si="538"/>
        <v>0</v>
      </c>
    </row>
    <row r="749" spans="2:65" x14ac:dyDescent="0.25">
      <c r="B749" t="str">
        <f t="shared" si="536"/>
        <v>COSTI D'IMPIANTO E AMPLIAMENTO</v>
      </c>
      <c r="C749" s="51">
        <f t="shared" si="536"/>
        <v>0</v>
      </c>
      <c r="F749" s="127"/>
      <c r="G749" s="127"/>
      <c r="H749" s="127"/>
      <c r="I749" s="127"/>
      <c r="J749" s="127"/>
      <c r="K749" s="127"/>
      <c r="L749" s="127"/>
      <c r="M749" s="127"/>
      <c r="N749" s="127"/>
      <c r="O749" s="127"/>
      <c r="P749" s="127"/>
      <c r="Q749" s="127"/>
      <c r="R749" s="127"/>
      <c r="S749" s="127"/>
      <c r="T749" s="127"/>
      <c r="U749" s="127"/>
      <c r="V749" s="127"/>
      <c r="W749" s="127"/>
      <c r="X749" s="127"/>
      <c r="Y749" s="127"/>
      <c r="Z749" s="127"/>
      <c r="AA749" s="127"/>
      <c r="AB749" s="127"/>
      <c r="AC749" s="127"/>
      <c r="AD749" s="127"/>
      <c r="AE749" s="127"/>
      <c r="AF749" s="127"/>
      <c r="AG749" s="127"/>
      <c r="AH749" s="127"/>
      <c r="AI749" s="127"/>
      <c r="AJ749" s="127"/>
      <c r="AK749" s="127"/>
      <c r="AL749" s="127"/>
      <c r="AM749" s="127"/>
      <c r="AN749" s="127"/>
      <c r="AO749" s="127"/>
      <c r="AP749" s="127"/>
      <c r="AQ749" s="127"/>
      <c r="AR749" s="127"/>
      <c r="AS749" s="127"/>
      <c r="AT749" s="127"/>
      <c r="AU749" s="127"/>
      <c r="AV749" s="127"/>
      <c r="AW749" s="127"/>
      <c r="AX749" s="127"/>
      <c r="AY749" s="127"/>
      <c r="AZ749" s="127"/>
      <c r="BA749" s="127">
        <f t="shared" ref="BA749:BM749" si="539">+IF(AZ756=$G$5,0,1)*(SUM($G$8)*$C749)/12</f>
        <v>0</v>
      </c>
      <c r="BB749" s="127">
        <f t="shared" si="539"/>
        <v>0</v>
      </c>
      <c r="BC749" s="127">
        <f t="shared" si="539"/>
        <v>0</v>
      </c>
      <c r="BD749" s="127">
        <f t="shared" si="539"/>
        <v>0</v>
      </c>
      <c r="BE749" s="127">
        <f t="shared" si="539"/>
        <v>0</v>
      </c>
      <c r="BF749" s="127">
        <f t="shared" si="539"/>
        <v>0</v>
      </c>
      <c r="BG749" s="127">
        <f t="shared" si="539"/>
        <v>0</v>
      </c>
      <c r="BH749" s="127">
        <f t="shared" si="539"/>
        <v>0</v>
      </c>
      <c r="BI749" s="127">
        <f t="shared" si="539"/>
        <v>0</v>
      </c>
      <c r="BJ749" s="127">
        <f t="shared" si="539"/>
        <v>0</v>
      </c>
      <c r="BK749" s="127">
        <f t="shared" si="539"/>
        <v>0</v>
      </c>
      <c r="BL749" s="127">
        <f t="shared" si="539"/>
        <v>0</v>
      </c>
      <c r="BM749" s="127">
        <f t="shared" si="539"/>
        <v>0</v>
      </c>
    </row>
    <row r="750" spans="2:65" x14ac:dyDescent="0.25">
      <c r="B750" t="str">
        <f t="shared" si="536"/>
        <v>FEE D'INGRESSO</v>
      </c>
      <c r="C750" s="51">
        <f t="shared" si="536"/>
        <v>0</v>
      </c>
      <c r="F750" s="127"/>
      <c r="G750" s="127"/>
      <c r="H750" s="127"/>
      <c r="I750" s="127"/>
      <c r="J750" s="127"/>
      <c r="K750" s="127"/>
      <c r="L750" s="127"/>
      <c r="M750" s="127"/>
      <c r="N750" s="127"/>
      <c r="O750" s="127"/>
      <c r="P750" s="127"/>
      <c r="Q750" s="127"/>
      <c r="R750" s="127"/>
      <c r="S750" s="127"/>
      <c r="T750" s="127"/>
      <c r="U750" s="127"/>
      <c r="V750" s="127"/>
      <c r="W750" s="127"/>
      <c r="X750" s="127"/>
      <c r="Y750" s="127"/>
      <c r="Z750" s="127"/>
      <c r="AA750" s="127"/>
      <c r="AB750" s="127"/>
      <c r="AC750" s="127"/>
      <c r="AD750" s="127"/>
      <c r="AE750" s="127"/>
      <c r="AF750" s="127"/>
      <c r="AG750" s="127"/>
      <c r="AH750" s="127"/>
      <c r="AI750" s="127"/>
      <c r="AJ750" s="127"/>
      <c r="AK750" s="127"/>
      <c r="AL750" s="127"/>
      <c r="AM750" s="127"/>
      <c r="AN750" s="127"/>
      <c r="AO750" s="127"/>
      <c r="AP750" s="127"/>
      <c r="AQ750" s="127"/>
      <c r="AR750" s="127"/>
      <c r="AS750" s="127"/>
      <c r="AT750" s="127"/>
      <c r="AU750" s="127"/>
      <c r="AV750" s="127"/>
      <c r="AW750" s="127"/>
      <c r="AX750" s="127"/>
      <c r="AY750" s="127"/>
      <c r="AZ750" s="127"/>
      <c r="BA750" s="127">
        <f t="shared" ref="BA750:BM750" si="540">+IF(AZ757=$G$5,0,1)*(SUM($G$9)*$C750)/12</f>
        <v>0</v>
      </c>
      <c r="BB750" s="127">
        <f t="shared" si="540"/>
        <v>0</v>
      </c>
      <c r="BC750" s="127">
        <f t="shared" si="540"/>
        <v>0</v>
      </c>
      <c r="BD750" s="127">
        <f t="shared" si="540"/>
        <v>0</v>
      </c>
      <c r="BE750" s="127">
        <f t="shared" si="540"/>
        <v>0</v>
      </c>
      <c r="BF750" s="127">
        <f t="shared" si="540"/>
        <v>0</v>
      </c>
      <c r="BG750" s="127">
        <f t="shared" si="540"/>
        <v>0</v>
      </c>
      <c r="BH750" s="127">
        <f t="shared" si="540"/>
        <v>0</v>
      </c>
      <c r="BI750" s="127">
        <f t="shared" si="540"/>
        <v>0</v>
      </c>
      <c r="BJ750" s="127">
        <f t="shared" si="540"/>
        <v>0</v>
      </c>
      <c r="BK750" s="127">
        <f t="shared" si="540"/>
        <v>0</v>
      </c>
      <c r="BL750" s="127">
        <f t="shared" si="540"/>
        <v>0</v>
      </c>
      <c r="BM750" s="127">
        <f t="shared" si="540"/>
        <v>0</v>
      </c>
    </row>
    <row r="751" spans="2:65" x14ac:dyDescent="0.25">
      <c r="B751" t="str">
        <f t="shared" si="536"/>
        <v>ALTRE IMM.NI IMMATERIALI</v>
      </c>
      <c r="C751" s="51">
        <f t="shared" si="536"/>
        <v>0</v>
      </c>
      <c r="F751" s="127"/>
      <c r="G751" s="127"/>
      <c r="H751" s="127"/>
      <c r="I751" s="127"/>
      <c r="J751" s="127"/>
      <c r="K751" s="127"/>
      <c r="L751" s="127"/>
      <c r="M751" s="127"/>
      <c r="N751" s="127"/>
      <c r="O751" s="127"/>
      <c r="P751" s="127"/>
      <c r="Q751" s="127"/>
      <c r="R751" s="127"/>
      <c r="S751" s="127"/>
      <c r="T751" s="127"/>
      <c r="U751" s="127"/>
      <c r="V751" s="127"/>
      <c r="W751" s="127"/>
      <c r="X751" s="127"/>
      <c r="Y751" s="127"/>
      <c r="Z751" s="127"/>
      <c r="AA751" s="127"/>
      <c r="AB751" s="127"/>
      <c r="AC751" s="127"/>
      <c r="AD751" s="127"/>
      <c r="AE751" s="127"/>
      <c r="AF751" s="127"/>
      <c r="AG751" s="127"/>
      <c r="AH751" s="127"/>
      <c r="AI751" s="127"/>
      <c r="AJ751" s="127"/>
      <c r="AK751" s="127"/>
      <c r="AL751" s="127"/>
      <c r="AM751" s="127"/>
      <c r="AN751" s="127"/>
      <c r="AO751" s="127"/>
      <c r="AP751" s="127"/>
      <c r="AQ751" s="127"/>
      <c r="AR751" s="127"/>
      <c r="AS751" s="127"/>
      <c r="AT751" s="127"/>
      <c r="AU751" s="127"/>
      <c r="AV751" s="127"/>
      <c r="AW751" s="127"/>
      <c r="AX751" s="127"/>
      <c r="AY751" s="127"/>
      <c r="AZ751" s="127"/>
      <c r="BA751" s="127">
        <f t="shared" ref="BA751:BM751" si="541">+IF(AZ758=$G$5,0,1)*(SUM($G$10)*$C751)/12</f>
        <v>0</v>
      </c>
      <c r="BB751" s="127">
        <f t="shared" si="541"/>
        <v>0</v>
      </c>
      <c r="BC751" s="127">
        <f t="shared" si="541"/>
        <v>0</v>
      </c>
      <c r="BD751" s="127">
        <f t="shared" si="541"/>
        <v>0</v>
      </c>
      <c r="BE751" s="127">
        <f t="shared" si="541"/>
        <v>0</v>
      </c>
      <c r="BF751" s="127">
        <f t="shared" si="541"/>
        <v>0</v>
      </c>
      <c r="BG751" s="127">
        <f t="shared" si="541"/>
        <v>0</v>
      </c>
      <c r="BH751" s="127">
        <f t="shared" si="541"/>
        <v>0</v>
      </c>
      <c r="BI751" s="127">
        <f t="shared" si="541"/>
        <v>0</v>
      </c>
      <c r="BJ751" s="127">
        <f t="shared" si="541"/>
        <v>0</v>
      </c>
      <c r="BK751" s="127">
        <f t="shared" si="541"/>
        <v>0</v>
      </c>
      <c r="BL751" s="127">
        <f t="shared" si="541"/>
        <v>0</v>
      </c>
      <c r="BM751" s="127">
        <f t="shared" si="541"/>
        <v>0</v>
      </c>
    </row>
    <row r="752" spans="2:65" ht="30" x14ac:dyDescent="0.25">
      <c r="C752" s="50"/>
      <c r="F752" s="165" t="s">
        <v>167</v>
      </c>
      <c r="G752" s="165" t="s">
        <v>167</v>
      </c>
      <c r="H752" s="165" t="s">
        <v>167</v>
      </c>
      <c r="I752" s="165" t="s">
        <v>167</v>
      </c>
      <c r="J752" s="165" t="s">
        <v>167</v>
      </c>
      <c r="K752" s="165" t="s">
        <v>167</v>
      </c>
      <c r="L752" s="165" t="s">
        <v>167</v>
      </c>
      <c r="M752" s="165" t="s">
        <v>167</v>
      </c>
      <c r="N752" s="165" t="s">
        <v>167</v>
      </c>
      <c r="O752" s="165" t="s">
        <v>167</v>
      </c>
      <c r="P752" s="165" t="s">
        <v>167</v>
      </c>
      <c r="Q752" s="165" t="s">
        <v>167</v>
      </c>
      <c r="R752" s="165" t="s">
        <v>167</v>
      </c>
      <c r="S752" s="165" t="s">
        <v>167</v>
      </c>
      <c r="T752" s="165" t="s">
        <v>167</v>
      </c>
      <c r="U752" s="165" t="s">
        <v>167</v>
      </c>
      <c r="V752" s="165" t="s">
        <v>167</v>
      </c>
      <c r="W752" s="165" t="s">
        <v>167</v>
      </c>
      <c r="X752" s="165" t="s">
        <v>167</v>
      </c>
      <c r="Y752" s="165" t="s">
        <v>167</v>
      </c>
      <c r="Z752" s="165" t="s">
        <v>167</v>
      </c>
      <c r="AA752" s="165" t="s">
        <v>167</v>
      </c>
      <c r="AB752" s="165" t="s">
        <v>167</v>
      </c>
      <c r="AC752" s="165" t="s">
        <v>167</v>
      </c>
      <c r="AD752" s="165" t="s">
        <v>167</v>
      </c>
      <c r="AE752" s="165" t="s">
        <v>167</v>
      </c>
      <c r="AF752" s="165" t="s">
        <v>167</v>
      </c>
      <c r="AG752" s="165" t="s">
        <v>167</v>
      </c>
      <c r="AH752" s="165" t="s">
        <v>167</v>
      </c>
      <c r="AI752" s="165" t="s">
        <v>167</v>
      </c>
      <c r="AJ752" s="165" t="s">
        <v>167</v>
      </c>
      <c r="AK752" s="165" t="s">
        <v>167</v>
      </c>
      <c r="AL752" s="165" t="s">
        <v>167</v>
      </c>
      <c r="AM752" s="165" t="s">
        <v>167</v>
      </c>
      <c r="AN752" s="165" t="s">
        <v>167</v>
      </c>
      <c r="AO752" s="165" t="s">
        <v>167</v>
      </c>
      <c r="AP752" s="165" t="s">
        <v>167</v>
      </c>
      <c r="AQ752" s="165" t="s">
        <v>167</v>
      </c>
      <c r="AR752" s="165" t="s">
        <v>167</v>
      </c>
      <c r="AS752" s="165" t="s">
        <v>167</v>
      </c>
      <c r="AT752" s="165" t="s">
        <v>167</v>
      </c>
      <c r="AU752" s="165" t="s">
        <v>167</v>
      </c>
      <c r="AV752" s="165" t="s">
        <v>167</v>
      </c>
      <c r="AW752" s="165" t="s">
        <v>167</v>
      </c>
      <c r="AX752" s="165" t="s">
        <v>167</v>
      </c>
      <c r="AY752" s="165" t="s">
        <v>167</v>
      </c>
      <c r="AZ752" s="165" t="s">
        <v>167</v>
      </c>
      <c r="BA752" s="165" t="s">
        <v>167</v>
      </c>
      <c r="BB752" s="165" t="s">
        <v>167</v>
      </c>
      <c r="BC752" s="165" t="s">
        <v>167</v>
      </c>
      <c r="BD752" s="165" t="s">
        <v>167</v>
      </c>
      <c r="BE752" s="165" t="s">
        <v>167</v>
      </c>
      <c r="BF752" s="165" t="s">
        <v>167</v>
      </c>
      <c r="BG752" s="165" t="s">
        <v>167</v>
      </c>
      <c r="BH752" s="165" t="s">
        <v>167</v>
      </c>
      <c r="BI752" s="165" t="s">
        <v>167</v>
      </c>
      <c r="BJ752" s="165" t="s">
        <v>167</v>
      </c>
      <c r="BK752" s="165" t="s">
        <v>167</v>
      </c>
      <c r="BL752" s="165" t="s">
        <v>167</v>
      </c>
      <c r="BM752" s="165" t="s">
        <v>167</v>
      </c>
    </row>
    <row r="753" spans="2:65" x14ac:dyDescent="0.25">
      <c r="B753" t="str">
        <f>+B746</f>
        <v>FABBRICATI</v>
      </c>
      <c r="C753" s="51"/>
      <c r="F753" s="127"/>
      <c r="G753" s="127"/>
      <c r="H753" s="127"/>
      <c r="I753" s="127"/>
      <c r="J753" s="127"/>
      <c r="K753" s="127"/>
      <c r="L753" s="127"/>
      <c r="M753" s="127"/>
      <c r="N753" s="127"/>
      <c r="O753" s="127"/>
      <c r="P753" s="127"/>
      <c r="Q753" s="127"/>
      <c r="R753" s="127"/>
      <c r="S753" s="127"/>
      <c r="T753" s="127"/>
      <c r="U753" s="127"/>
      <c r="V753" s="127"/>
      <c r="W753" s="127"/>
      <c r="X753" s="127"/>
      <c r="Y753" s="127"/>
      <c r="Z753" s="127"/>
      <c r="AA753" s="127"/>
      <c r="AB753" s="127"/>
      <c r="AC753" s="127"/>
      <c r="AD753" s="127"/>
      <c r="AE753" s="127"/>
      <c r="AF753" s="127"/>
      <c r="AG753" s="127"/>
      <c r="AH753" s="127"/>
      <c r="AI753" s="127"/>
      <c r="AJ753" s="127"/>
      <c r="AK753" s="127"/>
      <c r="AL753" s="127"/>
      <c r="AM753" s="127"/>
      <c r="AN753" s="127"/>
      <c r="AO753" s="127"/>
      <c r="AP753" s="127"/>
      <c r="AQ753" s="127"/>
      <c r="AR753" s="127"/>
      <c r="AS753" s="127"/>
      <c r="AT753" s="127"/>
      <c r="AU753" s="127"/>
      <c r="AV753" s="127"/>
      <c r="AW753" s="127"/>
      <c r="AX753" s="127"/>
      <c r="AY753" s="127"/>
      <c r="AZ753" s="127"/>
      <c r="BA753" s="127">
        <f t="shared" ref="BA753:BM758" si="542">+AZ753+BA746</f>
        <v>0</v>
      </c>
      <c r="BB753" s="127">
        <f t="shared" si="542"/>
        <v>0</v>
      </c>
      <c r="BC753" s="127">
        <f t="shared" si="542"/>
        <v>0</v>
      </c>
      <c r="BD753" s="127">
        <f t="shared" si="542"/>
        <v>0</v>
      </c>
      <c r="BE753" s="127">
        <f t="shared" si="542"/>
        <v>0</v>
      </c>
      <c r="BF753" s="127">
        <f t="shared" si="542"/>
        <v>0</v>
      </c>
      <c r="BG753" s="127">
        <f t="shared" si="542"/>
        <v>0</v>
      </c>
      <c r="BH753" s="127">
        <f t="shared" si="542"/>
        <v>0</v>
      </c>
      <c r="BI753" s="127">
        <f t="shared" si="542"/>
        <v>0</v>
      </c>
      <c r="BJ753" s="127">
        <f t="shared" si="542"/>
        <v>0</v>
      </c>
      <c r="BK753" s="127">
        <f t="shared" si="542"/>
        <v>0</v>
      </c>
      <c r="BL753" s="127">
        <f t="shared" si="542"/>
        <v>0</v>
      </c>
      <c r="BM753" s="127">
        <f t="shared" si="542"/>
        <v>0</v>
      </c>
    </row>
    <row r="754" spans="2:65" x14ac:dyDescent="0.25">
      <c r="B754" t="str">
        <f t="shared" ref="B754:B757" si="543">+B747</f>
        <v>IMPIANTI E MACCHINARI</v>
      </c>
      <c r="C754" s="51"/>
      <c r="F754" s="127"/>
      <c r="G754" s="127"/>
      <c r="H754" s="127"/>
      <c r="I754" s="127"/>
      <c r="J754" s="127"/>
      <c r="K754" s="127"/>
      <c r="L754" s="127"/>
      <c r="M754" s="127"/>
      <c r="N754" s="127"/>
      <c r="O754" s="127"/>
      <c r="P754" s="127"/>
      <c r="Q754" s="127"/>
      <c r="R754" s="127"/>
      <c r="S754" s="127"/>
      <c r="T754" s="127"/>
      <c r="U754" s="127"/>
      <c r="V754" s="127"/>
      <c r="W754" s="127"/>
      <c r="X754" s="127"/>
      <c r="Y754" s="127"/>
      <c r="Z754" s="127"/>
      <c r="AA754" s="127"/>
      <c r="AB754" s="127"/>
      <c r="AC754" s="127"/>
      <c r="AD754" s="127"/>
      <c r="AE754" s="127"/>
      <c r="AF754" s="127"/>
      <c r="AG754" s="127"/>
      <c r="AH754" s="127"/>
      <c r="AI754" s="127"/>
      <c r="AJ754" s="127"/>
      <c r="AK754" s="127"/>
      <c r="AL754" s="127"/>
      <c r="AM754" s="127"/>
      <c r="AN754" s="127"/>
      <c r="AO754" s="127"/>
      <c r="AP754" s="127"/>
      <c r="AQ754" s="127"/>
      <c r="AR754" s="127"/>
      <c r="AS754" s="127"/>
      <c r="AT754" s="127"/>
      <c r="AU754" s="127"/>
      <c r="AV754" s="127"/>
      <c r="AW754" s="127"/>
      <c r="AX754" s="127"/>
      <c r="AY754" s="127"/>
      <c r="AZ754" s="127"/>
      <c r="BA754" s="127">
        <f t="shared" si="542"/>
        <v>0</v>
      </c>
      <c r="BB754" s="127">
        <f t="shared" si="542"/>
        <v>0</v>
      </c>
      <c r="BC754" s="127">
        <f t="shared" si="542"/>
        <v>0</v>
      </c>
      <c r="BD754" s="127">
        <f t="shared" si="542"/>
        <v>0</v>
      </c>
      <c r="BE754" s="127">
        <f t="shared" si="542"/>
        <v>0</v>
      </c>
      <c r="BF754" s="127">
        <f t="shared" si="542"/>
        <v>0</v>
      </c>
      <c r="BG754" s="127">
        <f t="shared" si="542"/>
        <v>0</v>
      </c>
      <c r="BH754" s="127">
        <f t="shared" si="542"/>
        <v>0</v>
      </c>
      <c r="BI754" s="127">
        <f t="shared" si="542"/>
        <v>0</v>
      </c>
      <c r="BJ754" s="127">
        <f t="shared" si="542"/>
        <v>0</v>
      </c>
      <c r="BK754" s="127">
        <f t="shared" si="542"/>
        <v>0</v>
      </c>
      <c r="BL754" s="127">
        <f t="shared" si="542"/>
        <v>0</v>
      </c>
      <c r="BM754" s="127">
        <f t="shared" si="542"/>
        <v>0</v>
      </c>
    </row>
    <row r="755" spans="2:65" x14ac:dyDescent="0.25">
      <c r="B755" t="str">
        <f t="shared" si="543"/>
        <v>ATTREZZATURE IND.LI E COMM.LI</v>
      </c>
      <c r="C755" s="51"/>
      <c r="F755" s="127"/>
      <c r="G755" s="127"/>
      <c r="H755" s="127"/>
      <c r="I755" s="127"/>
      <c r="J755" s="127"/>
      <c r="K755" s="127"/>
      <c r="L755" s="127"/>
      <c r="M755" s="127"/>
      <c r="N755" s="127"/>
      <c r="O755" s="127"/>
      <c r="P755" s="127"/>
      <c r="Q755" s="127"/>
      <c r="R755" s="127"/>
      <c r="S755" s="127"/>
      <c r="T755" s="127"/>
      <c r="U755" s="127"/>
      <c r="V755" s="127"/>
      <c r="W755" s="127"/>
      <c r="X755" s="127"/>
      <c r="Y755" s="127"/>
      <c r="Z755" s="127"/>
      <c r="AA755" s="127"/>
      <c r="AB755" s="127"/>
      <c r="AC755" s="127"/>
      <c r="AD755" s="127"/>
      <c r="AE755" s="127"/>
      <c r="AF755" s="127"/>
      <c r="AG755" s="127"/>
      <c r="AH755" s="127"/>
      <c r="AI755" s="127"/>
      <c r="AJ755" s="127"/>
      <c r="AK755" s="127"/>
      <c r="AL755" s="127"/>
      <c r="AM755" s="127"/>
      <c r="AN755" s="127"/>
      <c r="AO755" s="127"/>
      <c r="AP755" s="127"/>
      <c r="AQ755" s="127"/>
      <c r="AR755" s="127"/>
      <c r="AS755" s="127"/>
      <c r="AT755" s="127"/>
      <c r="AU755" s="127"/>
      <c r="AV755" s="127"/>
      <c r="AW755" s="127"/>
      <c r="AX755" s="127"/>
      <c r="AY755" s="127"/>
      <c r="AZ755" s="127"/>
      <c r="BA755" s="127">
        <f t="shared" si="542"/>
        <v>0</v>
      </c>
      <c r="BB755" s="127">
        <f t="shared" si="542"/>
        <v>0</v>
      </c>
      <c r="BC755" s="127">
        <f t="shared" si="542"/>
        <v>0</v>
      </c>
      <c r="BD755" s="127">
        <f t="shared" si="542"/>
        <v>0</v>
      </c>
      <c r="BE755" s="127">
        <f t="shared" si="542"/>
        <v>0</v>
      </c>
      <c r="BF755" s="127">
        <f t="shared" si="542"/>
        <v>0</v>
      </c>
      <c r="BG755" s="127">
        <f t="shared" si="542"/>
        <v>0</v>
      </c>
      <c r="BH755" s="127">
        <f t="shared" si="542"/>
        <v>0</v>
      </c>
      <c r="BI755" s="127">
        <f t="shared" si="542"/>
        <v>0</v>
      </c>
      <c r="BJ755" s="127">
        <f t="shared" si="542"/>
        <v>0</v>
      </c>
      <c r="BK755" s="127">
        <f t="shared" si="542"/>
        <v>0</v>
      </c>
      <c r="BL755" s="127">
        <f t="shared" si="542"/>
        <v>0</v>
      </c>
      <c r="BM755" s="127">
        <f t="shared" si="542"/>
        <v>0</v>
      </c>
    </row>
    <row r="756" spans="2:65" x14ac:dyDescent="0.25">
      <c r="B756" t="str">
        <f t="shared" si="543"/>
        <v>COSTI D'IMPIANTO E AMPLIAMENTO</v>
      </c>
      <c r="C756" s="51"/>
      <c r="F756" s="127"/>
      <c r="G756" s="127"/>
      <c r="H756" s="127"/>
      <c r="I756" s="127"/>
      <c r="J756" s="127"/>
      <c r="K756" s="127"/>
      <c r="L756" s="127"/>
      <c r="M756" s="127"/>
      <c r="N756" s="127"/>
      <c r="O756" s="127"/>
      <c r="P756" s="127"/>
      <c r="Q756" s="127"/>
      <c r="R756" s="127"/>
      <c r="S756" s="127"/>
      <c r="T756" s="127"/>
      <c r="U756" s="127"/>
      <c r="V756" s="127"/>
      <c r="W756" s="127"/>
      <c r="X756" s="127"/>
      <c r="Y756" s="127"/>
      <c r="Z756" s="127"/>
      <c r="AA756" s="127"/>
      <c r="AB756" s="127"/>
      <c r="AC756" s="127"/>
      <c r="AD756" s="127"/>
      <c r="AE756" s="127"/>
      <c r="AF756" s="127"/>
      <c r="AG756" s="127"/>
      <c r="AH756" s="127"/>
      <c r="AI756" s="127"/>
      <c r="AJ756" s="127"/>
      <c r="AK756" s="127"/>
      <c r="AL756" s="127"/>
      <c r="AM756" s="127"/>
      <c r="AN756" s="127"/>
      <c r="AO756" s="127"/>
      <c r="AP756" s="127"/>
      <c r="AQ756" s="127"/>
      <c r="AR756" s="127"/>
      <c r="AS756" s="127"/>
      <c r="AT756" s="127"/>
      <c r="AU756" s="127"/>
      <c r="AV756" s="127"/>
      <c r="AW756" s="127"/>
      <c r="AX756" s="127"/>
      <c r="AY756" s="127"/>
      <c r="AZ756" s="127"/>
      <c r="BA756" s="127">
        <f t="shared" si="542"/>
        <v>0</v>
      </c>
      <c r="BB756" s="127">
        <f t="shared" si="542"/>
        <v>0</v>
      </c>
      <c r="BC756" s="127">
        <f t="shared" si="542"/>
        <v>0</v>
      </c>
      <c r="BD756" s="127">
        <f t="shared" si="542"/>
        <v>0</v>
      </c>
      <c r="BE756" s="127">
        <f t="shared" si="542"/>
        <v>0</v>
      </c>
      <c r="BF756" s="127">
        <f t="shared" si="542"/>
        <v>0</v>
      </c>
      <c r="BG756" s="127">
        <f t="shared" si="542"/>
        <v>0</v>
      </c>
      <c r="BH756" s="127">
        <f t="shared" si="542"/>
        <v>0</v>
      </c>
      <c r="BI756" s="127">
        <f t="shared" si="542"/>
        <v>0</v>
      </c>
      <c r="BJ756" s="127">
        <f t="shared" si="542"/>
        <v>0</v>
      </c>
      <c r="BK756" s="127">
        <f t="shared" si="542"/>
        <v>0</v>
      </c>
      <c r="BL756" s="127">
        <f t="shared" si="542"/>
        <v>0</v>
      </c>
      <c r="BM756" s="127">
        <f t="shared" si="542"/>
        <v>0</v>
      </c>
    </row>
    <row r="757" spans="2:65" x14ac:dyDescent="0.25">
      <c r="B757" t="str">
        <f t="shared" si="543"/>
        <v>FEE D'INGRESSO</v>
      </c>
      <c r="C757" s="51"/>
      <c r="F757" s="127"/>
      <c r="G757" s="127"/>
      <c r="H757" s="127"/>
      <c r="I757" s="127"/>
      <c r="J757" s="127"/>
      <c r="K757" s="127"/>
      <c r="L757" s="127"/>
      <c r="M757" s="127"/>
      <c r="N757" s="127"/>
      <c r="O757" s="127"/>
      <c r="P757" s="127"/>
      <c r="Q757" s="127"/>
      <c r="R757" s="127"/>
      <c r="S757" s="127"/>
      <c r="T757" s="127"/>
      <c r="U757" s="127"/>
      <c r="V757" s="127"/>
      <c r="W757" s="127"/>
      <c r="X757" s="127"/>
      <c r="Y757" s="127"/>
      <c r="Z757" s="127"/>
      <c r="AA757" s="127"/>
      <c r="AB757" s="127"/>
      <c r="AC757" s="127"/>
      <c r="AD757" s="127"/>
      <c r="AE757" s="127"/>
      <c r="AF757" s="127"/>
      <c r="AG757" s="127"/>
      <c r="AH757" s="127"/>
      <c r="AI757" s="127"/>
      <c r="AJ757" s="127"/>
      <c r="AK757" s="127"/>
      <c r="AL757" s="127"/>
      <c r="AM757" s="127"/>
      <c r="AN757" s="127"/>
      <c r="AO757" s="127"/>
      <c r="AP757" s="127"/>
      <c r="AQ757" s="127"/>
      <c r="AR757" s="127"/>
      <c r="AS757" s="127"/>
      <c r="AT757" s="127"/>
      <c r="AU757" s="127"/>
      <c r="AV757" s="127"/>
      <c r="AW757" s="127"/>
      <c r="AX757" s="127"/>
      <c r="AY757" s="127"/>
      <c r="AZ757" s="127"/>
      <c r="BA757" s="127">
        <f t="shared" si="542"/>
        <v>0</v>
      </c>
      <c r="BB757" s="127">
        <f t="shared" si="542"/>
        <v>0</v>
      </c>
      <c r="BC757" s="127">
        <f t="shared" si="542"/>
        <v>0</v>
      </c>
      <c r="BD757" s="127">
        <f t="shared" si="542"/>
        <v>0</v>
      </c>
      <c r="BE757" s="127">
        <f t="shared" si="542"/>
        <v>0</v>
      </c>
      <c r="BF757" s="127">
        <f t="shared" si="542"/>
        <v>0</v>
      </c>
      <c r="BG757" s="127">
        <f t="shared" si="542"/>
        <v>0</v>
      </c>
      <c r="BH757" s="127">
        <f t="shared" si="542"/>
        <v>0</v>
      </c>
      <c r="BI757" s="127">
        <f t="shared" si="542"/>
        <v>0</v>
      </c>
      <c r="BJ757" s="127">
        <f t="shared" si="542"/>
        <v>0</v>
      </c>
      <c r="BK757" s="127">
        <f t="shared" si="542"/>
        <v>0</v>
      </c>
      <c r="BL757" s="127">
        <f t="shared" si="542"/>
        <v>0</v>
      </c>
      <c r="BM757" s="127">
        <f t="shared" si="542"/>
        <v>0</v>
      </c>
    </row>
    <row r="758" spans="2:65" x14ac:dyDescent="0.25">
      <c r="B758" t="str">
        <f>+B751</f>
        <v>ALTRE IMM.NI IMMATERIALI</v>
      </c>
      <c r="C758" s="51"/>
      <c r="F758" s="127"/>
      <c r="G758" s="127"/>
      <c r="H758" s="127"/>
      <c r="I758" s="127"/>
      <c r="J758" s="127"/>
      <c r="K758" s="127"/>
      <c r="L758" s="127"/>
      <c r="M758" s="127"/>
      <c r="N758" s="127"/>
      <c r="O758" s="127"/>
      <c r="P758" s="127"/>
      <c r="Q758" s="127"/>
      <c r="R758" s="127"/>
      <c r="S758" s="127"/>
      <c r="T758" s="127"/>
      <c r="U758" s="127"/>
      <c r="V758" s="127"/>
      <c r="W758" s="127"/>
      <c r="X758" s="127"/>
      <c r="Y758" s="127"/>
      <c r="Z758" s="127"/>
      <c r="AA758" s="127"/>
      <c r="AB758" s="127"/>
      <c r="AC758" s="127"/>
      <c r="AD758" s="127"/>
      <c r="AE758" s="127"/>
      <c r="AF758" s="127"/>
      <c r="AG758" s="127"/>
      <c r="AH758" s="127"/>
      <c r="AI758" s="127"/>
      <c r="AJ758" s="127"/>
      <c r="AK758" s="127"/>
      <c r="AL758" s="127"/>
      <c r="AM758" s="127"/>
      <c r="AN758" s="127"/>
      <c r="AO758" s="127"/>
      <c r="AP758" s="127"/>
      <c r="AQ758" s="127"/>
      <c r="AR758" s="127"/>
      <c r="AS758" s="127"/>
      <c r="AT758" s="127"/>
      <c r="AU758" s="127"/>
      <c r="AV758" s="127"/>
      <c r="AW758" s="127"/>
      <c r="AX758" s="127"/>
      <c r="AY758" s="127"/>
      <c r="AZ758" s="127"/>
      <c r="BA758" s="127">
        <f t="shared" si="542"/>
        <v>0</v>
      </c>
      <c r="BB758" s="127">
        <f t="shared" si="542"/>
        <v>0</v>
      </c>
      <c r="BC758" s="127">
        <f t="shared" si="542"/>
        <v>0</v>
      </c>
      <c r="BD758" s="127">
        <f t="shared" si="542"/>
        <v>0</v>
      </c>
      <c r="BE758" s="127">
        <f t="shared" si="542"/>
        <v>0</v>
      </c>
      <c r="BF758" s="127">
        <f t="shared" si="542"/>
        <v>0</v>
      </c>
      <c r="BG758" s="127">
        <f t="shared" si="542"/>
        <v>0</v>
      </c>
      <c r="BH758" s="127">
        <f t="shared" si="542"/>
        <v>0</v>
      </c>
      <c r="BI758" s="127">
        <f t="shared" si="542"/>
        <v>0</v>
      </c>
      <c r="BJ758" s="127">
        <f t="shared" si="542"/>
        <v>0</v>
      </c>
      <c r="BK758" s="127">
        <f t="shared" si="542"/>
        <v>0</v>
      </c>
      <c r="BL758" s="127">
        <f t="shared" si="542"/>
        <v>0</v>
      </c>
      <c r="BM758" s="127">
        <f t="shared" si="542"/>
        <v>0</v>
      </c>
    </row>
    <row r="759" spans="2:65" x14ac:dyDescent="0.25">
      <c r="F759" s="142"/>
      <c r="G759" s="142"/>
      <c r="H759" s="142"/>
      <c r="I759" s="142"/>
      <c r="J759" s="142"/>
      <c r="K759" s="142"/>
      <c r="L759" s="142"/>
      <c r="M759" s="142"/>
      <c r="N759" s="142"/>
      <c r="O759" s="142"/>
      <c r="P759" s="142"/>
      <c r="Q759" s="142"/>
      <c r="R759" s="142"/>
      <c r="S759" s="142"/>
      <c r="T759" s="142"/>
      <c r="U759" s="142"/>
      <c r="V759" s="142"/>
      <c r="W759" s="142"/>
      <c r="X759" s="142"/>
      <c r="Y759" s="142"/>
      <c r="Z759" s="142"/>
      <c r="AA759" s="142"/>
      <c r="AB759" s="142"/>
      <c r="AC759" s="142"/>
      <c r="AD759" s="142"/>
      <c r="AE759" s="142"/>
      <c r="AF759" s="142"/>
      <c r="AG759" s="142"/>
      <c r="AH759" s="142"/>
      <c r="AI759" s="142"/>
      <c r="AJ759" s="142"/>
      <c r="AK759" s="142"/>
      <c r="AL759" s="142"/>
      <c r="AM759" s="142"/>
      <c r="AN759" s="142"/>
      <c r="AO759" s="142"/>
      <c r="AP759" s="142"/>
      <c r="AQ759" s="142"/>
      <c r="AR759" s="142"/>
      <c r="AS759" s="142"/>
      <c r="AT759" s="142"/>
      <c r="AU759" s="142"/>
      <c r="AV759" s="142"/>
      <c r="AW759" s="142"/>
      <c r="AX759" s="142"/>
      <c r="AY759" s="142"/>
      <c r="AZ759" s="142"/>
      <c r="BA759" s="142"/>
      <c r="BB759" s="142"/>
      <c r="BC759" s="142"/>
      <c r="BD759" s="142"/>
      <c r="BE759" s="142"/>
      <c r="BF759" s="142"/>
      <c r="BG759" s="142"/>
      <c r="BH759" s="142"/>
      <c r="BI759" s="142"/>
      <c r="BJ759" s="142"/>
      <c r="BK759" s="142"/>
      <c r="BL759" s="142"/>
      <c r="BM759" s="142"/>
    </row>
    <row r="760" spans="2:65" ht="30" x14ac:dyDescent="0.25">
      <c r="C760" s="50" t="s">
        <v>165</v>
      </c>
      <c r="F760" s="165" t="s">
        <v>166</v>
      </c>
      <c r="G760" s="165" t="s">
        <v>166</v>
      </c>
      <c r="H760" s="165" t="s">
        <v>166</v>
      </c>
      <c r="I760" s="165" t="s">
        <v>166</v>
      </c>
      <c r="J760" s="165" t="s">
        <v>166</v>
      </c>
      <c r="K760" s="165" t="s">
        <v>166</v>
      </c>
      <c r="L760" s="165" t="s">
        <v>166</v>
      </c>
      <c r="M760" s="165" t="s">
        <v>166</v>
      </c>
      <c r="N760" s="165" t="s">
        <v>166</v>
      </c>
      <c r="O760" s="165" t="s">
        <v>166</v>
      </c>
      <c r="P760" s="165" t="s">
        <v>166</v>
      </c>
      <c r="Q760" s="165" t="s">
        <v>166</v>
      </c>
      <c r="R760" s="165" t="s">
        <v>166</v>
      </c>
      <c r="S760" s="165" t="s">
        <v>166</v>
      </c>
      <c r="T760" s="165" t="s">
        <v>166</v>
      </c>
      <c r="U760" s="165" t="s">
        <v>166</v>
      </c>
      <c r="V760" s="165" t="s">
        <v>166</v>
      </c>
      <c r="W760" s="165" t="s">
        <v>166</v>
      </c>
      <c r="X760" s="165" t="s">
        <v>166</v>
      </c>
      <c r="Y760" s="165" t="s">
        <v>166</v>
      </c>
      <c r="Z760" s="165" t="s">
        <v>166</v>
      </c>
      <c r="AA760" s="165" t="s">
        <v>166</v>
      </c>
      <c r="AB760" s="165" t="s">
        <v>166</v>
      </c>
      <c r="AC760" s="165" t="s">
        <v>166</v>
      </c>
      <c r="AD760" s="165" t="s">
        <v>166</v>
      </c>
      <c r="AE760" s="165" t="s">
        <v>166</v>
      </c>
      <c r="AF760" s="165" t="s">
        <v>166</v>
      </c>
      <c r="AG760" s="165" t="s">
        <v>166</v>
      </c>
      <c r="AH760" s="165" t="s">
        <v>166</v>
      </c>
      <c r="AI760" s="165" t="s">
        <v>166</v>
      </c>
      <c r="AJ760" s="165" t="s">
        <v>166</v>
      </c>
      <c r="AK760" s="165" t="s">
        <v>166</v>
      </c>
      <c r="AL760" s="165" t="s">
        <v>166</v>
      </c>
      <c r="AM760" s="165" t="s">
        <v>166</v>
      </c>
      <c r="AN760" s="165" t="s">
        <v>166</v>
      </c>
      <c r="AO760" s="165" t="s">
        <v>166</v>
      </c>
      <c r="AP760" s="165" t="s">
        <v>166</v>
      </c>
      <c r="AQ760" s="165" t="s">
        <v>166</v>
      </c>
      <c r="AR760" s="165" t="s">
        <v>166</v>
      </c>
      <c r="AS760" s="165" t="s">
        <v>166</v>
      </c>
      <c r="AT760" s="165" t="s">
        <v>166</v>
      </c>
      <c r="AU760" s="165" t="s">
        <v>166</v>
      </c>
      <c r="AV760" s="165" t="s">
        <v>166</v>
      </c>
      <c r="AW760" s="165" t="s">
        <v>166</v>
      </c>
      <c r="AX760" s="165" t="s">
        <v>166</v>
      </c>
      <c r="AY760" s="165" t="s">
        <v>166</v>
      </c>
      <c r="AZ760" s="165" t="s">
        <v>166</v>
      </c>
      <c r="BA760" s="165" t="s">
        <v>166</v>
      </c>
      <c r="BB760" s="165" t="s">
        <v>166</v>
      </c>
      <c r="BC760" s="165" t="s">
        <v>166</v>
      </c>
      <c r="BD760" s="165" t="s">
        <v>166</v>
      </c>
      <c r="BE760" s="165" t="s">
        <v>166</v>
      </c>
      <c r="BF760" s="165" t="s">
        <v>166</v>
      </c>
      <c r="BG760" s="165" t="s">
        <v>166</v>
      </c>
      <c r="BH760" s="165" t="s">
        <v>166</v>
      </c>
      <c r="BI760" s="165" t="s">
        <v>166</v>
      </c>
      <c r="BJ760" s="165" t="s">
        <v>166</v>
      </c>
      <c r="BK760" s="165" t="s">
        <v>166</v>
      </c>
      <c r="BL760" s="165" t="s">
        <v>166</v>
      </c>
      <c r="BM760" s="165" t="s">
        <v>166</v>
      </c>
    </row>
    <row r="761" spans="2:65" x14ac:dyDescent="0.25">
      <c r="B761" t="str">
        <f>+B746</f>
        <v>FABBRICATI</v>
      </c>
      <c r="C761" s="51">
        <f>+C746</f>
        <v>0</v>
      </c>
      <c r="F761" s="127"/>
      <c r="G761" s="127"/>
      <c r="H761" s="127"/>
      <c r="I761" s="127"/>
      <c r="J761" s="127"/>
      <c r="K761" s="127"/>
      <c r="L761" s="127"/>
      <c r="M761" s="127"/>
      <c r="N761" s="127"/>
      <c r="O761" s="127"/>
      <c r="P761" s="127"/>
      <c r="Q761" s="127"/>
      <c r="R761" s="127"/>
      <c r="S761" s="127"/>
      <c r="T761" s="127"/>
      <c r="U761" s="127"/>
      <c r="V761" s="127"/>
      <c r="W761" s="127"/>
      <c r="X761" s="127"/>
      <c r="Y761" s="127"/>
      <c r="Z761" s="127"/>
      <c r="AA761" s="127"/>
      <c r="AB761" s="127"/>
      <c r="AC761" s="127"/>
      <c r="AD761" s="127"/>
      <c r="AE761" s="127"/>
      <c r="AF761" s="127"/>
      <c r="AG761" s="127"/>
      <c r="AH761" s="127"/>
      <c r="AI761" s="127"/>
      <c r="AJ761" s="127"/>
      <c r="AK761" s="127"/>
      <c r="AL761" s="127"/>
      <c r="AM761" s="127"/>
      <c r="AN761" s="127"/>
      <c r="AO761" s="127"/>
      <c r="AP761" s="127"/>
      <c r="AQ761" s="127"/>
      <c r="AR761" s="127"/>
      <c r="AS761" s="127"/>
      <c r="AT761" s="127"/>
      <c r="AU761" s="127"/>
      <c r="AV761" s="127"/>
      <c r="AW761" s="127"/>
      <c r="AX761" s="127"/>
      <c r="AY761" s="127"/>
      <c r="AZ761" s="127"/>
      <c r="BA761" s="127"/>
      <c r="BB761" s="127">
        <f t="shared" ref="BB761:BM761" si="544">+IF(BA768=$G$5,0,1)*(SUM($G$5)*$C761)/12</f>
        <v>0</v>
      </c>
      <c r="BC761" s="127">
        <f t="shared" si="544"/>
        <v>0</v>
      </c>
      <c r="BD761" s="127">
        <f t="shared" si="544"/>
        <v>0</v>
      </c>
      <c r="BE761" s="127">
        <f t="shared" si="544"/>
        <v>0</v>
      </c>
      <c r="BF761" s="127">
        <f t="shared" si="544"/>
        <v>0</v>
      </c>
      <c r="BG761" s="127">
        <f t="shared" si="544"/>
        <v>0</v>
      </c>
      <c r="BH761" s="127">
        <f t="shared" si="544"/>
        <v>0</v>
      </c>
      <c r="BI761" s="127">
        <f t="shared" si="544"/>
        <v>0</v>
      </c>
      <c r="BJ761" s="127">
        <f t="shared" si="544"/>
        <v>0</v>
      </c>
      <c r="BK761" s="127">
        <f t="shared" si="544"/>
        <v>0</v>
      </c>
      <c r="BL761" s="127">
        <f t="shared" si="544"/>
        <v>0</v>
      </c>
      <c r="BM761" s="127">
        <f t="shared" si="544"/>
        <v>0</v>
      </c>
    </row>
    <row r="762" spans="2:65" x14ac:dyDescent="0.25">
      <c r="B762" t="str">
        <f t="shared" ref="B762:C766" si="545">+B747</f>
        <v>IMPIANTI E MACCHINARI</v>
      </c>
      <c r="C762" s="51">
        <f t="shared" si="545"/>
        <v>0</v>
      </c>
      <c r="F762" s="127"/>
      <c r="G762" s="127"/>
      <c r="H762" s="127"/>
      <c r="I762" s="127"/>
      <c r="J762" s="127"/>
      <c r="K762" s="127"/>
      <c r="L762" s="127"/>
      <c r="M762" s="127"/>
      <c r="N762" s="127"/>
      <c r="O762" s="127"/>
      <c r="P762" s="127"/>
      <c r="Q762" s="127"/>
      <c r="R762" s="127"/>
      <c r="S762" s="127"/>
      <c r="T762" s="127"/>
      <c r="U762" s="127"/>
      <c r="V762" s="127"/>
      <c r="W762" s="127"/>
      <c r="X762" s="127"/>
      <c r="Y762" s="127"/>
      <c r="Z762" s="127"/>
      <c r="AA762" s="127"/>
      <c r="AB762" s="127"/>
      <c r="AC762" s="127"/>
      <c r="AD762" s="127"/>
      <c r="AE762" s="127"/>
      <c r="AF762" s="127"/>
      <c r="AG762" s="127"/>
      <c r="AH762" s="127"/>
      <c r="AI762" s="127"/>
      <c r="AJ762" s="127"/>
      <c r="AK762" s="127"/>
      <c r="AL762" s="127"/>
      <c r="AM762" s="127"/>
      <c r="AN762" s="127"/>
      <c r="AO762" s="127"/>
      <c r="AP762" s="127"/>
      <c r="AQ762" s="127"/>
      <c r="AR762" s="127"/>
      <c r="AS762" s="127"/>
      <c r="AT762" s="127"/>
      <c r="AU762" s="127"/>
      <c r="AV762" s="127"/>
      <c r="AW762" s="127"/>
      <c r="AX762" s="127"/>
      <c r="AY762" s="127"/>
      <c r="AZ762" s="127"/>
      <c r="BA762" s="127"/>
      <c r="BB762" s="127">
        <f t="shared" ref="BB762:BM762" si="546">+IF(BA769=$G$5,0,1)*(SUM($G$6)*$C762)/12</f>
        <v>0</v>
      </c>
      <c r="BC762" s="127">
        <f t="shared" si="546"/>
        <v>0</v>
      </c>
      <c r="BD762" s="127">
        <f t="shared" si="546"/>
        <v>0</v>
      </c>
      <c r="BE762" s="127">
        <f t="shared" si="546"/>
        <v>0</v>
      </c>
      <c r="BF762" s="127">
        <f t="shared" si="546"/>
        <v>0</v>
      </c>
      <c r="BG762" s="127">
        <f t="shared" si="546"/>
        <v>0</v>
      </c>
      <c r="BH762" s="127">
        <f t="shared" si="546"/>
        <v>0</v>
      </c>
      <c r="BI762" s="127">
        <f t="shared" si="546"/>
        <v>0</v>
      </c>
      <c r="BJ762" s="127">
        <f t="shared" si="546"/>
        <v>0</v>
      </c>
      <c r="BK762" s="127">
        <f t="shared" si="546"/>
        <v>0</v>
      </c>
      <c r="BL762" s="127">
        <f t="shared" si="546"/>
        <v>0</v>
      </c>
      <c r="BM762" s="127">
        <f t="shared" si="546"/>
        <v>0</v>
      </c>
    </row>
    <row r="763" spans="2:65" x14ac:dyDescent="0.25">
      <c r="B763" t="str">
        <f t="shared" si="545"/>
        <v>ATTREZZATURE IND.LI E COMM.LI</v>
      </c>
      <c r="C763" s="51">
        <f t="shared" si="545"/>
        <v>0</v>
      </c>
      <c r="F763" s="127"/>
      <c r="G763" s="127"/>
      <c r="H763" s="127"/>
      <c r="I763" s="127"/>
      <c r="J763" s="127"/>
      <c r="K763" s="127"/>
      <c r="L763" s="127"/>
      <c r="M763" s="127"/>
      <c r="N763" s="127"/>
      <c r="O763" s="127"/>
      <c r="P763" s="127"/>
      <c r="Q763" s="127"/>
      <c r="R763" s="127"/>
      <c r="S763" s="127"/>
      <c r="T763" s="127"/>
      <c r="U763" s="127"/>
      <c r="V763" s="127"/>
      <c r="W763" s="127"/>
      <c r="X763" s="127"/>
      <c r="Y763" s="127"/>
      <c r="Z763" s="127"/>
      <c r="AA763" s="127"/>
      <c r="AB763" s="127"/>
      <c r="AC763" s="127"/>
      <c r="AD763" s="127"/>
      <c r="AE763" s="127"/>
      <c r="AF763" s="127"/>
      <c r="AG763" s="127"/>
      <c r="AH763" s="127"/>
      <c r="AI763" s="127"/>
      <c r="AJ763" s="127"/>
      <c r="AK763" s="127"/>
      <c r="AL763" s="127"/>
      <c r="AM763" s="127"/>
      <c r="AN763" s="127"/>
      <c r="AO763" s="127"/>
      <c r="AP763" s="127"/>
      <c r="AQ763" s="127"/>
      <c r="AR763" s="127"/>
      <c r="AS763" s="127"/>
      <c r="AT763" s="127"/>
      <c r="AU763" s="127"/>
      <c r="AV763" s="127"/>
      <c r="AW763" s="127"/>
      <c r="AX763" s="127"/>
      <c r="AY763" s="127"/>
      <c r="AZ763" s="127"/>
      <c r="BA763" s="127"/>
      <c r="BB763" s="127">
        <f t="shared" ref="BB763:BM763" si="547">+IF(BA770=$G$5,0,1)*(SUM($G$7)*$C763)/12</f>
        <v>0</v>
      </c>
      <c r="BC763" s="127">
        <f t="shared" si="547"/>
        <v>0</v>
      </c>
      <c r="BD763" s="127">
        <f t="shared" si="547"/>
        <v>0</v>
      </c>
      <c r="BE763" s="127">
        <f t="shared" si="547"/>
        <v>0</v>
      </c>
      <c r="BF763" s="127">
        <f t="shared" si="547"/>
        <v>0</v>
      </c>
      <c r="BG763" s="127">
        <f t="shared" si="547"/>
        <v>0</v>
      </c>
      <c r="BH763" s="127">
        <f t="shared" si="547"/>
        <v>0</v>
      </c>
      <c r="BI763" s="127">
        <f t="shared" si="547"/>
        <v>0</v>
      </c>
      <c r="BJ763" s="127">
        <f t="shared" si="547"/>
        <v>0</v>
      </c>
      <c r="BK763" s="127">
        <f t="shared" si="547"/>
        <v>0</v>
      </c>
      <c r="BL763" s="127">
        <f t="shared" si="547"/>
        <v>0</v>
      </c>
      <c r="BM763" s="127">
        <f t="shared" si="547"/>
        <v>0</v>
      </c>
    </row>
    <row r="764" spans="2:65" x14ac:dyDescent="0.25">
      <c r="B764" t="str">
        <f t="shared" si="545"/>
        <v>COSTI D'IMPIANTO E AMPLIAMENTO</v>
      </c>
      <c r="C764" s="51">
        <f t="shared" si="545"/>
        <v>0</v>
      </c>
      <c r="F764" s="127"/>
      <c r="G764" s="127"/>
      <c r="H764" s="127"/>
      <c r="I764" s="127"/>
      <c r="J764" s="127"/>
      <c r="K764" s="127"/>
      <c r="L764" s="127"/>
      <c r="M764" s="127"/>
      <c r="N764" s="127"/>
      <c r="O764" s="127"/>
      <c r="P764" s="127"/>
      <c r="Q764" s="127"/>
      <c r="R764" s="127"/>
      <c r="S764" s="127"/>
      <c r="T764" s="127"/>
      <c r="U764" s="127"/>
      <c r="V764" s="127"/>
      <c r="W764" s="127"/>
      <c r="X764" s="127"/>
      <c r="Y764" s="127"/>
      <c r="Z764" s="127"/>
      <c r="AA764" s="127"/>
      <c r="AB764" s="127"/>
      <c r="AC764" s="127"/>
      <c r="AD764" s="127"/>
      <c r="AE764" s="127"/>
      <c r="AF764" s="127"/>
      <c r="AG764" s="127"/>
      <c r="AH764" s="127"/>
      <c r="AI764" s="127"/>
      <c r="AJ764" s="127"/>
      <c r="AK764" s="127"/>
      <c r="AL764" s="127"/>
      <c r="AM764" s="127"/>
      <c r="AN764" s="127"/>
      <c r="AO764" s="127"/>
      <c r="AP764" s="127"/>
      <c r="AQ764" s="127"/>
      <c r="AR764" s="127"/>
      <c r="AS764" s="127"/>
      <c r="AT764" s="127"/>
      <c r="AU764" s="127"/>
      <c r="AV764" s="127"/>
      <c r="AW764" s="127"/>
      <c r="AX764" s="127"/>
      <c r="AY764" s="127"/>
      <c r="AZ764" s="127"/>
      <c r="BA764" s="127"/>
      <c r="BB764" s="127">
        <f t="shared" ref="BB764:BM764" si="548">+IF(BA771=$G$5,0,1)*(SUM($G$8)*$C764)/12</f>
        <v>0</v>
      </c>
      <c r="BC764" s="127">
        <f t="shared" si="548"/>
        <v>0</v>
      </c>
      <c r="BD764" s="127">
        <f t="shared" si="548"/>
        <v>0</v>
      </c>
      <c r="BE764" s="127">
        <f t="shared" si="548"/>
        <v>0</v>
      </c>
      <c r="BF764" s="127">
        <f t="shared" si="548"/>
        <v>0</v>
      </c>
      <c r="BG764" s="127">
        <f t="shared" si="548"/>
        <v>0</v>
      </c>
      <c r="BH764" s="127">
        <f t="shared" si="548"/>
        <v>0</v>
      </c>
      <c r="BI764" s="127">
        <f t="shared" si="548"/>
        <v>0</v>
      </c>
      <c r="BJ764" s="127">
        <f t="shared" si="548"/>
        <v>0</v>
      </c>
      <c r="BK764" s="127">
        <f t="shared" si="548"/>
        <v>0</v>
      </c>
      <c r="BL764" s="127">
        <f t="shared" si="548"/>
        <v>0</v>
      </c>
      <c r="BM764" s="127">
        <f t="shared" si="548"/>
        <v>0</v>
      </c>
    </row>
    <row r="765" spans="2:65" x14ac:dyDescent="0.25">
      <c r="B765" t="str">
        <f t="shared" si="545"/>
        <v>FEE D'INGRESSO</v>
      </c>
      <c r="C765" s="51">
        <f t="shared" si="545"/>
        <v>0</v>
      </c>
      <c r="F765" s="127"/>
      <c r="G765" s="127"/>
      <c r="H765" s="127"/>
      <c r="I765" s="127"/>
      <c r="J765" s="127"/>
      <c r="K765" s="127"/>
      <c r="L765" s="127"/>
      <c r="M765" s="127"/>
      <c r="N765" s="127"/>
      <c r="O765" s="127"/>
      <c r="P765" s="127"/>
      <c r="Q765" s="127"/>
      <c r="R765" s="127"/>
      <c r="S765" s="127"/>
      <c r="T765" s="127"/>
      <c r="U765" s="127"/>
      <c r="V765" s="127"/>
      <c r="W765" s="127"/>
      <c r="X765" s="127"/>
      <c r="Y765" s="127"/>
      <c r="Z765" s="127"/>
      <c r="AA765" s="127"/>
      <c r="AB765" s="127"/>
      <c r="AC765" s="127"/>
      <c r="AD765" s="127"/>
      <c r="AE765" s="127"/>
      <c r="AF765" s="127"/>
      <c r="AG765" s="127"/>
      <c r="AH765" s="127"/>
      <c r="AI765" s="127"/>
      <c r="AJ765" s="127"/>
      <c r="AK765" s="127"/>
      <c r="AL765" s="127"/>
      <c r="AM765" s="127"/>
      <c r="AN765" s="127"/>
      <c r="AO765" s="127"/>
      <c r="AP765" s="127"/>
      <c r="AQ765" s="127"/>
      <c r="AR765" s="127"/>
      <c r="AS765" s="127"/>
      <c r="AT765" s="127"/>
      <c r="AU765" s="127"/>
      <c r="AV765" s="127"/>
      <c r="AW765" s="127"/>
      <c r="AX765" s="127"/>
      <c r="AY765" s="127"/>
      <c r="AZ765" s="127"/>
      <c r="BA765" s="127"/>
      <c r="BB765" s="127">
        <f t="shared" ref="BB765:BM765" si="549">+IF(BA772=$G$5,0,1)*(SUM($G$9)*$C765)/12</f>
        <v>0</v>
      </c>
      <c r="BC765" s="127">
        <f t="shared" si="549"/>
        <v>0</v>
      </c>
      <c r="BD765" s="127">
        <f t="shared" si="549"/>
        <v>0</v>
      </c>
      <c r="BE765" s="127">
        <f t="shared" si="549"/>
        <v>0</v>
      </c>
      <c r="BF765" s="127">
        <f t="shared" si="549"/>
        <v>0</v>
      </c>
      <c r="BG765" s="127">
        <f t="shared" si="549"/>
        <v>0</v>
      </c>
      <c r="BH765" s="127">
        <f t="shared" si="549"/>
        <v>0</v>
      </c>
      <c r="BI765" s="127">
        <f t="shared" si="549"/>
        <v>0</v>
      </c>
      <c r="BJ765" s="127">
        <f t="shared" si="549"/>
        <v>0</v>
      </c>
      <c r="BK765" s="127">
        <f t="shared" si="549"/>
        <v>0</v>
      </c>
      <c r="BL765" s="127">
        <f t="shared" si="549"/>
        <v>0</v>
      </c>
      <c r="BM765" s="127">
        <f t="shared" si="549"/>
        <v>0</v>
      </c>
    </row>
    <row r="766" spans="2:65" x14ac:dyDescent="0.25">
      <c r="B766" t="str">
        <f t="shared" si="545"/>
        <v>ALTRE IMM.NI IMMATERIALI</v>
      </c>
      <c r="C766" s="51">
        <f t="shared" si="545"/>
        <v>0</v>
      </c>
      <c r="F766" s="127"/>
      <c r="G766" s="127"/>
      <c r="H766" s="127"/>
      <c r="I766" s="127"/>
      <c r="J766" s="127"/>
      <c r="K766" s="127"/>
      <c r="L766" s="127"/>
      <c r="M766" s="127"/>
      <c r="N766" s="127"/>
      <c r="O766" s="127"/>
      <c r="P766" s="127"/>
      <c r="Q766" s="127"/>
      <c r="R766" s="127"/>
      <c r="S766" s="127"/>
      <c r="T766" s="127"/>
      <c r="U766" s="127"/>
      <c r="V766" s="127"/>
      <c r="W766" s="127"/>
      <c r="X766" s="127"/>
      <c r="Y766" s="127"/>
      <c r="Z766" s="127"/>
      <c r="AA766" s="127"/>
      <c r="AB766" s="127"/>
      <c r="AC766" s="127"/>
      <c r="AD766" s="127"/>
      <c r="AE766" s="127"/>
      <c r="AF766" s="127"/>
      <c r="AG766" s="127"/>
      <c r="AH766" s="127"/>
      <c r="AI766" s="127"/>
      <c r="AJ766" s="127"/>
      <c r="AK766" s="127"/>
      <c r="AL766" s="127"/>
      <c r="AM766" s="127"/>
      <c r="AN766" s="127"/>
      <c r="AO766" s="127"/>
      <c r="AP766" s="127"/>
      <c r="AQ766" s="127"/>
      <c r="AR766" s="127"/>
      <c r="AS766" s="127"/>
      <c r="AT766" s="127"/>
      <c r="AU766" s="127"/>
      <c r="AV766" s="127"/>
      <c r="AW766" s="127"/>
      <c r="AX766" s="127"/>
      <c r="AY766" s="127"/>
      <c r="AZ766" s="127"/>
      <c r="BA766" s="127"/>
      <c r="BB766" s="127">
        <f t="shared" ref="BB766:BM766" si="550">+IF(BA773=$G$5,0,1)*(SUM($G$10)*$C766)/12</f>
        <v>0</v>
      </c>
      <c r="BC766" s="127">
        <f t="shared" si="550"/>
        <v>0</v>
      </c>
      <c r="BD766" s="127">
        <f t="shared" si="550"/>
        <v>0</v>
      </c>
      <c r="BE766" s="127">
        <f t="shared" si="550"/>
        <v>0</v>
      </c>
      <c r="BF766" s="127">
        <f t="shared" si="550"/>
        <v>0</v>
      </c>
      <c r="BG766" s="127">
        <f t="shared" si="550"/>
        <v>0</v>
      </c>
      <c r="BH766" s="127">
        <f t="shared" si="550"/>
        <v>0</v>
      </c>
      <c r="BI766" s="127">
        <f t="shared" si="550"/>
        <v>0</v>
      </c>
      <c r="BJ766" s="127">
        <f t="shared" si="550"/>
        <v>0</v>
      </c>
      <c r="BK766" s="127">
        <f t="shared" si="550"/>
        <v>0</v>
      </c>
      <c r="BL766" s="127">
        <f t="shared" si="550"/>
        <v>0</v>
      </c>
      <c r="BM766" s="127">
        <f t="shared" si="550"/>
        <v>0</v>
      </c>
    </row>
    <row r="767" spans="2:65" ht="30" x14ac:dyDescent="0.25">
      <c r="C767" s="50"/>
      <c r="F767" s="165" t="s">
        <v>167</v>
      </c>
      <c r="G767" s="165" t="s">
        <v>167</v>
      </c>
      <c r="H767" s="165" t="s">
        <v>167</v>
      </c>
      <c r="I767" s="165" t="s">
        <v>167</v>
      </c>
      <c r="J767" s="165" t="s">
        <v>167</v>
      </c>
      <c r="K767" s="165" t="s">
        <v>167</v>
      </c>
      <c r="L767" s="165" t="s">
        <v>167</v>
      </c>
      <c r="M767" s="165" t="s">
        <v>167</v>
      </c>
      <c r="N767" s="165" t="s">
        <v>167</v>
      </c>
      <c r="O767" s="165" t="s">
        <v>167</v>
      </c>
      <c r="P767" s="165" t="s">
        <v>167</v>
      </c>
      <c r="Q767" s="165" t="s">
        <v>167</v>
      </c>
      <c r="R767" s="165" t="s">
        <v>167</v>
      </c>
      <c r="S767" s="165" t="s">
        <v>167</v>
      </c>
      <c r="T767" s="165" t="s">
        <v>167</v>
      </c>
      <c r="U767" s="165" t="s">
        <v>167</v>
      </c>
      <c r="V767" s="165" t="s">
        <v>167</v>
      </c>
      <c r="W767" s="165" t="s">
        <v>167</v>
      </c>
      <c r="X767" s="165" t="s">
        <v>167</v>
      </c>
      <c r="Y767" s="165" t="s">
        <v>167</v>
      </c>
      <c r="Z767" s="165" t="s">
        <v>167</v>
      </c>
      <c r="AA767" s="165" t="s">
        <v>167</v>
      </c>
      <c r="AB767" s="165" t="s">
        <v>167</v>
      </c>
      <c r="AC767" s="165" t="s">
        <v>167</v>
      </c>
      <c r="AD767" s="165" t="s">
        <v>167</v>
      </c>
      <c r="AE767" s="165" t="s">
        <v>167</v>
      </c>
      <c r="AF767" s="165" t="s">
        <v>167</v>
      </c>
      <c r="AG767" s="165" t="s">
        <v>167</v>
      </c>
      <c r="AH767" s="165" t="s">
        <v>167</v>
      </c>
      <c r="AI767" s="165" t="s">
        <v>167</v>
      </c>
      <c r="AJ767" s="165" t="s">
        <v>167</v>
      </c>
      <c r="AK767" s="165" t="s">
        <v>167</v>
      </c>
      <c r="AL767" s="165" t="s">
        <v>167</v>
      </c>
      <c r="AM767" s="165" t="s">
        <v>167</v>
      </c>
      <c r="AN767" s="165" t="s">
        <v>167</v>
      </c>
      <c r="AO767" s="165" t="s">
        <v>167</v>
      </c>
      <c r="AP767" s="165" t="s">
        <v>167</v>
      </c>
      <c r="AQ767" s="165" t="s">
        <v>167</v>
      </c>
      <c r="AR767" s="165" t="s">
        <v>167</v>
      </c>
      <c r="AS767" s="165" t="s">
        <v>167</v>
      </c>
      <c r="AT767" s="165" t="s">
        <v>167</v>
      </c>
      <c r="AU767" s="165" t="s">
        <v>167</v>
      </c>
      <c r="AV767" s="165" t="s">
        <v>167</v>
      </c>
      <c r="AW767" s="165" t="s">
        <v>167</v>
      </c>
      <c r="AX767" s="165" t="s">
        <v>167</v>
      </c>
      <c r="AY767" s="165" t="s">
        <v>167</v>
      </c>
      <c r="AZ767" s="165" t="s">
        <v>167</v>
      </c>
      <c r="BA767" s="165" t="s">
        <v>167</v>
      </c>
      <c r="BB767" s="165" t="s">
        <v>167</v>
      </c>
      <c r="BC767" s="165" t="s">
        <v>167</v>
      </c>
      <c r="BD767" s="165" t="s">
        <v>167</v>
      </c>
      <c r="BE767" s="165" t="s">
        <v>167</v>
      </c>
      <c r="BF767" s="165" t="s">
        <v>167</v>
      </c>
      <c r="BG767" s="165" t="s">
        <v>167</v>
      </c>
      <c r="BH767" s="165" t="s">
        <v>167</v>
      </c>
      <c r="BI767" s="165" t="s">
        <v>167</v>
      </c>
      <c r="BJ767" s="165" t="s">
        <v>167</v>
      </c>
      <c r="BK767" s="165" t="s">
        <v>167</v>
      </c>
      <c r="BL767" s="165" t="s">
        <v>167</v>
      </c>
      <c r="BM767" s="165" t="s">
        <v>167</v>
      </c>
    </row>
    <row r="768" spans="2:65" x14ac:dyDescent="0.25">
      <c r="B768" t="str">
        <f>+B761</f>
        <v>FABBRICATI</v>
      </c>
      <c r="C768" s="51"/>
      <c r="F768" s="127"/>
      <c r="G768" s="127"/>
      <c r="H768" s="127"/>
      <c r="I768" s="127"/>
      <c r="J768" s="127"/>
      <c r="K768" s="127"/>
      <c r="L768" s="127"/>
      <c r="M768" s="127"/>
      <c r="N768" s="127"/>
      <c r="O768" s="127"/>
      <c r="P768" s="127"/>
      <c r="Q768" s="127"/>
      <c r="R768" s="127"/>
      <c r="S768" s="127"/>
      <c r="T768" s="127"/>
      <c r="U768" s="127"/>
      <c r="V768" s="127"/>
      <c r="W768" s="127"/>
      <c r="X768" s="127"/>
      <c r="Y768" s="127"/>
      <c r="Z768" s="127"/>
      <c r="AA768" s="127"/>
      <c r="AB768" s="127"/>
      <c r="AC768" s="127"/>
      <c r="AD768" s="127"/>
      <c r="AE768" s="127"/>
      <c r="AF768" s="127"/>
      <c r="AG768" s="127"/>
      <c r="AH768" s="127"/>
      <c r="AI768" s="127"/>
      <c r="AJ768" s="127"/>
      <c r="AK768" s="127"/>
      <c r="AL768" s="127"/>
      <c r="AM768" s="127"/>
      <c r="AN768" s="127"/>
      <c r="AO768" s="127"/>
      <c r="AP768" s="127"/>
      <c r="AQ768" s="127"/>
      <c r="AR768" s="127"/>
      <c r="AS768" s="127"/>
      <c r="AT768" s="127"/>
      <c r="AU768" s="127"/>
      <c r="AV768" s="127"/>
      <c r="AW768" s="127"/>
      <c r="AX768" s="127"/>
      <c r="AY768" s="127"/>
      <c r="AZ768" s="127"/>
      <c r="BA768" s="127"/>
      <c r="BB768" s="127">
        <f t="shared" ref="BB768:BM773" si="551">+BA768+BB761</f>
        <v>0</v>
      </c>
      <c r="BC768" s="127">
        <f t="shared" si="551"/>
        <v>0</v>
      </c>
      <c r="BD768" s="127">
        <f t="shared" si="551"/>
        <v>0</v>
      </c>
      <c r="BE768" s="127">
        <f t="shared" si="551"/>
        <v>0</v>
      </c>
      <c r="BF768" s="127">
        <f t="shared" si="551"/>
        <v>0</v>
      </c>
      <c r="BG768" s="127">
        <f t="shared" si="551"/>
        <v>0</v>
      </c>
      <c r="BH768" s="127">
        <f t="shared" si="551"/>
        <v>0</v>
      </c>
      <c r="BI768" s="127">
        <f t="shared" si="551"/>
        <v>0</v>
      </c>
      <c r="BJ768" s="127">
        <f t="shared" si="551"/>
        <v>0</v>
      </c>
      <c r="BK768" s="127">
        <f t="shared" si="551"/>
        <v>0</v>
      </c>
      <c r="BL768" s="127">
        <f t="shared" si="551"/>
        <v>0</v>
      </c>
      <c r="BM768" s="127">
        <f t="shared" si="551"/>
        <v>0</v>
      </c>
    </row>
    <row r="769" spans="2:65" x14ac:dyDescent="0.25">
      <c r="B769" t="str">
        <f t="shared" ref="B769:B772" si="552">+B762</f>
        <v>IMPIANTI E MACCHINARI</v>
      </c>
      <c r="C769" s="51"/>
      <c r="F769" s="127"/>
      <c r="G769" s="127"/>
      <c r="H769" s="127"/>
      <c r="I769" s="127"/>
      <c r="J769" s="127"/>
      <c r="K769" s="127"/>
      <c r="L769" s="127"/>
      <c r="M769" s="127"/>
      <c r="N769" s="127"/>
      <c r="O769" s="127"/>
      <c r="P769" s="127"/>
      <c r="Q769" s="127"/>
      <c r="R769" s="127"/>
      <c r="S769" s="127"/>
      <c r="T769" s="127"/>
      <c r="U769" s="127"/>
      <c r="V769" s="127"/>
      <c r="W769" s="127"/>
      <c r="X769" s="127"/>
      <c r="Y769" s="127"/>
      <c r="Z769" s="127"/>
      <c r="AA769" s="127"/>
      <c r="AB769" s="127"/>
      <c r="AC769" s="127"/>
      <c r="AD769" s="127"/>
      <c r="AE769" s="127"/>
      <c r="AF769" s="127"/>
      <c r="AG769" s="127"/>
      <c r="AH769" s="127"/>
      <c r="AI769" s="127"/>
      <c r="AJ769" s="127"/>
      <c r="AK769" s="127"/>
      <c r="AL769" s="127"/>
      <c r="AM769" s="127"/>
      <c r="AN769" s="127"/>
      <c r="AO769" s="127"/>
      <c r="AP769" s="127"/>
      <c r="AQ769" s="127"/>
      <c r="AR769" s="127"/>
      <c r="AS769" s="127"/>
      <c r="AT769" s="127"/>
      <c r="AU769" s="127"/>
      <c r="AV769" s="127"/>
      <c r="AW769" s="127"/>
      <c r="AX769" s="127"/>
      <c r="AY769" s="127"/>
      <c r="AZ769" s="127"/>
      <c r="BA769" s="127"/>
      <c r="BB769" s="127">
        <f t="shared" si="551"/>
        <v>0</v>
      </c>
      <c r="BC769" s="127">
        <f t="shared" si="551"/>
        <v>0</v>
      </c>
      <c r="BD769" s="127">
        <f t="shared" si="551"/>
        <v>0</v>
      </c>
      <c r="BE769" s="127">
        <f t="shared" si="551"/>
        <v>0</v>
      </c>
      <c r="BF769" s="127">
        <f t="shared" si="551"/>
        <v>0</v>
      </c>
      <c r="BG769" s="127">
        <f t="shared" si="551"/>
        <v>0</v>
      </c>
      <c r="BH769" s="127">
        <f t="shared" si="551"/>
        <v>0</v>
      </c>
      <c r="BI769" s="127">
        <f t="shared" si="551"/>
        <v>0</v>
      </c>
      <c r="BJ769" s="127">
        <f t="shared" si="551"/>
        <v>0</v>
      </c>
      <c r="BK769" s="127">
        <f t="shared" si="551"/>
        <v>0</v>
      </c>
      <c r="BL769" s="127">
        <f t="shared" si="551"/>
        <v>0</v>
      </c>
      <c r="BM769" s="127">
        <f t="shared" si="551"/>
        <v>0</v>
      </c>
    </row>
    <row r="770" spans="2:65" x14ac:dyDescent="0.25">
      <c r="B770" t="str">
        <f t="shared" si="552"/>
        <v>ATTREZZATURE IND.LI E COMM.LI</v>
      </c>
      <c r="C770" s="51"/>
      <c r="F770" s="127"/>
      <c r="G770" s="127"/>
      <c r="H770" s="127"/>
      <c r="I770" s="127"/>
      <c r="J770" s="127"/>
      <c r="K770" s="127"/>
      <c r="L770" s="127"/>
      <c r="M770" s="127"/>
      <c r="N770" s="127"/>
      <c r="O770" s="127"/>
      <c r="P770" s="127"/>
      <c r="Q770" s="127"/>
      <c r="R770" s="127"/>
      <c r="S770" s="127"/>
      <c r="T770" s="127"/>
      <c r="U770" s="127"/>
      <c r="V770" s="127"/>
      <c r="W770" s="127"/>
      <c r="X770" s="127"/>
      <c r="Y770" s="127"/>
      <c r="Z770" s="127"/>
      <c r="AA770" s="127"/>
      <c r="AB770" s="127"/>
      <c r="AC770" s="127"/>
      <c r="AD770" s="127"/>
      <c r="AE770" s="127"/>
      <c r="AF770" s="127"/>
      <c r="AG770" s="127"/>
      <c r="AH770" s="127"/>
      <c r="AI770" s="127"/>
      <c r="AJ770" s="127"/>
      <c r="AK770" s="127"/>
      <c r="AL770" s="127"/>
      <c r="AM770" s="127"/>
      <c r="AN770" s="127"/>
      <c r="AO770" s="127"/>
      <c r="AP770" s="127"/>
      <c r="AQ770" s="127"/>
      <c r="AR770" s="127"/>
      <c r="AS770" s="127"/>
      <c r="AT770" s="127"/>
      <c r="AU770" s="127"/>
      <c r="AV770" s="127"/>
      <c r="AW770" s="127"/>
      <c r="AX770" s="127"/>
      <c r="AY770" s="127"/>
      <c r="AZ770" s="127"/>
      <c r="BA770" s="127"/>
      <c r="BB770" s="127">
        <f t="shared" si="551"/>
        <v>0</v>
      </c>
      <c r="BC770" s="127">
        <f t="shared" si="551"/>
        <v>0</v>
      </c>
      <c r="BD770" s="127">
        <f t="shared" si="551"/>
        <v>0</v>
      </c>
      <c r="BE770" s="127">
        <f t="shared" si="551"/>
        <v>0</v>
      </c>
      <c r="BF770" s="127">
        <f t="shared" si="551"/>
        <v>0</v>
      </c>
      <c r="BG770" s="127">
        <f t="shared" si="551"/>
        <v>0</v>
      </c>
      <c r="BH770" s="127">
        <f t="shared" si="551"/>
        <v>0</v>
      </c>
      <c r="BI770" s="127">
        <f t="shared" si="551"/>
        <v>0</v>
      </c>
      <c r="BJ770" s="127">
        <f t="shared" si="551"/>
        <v>0</v>
      </c>
      <c r="BK770" s="127">
        <f t="shared" si="551"/>
        <v>0</v>
      </c>
      <c r="BL770" s="127">
        <f t="shared" si="551"/>
        <v>0</v>
      </c>
      <c r="BM770" s="127">
        <f t="shared" si="551"/>
        <v>0</v>
      </c>
    </row>
    <row r="771" spans="2:65" x14ac:dyDescent="0.25">
      <c r="B771" t="str">
        <f t="shared" si="552"/>
        <v>COSTI D'IMPIANTO E AMPLIAMENTO</v>
      </c>
      <c r="C771" s="51"/>
      <c r="F771" s="127"/>
      <c r="G771" s="127"/>
      <c r="H771" s="127"/>
      <c r="I771" s="127"/>
      <c r="J771" s="127"/>
      <c r="K771" s="127"/>
      <c r="L771" s="127"/>
      <c r="M771" s="127"/>
      <c r="N771" s="127"/>
      <c r="O771" s="127"/>
      <c r="P771" s="127"/>
      <c r="Q771" s="127"/>
      <c r="R771" s="127"/>
      <c r="S771" s="127"/>
      <c r="T771" s="127"/>
      <c r="U771" s="127"/>
      <c r="V771" s="127"/>
      <c r="W771" s="127"/>
      <c r="X771" s="127"/>
      <c r="Y771" s="127"/>
      <c r="Z771" s="127"/>
      <c r="AA771" s="127"/>
      <c r="AB771" s="127"/>
      <c r="AC771" s="127"/>
      <c r="AD771" s="127"/>
      <c r="AE771" s="127"/>
      <c r="AF771" s="127"/>
      <c r="AG771" s="127"/>
      <c r="AH771" s="127"/>
      <c r="AI771" s="127"/>
      <c r="AJ771" s="127"/>
      <c r="AK771" s="127"/>
      <c r="AL771" s="127"/>
      <c r="AM771" s="127"/>
      <c r="AN771" s="127"/>
      <c r="AO771" s="127"/>
      <c r="AP771" s="127"/>
      <c r="AQ771" s="127"/>
      <c r="AR771" s="127"/>
      <c r="AS771" s="127"/>
      <c r="AT771" s="127"/>
      <c r="AU771" s="127"/>
      <c r="AV771" s="127"/>
      <c r="AW771" s="127"/>
      <c r="AX771" s="127"/>
      <c r="AY771" s="127"/>
      <c r="AZ771" s="127"/>
      <c r="BA771" s="127"/>
      <c r="BB771" s="127">
        <f t="shared" si="551"/>
        <v>0</v>
      </c>
      <c r="BC771" s="127">
        <f t="shared" si="551"/>
        <v>0</v>
      </c>
      <c r="BD771" s="127">
        <f t="shared" si="551"/>
        <v>0</v>
      </c>
      <c r="BE771" s="127">
        <f t="shared" si="551"/>
        <v>0</v>
      </c>
      <c r="BF771" s="127">
        <f t="shared" si="551"/>
        <v>0</v>
      </c>
      <c r="BG771" s="127">
        <f t="shared" si="551"/>
        <v>0</v>
      </c>
      <c r="BH771" s="127">
        <f t="shared" si="551"/>
        <v>0</v>
      </c>
      <c r="BI771" s="127">
        <f t="shared" si="551"/>
        <v>0</v>
      </c>
      <c r="BJ771" s="127">
        <f t="shared" si="551"/>
        <v>0</v>
      </c>
      <c r="BK771" s="127">
        <f t="shared" si="551"/>
        <v>0</v>
      </c>
      <c r="BL771" s="127">
        <f t="shared" si="551"/>
        <v>0</v>
      </c>
      <c r="BM771" s="127">
        <f t="shared" si="551"/>
        <v>0</v>
      </c>
    </row>
    <row r="772" spans="2:65" x14ac:dyDescent="0.25">
      <c r="B772" t="str">
        <f t="shared" si="552"/>
        <v>FEE D'INGRESSO</v>
      </c>
      <c r="C772" s="51"/>
      <c r="F772" s="127"/>
      <c r="G772" s="127"/>
      <c r="H772" s="127"/>
      <c r="I772" s="127"/>
      <c r="J772" s="127"/>
      <c r="K772" s="127"/>
      <c r="L772" s="127"/>
      <c r="M772" s="127"/>
      <c r="N772" s="127"/>
      <c r="O772" s="127"/>
      <c r="P772" s="127"/>
      <c r="Q772" s="127"/>
      <c r="R772" s="127"/>
      <c r="S772" s="127"/>
      <c r="T772" s="127"/>
      <c r="U772" s="127"/>
      <c r="V772" s="127"/>
      <c r="W772" s="127"/>
      <c r="X772" s="127"/>
      <c r="Y772" s="127"/>
      <c r="Z772" s="127"/>
      <c r="AA772" s="127"/>
      <c r="AB772" s="127"/>
      <c r="AC772" s="127"/>
      <c r="AD772" s="127"/>
      <c r="AE772" s="127"/>
      <c r="AF772" s="127"/>
      <c r="AG772" s="127"/>
      <c r="AH772" s="127"/>
      <c r="AI772" s="127"/>
      <c r="AJ772" s="127"/>
      <c r="AK772" s="127"/>
      <c r="AL772" s="127"/>
      <c r="AM772" s="127"/>
      <c r="AN772" s="127"/>
      <c r="AO772" s="127"/>
      <c r="AP772" s="127"/>
      <c r="AQ772" s="127"/>
      <c r="AR772" s="127"/>
      <c r="AS772" s="127"/>
      <c r="AT772" s="127"/>
      <c r="AU772" s="127"/>
      <c r="AV772" s="127"/>
      <c r="AW772" s="127"/>
      <c r="AX772" s="127"/>
      <c r="AY772" s="127"/>
      <c r="AZ772" s="127"/>
      <c r="BA772" s="127"/>
      <c r="BB772" s="127">
        <f t="shared" si="551"/>
        <v>0</v>
      </c>
      <c r="BC772" s="127">
        <f t="shared" si="551"/>
        <v>0</v>
      </c>
      <c r="BD772" s="127">
        <f t="shared" si="551"/>
        <v>0</v>
      </c>
      <c r="BE772" s="127">
        <f t="shared" si="551"/>
        <v>0</v>
      </c>
      <c r="BF772" s="127">
        <f t="shared" si="551"/>
        <v>0</v>
      </c>
      <c r="BG772" s="127">
        <f t="shared" si="551"/>
        <v>0</v>
      </c>
      <c r="BH772" s="127">
        <f t="shared" si="551"/>
        <v>0</v>
      </c>
      <c r="BI772" s="127">
        <f t="shared" si="551"/>
        <v>0</v>
      </c>
      <c r="BJ772" s="127">
        <f t="shared" si="551"/>
        <v>0</v>
      </c>
      <c r="BK772" s="127">
        <f t="shared" si="551"/>
        <v>0</v>
      </c>
      <c r="BL772" s="127">
        <f t="shared" si="551"/>
        <v>0</v>
      </c>
      <c r="BM772" s="127">
        <f t="shared" si="551"/>
        <v>0</v>
      </c>
    </row>
    <row r="773" spans="2:65" x14ac:dyDescent="0.25">
      <c r="B773" t="str">
        <f>+B766</f>
        <v>ALTRE IMM.NI IMMATERIALI</v>
      </c>
      <c r="C773" s="51"/>
      <c r="F773" s="127"/>
      <c r="G773" s="127"/>
      <c r="H773" s="127"/>
      <c r="I773" s="127"/>
      <c r="J773" s="127"/>
      <c r="K773" s="127"/>
      <c r="L773" s="127"/>
      <c r="M773" s="127"/>
      <c r="N773" s="127"/>
      <c r="O773" s="127"/>
      <c r="P773" s="127"/>
      <c r="Q773" s="127"/>
      <c r="R773" s="127"/>
      <c r="S773" s="127"/>
      <c r="T773" s="127"/>
      <c r="U773" s="127"/>
      <c r="V773" s="127"/>
      <c r="W773" s="127"/>
      <c r="X773" s="127"/>
      <c r="Y773" s="127"/>
      <c r="Z773" s="127"/>
      <c r="AA773" s="127"/>
      <c r="AB773" s="127"/>
      <c r="AC773" s="127"/>
      <c r="AD773" s="127"/>
      <c r="AE773" s="127"/>
      <c r="AF773" s="127"/>
      <c r="AG773" s="127"/>
      <c r="AH773" s="127"/>
      <c r="AI773" s="127"/>
      <c r="AJ773" s="127"/>
      <c r="AK773" s="127"/>
      <c r="AL773" s="127"/>
      <c r="AM773" s="127"/>
      <c r="AN773" s="127"/>
      <c r="AO773" s="127"/>
      <c r="AP773" s="127"/>
      <c r="AQ773" s="127"/>
      <c r="AR773" s="127"/>
      <c r="AS773" s="127"/>
      <c r="AT773" s="127"/>
      <c r="AU773" s="127"/>
      <c r="AV773" s="127"/>
      <c r="AW773" s="127"/>
      <c r="AX773" s="127"/>
      <c r="AY773" s="127"/>
      <c r="AZ773" s="127"/>
      <c r="BA773" s="127"/>
      <c r="BB773" s="127">
        <f t="shared" si="551"/>
        <v>0</v>
      </c>
      <c r="BC773" s="127">
        <f t="shared" si="551"/>
        <v>0</v>
      </c>
      <c r="BD773" s="127">
        <f t="shared" si="551"/>
        <v>0</v>
      </c>
      <c r="BE773" s="127">
        <f t="shared" si="551"/>
        <v>0</v>
      </c>
      <c r="BF773" s="127">
        <f t="shared" si="551"/>
        <v>0</v>
      </c>
      <c r="BG773" s="127">
        <f t="shared" si="551"/>
        <v>0</v>
      </c>
      <c r="BH773" s="127">
        <f t="shared" si="551"/>
        <v>0</v>
      </c>
      <c r="BI773" s="127">
        <f t="shared" si="551"/>
        <v>0</v>
      </c>
      <c r="BJ773" s="127">
        <f t="shared" si="551"/>
        <v>0</v>
      </c>
      <c r="BK773" s="127">
        <f t="shared" si="551"/>
        <v>0</v>
      </c>
      <c r="BL773" s="127">
        <f t="shared" si="551"/>
        <v>0</v>
      </c>
      <c r="BM773" s="127">
        <f t="shared" si="551"/>
        <v>0</v>
      </c>
    </row>
    <row r="774" spans="2:65" x14ac:dyDescent="0.25">
      <c r="F774" s="142"/>
      <c r="G774" s="142"/>
      <c r="H774" s="142"/>
      <c r="I774" s="142"/>
      <c r="J774" s="142"/>
      <c r="K774" s="142"/>
      <c r="L774" s="142"/>
      <c r="M774" s="142"/>
      <c r="N774" s="142"/>
      <c r="O774" s="142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  <c r="Z774" s="142"/>
      <c r="AA774" s="142"/>
      <c r="AB774" s="142"/>
      <c r="AC774" s="142"/>
      <c r="AD774" s="142"/>
      <c r="AE774" s="142"/>
      <c r="AF774" s="142"/>
      <c r="AG774" s="142"/>
      <c r="AH774" s="142"/>
      <c r="AI774" s="142"/>
      <c r="AJ774" s="142"/>
      <c r="AK774" s="142"/>
      <c r="AL774" s="142"/>
      <c r="AM774" s="142"/>
      <c r="AN774" s="142"/>
      <c r="AO774" s="142"/>
      <c r="AP774" s="142"/>
      <c r="AQ774" s="142"/>
      <c r="AR774" s="142"/>
      <c r="AS774" s="142"/>
      <c r="AT774" s="142"/>
      <c r="AU774" s="142"/>
      <c r="AV774" s="142"/>
      <c r="AW774" s="142"/>
      <c r="AX774" s="142"/>
      <c r="AY774" s="142"/>
      <c r="AZ774" s="142"/>
      <c r="BA774" s="142"/>
      <c r="BB774" s="142"/>
      <c r="BC774" s="142"/>
      <c r="BD774" s="142"/>
      <c r="BE774" s="142"/>
      <c r="BF774" s="142"/>
      <c r="BG774" s="142"/>
      <c r="BH774" s="142"/>
      <c r="BI774" s="142"/>
      <c r="BJ774" s="142"/>
      <c r="BK774" s="142"/>
      <c r="BL774" s="142"/>
      <c r="BM774" s="142"/>
    </row>
    <row r="775" spans="2:65" ht="30" x14ac:dyDescent="0.25">
      <c r="C775" s="50" t="s">
        <v>165</v>
      </c>
      <c r="F775" s="165" t="s">
        <v>166</v>
      </c>
      <c r="G775" s="165" t="s">
        <v>166</v>
      </c>
      <c r="H775" s="165" t="s">
        <v>166</v>
      </c>
      <c r="I775" s="165" t="s">
        <v>166</v>
      </c>
      <c r="J775" s="165" t="s">
        <v>166</v>
      </c>
      <c r="K775" s="165" t="s">
        <v>166</v>
      </c>
      <c r="L775" s="165" t="s">
        <v>166</v>
      </c>
      <c r="M775" s="165" t="s">
        <v>166</v>
      </c>
      <c r="N775" s="165" t="s">
        <v>166</v>
      </c>
      <c r="O775" s="165" t="s">
        <v>166</v>
      </c>
      <c r="P775" s="165" t="s">
        <v>166</v>
      </c>
      <c r="Q775" s="165" t="s">
        <v>166</v>
      </c>
      <c r="R775" s="165" t="s">
        <v>166</v>
      </c>
      <c r="S775" s="165" t="s">
        <v>166</v>
      </c>
      <c r="T775" s="165" t="s">
        <v>166</v>
      </c>
      <c r="U775" s="165" t="s">
        <v>166</v>
      </c>
      <c r="V775" s="165" t="s">
        <v>166</v>
      </c>
      <c r="W775" s="165" t="s">
        <v>166</v>
      </c>
      <c r="X775" s="165" t="s">
        <v>166</v>
      </c>
      <c r="Y775" s="165" t="s">
        <v>166</v>
      </c>
      <c r="Z775" s="165" t="s">
        <v>166</v>
      </c>
      <c r="AA775" s="165" t="s">
        <v>166</v>
      </c>
      <c r="AB775" s="165" t="s">
        <v>166</v>
      </c>
      <c r="AC775" s="165" t="s">
        <v>166</v>
      </c>
      <c r="AD775" s="165" t="s">
        <v>166</v>
      </c>
      <c r="AE775" s="165" t="s">
        <v>166</v>
      </c>
      <c r="AF775" s="165" t="s">
        <v>166</v>
      </c>
      <c r="AG775" s="165" t="s">
        <v>166</v>
      </c>
      <c r="AH775" s="165" t="s">
        <v>166</v>
      </c>
      <c r="AI775" s="165" t="s">
        <v>166</v>
      </c>
      <c r="AJ775" s="165" t="s">
        <v>166</v>
      </c>
      <c r="AK775" s="165" t="s">
        <v>166</v>
      </c>
      <c r="AL775" s="165" t="s">
        <v>166</v>
      </c>
      <c r="AM775" s="165" t="s">
        <v>166</v>
      </c>
      <c r="AN775" s="165" t="s">
        <v>166</v>
      </c>
      <c r="AO775" s="165" t="s">
        <v>166</v>
      </c>
      <c r="AP775" s="165" t="s">
        <v>166</v>
      </c>
      <c r="AQ775" s="165" t="s">
        <v>166</v>
      </c>
      <c r="AR775" s="165" t="s">
        <v>166</v>
      </c>
      <c r="AS775" s="165" t="s">
        <v>166</v>
      </c>
      <c r="AT775" s="165" t="s">
        <v>166</v>
      </c>
      <c r="AU775" s="165" t="s">
        <v>166</v>
      </c>
      <c r="AV775" s="165" t="s">
        <v>166</v>
      </c>
      <c r="AW775" s="165" t="s">
        <v>166</v>
      </c>
      <c r="AX775" s="165" t="s">
        <v>166</v>
      </c>
      <c r="AY775" s="165" t="s">
        <v>166</v>
      </c>
      <c r="AZ775" s="165" t="s">
        <v>166</v>
      </c>
      <c r="BA775" s="165" t="s">
        <v>166</v>
      </c>
      <c r="BB775" s="165" t="s">
        <v>166</v>
      </c>
      <c r="BC775" s="165" t="s">
        <v>166</v>
      </c>
      <c r="BD775" s="165" t="s">
        <v>166</v>
      </c>
      <c r="BE775" s="165" t="s">
        <v>166</v>
      </c>
      <c r="BF775" s="165" t="s">
        <v>166</v>
      </c>
      <c r="BG775" s="165" t="s">
        <v>166</v>
      </c>
      <c r="BH775" s="165" t="s">
        <v>166</v>
      </c>
      <c r="BI775" s="165" t="s">
        <v>166</v>
      </c>
      <c r="BJ775" s="165" t="s">
        <v>166</v>
      </c>
      <c r="BK775" s="165" t="s">
        <v>166</v>
      </c>
      <c r="BL775" s="165" t="s">
        <v>166</v>
      </c>
      <c r="BM775" s="165" t="s">
        <v>166</v>
      </c>
    </row>
    <row r="776" spans="2:65" x14ac:dyDescent="0.25">
      <c r="B776" t="str">
        <f>+B761</f>
        <v>FABBRICATI</v>
      </c>
      <c r="C776" s="51">
        <f>+C761</f>
        <v>0</v>
      </c>
      <c r="F776" s="127"/>
      <c r="G776" s="127"/>
      <c r="H776" s="127"/>
      <c r="I776" s="127"/>
      <c r="J776" s="127"/>
      <c r="K776" s="127"/>
      <c r="L776" s="127"/>
      <c r="M776" s="127"/>
      <c r="N776" s="127"/>
      <c r="O776" s="127"/>
      <c r="P776" s="127"/>
      <c r="Q776" s="127"/>
      <c r="R776" s="127"/>
      <c r="S776" s="127"/>
      <c r="T776" s="127"/>
      <c r="U776" s="127"/>
      <c r="V776" s="127"/>
      <c r="W776" s="127"/>
      <c r="X776" s="127"/>
      <c r="Y776" s="127"/>
      <c r="Z776" s="127"/>
      <c r="AA776" s="127"/>
      <c r="AB776" s="127"/>
      <c r="AC776" s="127"/>
      <c r="AD776" s="127"/>
      <c r="AE776" s="127"/>
      <c r="AF776" s="127"/>
      <c r="AG776" s="127"/>
      <c r="AH776" s="127"/>
      <c r="AI776" s="127"/>
      <c r="AJ776" s="127"/>
      <c r="AK776" s="127"/>
      <c r="AL776" s="127"/>
      <c r="AM776" s="127"/>
      <c r="AN776" s="127"/>
      <c r="AO776" s="127"/>
      <c r="AP776" s="127"/>
      <c r="AQ776" s="127"/>
      <c r="AR776" s="127"/>
      <c r="AS776" s="127"/>
      <c r="AT776" s="127"/>
      <c r="AU776" s="127"/>
      <c r="AV776" s="127"/>
      <c r="AW776" s="127"/>
      <c r="AX776" s="127"/>
      <c r="AY776" s="127"/>
      <c r="AZ776" s="127"/>
      <c r="BA776" s="127"/>
      <c r="BB776" s="127"/>
      <c r="BC776" s="127">
        <f t="shared" ref="BC776:BM776" si="553">+IF(BB783=$G$5,0,1)*(SUM($G$5)*$C776)/12</f>
        <v>0</v>
      </c>
      <c r="BD776" s="127">
        <f t="shared" si="553"/>
        <v>0</v>
      </c>
      <c r="BE776" s="127">
        <f t="shared" si="553"/>
        <v>0</v>
      </c>
      <c r="BF776" s="127">
        <f t="shared" si="553"/>
        <v>0</v>
      </c>
      <c r="BG776" s="127">
        <f t="shared" si="553"/>
        <v>0</v>
      </c>
      <c r="BH776" s="127">
        <f t="shared" si="553"/>
        <v>0</v>
      </c>
      <c r="BI776" s="127">
        <f t="shared" si="553"/>
        <v>0</v>
      </c>
      <c r="BJ776" s="127">
        <f t="shared" si="553"/>
        <v>0</v>
      </c>
      <c r="BK776" s="127">
        <f t="shared" si="553"/>
        <v>0</v>
      </c>
      <c r="BL776" s="127">
        <f t="shared" si="553"/>
        <v>0</v>
      </c>
      <c r="BM776" s="127">
        <f t="shared" si="553"/>
        <v>0</v>
      </c>
    </row>
    <row r="777" spans="2:65" x14ac:dyDescent="0.25">
      <c r="B777" t="str">
        <f t="shared" ref="B777:C781" si="554">+B762</f>
        <v>IMPIANTI E MACCHINARI</v>
      </c>
      <c r="C777" s="51">
        <f t="shared" si="554"/>
        <v>0</v>
      </c>
      <c r="F777" s="127"/>
      <c r="G777" s="127"/>
      <c r="H777" s="127"/>
      <c r="I777" s="127"/>
      <c r="J777" s="127"/>
      <c r="K777" s="127"/>
      <c r="L777" s="127"/>
      <c r="M777" s="127"/>
      <c r="N777" s="127"/>
      <c r="O777" s="127"/>
      <c r="P777" s="127"/>
      <c r="Q777" s="127"/>
      <c r="R777" s="127"/>
      <c r="S777" s="127"/>
      <c r="T777" s="127"/>
      <c r="U777" s="127"/>
      <c r="V777" s="127"/>
      <c r="W777" s="127"/>
      <c r="X777" s="127"/>
      <c r="Y777" s="127"/>
      <c r="Z777" s="127"/>
      <c r="AA777" s="127"/>
      <c r="AB777" s="127"/>
      <c r="AC777" s="127"/>
      <c r="AD777" s="127"/>
      <c r="AE777" s="127"/>
      <c r="AF777" s="127"/>
      <c r="AG777" s="127"/>
      <c r="AH777" s="127"/>
      <c r="AI777" s="127"/>
      <c r="AJ777" s="127"/>
      <c r="AK777" s="127"/>
      <c r="AL777" s="127"/>
      <c r="AM777" s="127"/>
      <c r="AN777" s="127"/>
      <c r="AO777" s="127"/>
      <c r="AP777" s="127"/>
      <c r="AQ777" s="127"/>
      <c r="AR777" s="127"/>
      <c r="AS777" s="127"/>
      <c r="AT777" s="127"/>
      <c r="AU777" s="127"/>
      <c r="AV777" s="127"/>
      <c r="AW777" s="127"/>
      <c r="AX777" s="127"/>
      <c r="AY777" s="127"/>
      <c r="AZ777" s="127"/>
      <c r="BA777" s="127"/>
      <c r="BB777" s="127"/>
      <c r="BC777" s="127">
        <f t="shared" ref="BC777:BM777" si="555">+IF(BB784=$G$5,0,1)*(SUM($G$6)*$C777)/12</f>
        <v>0</v>
      </c>
      <c r="BD777" s="127">
        <f t="shared" si="555"/>
        <v>0</v>
      </c>
      <c r="BE777" s="127">
        <f t="shared" si="555"/>
        <v>0</v>
      </c>
      <c r="BF777" s="127">
        <f t="shared" si="555"/>
        <v>0</v>
      </c>
      <c r="BG777" s="127">
        <f t="shared" si="555"/>
        <v>0</v>
      </c>
      <c r="BH777" s="127">
        <f t="shared" si="555"/>
        <v>0</v>
      </c>
      <c r="BI777" s="127">
        <f t="shared" si="555"/>
        <v>0</v>
      </c>
      <c r="BJ777" s="127">
        <f t="shared" si="555"/>
        <v>0</v>
      </c>
      <c r="BK777" s="127">
        <f t="shared" si="555"/>
        <v>0</v>
      </c>
      <c r="BL777" s="127">
        <f t="shared" si="555"/>
        <v>0</v>
      </c>
      <c r="BM777" s="127">
        <f t="shared" si="555"/>
        <v>0</v>
      </c>
    </row>
    <row r="778" spans="2:65" x14ac:dyDescent="0.25">
      <c r="B778" t="str">
        <f t="shared" si="554"/>
        <v>ATTREZZATURE IND.LI E COMM.LI</v>
      </c>
      <c r="C778" s="51">
        <f t="shared" si="554"/>
        <v>0</v>
      </c>
      <c r="F778" s="127"/>
      <c r="G778" s="127"/>
      <c r="H778" s="127"/>
      <c r="I778" s="127"/>
      <c r="J778" s="127"/>
      <c r="K778" s="127"/>
      <c r="L778" s="127"/>
      <c r="M778" s="127"/>
      <c r="N778" s="127"/>
      <c r="O778" s="127"/>
      <c r="P778" s="127"/>
      <c r="Q778" s="127"/>
      <c r="R778" s="127"/>
      <c r="S778" s="127"/>
      <c r="T778" s="127"/>
      <c r="U778" s="127"/>
      <c r="V778" s="127"/>
      <c r="W778" s="127"/>
      <c r="X778" s="127"/>
      <c r="Y778" s="127"/>
      <c r="Z778" s="127"/>
      <c r="AA778" s="127"/>
      <c r="AB778" s="127"/>
      <c r="AC778" s="127"/>
      <c r="AD778" s="127"/>
      <c r="AE778" s="127"/>
      <c r="AF778" s="127"/>
      <c r="AG778" s="127"/>
      <c r="AH778" s="127"/>
      <c r="AI778" s="127"/>
      <c r="AJ778" s="127"/>
      <c r="AK778" s="127"/>
      <c r="AL778" s="127"/>
      <c r="AM778" s="127"/>
      <c r="AN778" s="127"/>
      <c r="AO778" s="127"/>
      <c r="AP778" s="127"/>
      <c r="AQ778" s="127"/>
      <c r="AR778" s="127"/>
      <c r="AS778" s="127"/>
      <c r="AT778" s="127"/>
      <c r="AU778" s="127"/>
      <c r="AV778" s="127"/>
      <c r="AW778" s="127"/>
      <c r="AX778" s="127"/>
      <c r="AY778" s="127"/>
      <c r="AZ778" s="127"/>
      <c r="BA778" s="127"/>
      <c r="BB778" s="127"/>
      <c r="BC778" s="127">
        <f t="shared" ref="BC778:BM778" si="556">+IF(BB785=$G$5,0,1)*(SUM($G$7)*$C778)/12</f>
        <v>0</v>
      </c>
      <c r="BD778" s="127">
        <f t="shared" si="556"/>
        <v>0</v>
      </c>
      <c r="BE778" s="127">
        <f t="shared" si="556"/>
        <v>0</v>
      </c>
      <c r="BF778" s="127">
        <f t="shared" si="556"/>
        <v>0</v>
      </c>
      <c r="BG778" s="127">
        <f t="shared" si="556"/>
        <v>0</v>
      </c>
      <c r="BH778" s="127">
        <f t="shared" si="556"/>
        <v>0</v>
      </c>
      <c r="BI778" s="127">
        <f t="shared" si="556"/>
        <v>0</v>
      </c>
      <c r="BJ778" s="127">
        <f t="shared" si="556"/>
        <v>0</v>
      </c>
      <c r="BK778" s="127">
        <f t="shared" si="556"/>
        <v>0</v>
      </c>
      <c r="BL778" s="127">
        <f t="shared" si="556"/>
        <v>0</v>
      </c>
      <c r="BM778" s="127">
        <f t="shared" si="556"/>
        <v>0</v>
      </c>
    </row>
    <row r="779" spans="2:65" x14ac:dyDescent="0.25">
      <c r="B779" t="str">
        <f t="shared" si="554"/>
        <v>COSTI D'IMPIANTO E AMPLIAMENTO</v>
      </c>
      <c r="C779" s="51">
        <f t="shared" si="554"/>
        <v>0</v>
      </c>
      <c r="F779" s="127"/>
      <c r="G779" s="127"/>
      <c r="H779" s="127"/>
      <c r="I779" s="127"/>
      <c r="J779" s="127"/>
      <c r="K779" s="127"/>
      <c r="L779" s="127"/>
      <c r="M779" s="127"/>
      <c r="N779" s="127"/>
      <c r="O779" s="127"/>
      <c r="P779" s="127"/>
      <c r="Q779" s="127"/>
      <c r="R779" s="127"/>
      <c r="S779" s="127"/>
      <c r="T779" s="127"/>
      <c r="U779" s="127"/>
      <c r="V779" s="127"/>
      <c r="W779" s="127"/>
      <c r="X779" s="127"/>
      <c r="Y779" s="127"/>
      <c r="Z779" s="127"/>
      <c r="AA779" s="127"/>
      <c r="AB779" s="127"/>
      <c r="AC779" s="127"/>
      <c r="AD779" s="127"/>
      <c r="AE779" s="127"/>
      <c r="AF779" s="127"/>
      <c r="AG779" s="127"/>
      <c r="AH779" s="127"/>
      <c r="AI779" s="127"/>
      <c r="AJ779" s="127"/>
      <c r="AK779" s="127"/>
      <c r="AL779" s="127"/>
      <c r="AM779" s="127"/>
      <c r="AN779" s="127"/>
      <c r="AO779" s="127"/>
      <c r="AP779" s="127"/>
      <c r="AQ779" s="127"/>
      <c r="AR779" s="127"/>
      <c r="AS779" s="127"/>
      <c r="AT779" s="127"/>
      <c r="AU779" s="127"/>
      <c r="AV779" s="127"/>
      <c r="AW779" s="127"/>
      <c r="AX779" s="127"/>
      <c r="AY779" s="127"/>
      <c r="AZ779" s="127"/>
      <c r="BA779" s="127"/>
      <c r="BB779" s="127"/>
      <c r="BC779" s="127">
        <f t="shared" ref="BC779:BM779" si="557">+IF(BB786=$G$5,0,1)*(SUM($G$8)*$C779)/12</f>
        <v>0</v>
      </c>
      <c r="BD779" s="127">
        <f t="shared" si="557"/>
        <v>0</v>
      </c>
      <c r="BE779" s="127">
        <f t="shared" si="557"/>
        <v>0</v>
      </c>
      <c r="BF779" s="127">
        <f t="shared" si="557"/>
        <v>0</v>
      </c>
      <c r="BG779" s="127">
        <f t="shared" si="557"/>
        <v>0</v>
      </c>
      <c r="BH779" s="127">
        <f t="shared" si="557"/>
        <v>0</v>
      </c>
      <c r="BI779" s="127">
        <f t="shared" si="557"/>
        <v>0</v>
      </c>
      <c r="BJ779" s="127">
        <f t="shared" si="557"/>
        <v>0</v>
      </c>
      <c r="BK779" s="127">
        <f t="shared" si="557"/>
        <v>0</v>
      </c>
      <c r="BL779" s="127">
        <f t="shared" si="557"/>
        <v>0</v>
      </c>
      <c r="BM779" s="127">
        <f t="shared" si="557"/>
        <v>0</v>
      </c>
    </row>
    <row r="780" spans="2:65" x14ac:dyDescent="0.25">
      <c r="B780" t="str">
        <f t="shared" si="554"/>
        <v>FEE D'INGRESSO</v>
      </c>
      <c r="C780" s="51">
        <f t="shared" si="554"/>
        <v>0</v>
      </c>
      <c r="F780" s="127"/>
      <c r="G780" s="127"/>
      <c r="H780" s="127"/>
      <c r="I780" s="127"/>
      <c r="J780" s="127"/>
      <c r="K780" s="127"/>
      <c r="L780" s="127"/>
      <c r="M780" s="127"/>
      <c r="N780" s="127"/>
      <c r="O780" s="127"/>
      <c r="P780" s="127"/>
      <c r="Q780" s="127"/>
      <c r="R780" s="127"/>
      <c r="S780" s="127"/>
      <c r="T780" s="127"/>
      <c r="U780" s="127"/>
      <c r="V780" s="127"/>
      <c r="W780" s="127"/>
      <c r="X780" s="127"/>
      <c r="Y780" s="127"/>
      <c r="Z780" s="127"/>
      <c r="AA780" s="127"/>
      <c r="AB780" s="127"/>
      <c r="AC780" s="127"/>
      <c r="AD780" s="127"/>
      <c r="AE780" s="127"/>
      <c r="AF780" s="127"/>
      <c r="AG780" s="127"/>
      <c r="AH780" s="127"/>
      <c r="AI780" s="127"/>
      <c r="AJ780" s="127"/>
      <c r="AK780" s="127"/>
      <c r="AL780" s="127"/>
      <c r="AM780" s="127"/>
      <c r="AN780" s="127"/>
      <c r="AO780" s="127"/>
      <c r="AP780" s="127"/>
      <c r="AQ780" s="127"/>
      <c r="AR780" s="127"/>
      <c r="AS780" s="127"/>
      <c r="AT780" s="127"/>
      <c r="AU780" s="127"/>
      <c r="AV780" s="127"/>
      <c r="AW780" s="127"/>
      <c r="AX780" s="127"/>
      <c r="AY780" s="127"/>
      <c r="AZ780" s="127"/>
      <c r="BA780" s="127"/>
      <c r="BB780" s="127"/>
      <c r="BC780" s="127">
        <f t="shared" ref="BC780:BM780" si="558">+IF(BB787=$G$5,0,1)*(SUM($G$9)*$C780)/12</f>
        <v>0</v>
      </c>
      <c r="BD780" s="127">
        <f t="shared" si="558"/>
        <v>0</v>
      </c>
      <c r="BE780" s="127">
        <f t="shared" si="558"/>
        <v>0</v>
      </c>
      <c r="BF780" s="127">
        <f t="shared" si="558"/>
        <v>0</v>
      </c>
      <c r="BG780" s="127">
        <f t="shared" si="558"/>
        <v>0</v>
      </c>
      <c r="BH780" s="127">
        <f t="shared" si="558"/>
        <v>0</v>
      </c>
      <c r="BI780" s="127">
        <f t="shared" si="558"/>
        <v>0</v>
      </c>
      <c r="BJ780" s="127">
        <f t="shared" si="558"/>
        <v>0</v>
      </c>
      <c r="BK780" s="127">
        <f t="shared" si="558"/>
        <v>0</v>
      </c>
      <c r="BL780" s="127">
        <f t="shared" si="558"/>
        <v>0</v>
      </c>
      <c r="BM780" s="127">
        <f t="shared" si="558"/>
        <v>0</v>
      </c>
    </row>
    <row r="781" spans="2:65" x14ac:dyDescent="0.25">
      <c r="B781" t="str">
        <f t="shared" si="554"/>
        <v>ALTRE IMM.NI IMMATERIALI</v>
      </c>
      <c r="C781" s="51">
        <f t="shared" si="554"/>
        <v>0</v>
      </c>
      <c r="F781" s="127"/>
      <c r="G781" s="127"/>
      <c r="H781" s="127"/>
      <c r="I781" s="127"/>
      <c r="J781" s="127"/>
      <c r="K781" s="127"/>
      <c r="L781" s="127"/>
      <c r="M781" s="127"/>
      <c r="N781" s="127"/>
      <c r="O781" s="127"/>
      <c r="P781" s="127"/>
      <c r="Q781" s="127"/>
      <c r="R781" s="127"/>
      <c r="S781" s="127"/>
      <c r="T781" s="127"/>
      <c r="U781" s="127"/>
      <c r="V781" s="127"/>
      <c r="W781" s="127"/>
      <c r="X781" s="127"/>
      <c r="Y781" s="127"/>
      <c r="Z781" s="127"/>
      <c r="AA781" s="127"/>
      <c r="AB781" s="127"/>
      <c r="AC781" s="127"/>
      <c r="AD781" s="127"/>
      <c r="AE781" s="127"/>
      <c r="AF781" s="127"/>
      <c r="AG781" s="127"/>
      <c r="AH781" s="127"/>
      <c r="AI781" s="127"/>
      <c r="AJ781" s="127"/>
      <c r="AK781" s="127"/>
      <c r="AL781" s="127"/>
      <c r="AM781" s="127"/>
      <c r="AN781" s="127"/>
      <c r="AO781" s="127"/>
      <c r="AP781" s="127"/>
      <c r="AQ781" s="127"/>
      <c r="AR781" s="127"/>
      <c r="AS781" s="127"/>
      <c r="AT781" s="127"/>
      <c r="AU781" s="127"/>
      <c r="AV781" s="127"/>
      <c r="AW781" s="127"/>
      <c r="AX781" s="127"/>
      <c r="AY781" s="127"/>
      <c r="AZ781" s="127"/>
      <c r="BA781" s="127"/>
      <c r="BB781" s="127"/>
      <c r="BC781" s="127">
        <f t="shared" ref="BC781:BM781" si="559">+IF(BB788=$G$5,0,1)*(SUM($G$10)*$C781)/12</f>
        <v>0</v>
      </c>
      <c r="BD781" s="127">
        <f t="shared" si="559"/>
        <v>0</v>
      </c>
      <c r="BE781" s="127">
        <f t="shared" si="559"/>
        <v>0</v>
      </c>
      <c r="BF781" s="127">
        <f t="shared" si="559"/>
        <v>0</v>
      </c>
      <c r="BG781" s="127">
        <f t="shared" si="559"/>
        <v>0</v>
      </c>
      <c r="BH781" s="127">
        <f t="shared" si="559"/>
        <v>0</v>
      </c>
      <c r="BI781" s="127">
        <f t="shared" si="559"/>
        <v>0</v>
      </c>
      <c r="BJ781" s="127">
        <f t="shared" si="559"/>
        <v>0</v>
      </c>
      <c r="BK781" s="127">
        <f t="shared" si="559"/>
        <v>0</v>
      </c>
      <c r="BL781" s="127">
        <f t="shared" si="559"/>
        <v>0</v>
      </c>
      <c r="BM781" s="127">
        <f t="shared" si="559"/>
        <v>0</v>
      </c>
    </row>
    <row r="782" spans="2:65" ht="30" x14ac:dyDescent="0.25">
      <c r="C782" s="50"/>
      <c r="F782" s="165" t="s">
        <v>167</v>
      </c>
      <c r="G782" s="165" t="s">
        <v>167</v>
      </c>
      <c r="H782" s="165" t="s">
        <v>167</v>
      </c>
      <c r="I782" s="165" t="s">
        <v>167</v>
      </c>
      <c r="J782" s="165" t="s">
        <v>167</v>
      </c>
      <c r="K782" s="165" t="s">
        <v>167</v>
      </c>
      <c r="L782" s="165" t="s">
        <v>167</v>
      </c>
      <c r="M782" s="165" t="s">
        <v>167</v>
      </c>
      <c r="N782" s="165" t="s">
        <v>167</v>
      </c>
      <c r="O782" s="165" t="s">
        <v>167</v>
      </c>
      <c r="P782" s="165" t="s">
        <v>167</v>
      </c>
      <c r="Q782" s="165" t="s">
        <v>167</v>
      </c>
      <c r="R782" s="165" t="s">
        <v>167</v>
      </c>
      <c r="S782" s="165" t="s">
        <v>167</v>
      </c>
      <c r="T782" s="165" t="s">
        <v>167</v>
      </c>
      <c r="U782" s="165" t="s">
        <v>167</v>
      </c>
      <c r="V782" s="165" t="s">
        <v>167</v>
      </c>
      <c r="W782" s="165" t="s">
        <v>167</v>
      </c>
      <c r="X782" s="165" t="s">
        <v>167</v>
      </c>
      <c r="Y782" s="165" t="s">
        <v>167</v>
      </c>
      <c r="Z782" s="165" t="s">
        <v>167</v>
      </c>
      <c r="AA782" s="165" t="s">
        <v>167</v>
      </c>
      <c r="AB782" s="165" t="s">
        <v>167</v>
      </c>
      <c r="AC782" s="165" t="s">
        <v>167</v>
      </c>
      <c r="AD782" s="165" t="s">
        <v>167</v>
      </c>
      <c r="AE782" s="165" t="s">
        <v>167</v>
      </c>
      <c r="AF782" s="165" t="s">
        <v>167</v>
      </c>
      <c r="AG782" s="165" t="s">
        <v>167</v>
      </c>
      <c r="AH782" s="165" t="s">
        <v>167</v>
      </c>
      <c r="AI782" s="165" t="s">
        <v>167</v>
      </c>
      <c r="AJ782" s="165" t="s">
        <v>167</v>
      </c>
      <c r="AK782" s="165" t="s">
        <v>167</v>
      </c>
      <c r="AL782" s="165" t="s">
        <v>167</v>
      </c>
      <c r="AM782" s="165" t="s">
        <v>167</v>
      </c>
      <c r="AN782" s="165" t="s">
        <v>167</v>
      </c>
      <c r="AO782" s="165" t="s">
        <v>167</v>
      </c>
      <c r="AP782" s="165" t="s">
        <v>167</v>
      </c>
      <c r="AQ782" s="165" t="s">
        <v>167</v>
      </c>
      <c r="AR782" s="165" t="s">
        <v>167</v>
      </c>
      <c r="AS782" s="165" t="s">
        <v>167</v>
      </c>
      <c r="AT782" s="165" t="s">
        <v>167</v>
      </c>
      <c r="AU782" s="165" t="s">
        <v>167</v>
      </c>
      <c r="AV782" s="165" t="s">
        <v>167</v>
      </c>
      <c r="AW782" s="165" t="s">
        <v>167</v>
      </c>
      <c r="AX782" s="165" t="s">
        <v>167</v>
      </c>
      <c r="AY782" s="165" t="s">
        <v>167</v>
      </c>
      <c r="AZ782" s="165" t="s">
        <v>167</v>
      </c>
      <c r="BA782" s="165" t="s">
        <v>167</v>
      </c>
      <c r="BB782" s="165" t="s">
        <v>167</v>
      </c>
      <c r="BC782" s="165" t="s">
        <v>167</v>
      </c>
      <c r="BD782" s="165" t="s">
        <v>167</v>
      </c>
      <c r="BE782" s="165" t="s">
        <v>167</v>
      </c>
      <c r="BF782" s="165" t="s">
        <v>167</v>
      </c>
      <c r="BG782" s="165" t="s">
        <v>167</v>
      </c>
      <c r="BH782" s="165" t="s">
        <v>167</v>
      </c>
      <c r="BI782" s="165" t="s">
        <v>167</v>
      </c>
      <c r="BJ782" s="165" t="s">
        <v>167</v>
      </c>
      <c r="BK782" s="165" t="s">
        <v>167</v>
      </c>
      <c r="BL782" s="165" t="s">
        <v>167</v>
      </c>
      <c r="BM782" s="165" t="s">
        <v>167</v>
      </c>
    </row>
    <row r="783" spans="2:65" x14ac:dyDescent="0.25">
      <c r="B783" t="str">
        <f>+B776</f>
        <v>FABBRICATI</v>
      </c>
      <c r="C783" s="51"/>
      <c r="F783" s="127"/>
      <c r="G783" s="127"/>
      <c r="H783" s="127"/>
      <c r="I783" s="127"/>
      <c r="J783" s="127"/>
      <c r="K783" s="127"/>
      <c r="L783" s="127"/>
      <c r="M783" s="127"/>
      <c r="N783" s="127"/>
      <c r="O783" s="127"/>
      <c r="P783" s="127"/>
      <c r="Q783" s="127"/>
      <c r="R783" s="127"/>
      <c r="S783" s="127"/>
      <c r="T783" s="127"/>
      <c r="U783" s="127"/>
      <c r="V783" s="127"/>
      <c r="W783" s="127"/>
      <c r="X783" s="127"/>
      <c r="Y783" s="127"/>
      <c r="Z783" s="127"/>
      <c r="AA783" s="127"/>
      <c r="AB783" s="127"/>
      <c r="AC783" s="127"/>
      <c r="AD783" s="127"/>
      <c r="AE783" s="127"/>
      <c r="AF783" s="127"/>
      <c r="AG783" s="127"/>
      <c r="AH783" s="127"/>
      <c r="AI783" s="127"/>
      <c r="AJ783" s="127"/>
      <c r="AK783" s="127"/>
      <c r="AL783" s="127"/>
      <c r="AM783" s="127"/>
      <c r="AN783" s="127"/>
      <c r="AO783" s="127"/>
      <c r="AP783" s="127"/>
      <c r="AQ783" s="127"/>
      <c r="AR783" s="127"/>
      <c r="AS783" s="127"/>
      <c r="AT783" s="127"/>
      <c r="AU783" s="127"/>
      <c r="AV783" s="127"/>
      <c r="AW783" s="127"/>
      <c r="AX783" s="127"/>
      <c r="AY783" s="127"/>
      <c r="AZ783" s="127"/>
      <c r="BA783" s="127"/>
      <c r="BB783" s="127"/>
      <c r="BC783" s="127">
        <f t="shared" ref="BC783:BM788" si="560">+BB783+BC776</f>
        <v>0</v>
      </c>
      <c r="BD783" s="127">
        <f t="shared" si="560"/>
        <v>0</v>
      </c>
      <c r="BE783" s="127">
        <f t="shared" si="560"/>
        <v>0</v>
      </c>
      <c r="BF783" s="127">
        <f t="shared" si="560"/>
        <v>0</v>
      </c>
      <c r="BG783" s="127">
        <f t="shared" si="560"/>
        <v>0</v>
      </c>
      <c r="BH783" s="127">
        <f t="shared" si="560"/>
        <v>0</v>
      </c>
      <c r="BI783" s="127">
        <f t="shared" si="560"/>
        <v>0</v>
      </c>
      <c r="BJ783" s="127">
        <f t="shared" si="560"/>
        <v>0</v>
      </c>
      <c r="BK783" s="127">
        <f t="shared" si="560"/>
        <v>0</v>
      </c>
      <c r="BL783" s="127">
        <f t="shared" si="560"/>
        <v>0</v>
      </c>
      <c r="BM783" s="127">
        <f t="shared" si="560"/>
        <v>0</v>
      </c>
    </row>
    <row r="784" spans="2:65" x14ac:dyDescent="0.25">
      <c r="B784" t="str">
        <f t="shared" ref="B784:B787" si="561">+B777</f>
        <v>IMPIANTI E MACCHINARI</v>
      </c>
      <c r="C784" s="51"/>
      <c r="F784" s="127"/>
      <c r="G784" s="127"/>
      <c r="H784" s="127"/>
      <c r="I784" s="127"/>
      <c r="J784" s="127"/>
      <c r="K784" s="127"/>
      <c r="L784" s="127"/>
      <c r="M784" s="127"/>
      <c r="N784" s="127"/>
      <c r="O784" s="127"/>
      <c r="P784" s="127"/>
      <c r="Q784" s="127"/>
      <c r="R784" s="127"/>
      <c r="S784" s="127"/>
      <c r="T784" s="127"/>
      <c r="U784" s="127"/>
      <c r="V784" s="127"/>
      <c r="W784" s="127"/>
      <c r="X784" s="127"/>
      <c r="Y784" s="127"/>
      <c r="Z784" s="127"/>
      <c r="AA784" s="127"/>
      <c r="AB784" s="127"/>
      <c r="AC784" s="127"/>
      <c r="AD784" s="127"/>
      <c r="AE784" s="127"/>
      <c r="AF784" s="127"/>
      <c r="AG784" s="127"/>
      <c r="AH784" s="127"/>
      <c r="AI784" s="127"/>
      <c r="AJ784" s="127"/>
      <c r="AK784" s="127"/>
      <c r="AL784" s="127"/>
      <c r="AM784" s="127"/>
      <c r="AN784" s="127"/>
      <c r="AO784" s="127"/>
      <c r="AP784" s="127"/>
      <c r="AQ784" s="127"/>
      <c r="AR784" s="127"/>
      <c r="AS784" s="127"/>
      <c r="AT784" s="127"/>
      <c r="AU784" s="127"/>
      <c r="AV784" s="127"/>
      <c r="AW784" s="127"/>
      <c r="AX784" s="127"/>
      <c r="AY784" s="127"/>
      <c r="AZ784" s="127"/>
      <c r="BA784" s="127"/>
      <c r="BB784" s="127"/>
      <c r="BC784" s="127">
        <f t="shared" si="560"/>
        <v>0</v>
      </c>
      <c r="BD784" s="127">
        <f t="shared" si="560"/>
        <v>0</v>
      </c>
      <c r="BE784" s="127">
        <f t="shared" si="560"/>
        <v>0</v>
      </c>
      <c r="BF784" s="127">
        <f t="shared" si="560"/>
        <v>0</v>
      </c>
      <c r="BG784" s="127">
        <f t="shared" si="560"/>
        <v>0</v>
      </c>
      <c r="BH784" s="127">
        <f t="shared" si="560"/>
        <v>0</v>
      </c>
      <c r="BI784" s="127">
        <f t="shared" si="560"/>
        <v>0</v>
      </c>
      <c r="BJ784" s="127">
        <f t="shared" si="560"/>
        <v>0</v>
      </c>
      <c r="BK784" s="127">
        <f t="shared" si="560"/>
        <v>0</v>
      </c>
      <c r="BL784" s="127">
        <f t="shared" si="560"/>
        <v>0</v>
      </c>
      <c r="BM784" s="127">
        <f t="shared" si="560"/>
        <v>0</v>
      </c>
    </row>
    <row r="785" spans="2:65" x14ac:dyDescent="0.25">
      <c r="B785" t="str">
        <f t="shared" si="561"/>
        <v>ATTREZZATURE IND.LI E COMM.LI</v>
      </c>
      <c r="C785" s="51"/>
      <c r="F785" s="127"/>
      <c r="G785" s="127"/>
      <c r="H785" s="127"/>
      <c r="I785" s="127"/>
      <c r="J785" s="127"/>
      <c r="K785" s="127"/>
      <c r="L785" s="127"/>
      <c r="M785" s="127"/>
      <c r="N785" s="127"/>
      <c r="O785" s="127"/>
      <c r="P785" s="127"/>
      <c r="Q785" s="127"/>
      <c r="R785" s="127"/>
      <c r="S785" s="127"/>
      <c r="T785" s="127"/>
      <c r="U785" s="127"/>
      <c r="V785" s="127"/>
      <c r="W785" s="127"/>
      <c r="X785" s="127"/>
      <c r="Y785" s="127"/>
      <c r="Z785" s="127"/>
      <c r="AA785" s="127"/>
      <c r="AB785" s="127"/>
      <c r="AC785" s="127"/>
      <c r="AD785" s="127"/>
      <c r="AE785" s="127"/>
      <c r="AF785" s="127"/>
      <c r="AG785" s="127"/>
      <c r="AH785" s="127"/>
      <c r="AI785" s="127"/>
      <c r="AJ785" s="127"/>
      <c r="AK785" s="127"/>
      <c r="AL785" s="127"/>
      <c r="AM785" s="127"/>
      <c r="AN785" s="127"/>
      <c r="AO785" s="127"/>
      <c r="AP785" s="127"/>
      <c r="AQ785" s="127"/>
      <c r="AR785" s="127"/>
      <c r="AS785" s="127"/>
      <c r="AT785" s="127"/>
      <c r="AU785" s="127"/>
      <c r="AV785" s="127"/>
      <c r="AW785" s="127"/>
      <c r="AX785" s="127"/>
      <c r="AY785" s="127"/>
      <c r="AZ785" s="127"/>
      <c r="BA785" s="127"/>
      <c r="BB785" s="127"/>
      <c r="BC785" s="127">
        <f t="shared" si="560"/>
        <v>0</v>
      </c>
      <c r="BD785" s="127">
        <f t="shared" si="560"/>
        <v>0</v>
      </c>
      <c r="BE785" s="127">
        <f t="shared" si="560"/>
        <v>0</v>
      </c>
      <c r="BF785" s="127">
        <f t="shared" si="560"/>
        <v>0</v>
      </c>
      <c r="BG785" s="127">
        <f t="shared" si="560"/>
        <v>0</v>
      </c>
      <c r="BH785" s="127">
        <f t="shared" si="560"/>
        <v>0</v>
      </c>
      <c r="BI785" s="127">
        <f t="shared" si="560"/>
        <v>0</v>
      </c>
      <c r="BJ785" s="127">
        <f t="shared" si="560"/>
        <v>0</v>
      </c>
      <c r="BK785" s="127">
        <f t="shared" si="560"/>
        <v>0</v>
      </c>
      <c r="BL785" s="127">
        <f t="shared" si="560"/>
        <v>0</v>
      </c>
      <c r="BM785" s="127">
        <f t="shared" si="560"/>
        <v>0</v>
      </c>
    </row>
    <row r="786" spans="2:65" x14ac:dyDescent="0.25">
      <c r="B786" t="str">
        <f t="shared" si="561"/>
        <v>COSTI D'IMPIANTO E AMPLIAMENTO</v>
      </c>
      <c r="C786" s="51"/>
      <c r="F786" s="127"/>
      <c r="G786" s="127"/>
      <c r="H786" s="127"/>
      <c r="I786" s="127"/>
      <c r="J786" s="127"/>
      <c r="K786" s="127"/>
      <c r="L786" s="127"/>
      <c r="M786" s="127"/>
      <c r="N786" s="127"/>
      <c r="O786" s="127"/>
      <c r="P786" s="127"/>
      <c r="Q786" s="127"/>
      <c r="R786" s="127"/>
      <c r="S786" s="127"/>
      <c r="T786" s="127"/>
      <c r="U786" s="127"/>
      <c r="V786" s="127"/>
      <c r="W786" s="127"/>
      <c r="X786" s="127"/>
      <c r="Y786" s="127"/>
      <c r="Z786" s="127"/>
      <c r="AA786" s="127"/>
      <c r="AB786" s="127"/>
      <c r="AC786" s="127"/>
      <c r="AD786" s="127"/>
      <c r="AE786" s="127"/>
      <c r="AF786" s="127"/>
      <c r="AG786" s="127"/>
      <c r="AH786" s="127"/>
      <c r="AI786" s="127"/>
      <c r="AJ786" s="127"/>
      <c r="AK786" s="127"/>
      <c r="AL786" s="127"/>
      <c r="AM786" s="127"/>
      <c r="AN786" s="127"/>
      <c r="AO786" s="127"/>
      <c r="AP786" s="127"/>
      <c r="AQ786" s="127"/>
      <c r="AR786" s="127"/>
      <c r="AS786" s="127"/>
      <c r="AT786" s="127"/>
      <c r="AU786" s="127"/>
      <c r="AV786" s="127"/>
      <c r="AW786" s="127"/>
      <c r="AX786" s="127"/>
      <c r="AY786" s="127"/>
      <c r="AZ786" s="127"/>
      <c r="BA786" s="127"/>
      <c r="BB786" s="127"/>
      <c r="BC786" s="127">
        <f t="shared" si="560"/>
        <v>0</v>
      </c>
      <c r="BD786" s="127">
        <f t="shared" si="560"/>
        <v>0</v>
      </c>
      <c r="BE786" s="127">
        <f t="shared" si="560"/>
        <v>0</v>
      </c>
      <c r="BF786" s="127">
        <f t="shared" si="560"/>
        <v>0</v>
      </c>
      <c r="BG786" s="127">
        <f t="shared" si="560"/>
        <v>0</v>
      </c>
      <c r="BH786" s="127">
        <f t="shared" si="560"/>
        <v>0</v>
      </c>
      <c r="BI786" s="127">
        <f t="shared" si="560"/>
        <v>0</v>
      </c>
      <c r="BJ786" s="127">
        <f t="shared" si="560"/>
        <v>0</v>
      </c>
      <c r="BK786" s="127">
        <f t="shared" si="560"/>
        <v>0</v>
      </c>
      <c r="BL786" s="127">
        <f t="shared" si="560"/>
        <v>0</v>
      </c>
      <c r="BM786" s="127">
        <f t="shared" si="560"/>
        <v>0</v>
      </c>
    </row>
    <row r="787" spans="2:65" x14ac:dyDescent="0.25">
      <c r="B787" t="str">
        <f t="shared" si="561"/>
        <v>FEE D'INGRESSO</v>
      </c>
      <c r="C787" s="51"/>
      <c r="F787" s="127"/>
      <c r="G787" s="127"/>
      <c r="H787" s="127"/>
      <c r="I787" s="127"/>
      <c r="J787" s="127"/>
      <c r="K787" s="127"/>
      <c r="L787" s="127"/>
      <c r="M787" s="127"/>
      <c r="N787" s="127"/>
      <c r="O787" s="127"/>
      <c r="P787" s="127"/>
      <c r="Q787" s="127"/>
      <c r="R787" s="127"/>
      <c r="S787" s="127"/>
      <c r="T787" s="127"/>
      <c r="U787" s="127"/>
      <c r="V787" s="127"/>
      <c r="W787" s="127"/>
      <c r="X787" s="127"/>
      <c r="Y787" s="127"/>
      <c r="Z787" s="127"/>
      <c r="AA787" s="127"/>
      <c r="AB787" s="127"/>
      <c r="AC787" s="127"/>
      <c r="AD787" s="127"/>
      <c r="AE787" s="127"/>
      <c r="AF787" s="127"/>
      <c r="AG787" s="127"/>
      <c r="AH787" s="127"/>
      <c r="AI787" s="127"/>
      <c r="AJ787" s="127"/>
      <c r="AK787" s="127"/>
      <c r="AL787" s="127"/>
      <c r="AM787" s="127"/>
      <c r="AN787" s="127"/>
      <c r="AO787" s="127"/>
      <c r="AP787" s="127"/>
      <c r="AQ787" s="127"/>
      <c r="AR787" s="127"/>
      <c r="AS787" s="127"/>
      <c r="AT787" s="127"/>
      <c r="AU787" s="127"/>
      <c r="AV787" s="127"/>
      <c r="AW787" s="127"/>
      <c r="AX787" s="127"/>
      <c r="AY787" s="127"/>
      <c r="AZ787" s="127"/>
      <c r="BA787" s="127"/>
      <c r="BB787" s="127"/>
      <c r="BC787" s="127">
        <f t="shared" si="560"/>
        <v>0</v>
      </c>
      <c r="BD787" s="127">
        <f t="shared" si="560"/>
        <v>0</v>
      </c>
      <c r="BE787" s="127">
        <f t="shared" si="560"/>
        <v>0</v>
      </c>
      <c r="BF787" s="127">
        <f t="shared" si="560"/>
        <v>0</v>
      </c>
      <c r="BG787" s="127">
        <f t="shared" si="560"/>
        <v>0</v>
      </c>
      <c r="BH787" s="127">
        <f t="shared" si="560"/>
        <v>0</v>
      </c>
      <c r="BI787" s="127">
        <f t="shared" si="560"/>
        <v>0</v>
      </c>
      <c r="BJ787" s="127">
        <f t="shared" si="560"/>
        <v>0</v>
      </c>
      <c r="BK787" s="127">
        <f t="shared" si="560"/>
        <v>0</v>
      </c>
      <c r="BL787" s="127">
        <f t="shared" si="560"/>
        <v>0</v>
      </c>
      <c r="BM787" s="127">
        <f t="shared" si="560"/>
        <v>0</v>
      </c>
    </row>
    <row r="788" spans="2:65" x14ac:dyDescent="0.25">
      <c r="B788" t="str">
        <f>+B781</f>
        <v>ALTRE IMM.NI IMMATERIALI</v>
      </c>
      <c r="C788" s="51"/>
      <c r="F788" s="127"/>
      <c r="G788" s="127"/>
      <c r="H788" s="127"/>
      <c r="I788" s="127"/>
      <c r="J788" s="127"/>
      <c r="K788" s="127"/>
      <c r="L788" s="127"/>
      <c r="M788" s="127"/>
      <c r="N788" s="127"/>
      <c r="O788" s="127"/>
      <c r="P788" s="127"/>
      <c r="Q788" s="127"/>
      <c r="R788" s="127"/>
      <c r="S788" s="127"/>
      <c r="T788" s="127"/>
      <c r="U788" s="127"/>
      <c r="V788" s="127"/>
      <c r="W788" s="127"/>
      <c r="X788" s="127"/>
      <c r="Y788" s="127"/>
      <c r="Z788" s="127"/>
      <c r="AA788" s="127"/>
      <c r="AB788" s="127"/>
      <c r="AC788" s="127"/>
      <c r="AD788" s="127"/>
      <c r="AE788" s="127"/>
      <c r="AF788" s="127"/>
      <c r="AG788" s="127"/>
      <c r="AH788" s="127"/>
      <c r="AI788" s="127"/>
      <c r="AJ788" s="127"/>
      <c r="AK788" s="127"/>
      <c r="AL788" s="127"/>
      <c r="AM788" s="127"/>
      <c r="AN788" s="127"/>
      <c r="AO788" s="127"/>
      <c r="AP788" s="127"/>
      <c r="AQ788" s="127"/>
      <c r="AR788" s="127"/>
      <c r="AS788" s="127"/>
      <c r="AT788" s="127"/>
      <c r="AU788" s="127"/>
      <c r="AV788" s="127"/>
      <c r="AW788" s="127"/>
      <c r="AX788" s="127"/>
      <c r="AY788" s="127"/>
      <c r="AZ788" s="127"/>
      <c r="BA788" s="127"/>
      <c r="BB788" s="127"/>
      <c r="BC788" s="127">
        <f t="shared" si="560"/>
        <v>0</v>
      </c>
      <c r="BD788" s="127">
        <f t="shared" si="560"/>
        <v>0</v>
      </c>
      <c r="BE788" s="127">
        <f t="shared" si="560"/>
        <v>0</v>
      </c>
      <c r="BF788" s="127">
        <f t="shared" si="560"/>
        <v>0</v>
      </c>
      <c r="BG788" s="127">
        <f t="shared" si="560"/>
        <v>0</v>
      </c>
      <c r="BH788" s="127">
        <f t="shared" si="560"/>
        <v>0</v>
      </c>
      <c r="BI788" s="127">
        <f t="shared" si="560"/>
        <v>0</v>
      </c>
      <c r="BJ788" s="127">
        <f t="shared" si="560"/>
        <v>0</v>
      </c>
      <c r="BK788" s="127">
        <f t="shared" si="560"/>
        <v>0</v>
      </c>
      <c r="BL788" s="127">
        <f t="shared" si="560"/>
        <v>0</v>
      </c>
      <c r="BM788" s="127">
        <f t="shared" si="560"/>
        <v>0</v>
      </c>
    </row>
    <row r="789" spans="2:65" x14ac:dyDescent="0.25">
      <c r="F789" s="142"/>
      <c r="G789" s="142"/>
      <c r="H789" s="142"/>
      <c r="I789" s="142"/>
      <c r="J789" s="142"/>
      <c r="K789" s="142"/>
      <c r="L789" s="142"/>
      <c r="M789" s="142"/>
      <c r="N789" s="142"/>
      <c r="O789" s="142"/>
      <c r="P789" s="142"/>
      <c r="Q789" s="142"/>
      <c r="R789" s="142"/>
      <c r="S789" s="142"/>
      <c r="T789" s="142"/>
      <c r="U789" s="142"/>
      <c r="V789" s="142"/>
      <c r="W789" s="142"/>
      <c r="X789" s="142"/>
      <c r="Y789" s="142"/>
      <c r="Z789" s="142"/>
      <c r="AA789" s="142"/>
      <c r="AB789" s="142"/>
      <c r="AC789" s="142"/>
      <c r="AD789" s="142"/>
      <c r="AE789" s="142"/>
      <c r="AF789" s="142"/>
      <c r="AG789" s="142"/>
      <c r="AH789" s="142"/>
      <c r="AI789" s="142"/>
      <c r="AJ789" s="142"/>
      <c r="AK789" s="142"/>
      <c r="AL789" s="142"/>
      <c r="AM789" s="142"/>
      <c r="AN789" s="142"/>
      <c r="AO789" s="142"/>
      <c r="AP789" s="142"/>
      <c r="AQ789" s="142"/>
      <c r="AR789" s="142"/>
      <c r="AS789" s="142"/>
      <c r="AT789" s="142"/>
      <c r="AU789" s="142"/>
      <c r="AV789" s="142"/>
      <c r="AW789" s="142"/>
      <c r="AX789" s="142"/>
      <c r="AY789" s="142"/>
      <c r="AZ789" s="142"/>
      <c r="BA789" s="142"/>
      <c r="BB789" s="142"/>
      <c r="BC789" s="142"/>
      <c r="BD789" s="142"/>
      <c r="BE789" s="142"/>
      <c r="BF789" s="142"/>
      <c r="BG789" s="142"/>
      <c r="BH789" s="142"/>
      <c r="BI789" s="142"/>
      <c r="BJ789" s="142"/>
      <c r="BK789" s="142"/>
      <c r="BL789" s="142"/>
      <c r="BM789" s="142"/>
    </row>
    <row r="790" spans="2:65" ht="30" x14ac:dyDescent="0.25">
      <c r="C790" s="50" t="s">
        <v>165</v>
      </c>
      <c r="F790" s="165" t="s">
        <v>166</v>
      </c>
      <c r="G790" s="165" t="s">
        <v>166</v>
      </c>
      <c r="H790" s="165" t="s">
        <v>166</v>
      </c>
      <c r="I790" s="165" t="s">
        <v>166</v>
      </c>
      <c r="J790" s="165" t="s">
        <v>166</v>
      </c>
      <c r="K790" s="165" t="s">
        <v>166</v>
      </c>
      <c r="L790" s="165" t="s">
        <v>166</v>
      </c>
      <c r="M790" s="165" t="s">
        <v>166</v>
      </c>
      <c r="N790" s="165" t="s">
        <v>166</v>
      </c>
      <c r="O790" s="165" t="s">
        <v>166</v>
      </c>
      <c r="P790" s="165" t="s">
        <v>166</v>
      </c>
      <c r="Q790" s="165" t="s">
        <v>166</v>
      </c>
      <c r="R790" s="165" t="s">
        <v>166</v>
      </c>
      <c r="S790" s="165" t="s">
        <v>166</v>
      </c>
      <c r="T790" s="165" t="s">
        <v>166</v>
      </c>
      <c r="U790" s="165" t="s">
        <v>166</v>
      </c>
      <c r="V790" s="165" t="s">
        <v>166</v>
      </c>
      <c r="W790" s="165" t="s">
        <v>166</v>
      </c>
      <c r="X790" s="165" t="s">
        <v>166</v>
      </c>
      <c r="Y790" s="165" t="s">
        <v>166</v>
      </c>
      <c r="Z790" s="165" t="s">
        <v>166</v>
      </c>
      <c r="AA790" s="165" t="s">
        <v>166</v>
      </c>
      <c r="AB790" s="165" t="s">
        <v>166</v>
      </c>
      <c r="AC790" s="165" t="s">
        <v>166</v>
      </c>
      <c r="AD790" s="165" t="s">
        <v>166</v>
      </c>
      <c r="AE790" s="165" t="s">
        <v>166</v>
      </c>
      <c r="AF790" s="165" t="s">
        <v>166</v>
      </c>
      <c r="AG790" s="165" t="s">
        <v>166</v>
      </c>
      <c r="AH790" s="165" t="s">
        <v>166</v>
      </c>
      <c r="AI790" s="165" t="s">
        <v>166</v>
      </c>
      <c r="AJ790" s="165" t="s">
        <v>166</v>
      </c>
      <c r="AK790" s="165" t="s">
        <v>166</v>
      </c>
      <c r="AL790" s="165" t="s">
        <v>166</v>
      </c>
      <c r="AM790" s="165" t="s">
        <v>166</v>
      </c>
      <c r="AN790" s="165" t="s">
        <v>166</v>
      </c>
      <c r="AO790" s="165" t="s">
        <v>166</v>
      </c>
      <c r="AP790" s="165" t="s">
        <v>166</v>
      </c>
      <c r="AQ790" s="165" t="s">
        <v>166</v>
      </c>
      <c r="AR790" s="165" t="s">
        <v>166</v>
      </c>
      <c r="AS790" s="165" t="s">
        <v>166</v>
      </c>
      <c r="AT790" s="165" t="s">
        <v>166</v>
      </c>
      <c r="AU790" s="165" t="s">
        <v>166</v>
      </c>
      <c r="AV790" s="165" t="s">
        <v>166</v>
      </c>
      <c r="AW790" s="165" t="s">
        <v>166</v>
      </c>
      <c r="AX790" s="165" t="s">
        <v>166</v>
      </c>
      <c r="AY790" s="165" t="s">
        <v>166</v>
      </c>
      <c r="AZ790" s="165" t="s">
        <v>166</v>
      </c>
      <c r="BA790" s="165" t="s">
        <v>166</v>
      </c>
      <c r="BB790" s="165" t="s">
        <v>166</v>
      </c>
      <c r="BC790" s="165" t="s">
        <v>166</v>
      </c>
      <c r="BD790" s="165" t="s">
        <v>166</v>
      </c>
      <c r="BE790" s="165" t="s">
        <v>166</v>
      </c>
      <c r="BF790" s="165" t="s">
        <v>166</v>
      </c>
      <c r="BG790" s="165" t="s">
        <v>166</v>
      </c>
      <c r="BH790" s="165" t="s">
        <v>166</v>
      </c>
      <c r="BI790" s="165" t="s">
        <v>166</v>
      </c>
      <c r="BJ790" s="165" t="s">
        <v>166</v>
      </c>
      <c r="BK790" s="165" t="s">
        <v>166</v>
      </c>
      <c r="BL790" s="165" t="s">
        <v>166</v>
      </c>
      <c r="BM790" s="165" t="s">
        <v>166</v>
      </c>
    </row>
    <row r="791" spans="2:65" x14ac:dyDescent="0.25">
      <c r="B791" t="str">
        <f>+B776</f>
        <v>FABBRICATI</v>
      </c>
      <c r="C791" s="51">
        <f>+C776</f>
        <v>0</v>
      </c>
      <c r="F791" s="127"/>
      <c r="G791" s="127"/>
      <c r="H791" s="127"/>
      <c r="I791" s="127"/>
      <c r="J791" s="127"/>
      <c r="K791" s="127"/>
      <c r="L791" s="127"/>
      <c r="M791" s="127"/>
      <c r="N791" s="127"/>
      <c r="O791" s="127"/>
      <c r="P791" s="127"/>
      <c r="Q791" s="127"/>
      <c r="R791" s="127"/>
      <c r="S791" s="127"/>
      <c r="T791" s="127"/>
      <c r="U791" s="127"/>
      <c r="V791" s="127"/>
      <c r="W791" s="127"/>
      <c r="X791" s="127"/>
      <c r="Y791" s="127"/>
      <c r="Z791" s="127"/>
      <c r="AA791" s="127"/>
      <c r="AB791" s="127"/>
      <c r="AC791" s="127"/>
      <c r="AD791" s="127"/>
      <c r="AE791" s="127"/>
      <c r="AF791" s="127"/>
      <c r="AG791" s="127"/>
      <c r="AH791" s="127"/>
      <c r="AI791" s="127"/>
      <c r="AJ791" s="127"/>
      <c r="AK791" s="127"/>
      <c r="AL791" s="127"/>
      <c r="AM791" s="127"/>
      <c r="AN791" s="127"/>
      <c r="AO791" s="127"/>
      <c r="AP791" s="127"/>
      <c r="AQ791" s="127"/>
      <c r="AR791" s="127"/>
      <c r="AS791" s="127"/>
      <c r="AT791" s="127"/>
      <c r="AU791" s="127"/>
      <c r="AV791" s="127"/>
      <c r="AW791" s="127"/>
      <c r="AX791" s="127"/>
      <c r="AY791" s="127"/>
      <c r="AZ791" s="127"/>
      <c r="BA791" s="127"/>
      <c r="BB791" s="127"/>
      <c r="BC791" s="127"/>
      <c r="BD791" s="127">
        <f t="shared" ref="BD791:BM791" si="562">+IF(BC798=$G$5,0,1)*(SUM($G$5)*$C791)/12</f>
        <v>0</v>
      </c>
      <c r="BE791" s="127">
        <f t="shared" si="562"/>
        <v>0</v>
      </c>
      <c r="BF791" s="127">
        <f t="shared" si="562"/>
        <v>0</v>
      </c>
      <c r="BG791" s="127">
        <f t="shared" si="562"/>
        <v>0</v>
      </c>
      <c r="BH791" s="127">
        <f t="shared" si="562"/>
        <v>0</v>
      </c>
      <c r="BI791" s="127">
        <f t="shared" si="562"/>
        <v>0</v>
      </c>
      <c r="BJ791" s="127">
        <f t="shared" si="562"/>
        <v>0</v>
      </c>
      <c r="BK791" s="127">
        <f t="shared" si="562"/>
        <v>0</v>
      </c>
      <c r="BL791" s="127">
        <f t="shared" si="562"/>
        <v>0</v>
      </c>
      <c r="BM791" s="127">
        <f t="shared" si="562"/>
        <v>0</v>
      </c>
    </row>
    <row r="792" spans="2:65" x14ac:dyDescent="0.25">
      <c r="B792" t="str">
        <f t="shared" ref="B792:C796" si="563">+B777</f>
        <v>IMPIANTI E MACCHINARI</v>
      </c>
      <c r="C792" s="51">
        <f t="shared" si="563"/>
        <v>0</v>
      </c>
      <c r="F792" s="127"/>
      <c r="G792" s="127"/>
      <c r="H792" s="127"/>
      <c r="I792" s="127"/>
      <c r="J792" s="127"/>
      <c r="K792" s="127"/>
      <c r="L792" s="127"/>
      <c r="M792" s="127"/>
      <c r="N792" s="127"/>
      <c r="O792" s="127"/>
      <c r="P792" s="127"/>
      <c r="Q792" s="127"/>
      <c r="R792" s="127"/>
      <c r="S792" s="127"/>
      <c r="T792" s="127"/>
      <c r="U792" s="127"/>
      <c r="V792" s="127"/>
      <c r="W792" s="127"/>
      <c r="X792" s="127"/>
      <c r="Y792" s="127"/>
      <c r="Z792" s="127"/>
      <c r="AA792" s="127"/>
      <c r="AB792" s="127"/>
      <c r="AC792" s="127"/>
      <c r="AD792" s="127"/>
      <c r="AE792" s="127"/>
      <c r="AF792" s="127"/>
      <c r="AG792" s="127"/>
      <c r="AH792" s="127"/>
      <c r="AI792" s="127"/>
      <c r="AJ792" s="127"/>
      <c r="AK792" s="127"/>
      <c r="AL792" s="127"/>
      <c r="AM792" s="127"/>
      <c r="AN792" s="127"/>
      <c r="AO792" s="127"/>
      <c r="AP792" s="127"/>
      <c r="AQ792" s="127"/>
      <c r="AR792" s="127"/>
      <c r="AS792" s="127"/>
      <c r="AT792" s="127"/>
      <c r="AU792" s="127"/>
      <c r="AV792" s="127"/>
      <c r="AW792" s="127"/>
      <c r="AX792" s="127"/>
      <c r="AY792" s="127"/>
      <c r="AZ792" s="127"/>
      <c r="BA792" s="127"/>
      <c r="BB792" s="127"/>
      <c r="BC792" s="127"/>
      <c r="BD792" s="127">
        <f t="shared" ref="BD792:BM792" si="564">+IF(BC799=$G$5,0,1)*(SUM($G$6)*$C792)/12</f>
        <v>0</v>
      </c>
      <c r="BE792" s="127">
        <f t="shared" si="564"/>
        <v>0</v>
      </c>
      <c r="BF792" s="127">
        <f t="shared" si="564"/>
        <v>0</v>
      </c>
      <c r="BG792" s="127">
        <f t="shared" si="564"/>
        <v>0</v>
      </c>
      <c r="BH792" s="127">
        <f t="shared" si="564"/>
        <v>0</v>
      </c>
      <c r="BI792" s="127">
        <f t="shared" si="564"/>
        <v>0</v>
      </c>
      <c r="BJ792" s="127">
        <f t="shared" si="564"/>
        <v>0</v>
      </c>
      <c r="BK792" s="127">
        <f t="shared" si="564"/>
        <v>0</v>
      </c>
      <c r="BL792" s="127">
        <f t="shared" si="564"/>
        <v>0</v>
      </c>
      <c r="BM792" s="127">
        <f t="shared" si="564"/>
        <v>0</v>
      </c>
    </row>
    <row r="793" spans="2:65" x14ac:dyDescent="0.25">
      <c r="B793" t="str">
        <f t="shared" si="563"/>
        <v>ATTREZZATURE IND.LI E COMM.LI</v>
      </c>
      <c r="C793" s="51">
        <f t="shared" si="563"/>
        <v>0</v>
      </c>
      <c r="F793" s="127"/>
      <c r="G793" s="127"/>
      <c r="H793" s="127"/>
      <c r="I793" s="127"/>
      <c r="J793" s="127"/>
      <c r="K793" s="127"/>
      <c r="L793" s="127"/>
      <c r="M793" s="127"/>
      <c r="N793" s="127"/>
      <c r="O793" s="127"/>
      <c r="P793" s="127"/>
      <c r="Q793" s="127"/>
      <c r="R793" s="127"/>
      <c r="S793" s="127"/>
      <c r="T793" s="127"/>
      <c r="U793" s="127"/>
      <c r="V793" s="127"/>
      <c r="W793" s="127"/>
      <c r="X793" s="127"/>
      <c r="Y793" s="127"/>
      <c r="Z793" s="127"/>
      <c r="AA793" s="127"/>
      <c r="AB793" s="127"/>
      <c r="AC793" s="127"/>
      <c r="AD793" s="127"/>
      <c r="AE793" s="127"/>
      <c r="AF793" s="127"/>
      <c r="AG793" s="127"/>
      <c r="AH793" s="127"/>
      <c r="AI793" s="127"/>
      <c r="AJ793" s="127"/>
      <c r="AK793" s="127"/>
      <c r="AL793" s="127"/>
      <c r="AM793" s="127"/>
      <c r="AN793" s="127"/>
      <c r="AO793" s="127"/>
      <c r="AP793" s="127"/>
      <c r="AQ793" s="127"/>
      <c r="AR793" s="127"/>
      <c r="AS793" s="127"/>
      <c r="AT793" s="127"/>
      <c r="AU793" s="127"/>
      <c r="AV793" s="127"/>
      <c r="AW793" s="127"/>
      <c r="AX793" s="127"/>
      <c r="AY793" s="127"/>
      <c r="AZ793" s="127"/>
      <c r="BA793" s="127"/>
      <c r="BB793" s="127"/>
      <c r="BC793" s="127"/>
      <c r="BD793" s="127">
        <f t="shared" ref="BD793:BM793" si="565">+IF(BC800=$G$5,0,1)*(SUM($G$7)*$C793)/12</f>
        <v>0</v>
      </c>
      <c r="BE793" s="127">
        <f t="shared" si="565"/>
        <v>0</v>
      </c>
      <c r="BF793" s="127">
        <f t="shared" si="565"/>
        <v>0</v>
      </c>
      <c r="BG793" s="127">
        <f t="shared" si="565"/>
        <v>0</v>
      </c>
      <c r="BH793" s="127">
        <f t="shared" si="565"/>
        <v>0</v>
      </c>
      <c r="BI793" s="127">
        <f t="shared" si="565"/>
        <v>0</v>
      </c>
      <c r="BJ793" s="127">
        <f t="shared" si="565"/>
        <v>0</v>
      </c>
      <c r="BK793" s="127">
        <f t="shared" si="565"/>
        <v>0</v>
      </c>
      <c r="BL793" s="127">
        <f t="shared" si="565"/>
        <v>0</v>
      </c>
      <c r="BM793" s="127">
        <f t="shared" si="565"/>
        <v>0</v>
      </c>
    </row>
    <row r="794" spans="2:65" x14ac:dyDescent="0.25">
      <c r="B794" t="str">
        <f t="shared" si="563"/>
        <v>COSTI D'IMPIANTO E AMPLIAMENTO</v>
      </c>
      <c r="C794" s="51">
        <f t="shared" si="563"/>
        <v>0</v>
      </c>
      <c r="F794" s="127"/>
      <c r="G794" s="127"/>
      <c r="H794" s="127"/>
      <c r="I794" s="127"/>
      <c r="J794" s="127"/>
      <c r="K794" s="127"/>
      <c r="L794" s="127"/>
      <c r="M794" s="127"/>
      <c r="N794" s="127"/>
      <c r="O794" s="127"/>
      <c r="P794" s="127"/>
      <c r="Q794" s="127"/>
      <c r="R794" s="127"/>
      <c r="S794" s="127"/>
      <c r="T794" s="127"/>
      <c r="U794" s="127"/>
      <c r="V794" s="127"/>
      <c r="W794" s="127"/>
      <c r="X794" s="127"/>
      <c r="Y794" s="127"/>
      <c r="Z794" s="127"/>
      <c r="AA794" s="127"/>
      <c r="AB794" s="127"/>
      <c r="AC794" s="127"/>
      <c r="AD794" s="127"/>
      <c r="AE794" s="127"/>
      <c r="AF794" s="127"/>
      <c r="AG794" s="127"/>
      <c r="AH794" s="127"/>
      <c r="AI794" s="127"/>
      <c r="AJ794" s="127"/>
      <c r="AK794" s="127"/>
      <c r="AL794" s="127"/>
      <c r="AM794" s="127"/>
      <c r="AN794" s="127"/>
      <c r="AO794" s="127"/>
      <c r="AP794" s="127"/>
      <c r="AQ794" s="127"/>
      <c r="AR794" s="127"/>
      <c r="AS794" s="127"/>
      <c r="AT794" s="127"/>
      <c r="AU794" s="127"/>
      <c r="AV794" s="127"/>
      <c r="AW794" s="127"/>
      <c r="AX794" s="127"/>
      <c r="AY794" s="127"/>
      <c r="AZ794" s="127"/>
      <c r="BA794" s="127"/>
      <c r="BB794" s="127"/>
      <c r="BC794" s="127"/>
      <c r="BD794" s="127">
        <f t="shared" ref="BD794:BM794" si="566">+IF(BC801=$G$5,0,1)*(SUM($G$8)*$C794)/12</f>
        <v>0</v>
      </c>
      <c r="BE794" s="127">
        <f t="shared" si="566"/>
        <v>0</v>
      </c>
      <c r="BF794" s="127">
        <f t="shared" si="566"/>
        <v>0</v>
      </c>
      <c r="BG794" s="127">
        <f t="shared" si="566"/>
        <v>0</v>
      </c>
      <c r="BH794" s="127">
        <f t="shared" si="566"/>
        <v>0</v>
      </c>
      <c r="BI794" s="127">
        <f t="shared" si="566"/>
        <v>0</v>
      </c>
      <c r="BJ794" s="127">
        <f t="shared" si="566"/>
        <v>0</v>
      </c>
      <c r="BK794" s="127">
        <f t="shared" si="566"/>
        <v>0</v>
      </c>
      <c r="BL794" s="127">
        <f t="shared" si="566"/>
        <v>0</v>
      </c>
      <c r="BM794" s="127">
        <f t="shared" si="566"/>
        <v>0</v>
      </c>
    </row>
    <row r="795" spans="2:65" x14ac:dyDescent="0.25">
      <c r="B795" t="str">
        <f t="shared" si="563"/>
        <v>FEE D'INGRESSO</v>
      </c>
      <c r="C795" s="51">
        <f t="shared" si="563"/>
        <v>0</v>
      </c>
      <c r="F795" s="127"/>
      <c r="G795" s="127"/>
      <c r="H795" s="127"/>
      <c r="I795" s="127"/>
      <c r="J795" s="127"/>
      <c r="K795" s="127"/>
      <c r="L795" s="127"/>
      <c r="M795" s="127"/>
      <c r="N795" s="127"/>
      <c r="O795" s="127"/>
      <c r="P795" s="127"/>
      <c r="Q795" s="127"/>
      <c r="R795" s="127"/>
      <c r="S795" s="127"/>
      <c r="T795" s="127"/>
      <c r="U795" s="127"/>
      <c r="V795" s="127"/>
      <c r="W795" s="127"/>
      <c r="X795" s="127"/>
      <c r="Y795" s="127"/>
      <c r="Z795" s="127"/>
      <c r="AA795" s="127"/>
      <c r="AB795" s="127"/>
      <c r="AC795" s="127"/>
      <c r="AD795" s="127"/>
      <c r="AE795" s="127"/>
      <c r="AF795" s="127"/>
      <c r="AG795" s="127"/>
      <c r="AH795" s="127"/>
      <c r="AI795" s="127"/>
      <c r="AJ795" s="127"/>
      <c r="AK795" s="127"/>
      <c r="AL795" s="127"/>
      <c r="AM795" s="127"/>
      <c r="AN795" s="127"/>
      <c r="AO795" s="127"/>
      <c r="AP795" s="127"/>
      <c r="AQ795" s="127"/>
      <c r="AR795" s="127"/>
      <c r="AS795" s="127"/>
      <c r="AT795" s="127"/>
      <c r="AU795" s="127"/>
      <c r="AV795" s="127"/>
      <c r="AW795" s="127"/>
      <c r="AX795" s="127"/>
      <c r="AY795" s="127"/>
      <c r="AZ795" s="127"/>
      <c r="BA795" s="127"/>
      <c r="BB795" s="127"/>
      <c r="BC795" s="127"/>
      <c r="BD795" s="127">
        <f t="shared" ref="BD795:BM795" si="567">+IF(BC802=$G$5,0,1)*(SUM($G$9)*$C795)/12</f>
        <v>0</v>
      </c>
      <c r="BE795" s="127">
        <f t="shared" si="567"/>
        <v>0</v>
      </c>
      <c r="BF795" s="127">
        <f t="shared" si="567"/>
        <v>0</v>
      </c>
      <c r="BG795" s="127">
        <f t="shared" si="567"/>
        <v>0</v>
      </c>
      <c r="BH795" s="127">
        <f t="shared" si="567"/>
        <v>0</v>
      </c>
      <c r="BI795" s="127">
        <f t="shared" si="567"/>
        <v>0</v>
      </c>
      <c r="BJ795" s="127">
        <f t="shared" si="567"/>
        <v>0</v>
      </c>
      <c r="BK795" s="127">
        <f t="shared" si="567"/>
        <v>0</v>
      </c>
      <c r="BL795" s="127">
        <f t="shared" si="567"/>
        <v>0</v>
      </c>
      <c r="BM795" s="127">
        <f t="shared" si="567"/>
        <v>0</v>
      </c>
    </row>
    <row r="796" spans="2:65" x14ac:dyDescent="0.25">
      <c r="B796" t="str">
        <f t="shared" si="563"/>
        <v>ALTRE IMM.NI IMMATERIALI</v>
      </c>
      <c r="C796" s="51">
        <f t="shared" si="563"/>
        <v>0</v>
      </c>
      <c r="F796" s="127"/>
      <c r="G796" s="127"/>
      <c r="H796" s="127"/>
      <c r="I796" s="127"/>
      <c r="J796" s="127"/>
      <c r="K796" s="127"/>
      <c r="L796" s="127"/>
      <c r="M796" s="127"/>
      <c r="N796" s="127"/>
      <c r="O796" s="127"/>
      <c r="P796" s="127"/>
      <c r="Q796" s="127"/>
      <c r="R796" s="127"/>
      <c r="S796" s="127"/>
      <c r="T796" s="127"/>
      <c r="U796" s="127"/>
      <c r="V796" s="127"/>
      <c r="W796" s="127"/>
      <c r="X796" s="127"/>
      <c r="Y796" s="127"/>
      <c r="Z796" s="127"/>
      <c r="AA796" s="127"/>
      <c r="AB796" s="127"/>
      <c r="AC796" s="127"/>
      <c r="AD796" s="127"/>
      <c r="AE796" s="127"/>
      <c r="AF796" s="127"/>
      <c r="AG796" s="127"/>
      <c r="AH796" s="127"/>
      <c r="AI796" s="127"/>
      <c r="AJ796" s="127"/>
      <c r="AK796" s="127"/>
      <c r="AL796" s="127"/>
      <c r="AM796" s="127"/>
      <c r="AN796" s="127"/>
      <c r="AO796" s="127"/>
      <c r="AP796" s="127"/>
      <c r="AQ796" s="127"/>
      <c r="AR796" s="127"/>
      <c r="AS796" s="127"/>
      <c r="AT796" s="127"/>
      <c r="AU796" s="127"/>
      <c r="AV796" s="127"/>
      <c r="AW796" s="127"/>
      <c r="AX796" s="127"/>
      <c r="AY796" s="127"/>
      <c r="AZ796" s="127"/>
      <c r="BA796" s="127"/>
      <c r="BB796" s="127"/>
      <c r="BC796" s="127"/>
      <c r="BD796" s="127">
        <f t="shared" ref="BD796:BM796" si="568">+IF(BC803=$G$5,0,1)*(SUM($G$10)*$C796)/12</f>
        <v>0</v>
      </c>
      <c r="BE796" s="127">
        <f t="shared" si="568"/>
        <v>0</v>
      </c>
      <c r="BF796" s="127">
        <f t="shared" si="568"/>
        <v>0</v>
      </c>
      <c r="BG796" s="127">
        <f t="shared" si="568"/>
        <v>0</v>
      </c>
      <c r="BH796" s="127">
        <f t="shared" si="568"/>
        <v>0</v>
      </c>
      <c r="BI796" s="127">
        <f t="shared" si="568"/>
        <v>0</v>
      </c>
      <c r="BJ796" s="127">
        <f t="shared" si="568"/>
        <v>0</v>
      </c>
      <c r="BK796" s="127">
        <f t="shared" si="568"/>
        <v>0</v>
      </c>
      <c r="BL796" s="127">
        <f t="shared" si="568"/>
        <v>0</v>
      </c>
      <c r="BM796" s="127">
        <f t="shared" si="568"/>
        <v>0</v>
      </c>
    </row>
    <row r="797" spans="2:65" ht="30" x14ac:dyDescent="0.25">
      <c r="C797" s="50"/>
      <c r="F797" s="165" t="s">
        <v>167</v>
      </c>
      <c r="G797" s="165" t="s">
        <v>167</v>
      </c>
      <c r="H797" s="165" t="s">
        <v>167</v>
      </c>
      <c r="I797" s="165" t="s">
        <v>167</v>
      </c>
      <c r="J797" s="165" t="s">
        <v>167</v>
      </c>
      <c r="K797" s="165" t="s">
        <v>167</v>
      </c>
      <c r="L797" s="165" t="s">
        <v>167</v>
      </c>
      <c r="M797" s="165" t="s">
        <v>167</v>
      </c>
      <c r="N797" s="165" t="s">
        <v>167</v>
      </c>
      <c r="O797" s="165" t="s">
        <v>167</v>
      </c>
      <c r="P797" s="165" t="s">
        <v>167</v>
      </c>
      <c r="Q797" s="165" t="s">
        <v>167</v>
      </c>
      <c r="R797" s="165" t="s">
        <v>167</v>
      </c>
      <c r="S797" s="165" t="s">
        <v>167</v>
      </c>
      <c r="T797" s="165" t="s">
        <v>167</v>
      </c>
      <c r="U797" s="165" t="s">
        <v>167</v>
      </c>
      <c r="V797" s="165" t="s">
        <v>167</v>
      </c>
      <c r="W797" s="165" t="s">
        <v>167</v>
      </c>
      <c r="X797" s="165" t="s">
        <v>167</v>
      </c>
      <c r="Y797" s="165" t="s">
        <v>167</v>
      </c>
      <c r="Z797" s="165" t="s">
        <v>167</v>
      </c>
      <c r="AA797" s="165" t="s">
        <v>167</v>
      </c>
      <c r="AB797" s="165" t="s">
        <v>167</v>
      </c>
      <c r="AC797" s="165" t="s">
        <v>167</v>
      </c>
      <c r="AD797" s="165" t="s">
        <v>167</v>
      </c>
      <c r="AE797" s="165" t="s">
        <v>167</v>
      </c>
      <c r="AF797" s="165" t="s">
        <v>167</v>
      </c>
      <c r="AG797" s="165" t="s">
        <v>167</v>
      </c>
      <c r="AH797" s="165" t="s">
        <v>167</v>
      </c>
      <c r="AI797" s="165" t="s">
        <v>167</v>
      </c>
      <c r="AJ797" s="165" t="s">
        <v>167</v>
      </c>
      <c r="AK797" s="165" t="s">
        <v>167</v>
      </c>
      <c r="AL797" s="165" t="s">
        <v>167</v>
      </c>
      <c r="AM797" s="165" t="s">
        <v>167</v>
      </c>
      <c r="AN797" s="165" t="s">
        <v>167</v>
      </c>
      <c r="AO797" s="165" t="s">
        <v>167</v>
      </c>
      <c r="AP797" s="165" t="s">
        <v>167</v>
      </c>
      <c r="AQ797" s="165" t="s">
        <v>167</v>
      </c>
      <c r="AR797" s="165" t="s">
        <v>167</v>
      </c>
      <c r="AS797" s="165" t="s">
        <v>167</v>
      </c>
      <c r="AT797" s="165" t="s">
        <v>167</v>
      </c>
      <c r="AU797" s="165" t="s">
        <v>167</v>
      </c>
      <c r="AV797" s="165" t="s">
        <v>167</v>
      </c>
      <c r="AW797" s="165" t="s">
        <v>167</v>
      </c>
      <c r="AX797" s="165" t="s">
        <v>167</v>
      </c>
      <c r="AY797" s="165" t="s">
        <v>167</v>
      </c>
      <c r="AZ797" s="165" t="s">
        <v>167</v>
      </c>
      <c r="BA797" s="165" t="s">
        <v>167</v>
      </c>
      <c r="BB797" s="165" t="s">
        <v>167</v>
      </c>
      <c r="BC797" s="165" t="s">
        <v>167</v>
      </c>
      <c r="BD797" s="165" t="s">
        <v>167</v>
      </c>
      <c r="BE797" s="165" t="s">
        <v>167</v>
      </c>
      <c r="BF797" s="165" t="s">
        <v>167</v>
      </c>
      <c r="BG797" s="165" t="s">
        <v>167</v>
      </c>
      <c r="BH797" s="165" t="s">
        <v>167</v>
      </c>
      <c r="BI797" s="165" t="s">
        <v>167</v>
      </c>
      <c r="BJ797" s="165" t="s">
        <v>167</v>
      </c>
      <c r="BK797" s="165" t="s">
        <v>167</v>
      </c>
      <c r="BL797" s="165" t="s">
        <v>167</v>
      </c>
      <c r="BM797" s="165" t="s">
        <v>167</v>
      </c>
    </row>
    <row r="798" spans="2:65" x14ac:dyDescent="0.25">
      <c r="B798" t="str">
        <f>+B791</f>
        <v>FABBRICATI</v>
      </c>
      <c r="C798" s="51"/>
      <c r="F798" s="127"/>
      <c r="G798" s="127"/>
      <c r="H798" s="127"/>
      <c r="I798" s="127"/>
      <c r="J798" s="127"/>
      <c r="K798" s="127"/>
      <c r="L798" s="127"/>
      <c r="M798" s="127"/>
      <c r="N798" s="127"/>
      <c r="O798" s="127"/>
      <c r="P798" s="127"/>
      <c r="Q798" s="127"/>
      <c r="R798" s="127"/>
      <c r="S798" s="127"/>
      <c r="T798" s="127"/>
      <c r="U798" s="127"/>
      <c r="V798" s="127"/>
      <c r="W798" s="127"/>
      <c r="X798" s="127"/>
      <c r="Y798" s="127"/>
      <c r="Z798" s="127"/>
      <c r="AA798" s="127"/>
      <c r="AB798" s="127"/>
      <c r="AC798" s="127"/>
      <c r="AD798" s="127"/>
      <c r="AE798" s="127"/>
      <c r="AF798" s="127"/>
      <c r="AG798" s="127"/>
      <c r="AH798" s="127"/>
      <c r="AI798" s="127"/>
      <c r="AJ798" s="127"/>
      <c r="AK798" s="127"/>
      <c r="AL798" s="127"/>
      <c r="AM798" s="127"/>
      <c r="AN798" s="127"/>
      <c r="AO798" s="127"/>
      <c r="AP798" s="127"/>
      <c r="AQ798" s="127"/>
      <c r="AR798" s="127"/>
      <c r="AS798" s="127"/>
      <c r="AT798" s="127"/>
      <c r="AU798" s="127"/>
      <c r="AV798" s="127"/>
      <c r="AW798" s="127"/>
      <c r="AX798" s="127"/>
      <c r="AY798" s="127"/>
      <c r="AZ798" s="127"/>
      <c r="BA798" s="127"/>
      <c r="BB798" s="127"/>
      <c r="BC798" s="127"/>
      <c r="BD798" s="127">
        <f t="shared" ref="BD798:BM803" si="569">+BC798+BD791</f>
        <v>0</v>
      </c>
      <c r="BE798" s="127">
        <f t="shared" si="569"/>
        <v>0</v>
      </c>
      <c r="BF798" s="127">
        <f t="shared" si="569"/>
        <v>0</v>
      </c>
      <c r="BG798" s="127">
        <f t="shared" si="569"/>
        <v>0</v>
      </c>
      <c r="BH798" s="127">
        <f t="shared" si="569"/>
        <v>0</v>
      </c>
      <c r="BI798" s="127">
        <f t="shared" si="569"/>
        <v>0</v>
      </c>
      <c r="BJ798" s="127">
        <f t="shared" si="569"/>
        <v>0</v>
      </c>
      <c r="BK798" s="127">
        <f t="shared" si="569"/>
        <v>0</v>
      </c>
      <c r="BL798" s="127">
        <f t="shared" si="569"/>
        <v>0</v>
      </c>
      <c r="BM798" s="127">
        <f t="shared" si="569"/>
        <v>0</v>
      </c>
    </row>
    <row r="799" spans="2:65" x14ac:dyDescent="0.25">
      <c r="B799" t="str">
        <f t="shared" ref="B799:B802" si="570">+B792</f>
        <v>IMPIANTI E MACCHINARI</v>
      </c>
      <c r="C799" s="51"/>
      <c r="F799" s="127"/>
      <c r="G799" s="127"/>
      <c r="H799" s="127"/>
      <c r="I799" s="127"/>
      <c r="J799" s="127"/>
      <c r="K799" s="127"/>
      <c r="L799" s="127"/>
      <c r="M799" s="127"/>
      <c r="N799" s="127"/>
      <c r="O799" s="127"/>
      <c r="P799" s="127"/>
      <c r="Q799" s="127"/>
      <c r="R799" s="127"/>
      <c r="S799" s="127"/>
      <c r="T799" s="127"/>
      <c r="U799" s="127"/>
      <c r="V799" s="127"/>
      <c r="W799" s="127"/>
      <c r="X799" s="127"/>
      <c r="Y799" s="127"/>
      <c r="Z799" s="127"/>
      <c r="AA799" s="127"/>
      <c r="AB799" s="127"/>
      <c r="AC799" s="127"/>
      <c r="AD799" s="127"/>
      <c r="AE799" s="127"/>
      <c r="AF799" s="127"/>
      <c r="AG799" s="127"/>
      <c r="AH799" s="127"/>
      <c r="AI799" s="127"/>
      <c r="AJ799" s="127"/>
      <c r="AK799" s="127"/>
      <c r="AL799" s="127"/>
      <c r="AM799" s="127"/>
      <c r="AN799" s="127"/>
      <c r="AO799" s="127"/>
      <c r="AP799" s="127"/>
      <c r="AQ799" s="127"/>
      <c r="AR799" s="127"/>
      <c r="AS799" s="127"/>
      <c r="AT799" s="127"/>
      <c r="AU799" s="127"/>
      <c r="AV799" s="127"/>
      <c r="AW799" s="127"/>
      <c r="AX799" s="127"/>
      <c r="AY799" s="127"/>
      <c r="AZ799" s="127"/>
      <c r="BA799" s="127"/>
      <c r="BB799" s="127"/>
      <c r="BC799" s="127"/>
      <c r="BD799" s="127">
        <f t="shared" si="569"/>
        <v>0</v>
      </c>
      <c r="BE799" s="127">
        <f t="shared" si="569"/>
        <v>0</v>
      </c>
      <c r="BF799" s="127">
        <f t="shared" si="569"/>
        <v>0</v>
      </c>
      <c r="BG799" s="127">
        <f t="shared" si="569"/>
        <v>0</v>
      </c>
      <c r="BH799" s="127">
        <f t="shared" si="569"/>
        <v>0</v>
      </c>
      <c r="BI799" s="127">
        <f t="shared" si="569"/>
        <v>0</v>
      </c>
      <c r="BJ799" s="127">
        <f t="shared" si="569"/>
        <v>0</v>
      </c>
      <c r="BK799" s="127">
        <f t="shared" si="569"/>
        <v>0</v>
      </c>
      <c r="BL799" s="127">
        <f t="shared" si="569"/>
        <v>0</v>
      </c>
      <c r="BM799" s="127">
        <f t="shared" si="569"/>
        <v>0</v>
      </c>
    </row>
    <row r="800" spans="2:65" x14ac:dyDescent="0.25">
      <c r="B800" t="str">
        <f t="shared" si="570"/>
        <v>ATTREZZATURE IND.LI E COMM.LI</v>
      </c>
      <c r="C800" s="51"/>
      <c r="F800" s="127"/>
      <c r="G800" s="127"/>
      <c r="H800" s="127"/>
      <c r="I800" s="127"/>
      <c r="J800" s="127"/>
      <c r="K800" s="127"/>
      <c r="L800" s="127"/>
      <c r="M800" s="127"/>
      <c r="N800" s="127"/>
      <c r="O800" s="127"/>
      <c r="P800" s="127"/>
      <c r="Q800" s="127"/>
      <c r="R800" s="127"/>
      <c r="S800" s="127"/>
      <c r="T800" s="127"/>
      <c r="U800" s="127"/>
      <c r="V800" s="127"/>
      <c r="W800" s="127"/>
      <c r="X800" s="127"/>
      <c r="Y800" s="127"/>
      <c r="Z800" s="127"/>
      <c r="AA800" s="127"/>
      <c r="AB800" s="127"/>
      <c r="AC800" s="127"/>
      <c r="AD800" s="127"/>
      <c r="AE800" s="127"/>
      <c r="AF800" s="127"/>
      <c r="AG800" s="127"/>
      <c r="AH800" s="127"/>
      <c r="AI800" s="127"/>
      <c r="AJ800" s="127"/>
      <c r="AK800" s="127"/>
      <c r="AL800" s="127"/>
      <c r="AM800" s="127"/>
      <c r="AN800" s="127"/>
      <c r="AO800" s="127"/>
      <c r="AP800" s="127"/>
      <c r="AQ800" s="127"/>
      <c r="AR800" s="127"/>
      <c r="AS800" s="127"/>
      <c r="AT800" s="127"/>
      <c r="AU800" s="127"/>
      <c r="AV800" s="127"/>
      <c r="AW800" s="127"/>
      <c r="AX800" s="127"/>
      <c r="AY800" s="127"/>
      <c r="AZ800" s="127"/>
      <c r="BA800" s="127"/>
      <c r="BB800" s="127"/>
      <c r="BC800" s="127"/>
      <c r="BD800" s="127">
        <f t="shared" si="569"/>
        <v>0</v>
      </c>
      <c r="BE800" s="127">
        <f t="shared" si="569"/>
        <v>0</v>
      </c>
      <c r="BF800" s="127">
        <f t="shared" si="569"/>
        <v>0</v>
      </c>
      <c r="BG800" s="127">
        <f t="shared" si="569"/>
        <v>0</v>
      </c>
      <c r="BH800" s="127">
        <f t="shared" si="569"/>
        <v>0</v>
      </c>
      <c r="BI800" s="127">
        <f t="shared" si="569"/>
        <v>0</v>
      </c>
      <c r="BJ800" s="127">
        <f t="shared" si="569"/>
        <v>0</v>
      </c>
      <c r="BK800" s="127">
        <f t="shared" si="569"/>
        <v>0</v>
      </c>
      <c r="BL800" s="127">
        <f t="shared" si="569"/>
        <v>0</v>
      </c>
      <c r="BM800" s="127">
        <f t="shared" si="569"/>
        <v>0</v>
      </c>
    </row>
    <row r="801" spans="2:65" x14ac:dyDescent="0.25">
      <c r="B801" t="str">
        <f t="shared" si="570"/>
        <v>COSTI D'IMPIANTO E AMPLIAMENTO</v>
      </c>
      <c r="C801" s="51"/>
      <c r="F801" s="127"/>
      <c r="G801" s="127"/>
      <c r="H801" s="127"/>
      <c r="I801" s="127"/>
      <c r="J801" s="127"/>
      <c r="K801" s="127"/>
      <c r="L801" s="127"/>
      <c r="M801" s="127"/>
      <c r="N801" s="127"/>
      <c r="O801" s="127"/>
      <c r="P801" s="127"/>
      <c r="Q801" s="127"/>
      <c r="R801" s="127"/>
      <c r="S801" s="127"/>
      <c r="T801" s="127"/>
      <c r="U801" s="127"/>
      <c r="V801" s="127"/>
      <c r="W801" s="127"/>
      <c r="X801" s="127"/>
      <c r="Y801" s="127"/>
      <c r="Z801" s="127"/>
      <c r="AA801" s="127"/>
      <c r="AB801" s="127"/>
      <c r="AC801" s="127"/>
      <c r="AD801" s="127"/>
      <c r="AE801" s="127"/>
      <c r="AF801" s="127"/>
      <c r="AG801" s="127"/>
      <c r="AH801" s="127"/>
      <c r="AI801" s="127"/>
      <c r="AJ801" s="127"/>
      <c r="AK801" s="127"/>
      <c r="AL801" s="127"/>
      <c r="AM801" s="127"/>
      <c r="AN801" s="127"/>
      <c r="AO801" s="127"/>
      <c r="AP801" s="127"/>
      <c r="AQ801" s="127"/>
      <c r="AR801" s="127"/>
      <c r="AS801" s="127"/>
      <c r="AT801" s="127"/>
      <c r="AU801" s="127"/>
      <c r="AV801" s="127"/>
      <c r="AW801" s="127"/>
      <c r="AX801" s="127"/>
      <c r="AY801" s="127"/>
      <c r="AZ801" s="127"/>
      <c r="BA801" s="127"/>
      <c r="BB801" s="127"/>
      <c r="BC801" s="127"/>
      <c r="BD801" s="127">
        <f t="shared" si="569"/>
        <v>0</v>
      </c>
      <c r="BE801" s="127">
        <f t="shared" si="569"/>
        <v>0</v>
      </c>
      <c r="BF801" s="127">
        <f t="shared" si="569"/>
        <v>0</v>
      </c>
      <c r="BG801" s="127">
        <f t="shared" si="569"/>
        <v>0</v>
      </c>
      <c r="BH801" s="127">
        <f t="shared" si="569"/>
        <v>0</v>
      </c>
      <c r="BI801" s="127">
        <f t="shared" si="569"/>
        <v>0</v>
      </c>
      <c r="BJ801" s="127">
        <f t="shared" si="569"/>
        <v>0</v>
      </c>
      <c r="BK801" s="127">
        <f t="shared" si="569"/>
        <v>0</v>
      </c>
      <c r="BL801" s="127">
        <f t="shared" si="569"/>
        <v>0</v>
      </c>
      <c r="BM801" s="127">
        <f t="shared" si="569"/>
        <v>0</v>
      </c>
    </row>
    <row r="802" spans="2:65" x14ac:dyDescent="0.25">
      <c r="B802" t="str">
        <f t="shared" si="570"/>
        <v>FEE D'INGRESSO</v>
      </c>
      <c r="C802" s="51"/>
      <c r="F802" s="127"/>
      <c r="G802" s="127"/>
      <c r="H802" s="127"/>
      <c r="I802" s="127"/>
      <c r="J802" s="127"/>
      <c r="K802" s="127"/>
      <c r="L802" s="127"/>
      <c r="M802" s="127"/>
      <c r="N802" s="127"/>
      <c r="O802" s="127"/>
      <c r="P802" s="127"/>
      <c r="Q802" s="127"/>
      <c r="R802" s="127"/>
      <c r="S802" s="127"/>
      <c r="T802" s="127"/>
      <c r="U802" s="127"/>
      <c r="V802" s="127"/>
      <c r="W802" s="127"/>
      <c r="X802" s="127"/>
      <c r="Y802" s="127"/>
      <c r="Z802" s="127"/>
      <c r="AA802" s="127"/>
      <c r="AB802" s="127"/>
      <c r="AC802" s="127"/>
      <c r="AD802" s="127"/>
      <c r="AE802" s="127"/>
      <c r="AF802" s="127"/>
      <c r="AG802" s="127"/>
      <c r="AH802" s="127"/>
      <c r="AI802" s="127"/>
      <c r="AJ802" s="127"/>
      <c r="AK802" s="127"/>
      <c r="AL802" s="127"/>
      <c r="AM802" s="127"/>
      <c r="AN802" s="127"/>
      <c r="AO802" s="127"/>
      <c r="AP802" s="127"/>
      <c r="AQ802" s="127"/>
      <c r="AR802" s="127"/>
      <c r="AS802" s="127"/>
      <c r="AT802" s="127"/>
      <c r="AU802" s="127"/>
      <c r="AV802" s="127"/>
      <c r="AW802" s="127"/>
      <c r="AX802" s="127"/>
      <c r="AY802" s="127"/>
      <c r="AZ802" s="127"/>
      <c r="BA802" s="127"/>
      <c r="BB802" s="127"/>
      <c r="BC802" s="127"/>
      <c r="BD802" s="127">
        <f t="shared" si="569"/>
        <v>0</v>
      </c>
      <c r="BE802" s="127">
        <f t="shared" si="569"/>
        <v>0</v>
      </c>
      <c r="BF802" s="127">
        <f t="shared" si="569"/>
        <v>0</v>
      </c>
      <c r="BG802" s="127">
        <f t="shared" si="569"/>
        <v>0</v>
      </c>
      <c r="BH802" s="127">
        <f t="shared" si="569"/>
        <v>0</v>
      </c>
      <c r="BI802" s="127">
        <f t="shared" si="569"/>
        <v>0</v>
      </c>
      <c r="BJ802" s="127">
        <f t="shared" si="569"/>
        <v>0</v>
      </c>
      <c r="BK802" s="127">
        <f t="shared" si="569"/>
        <v>0</v>
      </c>
      <c r="BL802" s="127">
        <f t="shared" si="569"/>
        <v>0</v>
      </c>
      <c r="BM802" s="127">
        <f t="shared" si="569"/>
        <v>0</v>
      </c>
    </row>
    <row r="803" spans="2:65" x14ac:dyDescent="0.25">
      <c r="B803" t="str">
        <f>+B796</f>
        <v>ALTRE IMM.NI IMMATERIALI</v>
      </c>
      <c r="C803" s="51"/>
      <c r="F803" s="127"/>
      <c r="G803" s="127"/>
      <c r="H803" s="127"/>
      <c r="I803" s="127"/>
      <c r="J803" s="127"/>
      <c r="K803" s="127"/>
      <c r="L803" s="127"/>
      <c r="M803" s="127"/>
      <c r="N803" s="127"/>
      <c r="O803" s="127"/>
      <c r="P803" s="127"/>
      <c r="Q803" s="127"/>
      <c r="R803" s="127"/>
      <c r="S803" s="127"/>
      <c r="T803" s="127"/>
      <c r="U803" s="127"/>
      <c r="V803" s="127"/>
      <c r="W803" s="127"/>
      <c r="X803" s="127"/>
      <c r="Y803" s="127"/>
      <c r="Z803" s="127"/>
      <c r="AA803" s="127"/>
      <c r="AB803" s="127"/>
      <c r="AC803" s="127"/>
      <c r="AD803" s="127"/>
      <c r="AE803" s="127"/>
      <c r="AF803" s="127"/>
      <c r="AG803" s="127"/>
      <c r="AH803" s="127"/>
      <c r="AI803" s="127"/>
      <c r="AJ803" s="127"/>
      <c r="AK803" s="127"/>
      <c r="AL803" s="127"/>
      <c r="AM803" s="127"/>
      <c r="AN803" s="127"/>
      <c r="AO803" s="127"/>
      <c r="AP803" s="127"/>
      <c r="AQ803" s="127"/>
      <c r="AR803" s="127"/>
      <c r="AS803" s="127"/>
      <c r="AT803" s="127"/>
      <c r="AU803" s="127"/>
      <c r="AV803" s="127"/>
      <c r="AW803" s="127"/>
      <c r="AX803" s="127"/>
      <c r="AY803" s="127"/>
      <c r="AZ803" s="127"/>
      <c r="BA803" s="127"/>
      <c r="BB803" s="127"/>
      <c r="BC803" s="127"/>
      <c r="BD803" s="127">
        <f t="shared" si="569"/>
        <v>0</v>
      </c>
      <c r="BE803" s="127">
        <f t="shared" si="569"/>
        <v>0</v>
      </c>
      <c r="BF803" s="127">
        <f t="shared" si="569"/>
        <v>0</v>
      </c>
      <c r="BG803" s="127">
        <f t="shared" si="569"/>
        <v>0</v>
      </c>
      <c r="BH803" s="127">
        <f t="shared" si="569"/>
        <v>0</v>
      </c>
      <c r="BI803" s="127">
        <f t="shared" si="569"/>
        <v>0</v>
      </c>
      <c r="BJ803" s="127">
        <f t="shared" si="569"/>
        <v>0</v>
      </c>
      <c r="BK803" s="127">
        <f t="shared" si="569"/>
        <v>0</v>
      </c>
      <c r="BL803" s="127">
        <f t="shared" si="569"/>
        <v>0</v>
      </c>
      <c r="BM803" s="127">
        <f t="shared" si="569"/>
        <v>0</v>
      </c>
    </row>
    <row r="804" spans="2:65" x14ac:dyDescent="0.25">
      <c r="F804" s="142"/>
      <c r="G804" s="142"/>
      <c r="H804" s="142"/>
      <c r="I804" s="142"/>
      <c r="J804" s="142"/>
      <c r="K804" s="142"/>
      <c r="L804" s="142"/>
      <c r="M804" s="142"/>
      <c r="N804" s="142"/>
      <c r="O804" s="142"/>
      <c r="P804" s="142"/>
      <c r="Q804" s="142"/>
      <c r="R804" s="142"/>
      <c r="S804" s="142"/>
      <c r="T804" s="142"/>
      <c r="U804" s="142"/>
      <c r="V804" s="142"/>
      <c r="W804" s="142"/>
      <c r="X804" s="142"/>
      <c r="Y804" s="142"/>
      <c r="Z804" s="142"/>
      <c r="AA804" s="142"/>
      <c r="AB804" s="142"/>
      <c r="AC804" s="142"/>
      <c r="AD804" s="142"/>
      <c r="AE804" s="142"/>
      <c r="AF804" s="142"/>
      <c r="AG804" s="142"/>
      <c r="AH804" s="142"/>
      <c r="AI804" s="142"/>
      <c r="AJ804" s="142"/>
      <c r="AK804" s="142"/>
      <c r="AL804" s="142"/>
      <c r="AM804" s="142"/>
      <c r="AN804" s="142"/>
      <c r="AO804" s="142"/>
      <c r="AP804" s="142"/>
      <c r="AQ804" s="142"/>
      <c r="AR804" s="142"/>
      <c r="AS804" s="142"/>
      <c r="AT804" s="142"/>
      <c r="AU804" s="142"/>
      <c r="AV804" s="142"/>
      <c r="AW804" s="142"/>
      <c r="AX804" s="142"/>
      <c r="AY804" s="142"/>
      <c r="AZ804" s="142"/>
      <c r="BA804" s="142"/>
      <c r="BB804" s="142"/>
      <c r="BC804" s="142"/>
      <c r="BD804" s="142"/>
      <c r="BE804" s="142"/>
      <c r="BF804" s="142"/>
      <c r="BG804" s="142"/>
      <c r="BH804" s="142"/>
      <c r="BI804" s="142"/>
      <c r="BJ804" s="142"/>
      <c r="BK804" s="142"/>
      <c r="BL804" s="142"/>
      <c r="BM804" s="142"/>
    </row>
    <row r="805" spans="2:65" ht="30" x14ac:dyDescent="0.25">
      <c r="C805" s="50" t="s">
        <v>165</v>
      </c>
      <c r="F805" s="165" t="s">
        <v>166</v>
      </c>
      <c r="G805" s="165" t="s">
        <v>166</v>
      </c>
      <c r="H805" s="165" t="s">
        <v>166</v>
      </c>
      <c r="I805" s="165" t="s">
        <v>166</v>
      </c>
      <c r="J805" s="165" t="s">
        <v>166</v>
      </c>
      <c r="K805" s="165" t="s">
        <v>166</v>
      </c>
      <c r="L805" s="165" t="s">
        <v>166</v>
      </c>
      <c r="M805" s="165" t="s">
        <v>166</v>
      </c>
      <c r="N805" s="165" t="s">
        <v>166</v>
      </c>
      <c r="O805" s="165" t="s">
        <v>166</v>
      </c>
      <c r="P805" s="165" t="s">
        <v>166</v>
      </c>
      <c r="Q805" s="165" t="s">
        <v>166</v>
      </c>
      <c r="R805" s="165" t="s">
        <v>166</v>
      </c>
      <c r="S805" s="165" t="s">
        <v>166</v>
      </c>
      <c r="T805" s="165" t="s">
        <v>166</v>
      </c>
      <c r="U805" s="165" t="s">
        <v>166</v>
      </c>
      <c r="V805" s="165" t="s">
        <v>166</v>
      </c>
      <c r="W805" s="165" t="s">
        <v>166</v>
      </c>
      <c r="X805" s="165" t="s">
        <v>166</v>
      </c>
      <c r="Y805" s="165" t="s">
        <v>166</v>
      </c>
      <c r="Z805" s="165" t="s">
        <v>166</v>
      </c>
      <c r="AA805" s="165" t="s">
        <v>166</v>
      </c>
      <c r="AB805" s="165" t="s">
        <v>166</v>
      </c>
      <c r="AC805" s="165" t="s">
        <v>166</v>
      </c>
      <c r="AD805" s="165" t="s">
        <v>166</v>
      </c>
      <c r="AE805" s="165" t="s">
        <v>166</v>
      </c>
      <c r="AF805" s="165" t="s">
        <v>166</v>
      </c>
      <c r="AG805" s="165" t="s">
        <v>166</v>
      </c>
      <c r="AH805" s="165" t="s">
        <v>166</v>
      </c>
      <c r="AI805" s="165" t="s">
        <v>166</v>
      </c>
      <c r="AJ805" s="165" t="s">
        <v>166</v>
      </c>
      <c r="AK805" s="165" t="s">
        <v>166</v>
      </c>
      <c r="AL805" s="165" t="s">
        <v>166</v>
      </c>
      <c r="AM805" s="165" t="s">
        <v>166</v>
      </c>
      <c r="AN805" s="165" t="s">
        <v>166</v>
      </c>
      <c r="AO805" s="165" t="s">
        <v>166</v>
      </c>
      <c r="AP805" s="165" t="s">
        <v>166</v>
      </c>
      <c r="AQ805" s="165" t="s">
        <v>166</v>
      </c>
      <c r="AR805" s="165" t="s">
        <v>166</v>
      </c>
      <c r="AS805" s="165" t="s">
        <v>166</v>
      </c>
      <c r="AT805" s="165" t="s">
        <v>166</v>
      </c>
      <c r="AU805" s="165" t="s">
        <v>166</v>
      </c>
      <c r="AV805" s="165" t="s">
        <v>166</v>
      </c>
      <c r="AW805" s="165" t="s">
        <v>166</v>
      </c>
      <c r="AX805" s="165" t="s">
        <v>166</v>
      </c>
      <c r="AY805" s="165" t="s">
        <v>166</v>
      </c>
      <c r="AZ805" s="165" t="s">
        <v>166</v>
      </c>
      <c r="BA805" s="165" t="s">
        <v>166</v>
      </c>
      <c r="BB805" s="165" t="s">
        <v>166</v>
      </c>
      <c r="BC805" s="165" t="s">
        <v>166</v>
      </c>
      <c r="BD805" s="165" t="s">
        <v>166</v>
      </c>
      <c r="BE805" s="165" t="s">
        <v>166</v>
      </c>
      <c r="BF805" s="165" t="s">
        <v>166</v>
      </c>
      <c r="BG805" s="165" t="s">
        <v>166</v>
      </c>
      <c r="BH805" s="165" t="s">
        <v>166</v>
      </c>
      <c r="BI805" s="165" t="s">
        <v>166</v>
      </c>
      <c r="BJ805" s="165" t="s">
        <v>166</v>
      </c>
      <c r="BK805" s="165" t="s">
        <v>166</v>
      </c>
      <c r="BL805" s="165" t="s">
        <v>166</v>
      </c>
      <c r="BM805" s="165" t="s">
        <v>166</v>
      </c>
    </row>
    <row r="806" spans="2:65" x14ac:dyDescent="0.25">
      <c r="B806" t="str">
        <f>+B791</f>
        <v>FABBRICATI</v>
      </c>
      <c r="C806" s="51">
        <f>+C791</f>
        <v>0</v>
      </c>
      <c r="F806" s="127"/>
      <c r="G806" s="127"/>
      <c r="H806" s="127"/>
      <c r="I806" s="127"/>
      <c r="J806" s="127"/>
      <c r="K806" s="127"/>
      <c r="L806" s="127"/>
      <c r="M806" s="127"/>
      <c r="N806" s="127"/>
      <c r="O806" s="127"/>
      <c r="P806" s="127"/>
      <c r="Q806" s="127"/>
      <c r="R806" s="127"/>
      <c r="S806" s="127"/>
      <c r="T806" s="127"/>
      <c r="U806" s="127"/>
      <c r="V806" s="127"/>
      <c r="W806" s="127"/>
      <c r="X806" s="127"/>
      <c r="Y806" s="127"/>
      <c r="Z806" s="127"/>
      <c r="AA806" s="127"/>
      <c r="AB806" s="127"/>
      <c r="AC806" s="127"/>
      <c r="AD806" s="127"/>
      <c r="AE806" s="127"/>
      <c r="AF806" s="127"/>
      <c r="AG806" s="127"/>
      <c r="AH806" s="127"/>
      <c r="AI806" s="127"/>
      <c r="AJ806" s="127"/>
      <c r="AK806" s="127"/>
      <c r="AL806" s="127"/>
      <c r="AM806" s="127"/>
      <c r="AN806" s="127"/>
      <c r="AO806" s="127"/>
      <c r="AP806" s="127"/>
      <c r="AQ806" s="127"/>
      <c r="AR806" s="127"/>
      <c r="AS806" s="127"/>
      <c r="AT806" s="127"/>
      <c r="AU806" s="127"/>
      <c r="AV806" s="127"/>
      <c r="AW806" s="127"/>
      <c r="AX806" s="127"/>
      <c r="AY806" s="127"/>
      <c r="AZ806" s="127"/>
      <c r="BA806" s="127"/>
      <c r="BB806" s="127"/>
      <c r="BC806" s="127"/>
      <c r="BD806" s="127"/>
      <c r="BE806" s="127">
        <f t="shared" ref="BE806:BM806" si="571">+IF(BD813=$G$5,0,1)*(SUM($G$5)*$C806)/12</f>
        <v>0</v>
      </c>
      <c r="BF806" s="127">
        <f t="shared" si="571"/>
        <v>0</v>
      </c>
      <c r="BG806" s="127">
        <f t="shared" si="571"/>
        <v>0</v>
      </c>
      <c r="BH806" s="127">
        <f t="shared" si="571"/>
        <v>0</v>
      </c>
      <c r="BI806" s="127">
        <f t="shared" si="571"/>
        <v>0</v>
      </c>
      <c r="BJ806" s="127">
        <f t="shared" si="571"/>
        <v>0</v>
      </c>
      <c r="BK806" s="127">
        <f t="shared" si="571"/>
        <v>0</v>
      </c>
      <c r="BL806" s="127">
        <f t="shared" si="571"/>
        <v>0</v>
      </c>
      <c r="BM806" s="127">
        <f t="shared" si="571"/>
        <v>0</v>
      </c>
    </row>
    <row r="807" spans="2:65" x14ac:dyDescent="0.25">
      <c r="B807" t="str">
        <f t="shared" ref="B807:C811" si="572">+B792</f>
        <v>IMPIANTI E MACCHINARI</v>
      </c>
      <c r="C807" s="51">
        <f t="shared" si="572"/>
        <v>0</v>
      </c>
      <c r="F807" s="127"/>
      <c r="G807" s="127"/>
      <c r="H807" s="127"/>
      <c r="I807" s="127"/>
      <c r="J807" s="127"/>
      <c r="K807" s="127"/>
      <c r="L807" s="127"/>
      <c r="M807" s="127"/>
      <c r="N807" s="127"/>
      <c r="O807" s="127"/>
      <c r="P807" s="127"/>
      <c r="Q807" s="127"/>
      <c r="R807" s="127"/>
      <c r="S807" s="127"/>
      <c r="T807" s="127"/>
      <c r="U807" s="127"/>
      <c r="V807" s="127"/>
      <c r="W807" s="127"/>
      <c r="X807" s="127"/>
      <c r="Y807" s="127"/>
      <c r="Z807" s="127"/>
      <c r="AA807" s="127"/>
      <c r="AB807" s="127"/>
      <c r="AC807" s="127"/>
      <c r="AD807" s="127"/>
      <c r="AE807" s="127"/>
      <c r="AF807" s="127"/>
      <c r="AG807" s="127"/>
      <c r="AH807" s="127"/>
      <c r="AI807" s="127"/>
      <c r="AJ807" s="127"/>
      <c r="AK807" s="127"/>
      <c r="AL807" s="127"/>
      <c r="AM807" s="127"/>
      <c r="AN807" s="127"/>
      <c r="AO807" s="127"/>
      <c r="AP807" s="127"/>
      <c r="AQ807" s="127"/>
      <c r="AR807" s="127"/>
      <c r="AS807" s="127"/>
      <c r="AT807" s="127"/>
      <c r="AU807" s="127"/>
      <c r="AV807" s="127"/>
      <c r="AW807" s="127"/>
      <c r="AX807" s="127"/>
      <c r="AY807" s="127"/>
      <c r="AZ807" s="127"/>
      <c r="BA807" s="127"/>
      <c r="BB807" s="127"/>
      <c r="BC807" s="127"/>
      <c r="BD807" s="127"/>
      <c r="BE807" s="127">
        <f t="shared" ref="BE807:BM807" si="573">+IF(BD814=$G$5,0,1)*(SUM($G$6)*$C807)/12</f>
        <v>0</v>
      </c>
      <c r="BF807" s="127">
        <f t="shared" si="573"/>
        <v>0</v>
      </c>
      <c r="BG807" s="127">
        <f t="shared" si="573"/>
        <v>0</v>
      </c>
      <c r="BH807" s="127">
        <f t="shared" si="573"/>
        <v>0</v>
      </c>
      <c r="BI807" s="127">
        <f t="shared" si="573"/>
        <v>0</v>
      </c>
      <c r="BJ807" s="127">
        <f t="shared" si="573"/>
        <v>0</v>
      </c>
      <c r="BK807" s="127">
        <f t="shared" si="573"/>
        <v>0</v>
      </c>
      <c r="BL807" s="127">
        <f t="shared" si="573"/>
        <v>0</v>
      </c>
      <c r="BM807" s="127">
        <f t="shared" si="573"/>
        <v>0</v>
      </c>
    </row>
    <row r="808" spans="2:65" x14ac:dyDescent="0.25">
      <c r="B808" t="str">
        <f t="shared" si="572"/>
        <v>ATTREZZATURE IND.LI E COMM.LI</v>
      </c>
      <c r="C808" s="51">
        <f t="shared" si="572"/>
        <v>0</v>
      </c>
      <c r="F808" s="127"/>
      <c r="G808" s="127"/>
      <c r="H808" s="127"/>
      <c r="I808" s="127"/>
      <c r="J808" s="127"/>
      <c r="K808" s="127"/>
      <c r="L808" s="127"/>
      <c r="M808" s="127"/>
      <c r="N808" s="127"/>
      <c r="O808" s="127"/>
      <c r="P808" s="127"/>
      <c r="Q808" s="127"/>
      <c r="R808" s="127"/>
      <c r="S808" s="127"/>
      <c r="T808" s="127"/>
      <c r="U808" s="127"/>
      <c r="V808" s="127"/>
      <c r="W808" s="127"/>
      <c r="X808" s="127"/>
      <c r="Y808" s="127"/>
      <c r="Z808" s="127"/>
      <c r="AA808" s="127"/>
      <c r="AB808" s="127"/>
      <c r="AC808" s="127"/>
      <c r="AD808" s="127"/>
      <c r="AE808" s="127"/>
      <c r="AF808" s="127"/>
      <c r="AG808" s="127"/>
      <c r="AH808" s="127"/>
      <c r="AI808" s="127"/>
      <c r="AJ808" s="127"/>
      <c r="AK808" s="127"/>
      <c r="AL808" s="127"/>
      <c r="AM808" s="127"/>
      <c r="AN808" s="127"/>
      <c r="AO808" s="127"/>
      <c r="AP808" s="127"/>
      <c r="AQ808" s="127"/>
      <c r="AR808" s="127"/>
      <c r="AS808" s="127"/>
      <c r="AT808" s="127"/>
      <c r="AU808" s="127"/>
      <c r="AV808" s="127"/>
      <c r="AW808" s="127"/>
      <c r="AX808" s="127"/>
      <c r="AY808" s="127"/>
      <c r="AZ808" s="127"/>
      <c r="BA808" s="127"/>
      <c r="BB808" s="127"/>
      <c r="BC808" s="127"/>
      <c r="BD808" s="127"/>
      <c r="BE808" s="127">
        <f t="shared" ref="BE808:BM808" si="574">+IF(BD815=$G$5,0,1)*(SUM($G$7)*$C808)/12</f>
        <v>0</v>
      </c>
      <c r="BF808" s="127">
        <f t="shared" si="574"/>
        <v>0</v>
      </c>
      <c r="BG808" s="127">
        <f t="shared" si="574"/>
        <v>0</v>
      </c>
      <c r="BH808" s="127">
        <f t="shared" si="574"/>
        <v>0</v>
      </c>
      <c r="BI808" s="127">
        <f t="shared" si="574"/>
        <v>0</v>
      </c>
      <c r="BJ808" s="127">
        <f t="shared" si="574"/>
        <v>0</v>
      </c>
      <c r="BK808" s="127">
        <f t="shared" si="574"/>
        <v>0</v>
      </c>
      <c r="BL808" s="127">
        <f t="shared" si="574"/>
        <v>0</v>
      </c>
      <c r="BM808" s="127">
        <f t="shared" si="574"/>
        <v>0</v>
      </c>
    </row>
    <row r="809" spans="2:65" x14ac:dyDescent="0.25">
      <c r="B809" t="str">
        <f t="shared" si="572"/>
        <v>COSTI D'IMPIANTO E AMPLIAMENTO</v>
      </c>
      <c r="C809" s="51">
        <f t="shared" si="572"/>
        <v>0</v>
      </c>
      <c r="F809" s="127"/>
      <c r="G809" s="127"/>
      <c r="H809" s="127"/>
      <c r="I809" s="127"/>
      <c r="J809" s="127"/>
      <c r="K809" s="127"/>
      <c r="L809" s="127"/>
      <c r="M809" s="127"/>
      <c r="N809" s="127"/>
      <c r="O809" s="127"/>
      <c r="P809" s="127"/>
      <c r="Q809" s="127"/>
      <c r="R809" s="127"/>
      <c r="S809" s="127"/>
      <c r="T809" s="127"/>
      <c r="U809" s="127"/>
      <c r="V809" s="127"/>
      <c r="W809" s="127"/>
      <c r="X809" s="127"/>
      <c r="Y809" s="127"/>
      <c r="Z809" s="127"/>
      <c r="AA809" s="127"/>
      <c r="AB809" s="127"/>
      <c r="AC809" s="127"/>
      <c r="AD809" s="127"/>
      <c r="AE809" s="127"/>
      <c r="AF809" s="127"/>
      <c r="AG809" s="127"/>
      <c r="AH809" s="127"/>
      <c r="AI809" s="127"/>
      <c r="AJ809" s="127"/>
      <c r="AK809" s="127"/>
      <c r="AL809" s="127"/>
      <c r="AM809" s="127"/>
      <c r="AN809" s="127"/>
      <c r="AO809" s="127"/>
      <c r="AP809" s="127"/>
      <c r="AQ809" s="127"/>
      <c r="AR809" s="127"/>
      <c r="AS809" s="127"/>
      <c r="AT809" s="127"/>
      <c r="AU809" s="127"/>
      <c r="AV809" s="127"/>
      <c r="AW809" s="127"/>
      <c r="AX809" s="127"/>
      <c r="AY809" s="127"/>
      <c r="AZ809" s="127"/>
      <c r="BA809" s="127"/>
      <c r="BB809" s="127"/>
      <c r="BC809" s="127"/>
      <c r="BD809" s="127"/>
      <c r="BE809" s="127">
        <f t="shared" ref="BE809:BM809" si="575">+IF(BD816=$G$5,0,1)*(SUM($G$8)*$C809)/12</f>
        <v>0</v>
      </c>
      <c r="BF809" s="127">
        <f t="shared" si="575"/>
        <v>0</v>
      </c>
      <c r="BG809" s="127">
        <f t="shared" si="575"/>
        <v>0</v>
      </c>
      <c r="BH809" s="127">
        <f t="shared" si="575"/>
        <v>0</v>
      </c>
      <c r="BI809" s="127">
        <f t="shared" si="575"/>
        <v>0</v>
      </c>
      <c r="BJ809" s="127">
        <f t="shared" si="575"/>
        <v>0</v>
      </c>
      <c r="BK809" s="127">
        <f t="shared" si="575"/>
        <v>0</v>
      </c>
      <c r="BL809" s="127">
        <f t="shared" si="575"/>
        <v>0</v>
      </c>
      <c r="BM809" s="127">
        <f t="shared" si="575"/>
        <v>0</v>
      </c>
    </row>
    <row r="810" spans="2:65" x14ac:dyDescent="0.25">
      <c r="B810" t="str">
        <f t="shared" si="572"/>
        <v>FEE D'INGRESSO</v>
      </c>
      <c r="C810" s="51">
        <f t="shared" si="572"/>
        <v>0</v>
      </c>
      <c r="F810" s="127"/>
      <c r="G810" s="127"/>
      <c r="H810" s="127"/>
      <c r="I810" s="127"/>
      <c r="J810" s="127"/>
      <c r="K810" s="127"/>
      <c r="L810" s="127"/>
      <c r="M810" s="127"/>
      <c r="N810" s="127"/>
      <c r="O810" s="127"/>
      <c r="P810" s="127"/>
      <c r="Q810" s="127"/>
      <c r="R810" s="127"/>
      <c r="S810" s="127"/>
      <c r="T810" s="127"/>
      <c r="U810" s="127"/>
      <c r="V810" s="127"/>
      <c r="W810" s="127"/>
      <c r="X810" s="127"/>
      <c r="Y810" s="127"/>
      <c r="Z810" s="127"/>
      <c r="AA810" s="127"/>
      <c r="AB810" s="127"/>
      <c r="AC810" s="127"/>
      <c r="AD810" s="127"/>
      <c r="AE810" s="127"/>
      <c r="AF810" s="127"/>
      <c r="AG810" s="127"/>
      <c r="AH810" s="127"/>
      <c r="AI810" s="127"/>
      <c r="AJ810" s="127"/>
      <c r="AK810" s="127"/>
      <c r="AL810" s="127"/>
      <c r="AM810" s="127"/>
      <c r="AN810" s="127"/>
      <c r="AO810" s="127"/>
      <c r="AP810" s="127"/>
      <c r="AQ810" s="127"/>
      <c r="AR810" s="127"/>
      <c r="AS810" s="127"/>
      <c r="AT810" s="127"/>
      <c r="AU810" s="127"/>
      <c r="AV810" s="127"/>
      <c r="AW810" s="127"/>
      <c r="AX810" s="127"/>
      <c r="AY810" s="127"/>
      <c r="AZ810" s="127"/>
      <c r="BA810" s="127"/>
      <c r="BB810" s="127"/>
      <c r="BC810" s="127"/>
      <c r="BD810" s="127"/>
      <c r="BE810" s="127">
        <f t="shared" ref="BE810:BM810" si="576">+IF(BD817=$G$5,0,1)*(SUM($G$9)*$C810)/12</f>
        <v>0</v>
      </c>
      <c r="BF810" s="127">
        <f t="shared" si="576"/>
        <v>0</v>
      </c>
      <c r="BG810" s="127">
        <f t="shared" si="576"/>
        <v>0</v>
      </c>
      <c r="BH810" s="127">
        <f t="shared" si="576"/>
        <v>0</v>
      </c>
      <c r="BI810" s="127">
        <f t="shared" si="576"/>
        <v>0</v>
      </c>
      <c r="BJ810" s="127">
        <f t="shared" si="576"/>
        <v>0</v>
      </c>
      <c r="BK810" s="127">
        <f t="shared" si="576"/>
        <v>0</v>
      </c>
      <c r="BL810" s="127">
        <f t="shared" si="576"/>
        <v>0</v>
      </c>
      <c r="BM810" s="127">
        <f t="shared" si="576"/>
        <v>0</v>
      </c>
    </row>
    <row r="811" spans="2:65" x14ac:dyDescent="0.25">
      <c r="B811" t="str">
        <f t="shared" si="572"/>
        <v>ALTRE IMM.NI IMMATERIALI</v>
      </c>
      <c r="C811" s="51">
        <f t="shared" si="572"/>
        <v>0</v>
      </c>
      <c r="F811" s="127"/>
      <c r="G811" s="127"/>
      <c r="H811" s="127"/>
      <c r="I811" s="127"/>
      <c r="J811" s="127"/>
      <c r="K811" s="127"/>
      <c r="L811" s="127"/>
      <c r="M811" s="127"/>
      <c r="N811" s="127"/>
      <c r="O811" s="127"/>
      <c r="P811" s="127"/>
      <c r="Q811" s="127"/>
      <c r="R811" s="127"/>
      <c r="S811" s="127"/>
      <c r="T811" s="127"/>
      <c r="U811" s="127"/>
      <c r="V811" s="127"/>
      <c r="W811" s="127"/>
      <c r="X811" s="127"/>
      <c r="Y811" s="127"/>
      <c r="Z811" s="127"/>
      <c r="AA811" s="127"/>
      <c r="AB811" s="127"/>
      <c r="AC811" s="127"/>
      <c r="AD811" s="127"/>
      <c r="AE811" s="127"/>
      <c r="AF811" s="127"/>
      <c r="AG811" s="127"/>
      <c r="AH811" s="127"/>
      <c r="AI811" s="127"/>
      <c r="AJ811" s="127"/>
      <c r="AK811" s="127"/>
      <c r="AL811" s="127"/>
      <c r="AM811" s="127"/>
      <c r="AN811" s="127"/>
      <c r="AO811" s="127"/>
      <c r="AP811" s="127"/>
      <c r="AQ811" s="127"/>
      <c r="AR811" s="127"/>
      <c r="AS811" s="127"/>
      <c r="AT811" s="127"/>
      <c r="AU811" s="127"/>
      <c r="AV811" s="127"/>
      <c r="AW811" s="127"/>
      <c r="AX811" s="127"/>
      <c r="AY811" s="127"/>
      <c r="AZ811" s="127"/>
      <c r="BA811" s="127"/>
      <c r="BB811" s="127"/>
      <c r="BC811" s="127"/>
      <c r="BD811" s="127"/>
      <c r="BE811" s="127">
        <f t="shared" ref="BE811:BM811" si="577">+IF(BD818=$G$5,0,1)*(SUM($G$10)*$C811)/12</f>
        <v>0</v>
      </c>
      <c r="BF811" s="127">
        <f t="shared" si="577"/>
        <v>0</v>
      </c>
      <c r="BG811" s="127">
        <f t="shared" si="577"/>
        <v>0</v>
      </c>
      <c r="BH811" s="127">
        <f t="shared" si="577"/>
        <v>0</v>
      </c>
      <c r="BI811" s="127">
        <f t="shared" si="577"/>
        <v>0</v>
      </c>
      <c r="BJ811" s="127">
        <f t="shared" si="577"/>
        <v>0</v>
      </c>
      <c r="BK811" s="127">
        <f t="shared" si="577"/>
        <v>0</v>
      </c>
      <c r="BL811" s="127">
        <f t="shared" si="577"/>
        <v>0</v>
      </c>
      <c r="BM811" s="127">
        <f t="shared" si="577"/>
        <v>0</v>
      </c>
    </row>
    <row r="812" spans="2:65" ht="30" x14ac:dyDescent="0.25">
      <c r="C812" s="50"/>
      <c r="F812" s="165" t="s">
        <v>167</v>
      </c>
      <c r="G812" s="165" t="s">
        <v>167</v>
      </c>
      <c r="H812" s="165" t="s">
        <v>167</v>
      </c>
      <c r="I812" s="165" t="s">
        <v>167</v>
      </c>
      <c r="J812" s="165" t="s">
        <v>167</v>
      </c>
      <c r="K812" s="165" t="s">
        <v>167</v>
      </c>
      <c r="L812" s="165" t="s">
        <v>167</v>
      </c>
      <c r="M812" s="165" t="s">
        <v>167</v>
      </c>
      <c r="N812" s="165" t="s">
        <v>167</v>
      </c>
      <c r="O812" s="165" t="s">
        <v>167</v>
      </c>
      <c r="P812" s="165" t="s">
        <v>167</v>
      </c>
      <c r="Q812" s="165" t="s">
        <v>167</v>
      </c>
      <c r="R812" s="165" t="s">
        <v>167</v>
      </c>
      <c r="S812" s="165" t="s">
        <v>167</v>
      </c>
      <c r="T812" s="165" t="s">
        <v>167</v>
      </c>
      <c r="U812" s="165" t="s">
        <v>167</v>
      </c>
      <c r="V812" s="165" t="s">
        <v>167</v>
      </c>
      <c r="W812" s="165" t="s">
        <v>167</v>
      </c>
      <c r="X812" s="165" t="s">
        <v>167</v>
      </c>
      <c r="Y812" s="165" t="s">
        <v>167</v>
      </c>
      <c r="Z812" s="165" t="s">
        <v>167</v>
      </c>
      <c r="AA812" s="165" t="s">
        <v>167</v>
      </c>
      <c r="AB812" s="165" t="s">
        <v>167</v>
      </c>
      <c r="AC812" s="165" t="s">
        <v>167</v>
      </c>
      <c r="AD812" s="165" t="s">
        <v>167</v>
      </c>
      <c r="AE812" s="165" t="s">
        <v>167</v>
      </c>
      <c r="AF812" s="165" t="s">
        <v>167</v>
      </c>
      <c r="AG812" s="165" t="s">
        <v>167</v>
      </c>
      <c r="AH812" s="165" t="s">
        <v>167</v>
      </c>
      <c r="AI812" s="165" t="s">
        <v>167</v>
      </c>
      <c r="AJ812" s="165" t="s">
        <v>167</v>
      </c>
      <c r="AK812" s="165" t="s">
        <v>167</v>
      </c>
      <c r="AL812" s="165" t="s">
        <v>167</v>
      </c>
      <c r="AM812" s="165" t="s">
        <v>167</v>
      </c>
      <c r="AN812" s="165" t="s">
        <v>167</v>
      </c>
      <c r="AO812" s="165" t="s">
        <v>167</v>
      </c>
      <c r="AP812" s="165" t="s">
        <v>167</v>
      </c>
      <c r="AQ812" s="165" t="s">
        <v>167</v>
      </c>
      <c r="AR812" s="165" t="s">
        <v>167</v>
      </c>
      <c r="AS812" s="165" t="s">
        <v>167</v>
      </c>
      <c r="AT812" s="165" t="s">
        <v>167</v>
      </c>
      <c r="AU812" s="165" t="s">
        <v>167</v>
      </c>
      <c r="AV812" s="165" t="s">
        <v>167</v>
      </c>
      <c r="AW812" s="165" t="s">
        <v>167</v>
      </c>
      <c r="AX812" s="165" t="s">
        <v>167</v>
      </c>
      <c r="AY812" s="165" t="s">
        <v>167</v>
      </c>
      <c r="AZ812" s="165" t="s">
        <v>167</v>
      </c>
      <c r="BA812" s="165" t="s">
        <v>167</v>
      </c>
      <c r="BB812" s="165" t="s">
        <v>167</v>
      </c>
      <c r="BC812" s="165" t="s">
        <v>167</v>
      </c>
      <c r="BD812" s="165" t="s">
        <v>167</v>
      </c>
      <c r="BE812" s="165" t="s">
        <v>167</v>
      </c>
      <c r="BF812" s="165" t="s">
        <v>167</v>
      </c>
      <c r="BG812" s="165" t="s">
        <v>167</v>
      </c>
      <c r="BH812" s="165" t="s">
        <v>167</v>
      </c>
      <c r="BI812" s="165" t="s">
        <v>167</v>
      </c>
      <c r="BJ812" s="165" t="s">
        <v>167</v>
      </c>
      <c r="BK812" s="165" t="s">
        <v>167</v>
      </c>
      <c r="BL812" s="165" t="s">
        <v>167</v>
      </c>
      <c r="BM812" s="165" t="s">
        <v>167</v>
      </c>
    </row>
    <row r="813" spans="2:65" x14ac:dyDescent="0.25">
      <c r="B813" t="str">
        <f>+B806</f>
        <v>FABBRICATI</v>
      </c>
      <c r="C813" s="51"/>
      <c r="F813" s="127"/>
      <c r="G813" s="127"/>
      <c r="H813" s="127"/>
      <c r="I813" s="127"/>
      <c r="J813" s="127"/>
      <c r="K813" s="127"/>
      <c r="L813" s="127"/>
      <c r="M813" s="127"/>
      <c r="N813" s="127"/>
      <c r="O813" s="127"/>
      <c r="P813" s="127"/>
      <c r="Q813" s="127"/>
      <c r="R813" s="127"/>
      <c r="S813" s="127"/>
      <c r="T813" s="127"/>
      <c r="U813" s="127"/>
      <c r="V813" s="127"/>
      <c r="W813" s="127"/>
      <c r="X813" s="127"/>
      <c r="Y813" s="127"/>
      <c r="Z813" s="127"/>
      <c r="AA813" s="127"/>
      <c r="AB813" s="127"/>
      <c r="AC813" s="127"/>
      <c r="AD813" s="127"/>
      <c r="AE813" s="127"/>
      <c r="AF813" s="127"/>
      <c r="AG813" s="127"/>
      <c r="AH813" s="127"/>
      <c r="AI813" s="127"/>
      <c r="AJ813" s="127"/>
      <c r="AK813" s="127"/>
      <c r="AL813" s="127"/>
      <c r="AM813" s="127"/>
      <c r="AN813" s="127"/>
      <c r="AO813" s="127"/>
      <c r="AP813" s="127"/>
      <c r="AQ813" s="127"/>
      <c r="AR813" s="127"/>
      <c r="AS813" s="127"/>
      <c r="AT813" s="127"/>
      <c r="AU813" s="127"/>
      <c r="AV813" s="127"/>
      <c r="AW813" s="127"/>
      <c r="AX813" s="127"/>
      <c r="AY813" s="127"/>
      <c r="AZ813" s="127"/>
      <c r="BA813" s="127"/>
      <c r="BB813" s="127"/>
      <c r="BC813" s="127"/>
      <c r="BD813" s="127"/>
      <c r="BE813" s="127">
        <f t="shared" ref="BE813:BM818" si="578">+BD813+BE806</f>
        <v>0</v>
      </c>
      <c r="BF813" s="127">
        <f t="shared" si="578"/>
        <v>0</v>
      </c>
      <c r="BG813" s="127">
        <f t="shared" si="578"/>
        <v>0</v>
      </c>
      <c r="BH813" s="127">
        <f t="shared" si="578"/>
        <v>0</v>
      </c>
      <c r="BI813" s="127">
        <f t="shared" si="578"/>
        <v>0</v>
      </c>
      <c r="BJ813" s="127">
        <f t="shared" si="578"/>
        <v>0</v>
      </c>
      <c r="BK813" s="127">
        <f t="shared" si="578"/>
        <v>0</v>
      </c>
      <c r="BL813" s="127">
        <f t="shared" si="578"/>
        <v>0</v>
      </c>
      <c r="BM813" s="127">
        <f t="shared" si="578"/>
        <v>0</v>
      </c>
    </row>
    <row r="814" spans="2:65" x14ac:dyDescent="0.25">
      <c r="B814" t="str">
        <f t="shared" ref="B814:B817" si="579">+B807</f>
        <v>IMPIANTI E MACCHINARI</v>
      </c>
      <c r="C814" s="51"/>
      <c r="F814" s="127"/>
      <c r="G814" s="127"/>
      <c r="H814" s="127"/>
      <c r="I814" s="127"/>
      <c r="J814" s="127"/>
      <c r="K814" s="127"/>
      <c r="L814" s="127"/>
      <c r="M814" s="127"/>
      <c r="N814" s="127"/>
      <c r="O814" s="127"/>
      <c r="P814" s="127"/>
      <c r="Q814" s="127"/>
      <c r="R814" s="127"/>
      <c r="S814" s="127"/>
      <c r="T814" s="127"/>
      <c r="U814" s="127"/>
      <c r="V814" s="127"/>
      <c r="W814" s="127"/>
      <c r="X814" s="127"/>
      <c r="Y814" s="127"/>
      <c r="Z814" s="127"/>
      <c r="AA814" s="127"/>
      <c r="AB814" s="127"/>
      <c r="AC814" s="127"/>
      <c r="AD814" s="127"/>
      <c r="AE814" s="127"/>
      <c r="AF814" s="127"/>
      <c r="AG814" s="127"/>
      <c r="AH814" s="127"/>
      <c r="AI814" s="127"/>
      <c r="AJ814" s="127"/>
      <c r="AK814" s="127"/>
      <c r="AL814" s="127"/>
      <c r="AM814" s="127"/>
      <c r="AN814" s="127"/>
      <c r="AO814" s="127"/>
      <c r="AP814" s="127"/>
      <c r="AQ814" s="127"/>
      <c r="AR814" s="127"/>
      <c r="AS814" s="127"/>
      <c r="AT814" s="127"/>
      <c r="AU814" s="127"/>
      <c r="AV814" s="127"/>
      <c r="AW814" s="127"/>
      <c r="AX814" s="127"/>
      <c r="AY814" s="127"/>
      <c r="AZ814" s="127"/>
      <c r="BA814" s="127"/>
      <c r="BB814" s="127"/>
      <c r="BC814" s="127"/>
      <c r="BD814" s="127"/>
      <c r="BE814" s="127">
        <f t="shared" si="578"/>
        <v>0</v>
      </c>
      <c r="BF814" s="127">
        <f t="shared" si="578"/>
        <v>0</v>
      </c>
      <c r="BG814" s="127">
        <f t="shared" si="578"/>
        <v>0</v>
      </c>
      <c r="BH814" s="127">
        <f t="shared" si="578"/>
        <v>0</v>
      </c>
      <c r="BI814" s="127">
        <f t="shared" si="578"/>
        <v>0</v>
      </c>
      <c r="BJ814" s="127">
        <f t="shared" si="578"/>
        <v>0</v>
      </c>
      <c r="BK814" s="127">
        <f t="shared" si="578"/>
        <v>0</v>
      </c>
      <c r="BL814" s="127">
        <f t="shared" si="578"/>
        <v>0</v>
      </c>
      <c r="BM814" s="127">
        <f t="shared" si="578"/>
        <v>0</v>
      </c>
    </row>
    <row r="815" spans="2:65" x14ac:dyDescent="0.25">
      <c r="B815" t="str">
        <f t="shared" si="579"/>
        <v>ATTREZZATURE IND.LI E COMM.LI</v>
      </c>
      <c r="C815" s="51"/>
      <c r="F815" s="127"/>
      <c r="G815" s="127"/>
      <c r="H815" s="127"/>
      <c r="I815" s="127"/>
      <c r="J815" s="127"/>
      <c r="K815" s="127"/>
      <c r="L815" s="127"/>
      <c r="M815" s="127"/>
      <c r="N815" s="127"/>
      <c r="O815" s="127"/>
      <c r="P815" s="127"/>
      <c r="Q815" s="127"/>
      <c r="R815" s="127"/>
      <c r="S815" s="127"/>
      <c r="T815" s="127"/>
      <c r="U815" s="127"/>
      <c r="V815" s="127"/>
      <c r="W815" s="127"/>
      <c r="X815" s="127"/>
      <c r="Y815" s="127"/>
      <c r="Z815" s="127"/>
      <c r="AA815" s="127"/>
      <c r="AB815" s="127"/>
      <c r="AC815" s="127"/>
      <c r="AD815" s="127"/>
      <c r="AE815" s="127"/>
      <c r="AF815" s="127"/>
      <c r="AG815" s="127"/>
      <c r="AH815" s="127"/>
      <c r="AI815" s="127"/>
      <c r="AJ815" s="127"/>
      <c r="AK815" s="127"/>
      <c r="AL815" s="127"/>
      <c r="AM815" s="127"/>
      <c r="AN815" s="127"/>
      <c r="AO815" s="127"/>
      <c r="AP815" s="127"/>
      <c r="AQ815" s="127"/>
      <c r="AR815" s="127"/>
      <c r="AS815" s="127"/>
      <c r="AT815" s="127"/>
      <c r="AU815" s="127"/>
      <c r="AV815" s="127"/>
      <c r="AW815" s="127"/>
      <c r="AX815" s="127"/>
      <c r="AY815" s="127"/>
      <c r="AZ815" s="127"/>
      <c r="BA815" s="127"/>
      <c r="BB815" s="127"/>
      <c r="BC815" s="127"/>
      <c r="BD815" s="127"/>
      <c r="BE815" s="127">
        <f t="shared" si="578"/>
        <v>0</v>
      </c>
      <c r="BF815" s="127">
        <f t="shared" si="578"/>
        <v>0</v>
      </c>
      <c r="BG815" s="127">
        <f t="shared" si="578"/>
        <v>0</v>
      </c>
      <c r="BH815" s="127">
        <f t="shared" si="578"/>
        <v>0</v>
      </c>
      <c r="BI815" s="127">
        <f t="shared" si="578"/>
        <v>0</v>
      </c>
      <c r="BJ815" s="127">
        <f t="shared" si="578"/>
        <v>0</v>
      </c>
      <c r="BK815" s="127">
        <f t="shared" si="578"/>
        <v>0</v>
      </c>
      <c r="BL815" s="127">
        <f t="shared" si="578"/>
        <v>0</v>
      </c>
      <c r="BM815" s="127">
        <f t="shared" si="578"/>
        <v>0</v>
      </c>
    </row>
    <row r="816" spans="2:65" x14ac:dyDescent="0.25">
      <c r="B816" t="str">
        <f t="shared" si="579"/>
        <v>COSTI D'IMPIANTO E AMPLIAMENTO</v>
      </c>
      <c r="C816" s="51"/>
      <c r="F816" s="127"/>
      <c r="G816" s="127"/>
      <c r="H816" s="127"/>
      <c r="I816" s="127"/>
      <c r="J816" s="127"/>
      <c r="K816" s="127"/>
      <c r="L816" s="127"/>
      <c r="M816" s="127"/>
      <c r="N816" s="127"/>
      <c r="O816" s="127"/>
      <c r="P816" s="127"/>
      <c r="Q816" s="127"/>
      <c r="R816" s="127"/>
      <c r="S816" s="127"/>
      <c r="T816" s="127"/>
      <c r="U816" s="127"/>
      <c r="V816" s="127"/>
      <c r="W816" s="127"/>
      <c r="X816" s="127"/>
      <c r="Y816" s="127"/>
      <c r="Z816" s="127"/>
      <c r="AA816" s="127"/>
      <c r="AB816" s="127"/>
      <c r="AC816" s="127"/>
      <c r="AD816" s="127"/>
      <c r="AE816" s="127"/>
      <c r="AF816" s="127"/>
      <c r="AG816" s="127"/>
      <c r="AH816" s="127"/>
      <c r="AI816" s="127"/>
      <c r="AJ816" s="127"/>
      <c r="AK816" s="127"/>
      <c r="AL816" s="127"/>
      <c r="AM816" s="127"/>
      <c r="AN816" s="127"/>
      <c r="AO816" s="127"/>
      <c r="AP816" s="127"/>
      <c r="AQ816" s="127"/>
      <c r="AR816" s="127"/>
      <c r="AS816" s="127"/>
      <c r="AT816" s="127"/>
      <c r="AU816" s="127"/>
      <c r="AV816" s="127"/>
      <c r="AW816" s="127"/>
      <c r="AX816" s="127"/>
      <c r="AY816" s="127"/>
      <c r="AZ816" s="127"/>
      <c r="BA816" s="127"/>
      <c r="BB816" s="127"/>
      <c r="BC816" s="127"/>
      <c r="BD816" s="127"/>
      <c r="BE816" s="127">
        <f t="shared" si="578"/>
        <v>0</v>
      </c>
      <c r="BF816" s="127">
        <f t="shared" si="578"/>
        <v>0</v>
      </c>
      <c r="BG816" s="127">
        <f t="shared" si="578"/>
        <v>0</v>
      </c>
      <c r="BH816" s="127">
        <f t="shared" si="578"/>
        <v>0</v>
      </c>
      <c r="BI816" s="127">
        <f t="shared" si="578"/>
        <v>0</v>
      </c>
      <c r="BJ816" s="127">
        <f t="shared" si="578"/>
        <v>0</v>
      </c>
      <c r="BK816" s="127">
        <f t="shared" si="578"/>
        <v>0</v>
      </c>
      <c r="BL816" s="127">
        <f t="shared" si="578"/>
        <v>0</v>
      </c>
      <c r="BM816" s="127">
        <f t="shared" si="578"/>
        <v>0</v>
      </c>
    </row>
    <row r="817" spans="2:65" x14ac:dyDescent="0.25">
      <c r="B817" t="str">
        <f t="shared" si="579"/>
        <v>FEE D'INGRESSO</v>
      </c>
      <c r="C817" s="51"/>
      <c r="F817" s="127"/>
      <c r="G817" s="127"/>
      <c r="H817" s="127"/>
      <c r="I817" s="127"/>
      <c r="J817" s="127"/>
      <c r="K817" s="127"/>
      <c r="L817" s="127"/>
      <c r="M817" s="127"/>
      <c r="N817" s="127"/>
      <c r="O817" s="127"/>
      <c r="P817" s="127"/>
      <c r="Q817" s="127"/>
      <c r="R817" s="127"/>
      <c r="S817" s="127"/>
      <c r="T817" s="127"/>
      <c r="U817" s="127"/>
      <c r="V817" s="127"/>
      <c r="W817" s="127"/>
      <c r="X817" s="127"/>
      <c r="Y817" s="127"/>
      <c r="Z817" s="127"/>
      <c r="AA817" s="127"/>
      <c r="AB817" s="127"/>
      <c r="AC817" s="127"/>
      <c r="AD817" s="127"/>
      <c r="AE817" s="127"/>
      <c r="AF817" s="127"/>
      <c r="AG817" s="127"/>
      <c r="AH817" s="127"/>
      <c r="AI817" s="127"/>
      <c r="AJ817" s="127"/>
      <c r="AK817" s="127"/>
      <c r="AL817" s="127"/>
      <c r="AM817" s="127"/>
      <c r="AN817" s="127"/>
      <c r="AO817" s="127"/>
      <c r="AP817" s="127"/>
      <c r="AQ817" s="127"/>
      <c r="AR817" s="127"/>
      <c r="AS817" s="127"/>
      <c r="AT817" s="127"/>
      <c r="AU817" s="127"/>
      <c r="AV817" s="127"/>
      <c r="AW817" s="127"/>
      <c r="AX817" s="127"/>
      <c r="AY817" s="127"/>
      <c r="AZ817" s="127"/>
      <c r="BA817" s="127"/>
      <c r="BB817" s="127"/>
      <c r="BC817" s="127"/>
      <c r="BD817" s="127"/>
      <c r="BE817" s="127">
        <f t="shared" si="578"/>
        <v>0</v>
      </c>
      <c r="BF817" s="127">
        <f t="shared" si="578"/>
        <v>0</v>
      </c>
      <c r="BG817" s="127">
        <f t="shared" si="578"/>
        <v>0</v>
      </c>
      <c r="BH817" s="127">
        <f t="shared" si="578"/>
        <v>0</v>
      </c>
      <c r="BI817" s="127">
        <f t="shared" si="578"/>
        <v>0</v>
      </c>
      <c r="BJ817" s="127">
        <f t="shared" si="578"/>
        <v>0</v>
      </c>
      <c r="BK817" s="127">
        <f t="shared" si="578"/>
        <v>0</v>
      </c>
      <c r="BL817" s="127">
        <f t="shared" si="578"/>
        <v>0</v>
      </c>
      <c r="BM817" s="127">
        <f t="shared" si="578"/>
        <v>0</v>
      </c>
    </row>
    <row r="818" spans="2:65" x14ac:dyDescent="0.25">
      <c r="B818" t="str">
        <f>+B811</f>
        <v>ALTRE IMM.NI IMMATERIALI</v>
      </c>
      <c r="C818" s="51"/>
      <c r="F818" s="127"/>
      <c r="G818" s="127"/>
      <c r="H818" s="127"/>
      <c r="I818" s="127"/>
      <c r="J818" s="127"/>
      <c r="K818" s="127"/>
      <c r="L818" s="127"/>
      <c r="M818" s="127"/>
      <c r="N818" s="127"/>
      <c r="O818" s="127"/>
      <c r="P818" s="127"/>
      <c r="Q818" s="127"/>
      <c r="R818" s="127"/>
      <c r="S818" s="127"/>
      <c r="T818" s="127"/>
      <c r="U818" s="127"/>
      <c r="V818" s="127"/>
      <c r="W818" s="127"/>
      <c r="X818" s="127"/>
      <c r="Y818" s="127"/>
      <c r="Z818" s="127"/>
      <c r="AA818" s="127"/>
      <c r="AB818" s="127"/>
      <c r="AC818" s="127"/>
      <c r="AD818" s="127"/>
      <c r="AE818" s="127"/>
      <c r="AF818" s="127"/>
      <c r="AG818" s="127"/>
      <c r="AH818" s="127"/>
      <c r="AI818" s="127"/>
      <c r="AJ818" s="127"/>
      <c r="AK818" s="127"/>
      <c r="AL818" s="127"/>
      <c r="AM818" s="127"/>
      <c r="AN818" s="127"/>
      <c r="AO818" s="127"/>
      <c r="AP818" s="127"/>
      <c r="AQ818" s="127"/>
      <c r="AR818" s="127"/>
      <c r="AS818" s="127"/>
      <c r="AT818" s="127"/>
      <c r="AU818" s="127"/>
      <c r="AV818" s="127"/>
      <c r="AW818" s="127"/>
      <c r="AX818" s="127"/>
      <c r="AY818" s="127"/>
      <c r="AZ818" s="127"/>
      <c r="BA818" s="127"/>
      <c r="BB818" s="127"/>
      <c r="BC818" s="127"/>
      <c r="BD818" s="127"/>
      <c r="BE818" s="127">
        <f t="shared" si="578"/>
        <v>0</v>
      </c>
      <c r="BF818" s="127">
        <f t="shared" si="578"/>
        <v>0</v>
      </c>
      <c r="BG818" s="127">
        <f t="shared" si="578"/>
        <v>0</v>
      </c>
      <c r="BH818" s="127">
        <f t="shared" si="578"/>
        <v>0</v>
      </c>
      <c r="BI818" s="127">
        <f t="shared" si="578"/>
        <v>0</v>
      </c>
      <c r="BJ818" s="127">
        <f t="shared" si="578"/>
        <v>0</v>
      </c>
      <c r="BK818" s="127">
        <f t="shared" si="578"/>
        <v>0</v>
      </c>
      <c r="BL818" s="127">
        <f t="shared" si="578"/>
        <v>0</v>
      </c>
      <c r="BM818" s="127">
        <f t="shared" si="578"/>
        <v>0</v>
      </c>
    </row>
    <row r="819" spans="2:65" x14ac:dyDescent="0.25">
      <c r="F819" s="142"/>
      <c r="G819" s="142"/>
      <c r="H819" s="142"/>
      <c r="I819" s="142"/>
      <c r="J819" s="142"/>
      <c r="K819" s="142"/>
      <c r="L819" s="142"/>
      <c r="M819" s="142"/>
      <c r="N819" s="142"/>
      <c r="O819" s="142"/>
      <c r="P819" s="142"/>
      <c r="Q819" s="142"/>
      <c r="R819" s="142"/>
      <c r="S819" s="142"/>
      <c r="T819" s="142"/>
      <c r="U819" s="142"/>
      <c r="V819" s="142"/>
      <c r="W819" s="142"/>
      <c r="X819" s="142"/>
      <c r="Y819" s="142"/>
      <c r="Z819" s="142"/>
      <c r="AA819" s="142"/>
      <c r="AB819" s="142"/>
      <c r="AC819" s="142"/>
      <c r="AD819" s="142"/>
      <c r="AE819" s="142"/>
      <c r="AF819" s="142"/>
      <c r="AG819" s="142"/>
      <c r="AH819" s="142"/>
      <c r="AI819" s="142"/>
      <c r="AJ819" s="142"/>
      <c r="AK819" s="142"/>
      <c r="AL819" s="142"/>
      <c r="AM819" s="142"/>
      <c r="AN819" s="142"/>
      <c r="AO819" s="142"/>
      <c r="AP819" s="142"/>
      <c r="AQ819" s="142"/>
      <c r="AR819" s="142"/>
      <c r="AS819" s="142"/>
      <c r="AT819" s="142"/>
      <c r="AU819" s="142"/>
      <c r="AV819" s="142"/>
      <c r="AW819" s="142"/>
      <c r="AX819" s="142"/>
      <c r="AY819" s="142"/>
      <c r="AZ819" s="142"/>
      <c r="BA819" s="142"/>
      <c r="BB819" s="142"/>
      <c r="BC819" s="142"/>
      <c r="BD819" s="142"/>
      <c r="BE819" s="142"/>
      <c r="BF819" s="142"/>
      <c r="BG819" s="142"/>
      <c r="BH819" s="142"/>
      <c r="BI819" s="142"/>
      <c r="BJ819" s="142"/>
      <c r="BK819" s="142"/>
      <c r="BL819" s="142"/>
      <c r="BM819" s="142"/>
    </row>
    <row r="820" spans="2:65" ht="30" x14ac:dyDescent="0.25">
      <c r="C820" s="50" t="s">
        <v>165</v>
      </c>
      <c r="F820" s="165" t="s">
        <v>166</v>
      </c>
      <c r="G820" s="165" t="s">
        <v>166</v>
      </c>
      <c r="H820" s="165" t="s">
        <v>166</v>
      </c>
      <c r="I820" s="165" t="s">
        <v>166</v>
      </c>
      <c r="J820" s="165" t="s">
        <v>166</v>
      </c>
      <c r="K820" s="165" t="s">
        <v>166</v>
      </c>
      <c r="L820" s="165" t="s">
        <v>166</v>
      </c>
      <c r="M820" s="165" t="s">
        <v>166</v>
      </c>
      <c r="N820" s="165" t="s">
        <v>166</v>
      </c>
      <c r="O820" s="165" t="s">
        <v>166</v>
      </c>
      <c r="P820" s="165" t="s">
        <v>166</v>
      </c>
      <c r="Q820" s="165" t="s">
        <v>166</v>
      </c>
      <c r="R820" s="165" t="s">
        <v>166</v>
      </c>
      <c r="S820" s="165" t="s">
        <v>166</v>
      </c>
      <c r="T820" s="165" t="s">
        <v>166</v>
      </c>
      <c r="U820" s="165" t="s">
        <v>166</v>
      </c>
      <c r="V820" s="165" t="s">
        <v>166</v>
      </c>
      <c r="W820" s="165" t="s">
        <v>166</v>
      </c>
      <c r="X820" s="165" t="s">
        <v>166</v>
      </c>
      <c r="Y820" s="165" t="s">
        <v>166</v>
      </c>
      <c r="Z820" s="165" t="s">
        <v>166</v>
      </c>
      <c r="AA820" s="165" t="s">
        <v>166</v>
      </c>
      <c r="AB820" s="165" t="s">
        <v>166</v>
      </c>
      <c r="AC820" s="165" t="s">
        <v>166</v>
      </c>
      <c r="AD820" s="165" t="s">
        <v>166</v>
      </c>
      <c r="AE820" s="165" t="s">
        <v>166</v>
      </c>
      <c r="AF820" s="165" t="s">
        <v>166</v>
      </c>
      <c r="AG820" s="165" t="s">
        <v>166</v>
      </c>
      <c r="AH820" s="165" t="s">
        <v>166</v>
      </c>
      <c r="AI820" s="165" t="s">
        <v>166</v>
      </c>
      <c r="AJ820" s="165" t="s">
        <v>166</v>
      </c>
      <c r="AK820" s="165" t="s">
        <v>166</v>
      </c>
      <c r="AL820" s="165" t="s">
        <v>166</v>
      </c>
      <c r="AM820" s="165" t="s">
        <v>166</v>
      </c>
      <c r="AN820" s="165" t="s">
        <v>166</v>
      </c>
      <c r="AO820" s="165" t="s">
        <v>166</v>
      </c>
      <c r="AP820" s="165" t="s">
        <v>166</v>
      </c>
      <c r="AQ820" s="165" t="s">
        <v>166</v>
      </c>
      <c r="AR820" s="165" t="s">
        <v>166</v>
      </c>
      <c r="AS820" s="165" t="s">
        <v>166</v>
      </c>
      <c r="AT820" s="165" t="s">
        <v>166</v>
      </c>
      <c r="AU820" s="165" t="s">
        <v>166</v>
      </c>
      <c r="AV820" s="165" t="s">
        <v>166</v>
      </c>
      <c r="AW820" s="165" t="s">
        <v>166</v>
      </c>
      <c r="AX820" s="165" t="s">
        <v>166</v>
      </c>
      <c r="AY820" s="165" t="s">
        <v>166</v>
      </c>
      <c r="AZ820" s="165" t="s">
        <v>166</v>
      </c>
      <c r="BA820" s="165" t="s">
        <v>166</v>
      </c>
      <c r="BB820" s="165" t="s">
        <v>166</v>
      </c>
      <c r="BC820" s="165" t="s">
        <v>166</v>
      </c>
      <c r="BD820" s="165" t="s">
        <v>166</v>
      </c>
      <c r="BE820" s="165" t="s">
        <v>166</v>
      </c>
      <c r="BF820" s="165" t="s">
        <v>166</v>
      </c>
      <c r="BG820" s="165" t="s">
        <v>166</v>
      </c>
      <c r="BH820" s="165" t="s">
        <v>166</v>
      </c>
      <c r="BI820" s="165" t="s">
        <v>166</v>
      </c>
      <c r="BJ820" s="165" t="s">
        <v>166</v>
      </c>
      <c r="BK820" s="165" t="s">
        <v>166</v>
      </c>
      <c r="BL820" s="165" t="s">
        <v>166</v>
      </c>
      <c r="BM820" s="165" t="s">
        <v>166</v>
      </c>
    </row>
    <row r="821" spans="2:65" x14ac:dyDescent="0.25">
      <c r="B821" t="str">
        <f>+B806</f>
        <v>FABBRICATI</v>
      </c>
      <c r="C821" s="51">
        <f>+C806</f>
        <v>0</v>
      </c>
      <c r="F821" s="127"/>
      <c r="G821" s="127"/>
      <c r="H821" s="127"/>
      <c r="I821" s="127"/>
      <c r="J821" s="127"/>
      <c r="K821" s="127"/>
      <c r="L821" s="127"/>
      <c r="M821" s="127"/>
      <c r="N821" s="127"/>
      <c r="O821" s="127"/>
      <c r="P821" s="127"/>
      <c r="Q821" s="127"/>
      <c r="R821" s="127"/>
      <c r="S821" s="127"/>
      <c r="T821" s="127"/>
      <c r="U821" s="127"/>
      <c r="V821" s="127"/>
      <c r="W821" s="127"/>
      <c r="X821" s="127"/>
      <c r="Y821" s="127"/>
      <c r="Z821" s="127"/>
      <c r="AA821" s="127"/>
      <c r="AB821" s="127"/>
      <c r="AC821" s="127"/>
      <c r="AD821" s="127"/>
      <c r="AE821" s="127"/>
      <c r="AF821" s="127"/>
      <c r="AG821" s="127"/>
      <c r="AH821" s="127"/>
      <c r="AI821" s="127"/>
      <c r="AJ821" s="127"/>
      <c r="AK821" s="127"/>
      <c r="AL821" s="127"/>
      <c r="AM821" s="127"/>
      <c r="AN821" s="127"/>
      <c r="AO821" s="127"/>
      <c r="AP821" s="127"/>
      <c r="AQ821" s="127"/>
      <c r="AR821" s="127"/>
      <c r="AS821" s="127"/>
      <c r="AT821" s="127"/>
      <c r="AU821" s="127"/>
      <c r="AV821" s="127"/>
      <c r="AW821" s="127"/>
      <c r="AX821" s="127"/>
      <c r="AY821" s="127"/>
      <c r="AZ821" s="127"/>
      <c r="BA821" s="127"/>
      <c r="BB821" s="127"/>
      <c r="BC821" s="127"/>
      <c r="BD821" s="127"/>
      <c r="BE821" s="127"/>
      <c r="BF821" s="127">
        <f t="shared" ref="BF821:BM821" si="580">+IF(BE828=$G$5,0,1)*(SUM($G$5)*$C821)/12</f>
        <v>0</v>
      </c>
      <c r="BG821" s="127">
        <f t="shared" si="580"/>
        <v>0</v>
      </c>
      <c r="BH821" s="127">
        <f t="shared" si="580"/>
        <v>0</v>
      </c>
      <c r="BI821" s="127">
        <f t="shared" si="580"/>
        <v>0</v>
      </c>
      <c r="BJ821" s="127">
        <f t="shared" si="580"/>
        <v>0</v>
      </c>
      <c r="BK821" s="127">
        <f t="shared" si="580"/>
        <v>0</v>
      </c>
      <c r="BL821" s="127">
        <f t="shared" si="580"/>
        <v>0</v>
      </c>
      <c r="BM821" s="127">
        <f t="shared" si="580"/>
        <v>0</v>
      </c>
    </row>
    <row r="822" spans="2:65" x14ac:dyDescent="0.25">
      <c r="B822" t="str">
        <f t="shared" ref="B822:C826" si="581">+B807</f>
        <v>IMPIANTI E MACCHINARI</v>
      </c>
      <c r="C822" s="51">
        <f t="shared" si="581"/>
        <v>0</v>
      </c>
      <c r="F822" s="127"/>
      <c r="G822" s="127"/>
      <c r="H822" s="127"/>
      <c r="I822" s="127"/>
      <c r="J822" s="127"/>
      <c r="K822" s="127"/>
      <c r="L822" s="127"/>
      <c r="M822" s="127"/>
      <c r="N822" s="127"/>
      <c r="O822" s="127"/>
      <c r="P822" s="127"/>
      <c r="Q822" s="127"/>
      <c r="R822" s="127"/>
      <c r="S822" s="127"/>
      <c r="T822" s="127"/>
      <c r="U822" s="127"/>
      <c r="V822" s="127"/>
      <c r="W822" s="127"/>
      <c r="X822" s="127"/>
      <c r="Y822" s="127"/>
      <c r="Z822" s="127"/>
      <c r="AA822" s="127"/>
      <c r="AB822" s="127"/>
      <c r="AC822" s="127"/>
      <c r="AD822" s="127"/>
      <c r="AE822" s="127"/>
      <c r="AF822" s="127"/>
      <c r="AG822" s="127"/>
      <c r="AH822" s="127"/>
      <c r="AI822" s="127"/>
      <c r="AJ822" s="127"/>
      <c r="AK822" s="127"/>
      <c r="AL822" s="127"/>
      <c r="AM822" s="127"/>
      <c r="AN822" s="127"/>
      <c r="AO822" s="127"/>
      <c r="AP822" s="127"/>
      <c r="AQ822" s="127"/>
      <c r="AR822" s="127"/>
      <c r="AS822" s="127"/>
      <c r="AT822" s="127"/>
      <c r="AU822" s="127"/>
      <c r="AV822" s="127"/>
      <c r="AW822" s="127"/>
      <c r="AX822" s="127"/>
      <c r="AY822" s="127"/>
      <c r="AZ822" s="127"/>
      <c r="BA822" s="127"/>
      <c r="BB822" s="127"/>
      <c r="BC822" s="127"/>
      <c r="BD822" s="127"/>
      <c r="BE822" s="127"/>
      <c r="BF822" s="127">
        <f t="shared" ref="BF822:BM822" si="582">+IF(BE829=$G$5,0,1)*(SUM($G$6)*$C822)/12</f>
        <v>0</v>
      </c>
      <c r="BG822" s="127">
        <f t="shared" si="582"/>
        <v>0</v>
      </c>
      <c r="BH822" s="127">
        <f t="shared" si="582"/>
        <v>0</v>
      </c>
      <c r="BI822" s="127">
        <f t="shared" si="582"/>
        <v>0</v>
      </c>
      <c r="BJ822" s="127">
        <f t="shared" si="582"/>
        <v>0</v>
      </c>
      <c r="BK822" s="127">
        <f t="shared" si="582"/>
        <v>0</v>
      </c>
      <c r="BL822" s="127">
        <f t="shared" si="582"/>
        <v>0</v>
      </c>
      <c r="BM822" s="127">
        <f t="shared" si="582"/>
        <v>0</v>
      </c>
    </row>
    <row r="823" spans="2:65" x14ac:dyDescent="0.25">
      <c r="B823" t="str">
        <f t="shared" si="581"/>
        <v>ATTREZZATURE IND.LI E COMM.LI</v>
      </c>
      <c r="C823" s="51">
        <f t="shared" si="581"/>
        <v>0</v>
      </c>
      <c r="F823" s="127"/>
      <c r="G823" s="127"/>
      <c r="H823" s="127"/>
      <c r="I823" s="127"/>
      <c r="J823" s="127"/>
      <c r="K823" s="127"/>
      <c r="L823" s="127"/>
      <c r="M823" s="127"/>
      <c r="N823" s="127"/>
      <c r="O823" s="127"/>
      <c r="P823" s="127"/>
      <c r="Q823" s="127"/>
      <c r="R823" s="127"/>
      <c r="S823" s="127"/>
      <c r="T823" s="127"/>
      <c r="U823" s="127"/>
      <c r="V823" s="127"/>
      <c r="W823" s="127"/>
      <c r="X823" s="127"/>
      <c r="Y823" s="127"/>
      <c r="Z823" s="127"/>
      <c r="AA823" s="127"/>
      <c r="AB823" s="127"/>
      <c r="AC823" s="127"/>
      <c r="AD823" s="127"/>
      <c r="AE823" s="127"/>
      <c r="AF823" s="127"/>
      <c r="AG823" s="127"/>
      <c r="AH823" s="127"/>
      <c r="AI823" s="127"/>
      <c r="AJ823" s="127"/>
      <c r="AK823" s="127"/>
      <c r="AL823" s="127"/>
      <c r="AM823" s="127"/>
      <c r="AN823" s="127"/>
      <c r="AO823" s="127"/>
      <c r="AP823" s="127"/>
      <c r="AQ823" s="127"/>
      <c r="AR823" s="127"/>
      <c r="AS823" s="127"/>
      <c r="AT823" s="127"/>
      <c r="AU823" s="127"/>
      <c r="AV823" s="127"/>
      <c r="AW823" s="127"/>
      <c r="AX823" s="127"/>
      <c r="AY823" s="127"/>
      <c r="AZ823" s="127"/>
      <c r="BA823" s="127"/>
      <c r="BB823" s="127"/>
      <c r="BC823" s="127"/>
      <c r="BD823" s="127"/>
      <c r="BE823" s="127"/>
      <c r="BF823" s="127">
        <f t="shared" ref="BF823:BM823" si="583">+IF(BE830=$G$5,0,1)*(SUM($G$7)*$C823)/12</f>
        <v>0</v>
      </c>
      <c r="BG823" s="127">
        <f t="shared" si="583"/>
        <v>0</v>
      </c>
      <c r="BH823" s="127">
        <f t="shared" si="583"/>
        <v>0</v>
      </c>
      <c r="BI823" s="127">
        <f t="shared" si="583"/>
        <v>0</v>
      </c>
      <c r="BJ823" s="127">
        <f t="shared" si="583"/>
        <v>0</v>
      </c>
      <c r="BK823" s="127">
        <f t="shared" si="583"/>
        <v>0</v>
      </c>
      <c r="BL823" s="127">
        <f t="shared" si="583"/>
        <v>0</v>
      </c>
      <c r="BM823" s="127">
        <f t="shared" si="583"/>
        <v>0</v>
      </c>
    </row>
    <row r="824" spans="2:65" x14ac:dyDescent="0.25">
      <c r="B824" t="str">
        <f t="shared" si="581"/>
        <v>COSTI D'IMPIANTO E AMPLIAMENTO</v>
      </c>
      <c r="C824" s="51">
        <f t="shared" si="581"/>
        <v>0</v>
      </c>
      <c r="F824" s="127"/>
      <c r="G824" s="127"/>
      <c r="H824" s="127"/>
      <c r="I824" s="127"/>
      <c r="J824" s="127"/>
      <c r="K824" s="127"/>
      <c r="L824" s="127"/>
      <c r="M824" s="127"/>
      <c r="N824" s="127"/>
      <c r="O824" s="127"/>
      <c r="P824" s="127"/>
      <c r="Q824" s="127"/>
      <c r="R824" s="127"/>
      <c r="S824" s="127"/>
      <c r="T824" s="127"/>
      <c r="U824" s="127"/>
      <c r="V824" s="127"/>
      <c r="W824" s="127"/>
      <c r="X824" s="127"/>
      <c r="Y824" s="127"/>
      <c r="Z824" s="127"/>
      <c r="AA824" s="127"/>
      <c r="AB824" s="127"/>
      <c r="AC824" s="127"/>
      <c r="AD824" s="127"/>
      <c r="AE824" s="127"/>
      <c r="AF824" s="127"/>
      <c r="AG824" s="127"/>
      <c r="AH824" s="127"/>
      <c r="AI824" s="127"/>
      <c r="AJ824" s="127"/>
      <c r="AK824" s="127"/>
      <c r="AL824" s="127"/>
      <c r="AM824" s="127"/>
      <c r="AN824" s="127"/>
      <c r="AO824" s="127"/>
      <c r="AP824" s="127"/>
      <c r="AQ824" s="127"/>
      <c r="AR824" s="127"/>
      <c r="AS824" s="127"/>
      <c r="AT824" s="127"/>
      <c r="AU824" s="127"/>
      <c r="AV824" s="127"/>
      <c r="AW824" s="127"/>
      <c r="AX824" s="127"/>
      <c r="AY824" s="127"/>
      <c r="AZ824" s="127"/>
      <c r="BA824" s="127"/>
      <c r="BB824" s="127"/>
      <c r="BC824" s="127"/>
      <c r="BD824" s="127"/>
      <c r="BE824" s="127"/>
      <c r="BF824" s="127">
        <f t="shared" ref="BF824:BM824" si="584">+IF(BE831=$G$5,0,1)*(SUM($G$8)*$C824)/12</f>
        <v>0</v>
      </c>
      <c r="BG824" s="127">
        <f t="shared" si="584"/>
        <v>0</v>
      </c>
      <c r="BH824" s="127">
        <f t="shared" si="584"/>
        <v>0</v>
      </c>
      <c r="BI824" s="127">
        <f t="shared" si="584"/>
        <v>0</v>
      </c>
      <c r="BJ824" s="127">
        <f t="shared" si="584"/>
        <v>0</v>
      </c>
      <c r="BK824" s="127">
        <f t="shared" si="584"/>
        <v>0</v>
      </c>
      <c r="BL824" s="127">
        <f t="shared" si="584"/>
        <v>0</v>
      </c>
      <c r="BM824" s="127">
        <f t="shared" si="584"/>
        <v>0</v>
      </c>
    </row>
    <row r="825" spans="2:65" x14ac:dyDescent="0.25">
      <c r="B825" t="str">
        <f t="shared" si="581"/>
        <v>FEE D'INGRESSO</v>
      </c>
      <c r="C825" s="51">
        <f t="shared" si="581"/>
        <v>0</v>
      </c>
      <c r="F825" s="127"/>
      <c r="G825" s="127"/>
      <c r="H825" s="127"/>
      <c r="I825" s="127"/>
      <c r="J825" s="127"/>
      <c r="K825" s="127"/>
      <c r="L825" s="127"/>
      <c r="M825" s="127"/>
      <c r="N825" s="127"/>
      <c r="O825" s="127"/>
      <c r="P825" s="127"/>
      <c r="Q825" s="127"/>
      <c r="R825" s="127"/>
      <c r="S825" s="127"/>
      <c r="T825" s="127"/>
      <c r="U825" s="127"/>
      <c r="V825" s="127"/>
      <c r="W825" s="127"/>
      <c r="X825" s="127"/>
      <c r="Y825" s="127"/>
      <c r="Z825" s="127"/>
      <c r="AA825" s="127"/>
      <c r="AB825" s="127"/>
      <c r="AC825" s="127"/>
      <c r="AD825" s="127"/>
      <c r="AE825" s="127"/>
      <c r="AF825" s="127"/>
      <c r="AG825" s="127"/>
      <c r="AH825" s="127"/>
      <c r="AI825" s="127"/>
      <c r="AJ825" s="127"/>
      <c r="AK825" s="127"/>
      <c r="AL825" s="127"/>
      <c r="AM825" s="127"/>
      <c r="AN825" s="127"/>
      <c r="AO825" s="127"/>
      <c r="AP825" s="127"/>
      <c r="AQ825" s="127"/>
      <c r="AR825" s="127"/>
      <c r="AS825" s="127"/>
      <c r="AT825" s="127"/>
      <c r="AU825" s="127"/>
      <c r="AV825" s="127"/>
      <c r="AW825" s="127"/>
      <c r="AX825" s="127"/>
      <c r="AY825" s="127"/>
      <c r="AZ825" s="127"/>
      <c r="BA825" s="127"/>
      <c r="BB825" s="127"/>
      <c r="BC825" s="127"/>
      <c r="BD825" s="127"/>
      <c r="BE825" s="127"/>
      <c r="BF825" s="127">
        <f t="shared" ref="BF825:BM825" si="585">+IF(BE832=$G$5,0,1)*(SUM($G$9)*$C825)/12</f>
        <v>0</v>
      </c>
      <c r="BG825" s="127">
        <f t="shared" si="585"/>
        <v>0</v>
      </c>
      <c r="BH825" s="127">
        <f t="shared" si="585"/>
        <v>0</v>
      </c>
      <c r="BI825" s="127">
        <f t="shared" si="585"/>
        <v>0</v>
      </c>
      <c r="BJ825" s="127">
        <f t="shared" si="585"/>
        <v>0</v>
      </c>
      <c r="BK825" s="127">
        <f t="shared" si="585"/>
        <v>0</v>
      </c>
      <c r="BL825" s="127">
        <f t="shared" si="585"/>
        <v>0</v>
      </c>
      <c r="BM825" s="127">
        <f t="shared" si="585"/>
        <v>0</v>
      </c>
    </row>
    <row r="826" spans="2:65" x14ac:dyDescent="0.25">
      <c r="B826" t="str">
        <f t="shared" si="581"/>
        <v>ALTRE IMM.NI IMMATERIALI</v>
      </c>
      <c r="C826" s="51">
        <f t="shared" si="581"/>
        <v>0</v>
      </c>
      <c r="F826" s="127"/>
      <c r="G826" s="127"/>
      <c r="H826" s="127"/>
      <c r="I826" s="127"/>
      <c r="J826" s="127"/>
      <c r="K826" s="127"/>
      <c r="L826" s="127"/>
      <c r="M826" s="127"/>
      <c r="N826" s="127"/>
      <c r="O826" s="127"/>
      <c r="P826" s="127"/>
      <c r="Q826" s="127"/>
      <c r="R826" s="127"/>
      <c r="S826" s="127"/>
      <c r="T826" s="127"/>
      <c r="U826" s="127"/>
      <c r="V826" s="127"/>
      <c r="W826" s="127"/>
      <c r="X826" s="127"/>
      <c r="Y826" s="127"/>
      <c r="Z826" s="127"/>
      <c r="AA826" s="127"/>
      <c r="AB826" s="127"/>
      <c r="AC826" s="127"/>
      <c r="AD826" s="127"/>
      <c r="AE826" s="127"/>
      <c r="AF826" s="127"/>
      <c r="AG826" s="127"/>
      <c r="AH826" s="127"/>
      <c r="AI826" s="127"/>
      <c r="AJ826" s="127"/>
      <c r="AK826" s="127"/>
      <c r="AL826" s="127"/>
      <c r="AM826" s="127"/>
      <c r="AN826" s="127"/>
      <c r="AO826" s="127"/>
      <c r="AP826" s="127"/>
      <c r="AQ826" s="127"/>
      <c r="AR826" s="127"/>
      <c r="AS826" s="127"/>
      <c r="AT826" s="127"/>
      <c r="AU826" s="127"/>
      <c r="AV826" s="127"/>
      <c r="AW826" s="127"/>
      <c r="AX826" s="127"/>
      <c r="AY826" s="127"/>
      <c r="AZ826" s="127"/>
      <c r="BA826" s="127"/>
      <c r="BB826" s="127"/>
      <c r="BC826" s="127"/>
      <c r="BD826" s="127"/>
      <c r="BE826" s="127"/>
      <c r="BF826" s="127">
        <f t="shared" ref="BF826:BM826" si="586">+IF(BE833=$G$5,0,1)*(SUM($G$10)*$C826)/12</f>
        <v>0</v>
      </c>
      <c r="BG826" s="127">
        <f t="shared" si="586"/>
        <v>0</v>
      </c>
      <c r="BH826" s="127">
        <f t="shared" si="586"/>
        <v>0</v>
      </c>
      <c r="BI826" s="127">
        <f t="shared" si="586"/>
        <v>0</v>
      </c>
      <c r="BJ826" s="127">
        <f t="shared" si="586"/>
        <v>0</v>
      </c>
      <c r="BK826" s="127">
        <f t="shared" si="586"/>
        <v>0</v>
      </c>
      <c r="BL826" s="127">
        <f t="shared" si="586"/>
        <v>0</v>
      </c>
      <c r="BM826" s="127">
        <f t="shared" si="586"/>
        <v>0</v>
      </c>
    </row>
    <row r="827" spans="2:65" ht="30" x14ac:dyDescent="0.25">
      <c r="C827" s="50"/>
      <c r="F827" s="165" t="s">
        <v>167</v>
      </c>
      <c r="G827" s="165" t="s">
        <v>167</v>
      </c>
      <c r="H827" s="165" t="s">
        <v>167</v>
      </c>
      <c r="I827" s="165" t="s">
        <v>167</v>
      </c>
      <c r="J827" s="165" t="s">
        <v>167</v>
      </c>
      <c r="K827" s="165" t="s">
        <v>167</v>
      </c>
      <c r="L827" s="165" t="s">
        <v>167</v>
      </c>
      <c r="M827" s="165" t="s">
        <v>167</v>
      </c>
      <c r="N827" s="165" t="s">
        <v>167</v>
      </c>
      <c r="O827" s="165" t="s">
        <v>167</v>
      </c>
      <c r="P827" s="165" t="s">
        <v>167</v>
      </c>
      <c r="Q827" s="165" t="s">
        <v>167</v>
      </c>
      <c r="R827" s="165" t="s">
        <v>167</v>
      </c>
      <c r="S827" s="165" t="s">
        <v>167</v>
      </c>
      <c r="T827" s="165" t="s">
        <v>167</v>
      </c>
      <c r="U827" s="165" t="s">
        <v>167</v>
      </c>
      <c r="V827" s="165" t="s">
        <v>167</v>
      </c>
      <c r="W827" s="165" t="s">
        <v>167</v>
      </c>
      <c r="X827" s="165" t="s">
        <v>167</v>
      </c>
      <c r="Y827" s="165" t="s">
        <v>167</v>
      </c>
      <c r="Z827" s="165" t="s">
        <v>167</v>
      </c>
      <c r="AA827" s="165" t="s">
        <v>167</v>
      </c>
      <c r="AB827" s="165" t="s">
        <v>167</v>
      </c>
      <c r="AC827" s="165" t="s">
        <v>167</v>
      </c>
      <c r="AD827" s="165" t="s">
        <v>167</v>
      </c>
      <c r="AE827" s="165" t="s">
        <v>167</v>
      </c>
      <c r="AF827" s="165" t="s">
        <v>167</v>
      </c>
      <c r="AG827" s="165" t="s">
        <v>167</v>
      </c>
      <c r="AH827" s="165" t="s">
        <v>167</v>
      </c>
      <c r="AI827" s="165" t="s">
        <v>167</v>
      </c>
      <c r="AJ827" s="165" t="s">
        <v>167</v>
      </c>
      <c r="AK827" s="165" t="s">
        <v>167</v>
      </c>
      <c r="AL827" s="165" t="s">
        <v>167</v>
      </c>
      <c r="AM827" s="165" t="s">
        <v>167</v>
      </c>
      <c r="AN827" s="165" t="s">
        <v>167</v>
      </c>
      <c r="AO827" s="165" t="s">
        <v>167</v>
      </c>
      <c r="AP827" s="165" t="s">
        <v>167</v>
      </c>
      <c r="AQ827" s="165" t="s">
        <v>167</v>
      </c>
      <c r="AR827" s="165" t="s">
        <v>167</v>
      </c>
      <c r="AS827" s="165" t="s">
        <v>167</v>
      </c>
      <c r="AT827" s="165" t="s">
        <v>167</v>
      </c>
      <c r="AU827" s="165" t="s">
        <v>167</v>
      </c>
      <c r="AV827" s="165" t="s">
        <v>167</v>
      </c>
      <c r="AW827" s="165" t="s">
        <v>167</v>
      </c>
      <c r="AX827" s="165" t="s">
        <v>167</v>
      </c>
      <c r="AY827" s="165" t="s">
        <v>167</v>
      </c>
      <c r="AZ827" s="165" t="s">
        <v>167</v>
      </c>
      <c r="BA827" s="165" t="s">
        <v>167</v>
      </c>
      <c r="BB827" s="165" t="s">
        <v>167</v>
      </c>
      <c r="BC827" s="165" t="s">
        <v>167</v>
      </c>
      <c r="BD827" s="165" t="s">
        <v>167</v>
      </c>
      <c r="BE827" s="165" t="s">
        <v>167</v>
      </c>
      <c r="BF827" s="165" t="s">
        <v>167</v>
      </c>
      <c r="BG827" s="165" t="s">
        <v>167</v>
      </c>
      <c r="BH827" s="165" t="s">
        <v>167</v>
      </c>
      <c r="BI827" s="165" t="s">
        <v>167</v>
      </c>
      <c r="BJ827" s="165" t="s">
        <v>167</v>
      </c>
      <c r="BK827" s="165" t="s">
        <v>167</v>
      </c>
      <c r="BL827" s="165" t="s">
        <v>167</v>
      </c>
      <c r="BM827" s="165" t="s">
        <v>167</v>
      </c>
    </row>
    <row r="828" spans="2:65" x14ac:dyDescent="0.25">
      <c r="B828" t="str">
        <f>+B821</f>
        <v>FABBRICATI</v>
      </c>
      <c r="C828" s="51"/>
      <c r="F828" s="127"/>
      <c r="G828" s="127"/>
      <c r="H828" s="127"/>
      <c r="I828" s="127"/>
      <c r="J828" s="127"/>
      <c r="K828" s="127"/>
      <c r="L828" s="127"/>
      <c r="M828" s="127"/>
      <c r="N828" s="127"/>
      <c r="O828" s="127"/>
      <c r="P828" s="127"/>
      <c r="Q828" s="127"/>
      <c r="R828" s="127"/>
      <c r="S828" s="127"/>
      <c r="T828" s="127"/>
      <c r="U828" s="127"/>
      <c r="V828" s="127"/>
      <c r="W828" s="127"/>
      <c r="X828" s="127"/>
      <c r="Y828" s="127"/>
      <c r="Z828" s="127"/>
      <c r="AA828" s="127"/>
      <c r="AB828" s="127"/>
      <c r="AC828" s="127"/>
      <c r="AD828" s="127"/>
      <c r="AE828" s="127"/>
      <c r="AF828" s="127"/>
      <c r="AG828" s="127"/>
      <c r="AH828" s="127"/>
      <c r="AI828" s="127"/>
      <c r="AJ828" s="127"/>
      <c r="AK828" s="127"/>
      <c r="AL828" s="127"/>
      <c r="AM828" s="127"/>
      <c r="AN828" s="127"/>
      <c r="AO828" s="127"/>
      <c r="AP828" s="127"/>
      <c r="AQ828" s="127"/>
      <c r="AR828" s="127"/>
      <c r="AS828" s="127"/>
      <c r="AT828" s="127"/>
      <c r="AU828" s="127"/>
      <c r="AV828" s="127"/>
      <c r="AW828" s="127"/>
      <c r="AX828" s="127"/>
      <c r="AY828" s="127"/>
      <c r="AZ828" s="127"/>
      <c r="BA828" s="127"/>
      <c r="BB828" s="127"/>
      <c r="BC828" s="127"/>
      <c r="BD828" s="127"/>
      <c r="BE828" s="127"/>
      <c r="BF828" s="127">
        <f t="shared" ref="BF828:BM833" si="587">+BE828+BF821</f>
        <v>0</v>
      </c>
      <c r="BG828" s="127">
        <f t="shared" si="587"/>
        <v>0</v>
      </c>
      <c r="BH828" s="127">
        <f t="shared" si="587"/>
        <v>0</v>
      </c>
      <c r="BI828" s="127">
        <f t="shared" si="587"/>
        <v>0</v>
      </c>
      <c r="BJ828" s="127">
        <f t="shared" si="587"/>
        <v>0</v>
      </c>
      <c r="BK828" s="127">
        <f t="shared" si="587"/>
        <v>0</v>
      </c>
      <c r="BL828" s="127">
        <f t="shared" si="587"/>
        <v>0</v>
      </c>
      <c r="BM828" s="127">
        <f t="shared" si="587"/>
        <v>0</v>
      </c>
    </row>
    <row r="829" spans="2:65" x14ac:dyDescent="0.25">
      <c r="B829" t="str">
        <f t="shared" ref="B829:B832" si="588">+B822</f>
        <v>IMPIANTI E MACCHINARI</v>
      </c>
      <c r="C829" s="51"/>
      <c r="F829" s="127"/>
      <c r="G829" s="127"/>
      <c r="H829" s="127"/>
      <c r="I829" s="127"/>
      <c r="J829" s="127"/>
      <c r="K829" s="127"/>
      <c r="L829" s="127"/>
      <c r="M829" s="127"/>
      <c r="N829" s="127"/>
      <c r="O829" s="127"/>
      <c r="P829" s="127"/>
      <c r="Q829" s="127"/>
      <c r="R829" s="127"/>
      <c r="S829" s="127"/>
      <c r="T829" s="127"/>
      <c r="U829" s="127"/>
      <c r="V829" s="127"/>
      <c r="W829" s="127"/>
      <c r="X829" s="127"/>
      <c r="Y829" s="127"/>
      <c r="Z829" s="127"/>
      <c r="AA829" s="127"/>
      <c r="AB829" s="127"/>
      <c r="AC829" s="127"/>
      <c r="AD829" s="127"/>
      <c r="AE829" s="127"/>
      <c r="AF829" s="127"/>
      <c r="AG829" s="127"/>
      <c r="AH829" s="127"/>
      <c r="AI829" s="127"/>
      <c r="AJ829" s="127"/>
      <c r="AK829" s="127"/>
      <c r="AL829" s="127"/>
      <c r="AM829" s="127"/>
      <c r="AN829" s="127"/>
      <c r="AO829" s="127"/>
      <c r="AP829" s="127"/>
      <c r="AQ829" s="127"/>
      <c r="AR829" s="127"/>
      <c r="AS829" s="127"/>
      <c r="AT829" s="127"/>
      <c r="AU829" s="127"/>
      <c r="AV829" s="127"/>
      <c r="AW829" s="127"/>
      <c r="AX829" s="127"/>
      <c r="AY829" s="127"/>
      <c r="AZ829" s="127"/>
      <c r="BA829" s="127"/>
      <c r="BB829" s="127"/>
      <c r="BC829" s="127"/>
      <c r="BD829" s="127"/>
      <c r="BE829" s="127"/>
      <c r="BF829" s="127">
        <f t="shared" si="587"/>
        <v>0</v>
      </c>
      <c r="BG829" s="127">
        <f t="shared" si="587"/>
        <v>0</v>
      </c>
      <c r="BH829" s="127">
        <f t="shared" si="587"/>
        <v>0</v>
      </c>
      <c r="BI829" s="127">
        <f t="shared" si="587"/>
        <v>0</v>
      </c>
      <c r="BJ829" s="127">
        <f t="shared" si="587"/>
        <v>0</v>
      </c>
      <c r="BK829" s="127">
        <f t="shared" si="587"/>
        <v>0</v>
      </c>
      <c r="BL829" s="127">
        <f t="shared" si="587"/>
        <v>0</v>
      </c>
      <c r="BM829" s="127">
        <f t="shared" si="587"/>
        <v>0</v>
      </c>
    </row>
    <row r="830" spans="2:65" x14ac:dyDescent="0.25">
      <c r="B830" t="str">
        <f t="shared" si="588"/>
        <v>ATTREZZATURE IND.LI E COMM.LI</v>
      </c>
      <c r="C830" s="51"/>
      <c r="F830" s="127"/>
      <c r="G830" s="127"/>
      <c r="H830" s="127"/>
      <c r="I830" s="127"/>
      <c r="J830" s="127"/>
      <c r="K830" s="127"/>
      <c r="L830" s="127"/>
      <c r="M830" s="127"/>
      <c r="N830" s="127"/>
      <c r="O830" s="127"/>
      <c r="P830" s="127"/>
      <c r="Q830" s="127"/>
      <c r="R830" s="127"/>
      <c r="S830" s="127"/>
      <c r="T830" s="127"/>
      <c r="U830" s="127"/>
      <c r="V830" s="127"/>
      <c r="W830" s="127"/>
      <c r="X830" s="127"/>
      <c r="Y830" s="127"/>
      <c r="Z830" s="127"/>
      <c r="AA830" s="127"/>
      <c r="AB830" s="127"/>
      <c r="AC830" s="127"/>
      <c r="AD830" s="127"/>
      <c r="AE830" s="127"/>
      <c r="AF830" s="127"/>
      <c r="AG830" s="127"/>
      <c r="AH830" s="127"/>
      <c r="AI830" s="127"/>
      <c r="AJ830" s="127"/>
      <c r="AK830" s="127"/>
      <c r="AL830" s="127"/>
      <c r="AM830" s="127"/>
      <c r="AN830" s="127"/>
      <c r="AO830" s="127"/>
      <c r="AP830" s="127"/>
      <c r="AQ830" s="127"/>
      <c r="AR830" s="127"/>
      <c r="AS830" s="127"/>
      <c r="AT830" s="127"/>
      <c r="AU830" s="127"/>
      <c r="AV830" s="127"/>
      <c r="AW830" s="127"/>
      <c r="AX830" s="127"/>
      <c r="AY830" s="127"/>
      <c r="AZ830" s="127"/>
      <c r="BA830" s="127"/>
      <c r="BB830" s="127"/>
      <c r="BC830" s="127"/>
      <c r="BD830" s="127"/>
      <c r="BE830" s="127"/>
      <c r="BF830" s="127">
        <f t="shared" si="587"/>
        <v>0</v>
      </c>
      <c r="BG830" s="127">
        <f t="shared" si="587"/>
        <v>0</v>
      </c>
      <c r="BH830" s="127">
        <f t="shared" si="587"/>
        <v>0</v>
      </c>
      <c r="BI830" s="127">
        <f t="shared" si="587"/>
        <v>0</v>
      </c>
      <c r="BJ830" s="127">
        <f t="shared" si="587"/>
        <v>0</v>
      </c>
      <c r="BK830" s="127">
        <f t="shared" si="587"/>
        <v>0</v>
      </c>
      <c r="BL830" s="127">
        <f t="shared" si="587"/>
        <v>0</v>
      </c>
      <c r="BM830" s="127">
        <f t="shared" si="587"/>
        <v>0</v>
      </c>
    </row>
    <row r="831" spans="2:65" x14ac:dyDescent="0.25">
      <c r="B831" t="str">
        <f t="shared" si="588"/>
        <v>COSTI D'IMPIANTO E AMPLIAMENTO</v>
      </c>
      <c r="C831" s="51"/>
      <c r="F831" s="127"/>
      <c r="G831" s="127"/>
      <c r="H831" s="127"/>
      <c r="I831" s="127"/>
      <c r="J831" s="127"/>
      <c r="K831" s="127"/>
      <c r="L831" s="127"/>
      <c r="M831" s="127"/>
      <c r="N831" s="127"/>
      <c r="O831" s="127"/>
      <c r="P831" s="127"/>
      <c r="Q831" s="127"/>
      <c r="R831" s="127"/>
      <c r="S831" s="127"/>
      <c r="T831" s="127"/>
      <c r="U831" s="127"/>
      <c r="V831" s="127"/>
      <c r="W831" s="127"/>
      <c r="X831" s="127"/>
      <c r="Y831" s="127"/>
      <c r="Z831" s="127"/>
      <c r="AA831" s="127"/>
      <c r="AB831" s="127"/>
      <c r="AC831" s="127"/>
      <c r="AD831" s="127"/>
      <c r="AE831" s="127"/>
      <c r="AF831" s="127"/>
      <c r="AG831" s="127"/>
      <c r="AH831" s="127"/>
      <c r="AI831" s="127"/>
      <c r="AJ831" s="127"/>
      <c r="AK831" s="127"/>
      <c r="AL831" s="127"/>
      <c r="AM831" s="127"/>
      <c r="AN831" s="127"/>
      <c r="AO831" s="127"/>
      <c r="AP831" s="127"/>
      <c r="AQ831" s="127"/>
      <c r="AR831" s="127"/>
      <c r="AS831" s="127"/>
      <c r="AT831" s="127"/>
      <c r="AU831" s="127"/>
      <c r="AV831" s="127"/>
      <c r="AW831" s="127"/>
      <c r="AX831" s="127"/>
      <c r="AY831" s="127"/>
      <c r="AZ831" s="127"/>
      <c r="BA831" s="127"/>
      <c r="BB831" s="127"/>
      <c r="BC831" s="127"/>
      <c r="BD831" s="127"/>
      <c r="BE831" s="127"/>
      <c r="BF831" s="127">
        <f t="shared" si="587"/>
        <v>0</v>
      </c>
      <c r="BG831" s="127">
        <f t="shared" si="587"/>
        <v>0</v>
      </c>
      <c r="BH831" s="127">
        <f t="shared" si="587"/>
        <v>0</v>
      </c>
      <c r="BI831" s="127">
        <f t="shared" si="587"/>
        <v>0</v>
      </c>
      <c r="BJ831" s="127">
        <f t="shared" si="587"/>
        <v>0</v>
      </c>
      <c r="BK831" s="127">
        <f t="shared" si="587"/>
        <v>0</v>
      </c>
      <c r="BL831" s="127">
        <f t="shared" si="587"/>
        <v>0</v>
      </c>
      <c r="BM831" s="127">
        <f t="shared" si="587"/>
        <v>0</v>
      </c>
    </row>
    <row r="832" spans="2:65" x14ac:dyDescent="0.25">
      <c r="B832" t="str">
        <f t="shared" si="588"/>
        <v>FEE D'INGRESSO</v>
      </c>
      <c r="C832" s="51"/>
      <c r="F832" s="127"/>
      <c r="G832" s="127"/>
      <c r="H832" s="127"/>
      <c r="I832" s="127"/>
      <c r="J832" s="127"/>
      <c r="K832" s="127"/>
      <c r="L832" s="127"/>
      <c r="M832" s="127"/>
      <c r="N832" s="127"/>
      <c r="O832" s="127"/>
      <c r="P832" s="127"/>
      <c r="Q832" s="127"/>
      <c r="R832" s="127"/>
      <c r="S832" s="127"/>
      <c r="T832" s="127"/>
      <c r="U832" s="127"/>
      <c r="V832" s="127"/>
      <c r="W832" s="127"/>
      <c r="X832" s="127"/>
      <c r="Y832" s="127"/>
      <c r="Z832" s="127"/>
      <c r="AA832" s="127"/>
      <c r="AB832" s="127"/>
      <c r="AC832" s="127"/>
      <c r="AD832" s="127"/>
      <c r="AE832" s="127"/>
      <c r="AF832" s="127"/>
      <c r="AG832" s="127"/>
      <c r="AH832" s="127"/>
      <c r="AI832" s="127"/>
      <c r="AJ832" s="127"/>
      <c r="AK832" s="127"/>
      <c r="AL832" s="127"/>
      <c r="AM832" s="127"/>
      <c r="AN832" s="127"/>
      <c r="AO832" s="127"/>
      <c r="AP832" s="127"/>
      <c r="AQ832" s="127"/>
      <c r="AR832" s="127"/>
      <c r="AS832" s="127"/>
      <c r="AT832" s="127"/>
      <c r="AU832" s="127"/>
      <c r="AV832" s="127"/>
      <c r="AW832" s="127"/>
      <c r="AX832" s="127"/>
      <c r="AY832" s="127"/>
      <c r="AZ832" s="127"/>
      <c r="BA832" s="127"/>
      <c r="BB832" s="127"/>
      <c r="BC832" s="127"/>
      <c r="BD832" s="127"/>
      <c r="BE832" s="127"/>
      <c r="BF832" s="127">
        <f t="shared" si="587"/>
        <v>0</v>
      </c>
      <c r="BG832" s="127">
        <f t="shared" si="587"/>
        <v>0</v>
      </c>
      <c r="BH832" s="127">
        <f t="shared" si="587"/>
        <v>0</v>
      </c>
      <c r="BI832" s="127">
        <f t="shared" si="587"/>
        <v>0</v>
      </c>
      <c r="BJ832" s="127">
        <f t="shared" si="587"/>
        <v>0</v>
      </c>
      <c r="BK832" s="127">
        <f t="shared" si="587"/>
        <v>0</v>
      </c>
      <c r="BL832" s="127">
        <f t="shared" si="587"/>
        <v>0</v>
      </c>
      <c r="BM832" s="127">
        <f t="shared" si="587"/>
        <v>0</v>
      </c>
    </row>
    <row r="833" spans="2:65" x14ac:dyDescent="0.25">
      <c r="B833" t="str">
        <f>+B826</f>
        <v>ALTRE IMM.NI IMMATERIALI</v>
      </c>
      <c r="C833" s="51"/>
      <c r="F833" s="127"/>
      <c r="G833" s="127"/>
      <c r="H833" s="127"/>
      <c r="I833" s="127"/>
      <c r="J833" s="127"/>
      <c r="K833" s="127"/>
      <c r="L833" s="127"/>
      <c r="M833" s="127"/>
      <c r="N833" s="127"/>
      <c r="O833" s="127"/>
      <c r="P833" s="127"/>
      <c r="Q833" s="127"/>
      <c r="R833" s="127"/>
      <c r="S833" s="127"/>
      <c r="T833" s="127"/>
      <c r="U833" s="127"/>
      <c r="V833" s="127"/>
      <c r="W833" s="127"/>
      <c r="X833" s="127"/>
      <c r="Y833" s="127"/>
      <c r="Z833" s="127"/>
      <c r="AA833" s="127"/>
      <c r="AB833" s="127"/>
      <c r="AC833" s="127"/>
      <c r="AD833" s="127"/>
      <c r="AE833" s="127"/>
      <c r="AF833" s="127"/>
      <c r="AG833" s="127"/>
      <c r="AH833" s="127"/>
      <c r="AI833" s="127"/>
      <c r="AJ833" s="127"/>
      <c r="AK833" s="127"/>
      <c r="AL833" s="127"/>
      <c r="AM833" s="127"/>
      <c r="AN833" s="127"/>
      <c r="AO833" s="127"/>
      <c r="AP833" s="127"/>
      <c r="AQ833" s="127"/>
      <c r="AR833" s="127"/>
      <c r="AS833" s="127"/>
      <c r="AT833" s="127"/>
      <c r="AU833" s="127"/>
      <c r="AV833" s="127"/>
      <c r="AW833" s="127"/>
      <c r="AX833" s="127"/>
      <c r="AY833" s="127"/>
      <c r="AZ833" s="127"/>
      <c r="BA833" s="127"/>
      <c r="BB833" s="127"/>
      <c r="BC833" s="127"/>
      <c r="BD833" s="127"/>
      <c r="BE833" s="127"/>
      <c r="BF833" s="127">
        <f t="shared" si="587"/>
        <v>0</v>
      </c>
      <c r="BG833" s="127">
        <f t="shared" si="587"/>
        <v>0</v>
      </c>
      <c r="BH833" s="127">
        <f t="shared" si="587"/>
        <v>0</v>
      </c>
      <c r="BI833" s="127">
        <f t="shared" si="587"/>
        <v>0</v>
      </c>
      <c r="BJ833" s="127">
        <f t="shared" si="587"/>
        <v>0</v>
      </c>
      <c r="BK833" s="127">
        <f t="shared" si="587"/>
        <v>0</v>
      </c>
      <c r="BL833" s="127">
        <f t="shared" si="587"/>
        <v>0</v>
      </c>
      <c r="BM833" s="127">
        <f t="shared" si="587"/>
        <v>0</v>
      </c>
    </row>
    <row r="834" spans="2:65" x14ac:dyDescent="0.25">
      <c r="F834" s="142"/>
      <c r="G834" s="142"/>
      <c r="H834" s="142"/>
      <c r="I834" s="142"/>
      <c r="J834" s="142"/>
      <c r="K834" s="142"/>
      <c r="L834" s="142"/>
      <c r="M834" s="142"/>
      <c r="N834" s="142"/>
      <c r="O834" s="142"/>
      <c r="P834" s="142"/>
      <c r="Q834" s="142"/>
      <c r="R834" s="142"/>
      <c r="S834" s="142"/>
      <c r="T834" s="142"/>
      <c r="U834" s="142"/>
      <c r="V834" s="142"/>
      <c r="W834" s="142"/>
      <c r="X834" s="142"/>
      <c r="Y834" s="142"/>
      <c r="Z834" s="142"/>
      <c r="AA834" s="142"/>
      <c r="AB834" s="142"/>
      <c r="AC834" s="142"/>
      <c r="AD834" s="142"/>
      <c r="AE834" s="142"/>
      <c r="AF834" s="142"/>
      <c r="AG834" s="142"/>
      <c r="AH834" s="142"/>
      <c r="AI834" s="142"/>
      <c r="AJ834" s="142"/>
      <c r="AK834" s="142"/>
      <c r="AL834" s="142"/>
      <c r="AM834" s="142"/>
      <c r="AN834" s="142"/>
      <c r="AO834" s="142"/>
      <c r="AP834" s="142"/>
      <c r="AQ834" s="142"/>
      <c r="AR834" s="142"/>
      <c r="AS834" s="142"/>
      <c r="AT834" s="142"/>
      <c r="AU834" s="142"/>
      <c r="AV834" s="142"/>
      <c r="AW834" s="142"/>
      <c r="AX834" s="142"/>
      <c r="AY834" s="142"/>
      <c r="AZ834" s="142"/>
      <c r="BA834" s="142"/>
      <c r="BB834" s="142"/>
      <c r="BC834" s="142"/>
      <c r="BD834" s="142"/>
      <c r="BE834" s="142"/>
      <c r="BF834" s="142"/>
      <c r="BG834" s="142"/>
      <c r="BH834" s="142"/>
      <c r="BI834" s="142"/>
      <c r="BJ834" s="142"/>
      <c r="BK834" s="142"/>
      <c r="BL834" s="142"/>
      <c r="BM834" s="142"/>
    </row>
    <row r="835" spans="2:65" ht="30" x14ac:dyDescent="0.25">
      <c r="C835" s="50" t="s">
        <v>165</v>
      </c>
      <c r="F835" s="165" t="s">
        <v>166</v>
      </c>
      <c r="G835" s="165" t="s">
        <v>166</v>
      </c>
      <c r="H835" s="165" t="s">
        <v>166</v>
      </c>
      <c r="I835" s="165" t="s">
        <v>166</v>
      </c>
      <c r="J835" s="165" t="s">
        <v>166</v>
      </c>
      <c r="K835" s="165" t="s">
        <v>166</v>
      </c>
      <c r="L835" s="165" t="s">
        <v>166</v>
      </c>
      <c r="M835" s="165" t="s">
        <v>166</v>
      </c>
      <c r="N835" s="165" t="s">
        <v>166</v>
      </c>
      <c r="O835" s="165" t="s">
        <v>166</v>
      </c>
      <c r="P835" s="165" t="s">
        <v>166</v>
      </c>
      <c r="Q835" s="165" t="s">
        <v>166</v>
      </c>
      <c r="R835" s="165" t="s">
        <v>166</v>
      </c>
      <c r="S835" s="165" t="s">
        <v>166</v>
      </c>
      <c r="T835" s="165" t="s">
        <v>166</v>
      </c>
      <c r="U835" s="165" t="s">
        <v>166</v>
      </c>
      <c r="V835" s="165" t="s">
        <v>166</v>
      </c>
      <c r="W835" s="165" t="s">
        <v>166</v>
      </c>
      <c r="X835" s="165" t="s">
        <v>166</v>
      </c>
      <c r="Y835" s="165" t="s">
        <v>166</v>
      </c>
      <c r="Z835" s="165" t="s">
        <v>166</v>
      </c>
      <c r="AA835" s="165" t="s">
        <v>166</v>
      </c>
      <c r="AB835" s="165" t="s">
        <v>166</v>
      </c>
      <c r="AC835" s="165" t="s">
        <v>166</v>
      </c>
      <c r="AD835" s="165" t="s">
        <v>166</v>
      </c>
      <c r="AE835" s="165" t="s">
        <v>166</v>
      </c>
      <c r="AF835" s="165" t="s">
        <v>166</v>
      </c>
      <c r="AG835" s="165" t="s">
        <v>166</v>
      </c>
      <c r="AH835" s="165" t="s">
        <v>166</v>
      </c>
      <c r="AI835" s="165" t="s">
        <v>166</v>
      </c>
      <c r="AJ835" s="165" t="s">
        <v>166</v>
      </c>
      <c r="AK835" s="165" t="s">
        <v>166</v>
      </c>
      <c r="AL835" s="165" t="s">
        <v>166</v>
      </c>
      <c r="AM835" s="165" t="s">
        <v>166</v>
      </c>
      <c r="AN835" s="165" t="s">
        <v>166</v>
      </c>
      <c r="AO835" s="165" t="s">
        <v>166</v>
      </c>
      <c r="AP835" s="165" t="s">
        <v>166</v>
      </c>
      <c r="AQ835" s="165" t="s">
        <v>166</v>
      </c>
      <c r="AR835" s="165" t="s">
        <v>166</v>
      </c>
      <c r="AS835" s="165" t="s">
        <v>166</v>
      </c>
      <c r="AT835" s="165" t="s">
        <v>166</v>
      </c>
      <c r="AU835" s="165" t="s">
        <v>166</v>
      </c>
      <c r="AV835" s="165" t="s">
        <v>166</v>
      </c>
      <c r="AW835" s="165" t="s">
        <v>166</v>
      </c>
      <c r="AX835" s="165" t="s">
        <v>166</v>
      </c>
      <c r="AY835" s="165" t="s">
        <v>166</v>
      </c>
      <c r="AZ835" s="165" t="s">
        <v>166</v>
      </c>
      <c r="BA835" s="165" t="s">
        <v>166</v>
      </c>
      <c r="BB835" s="165" t="s">
        <v>166</v>
      </c>
      <c r="BC835" s="165" t="s">
        <v>166</v>
      </c>
      <c r="BD835" s="165" t="s">
        <v>166</v>
      </c>
      <c r="BE835" s="165" t="s">
        <v>166</v>
      </c>
      <c r="BF835" s="165" t="s">
        <v>166</v>
      </c>
      <c r="BG835" s="165" t="s">
        <v>166</v>
      </c>
      <c r="BH835" s="165" t="s">
        <v>166</v>
      </c>
      <c r="BI835" s="165" t="s">
        <v>166</v>
      </c>
      <c r="BJ835" s="165" t="s">
        <v>166</v>
      </c>
      <c r="BK835" s="165" t="s">
        <v>166</v>
      </c>
      <c r="BL835" s="165" t="s">
        <v>166</v>
      </c>
      <c r="BM835" s="165" t="s">
        <v>166</v>
      </c>
    </row>
    <row r="836" spans="2:65" x14ac:dyDescent="0.25">
      <c r="B836" t="str">
        <f>+B821</f>
        <v>FABBRICATI</v>
      </c>
      <c r="C836" s="51">
        <f>+C821</f>
        <v>0</v>
      </c>
      <c r="F836" s="127"/>
      <c r="G836" s="127"/>
      <c r="H836" s="127"/>
      <c r="I836" s="127"/>
      <c r="J836" s="127"/>
      <c r="K836" s="127"/>
      <c r="L836" s="127"/>
      <c r="M836" s="127"/>
      <c r="N836" s="127"/>
      <c r="O836" s="127"/>
      <c r="P836" s="127"/>
      <c r="Q836" s="127"/>
      <c r="R836" s="127"/>
      <c r="S836" s="127"/>
      <c r="T836" s="127"/>
      <c r="U836" s="127"/>
      <c r="V836" s="127"/>
      <c r="W836" s="127"/>
      <c r="X836" s="127"/>
      <c r="Y836" s="127"/>
      <c r="Z836" s="127"/>
      <c r="AA836" s="127"/>
      <c r="AB836" s="127"/>
      <c r="AC836" s="127"/>
      <c r="AD836" s="127"/>
      <c r="AE836" s="127"/>
      <c r="AF836" s="127"/>
      <c r="AG836" s="127"/>
      <c r="AH836" s="127"/>
      <c r="AI836" s="127"/>
      <c r="AJ836" s="127"/>
      <c r="AK836" s="127"/>
      <c r="AL836" s="127"/>
      <c r="AM836" s="127"/>
      <c r="AN836" s="127"/>
      <c r="AO836" s="127"/>
      <c r="AP836" s="127"/>
      <c r="AQ836" s="127"/>
      <c r="AR836" s="127"/>
      <c r="AS836" s="127"/>
      <c r="AT836" s="127"/>
      <c r="AU836" s="127"/>
      <c r="AV836" s="127"/>
      <c r="AW836" s="127"/>
      <c r="AX836" s="127"/>
      <c r="AY836" s="127"/>
      <c r="AZ836" s="127"/>
      <c r="BA836" s="127"/>
      <c r="BB836" s="127"/>
      <c r="BC836" s="127"/>
      <c r="BD836" s="127"/>
      <c r="BE836" s="127"/>
      <c r="BF836" s="127"/>
      <c r="BG836" s="127">
        <f t="shared" ref="BG836:BM836" si="589">+IF(BF843=$G$5,0,1)*(SUM($G$5)*$C836)/12</f>
        <v>0</v>
      </c>
      <c r="BH836" s="127">
        <f t="shared" si="589"/>
        <v>0</v>
      </c>
      <c r="BI836" s="127">
        <f t="shared" si="589"/>
        <v>0</v>
      </c>
      <c r="BJ836" s="127">
        <f t="shared" si="589"/>
        <v>0</v>
      </c>
      <c r="BK836" s="127">
        <f t="shared" si="589"/>
        <v>0</v>
      </c>
      <c r="BL836" s="127">
        <f t="shared" si="589"/>
        <v>0</v>
      </c>
      <c r="BM836" s="127">
        <f t="shared" si="589"/>
        <v>0</v>
      </c>
    </row>
    <row r="837" spans="2:65" x14ac:dyDescent="0.25">
      <c r="B837" t="str">
        <f t="shared" ref="B837:C841" si="590">+B822</f>
        <v>IMPIANTI E MACCHINARI</v>
      </c>
      <c r="C837" s="51">
        <f t="shared" si="590"/>
        <v>0</v>
      </c>
      <c r="F837" s="127"/>
      <c r="G837" s="127"/>
      <c r="H837" s="127"/>
      <c r="I837" s="127"/>
      <c r="J837" s="127"/>
      <c r="K837" s="127"/>
      <c r="L837" s="127"/>
      <c r="M837" s="127"/>
      <c r="N837" s="127"/>
      <c r="O837" s="127"/>
      <c r="P837" s="127"/>
      <c r="Q837" s="127"/>
      <c r="R837" s="127"/>
      <c r="S837" s="127"/>
      <c r="T837" s="127"/>
      <c r="U837" s="127"/>
      <c r="V837" s="127"/>
      <c r="W837" s="127"/>
      <c r="X837" s="127"/>
      <c r="Y837" s="127"/>
      <c r="Z837" s="127"/>
      <c r="AA837" s="127"/>
      <c r="AB837" s="127"/>
      <c r="AC837" s="127"/>
      <c r="AD837" s="127"/>
      <c r="AE837" s="127"/>
      <c r="AF837" s="127"/>
      <c r="AG837" s="127"/>
      <c r="AH837" s="127"/>
      <c r="AI837" s="127"/>
      <c r="AJ837" s="127"/>
      <c r="AK837" s="127"/>
      <c r="AL837" s="127"/>
      <c r="AM837" s="127"/>
      <c r="AN837" s="127"/>
      <c r="AO837" s="127"/>
      <c r="AP837" s="127"/>
      <c r="AQ837" s="127"/>
      <c r="AR837" s="127"/>
      <c r="AS837" s="127"/>
      <c r="AT837" s="127"/>
      <c r="AU837" s="127"/>
      <c r="AV837" s="127"/>
      <c r="AW837" s="127"/>
      <c r="AX837" s="127"/>
      <c r="AY837" s="127"/>
      <c r="AZ837" s="127"/>
      <c r="BA837" s="127"/>
      <c r="BB837" s="127"/>
      <c r="BC837" s="127"/>
      <c r="BD837" s="127"/>
      <c r="BE837" s="127"/>
      <c r="BF837" s="127"/>
      <c r="BG837" s="127">
        <f t="shared" ref="BG837:BM837" si="591">+IF(BF844=$G$5,0,1)*(SUM($G$6)*$C837)/12</f>
        <v>0</v>
      </c>
      <c r="BH837" s="127">
        <f t="shared" si="591"/>
        <v>0</v>
      </c>
      <c r="BI837" s="127">
        <f t="shared" si="591"/>
        <v>0</v>
      </c>
      <c r="BJ837" s="127">
        <f t="shared" si="591"/>
        <v>0</v>
      </c>
      <c r="BK837" s="127">
        <f t="shared" si="591"/>
        <v>0</v>
      </c>
      <c r="BL837" s="127">
        <f t="shared" si="591"/>
        <v>0</v>
      </c>
      <c r="BM837" s="127">
        <f t="shared" si="591"/>
        <v>0</v>
      </c>
    </row>
    <row r="838" spans="2:65" x14ac:dyDescent="0.25">
      <c r="B838" t="str">
        <f t="shared" si="590"/>
        <v>ATTREZZATURE IND.LI E COMM.LI</v>
      </c>
      <c r="C838" s="51">
        <f t="shared" si="590"/>
        <v>0</v>
      </c>
      <c r="F838" s="127"/>
      <c r="G838" s="127"/>
      <c r="H838" s="127"/>
      <c r="I838" s="127"/>
      <c r="J838" s="127"/>
      <c r="K838" s="127"/>
      <c r="L838" s="127"/>
      <c r="M838" s="127"/>
      <c r="N838" s="127"/>
      <c r="O838" s="127"/>
      <c r="P838" s="127"/>
      <c r="Q838" s="127"/>
      <c r="R838" s="127"/>
      <c r="S838" s="127"/>
      <c r="T838" s="127"/>
      <c r="U838" s="127"/>
      <c r="V838" s="127"/>
      <c r="W838" s="127"/>
      <c r="X838" s="127"/>
      <c r="Y838" s="127"/>
      <c r="Z838" s="127"/>
      <c r="AA838" s="127"/>
      <c r="AB838" s="127"/>
      <c r="AC838" s="127"/>
      <c r="AD838" s="127"/>
      <c r="AE838" s="127"/>
      <c r="AF838" s="127"/>
      <c r="AG838" s="127"/>
      <c r="AH838" s="127"/>
      <c r="AI838" s="127"/>
      <c r="AJ838" s="127"/>
      <c r="AK838" s="127"/>
      <c r="AL838" s="127"/>
      <c r="AM838" s="127"/>
      <c r="AN838" s="127"/>
      <c r="AO838" s="127"/>
      <c r="AP838" s="127"/>
      <c r="AQ838" s="127"/>
      <c r="AR838" s="127"/>
      <c r="AS838" s="127"/>
      <c r="AT838" s="127"/>
      <c r="AU838" s="127"/>
      <c r="AV838" s="127"/>
      <c r="AW838" s="127"/>
      <c r="AX838" s="127"/>
      <c r="AY838" s="127"/>
      <c r="AZ838" s="127"/>
      <c r="BA838" s="127"/>
      <c r="BB838" s="127"/>
      <c r="BC838" s="127"/>
      <c r="BD838" s="127"/>
      <c r="BE838" s="127"/>
      <c r="BF838" s="127"/>
      <c r="BG838" s="127">
        <f t="shared" ref="BG838:BM838" si="592">+IF(BF845=$G$5,0,1)*(SUM($G$7)*$C838)/12</f>
        <v>0</v>
      </c>
      <c r="BH838" s="127">
        <f t="shared" si="592"/>
        <v>0</v>
      </c>
      <c r="BI838" s="127">
        <f t="shared" si="592"/>
        <v>0</v>
      </c>
      <c r="BJ838" s="127">
        <f t="shared" si="592"/>
        <v>0</v>
      </c>
      <c r="BK838" s="127">
        <f t="shared" si="592"/>
        <v>0</v>
      </c>
      <c r="BL838" s="127">
        <f t="shared" si="592"/>
        <v>0</v>
      </c>
      <c r="BM838" s="127">
        <f t="shared" si="592"/>
        <v>0</v>
      </c>
    </row>
    <row r="839" spans="2:65" x14ac:dyDescent="0.25">
      <c r="B839" t="str">
        <f t="shared" si="590"/>
        <v>COSTI D'IMPIANTO E AMPLIAMENTO</v>
      </c>
      <c r="C839" s="51">
        <f t="shared" si="590"/>
        <v>0</v>
      </c>
      <c r="F839" s="127"/>
      <c r="G839" s="127"/>
      <c r="H839" s="127"/>
      <c r="I839" s="127"/>
      <c r="J839" s="127"/>
      <c r="K839" s="127"/>
      <c r="L839" s="127"/>
      <c r="M839" s="127"/>
      <c r="N839" s="127"/>
      <c r="O839" s="127"/>
      <c r="P839" s="127"/>
      <c r="Q839" s="127"/>
      <c r="R839" s="127"/>
      <c r="S839" s="127"/>
      <c r="T839" s="127"/>
      <c r="U839" s="127"/>
      <c r="V839" s="127"/>
      <c r="W839" s="127"/>
      <c r="X839" s="127"/>
      <c r="Y839" s="127"/>
      <c r="Z839" s="127"/>
      <c r="AA839" s="127"/>
      <c r="AB839" s="127"/>
      <c r="AC839" s="127"/>
      <c r="AD839" s="127"/>
      <c r="AE839" s="127"/>
      <c r="AF839" s="127"/>
      <c r="AG839" s="127"/>
      <c r="AH839" s="127"/>
      <c r="AI839" s="127"/>
      <c r="AJ839" s="127"/>
      <c r="AK839" s="127"/>
      <c r="AL839" s="127"/>
      <c r="AM839" s="127"/>
      <c r="AN839" s="127"/>
      <c r="AO839" s="127"/>
      <c r="AP839" s="127"/>
      <c r="AQ839" s="127"/>
      <c r="AR839" s="127"/>
      <c r="AS839" s="127"/>
      <c r="AT839" s="127"/>
      <c r="AU839" s="127"/>
      <c r="AV839" s="127"/>
      <c r="AW839" s="127"/>
      <c r="AX839" s="127"/>
      <c r="AY839" s="127"/>
      <c r="AZ839" s="127"/>
      <c r="BA839" s="127"/>
      <c r="BB839" s="127"/>
      <c r="BC839" s="127"/>
      <c r="BD839" s="127"/>
      <c r="BE839" s="127"/>
      <c r="BF839" s="127"/>
      <c r="BG839" s="127">
        <f t="shared" ref="BG839:BM839" si="593">+IF(BF846=$G$5,0,1)*(SUM($G$8)*$C839)/12</f>
        <v>0</v>
      </c>
      <c r="BH839" s="127">
        <f t="shared" si="593"/>
        <v>0</v>
      </c>
      <c r="BI839" s="127">
        <f t="shared" si="593"/>
        <v>0</v>
      </c>
      <c r="BJ839" s="127">
        <f t="shared" si="593"/>
        <v>0</v>
      </c>
      <c r="BK839" s="127">
        <f t="shared" si="593"/>
        <v>0</v>
      </c>
      <c r="BL839" s="127">
        <f t="shared" si="593"/>
        <v>0</v>
      </c>
      <c r="BM839" s="127">
        <f t="shared" si="593"/>
        <v>0</v>
      </c>
    </row>
    <row r="840" spans="2:65" x14ac:dyDescent="0.25">
      <c r="B840" t="str">
        <f t="shared" si="590"/>
        <v>FEE D'INGRESSO</v>
      </c>
      <c r="C840" s="51">
        <f t="shared" si="590"/>
        <v>0</v>
      </c>
      <c r="F840" s="127"/>
      <c r="G840" s="127"/>
      <c r="H840" s="127"/>
      <c r="I840" s="127"/>
      <c r="J840" s="127"/>
      <c r="K840" s="127"/>
      <c r="L840" s="127"/>
      <c r="M840" s="127"/>
      <c r="N840" s="127"/>
      <c r="O840" s="127"/>
      <c r="P840" s="127"/>
      <c r="Q840" s="127"/>
      <c r="R840" s="127"/>
      <c r="S840" s="127"/>
      <c r="T840" s="127"/>
      <c r="U840" s="127"/>
      <c r="V840" s="127"/>
      <c r="W840" s="127"/>
      <c r="X840" s="127"/>
      <c r="Y840" s="127"/>
      <c r="Z840" s="127"/>
      <c r="AA840" s="127"/>
      <c r="AB840" s="127"/>
      <c r="AC840" s="127"/>
      <c r="AD840" s="127"/>
      <c r="AE840" s="127"/>
      <c r="AF840" s="127"/>
      <c r="AG840" s="127"/>
      <c r="AH840" s="127"/>
      <c r="AI840" s="127"/>
      <c r="AJ840" s="127"/>
      <c r="AK840" s="127"/>
      <c r="AL840" s="127"/>
      <c r="AM840" s="127"/>
      <c r="AN840" s="127"/>
      <c r="AO840" s="127"/>
      <c r="AP840" s="127"/>
      <c r="AQ840" s="127"/>
      <c r="AR840" s="127"/>
      <c r="AS840" s="127"/>
      <c r="AT840" s="127"/>
      <c r="AU840" s="127"/>
      <c r="AV840" s="127"/>
      <c r="AW840" s="127"/>
      <c r="AX840" s="127"/>
      <c r="AY840" s="127"/>
      <c r="AZ840" s="127"/>
      <c r="BA840" s="127"/>
      <c r="BB840" s="127"/>
      <c r="BC840" s="127"/>
      <c r="BD840" s="127"/>
      <c r="BE840" s="127"/>
      <c r="BF840" s="127"/>
      <c r="BG840" s="127">
        <f t="shared" ref="BG840:BM840" si="594">+IF(BF847=$G$5,0,1)*(SUM($G$9)*$C840)/12</f>
        <v>0</v>
      </c>
      <c r="BH840" s="127">
        <f t="shared" si="594"/>
        <v>0</v>
      </c>
      <c r="BI840" s="127">
        <f t="shared" si="594"/>
        <v>0</v>
      </c>
      <c r="BJ840" s="127">
        <f t="shared" si="594"/>
        <v>0</v>
      </c>
      <c r="BK840" s="127">
        <f t="shared" si="594"/>
        <v>0</v>
      </c>
      <c r="BL840" s="127">
        <f t="shared" si="594"/>
        <v>0</v>
      </c>
      <c r="BM840" s="127">
        <f t="shared" si="594"/>
        <v>0</v>
      </c>
    </row>
    <row r="841" spans="2:65" x14ac:dyDescent="0.25">
      <c r="B841" t="str">
        <f t="shared" si="590"/>
        <v>ALTRE IMM.NI IMMATERIALI</v>
      </c>
      <c r="C841" s="51">
        <f t="shared" si="590"/>
        <v>0</v>
      </c>
      <c r="F841" s="127"/>
      <c r="G841" s="127"/>
      <c r="H841" s="127"/>
      <c r="I841" s="127"/>
      <c r="J841" s="127"/>
      <c r="K841" s="127"/>
      <c r="L841" s="127"/>
      <c r="M841" s="127"/>
      <c r="N841" s="127"/>
      <c r="O841" s="127"/>
      <c r="P841" s="127"/>
      <c r="Q841" s="127"/>
      <c r="R841" s="127"/>
      <c r="S841" s="127"/>
      <c r="T841" s="127"/>
      <c r="U841" s="127"/>
      <c r="V841" s="127"/>
      <c r="W841" s="127"/>
      <c r="X841" s="127"/>
      <c r="Y841" s="127"/>
      <c r="Z841" s="127"/>
      <c r="AA841" s="127"/>
      <c r="AB841" s="127"/>
      <c r="AC841" s="127"/>
      <c r="AD841" s="127"/>
      <c r="AE841" s="127"/>
      <c r="AF841" s="127"/>
      <c r="AG841" s="127"/>
      <c r="AH841" s="127"/>
      <c r="AI841" s="127"/>
      <c r="AJ841" s="127"/>
      <c r="AK841" s="127"/>
      <c r="AL841" s="127"/>
      <c r="AM841" s="127"/>
      <c r="AN841" s="127"/>
      <c r="AO841" s="127"/>
      <c r="AP841" s="127"/>
      <c r="AQ841" s="127"/>
      <c r="AR841" s="127"/>
      <c r="AS841" s="127"/>
      <c r="AT841" s="127"/>
      <c r="AU841" s="127"/>
      <c r="AV841" s="127"/>
      <c r="AW841" s="127"/>
      <c r="AX841" s="127"/>
      <c r="AY841" s="127"/>
      <c r="AZ841" s="127"/>
      <c r="BA841" s="127"/>
      <c r="BB841" s="127"/>
      <c r="BC841" s="127"/>
      <c r="BD841" s="127"/>
      <c r="BE841" s="127"/>
      <c r="BF841" s="127"/>
      <c r="BG841" s="127">
        <f t="shared" ref="BG841:BM841" si="595">+IF(BF848=$G$5,0,1)*(SUM($G$10)*$C841)/12</f>
        <v>0</v>
      </c>
      <c r="BH841" s="127">
        <f t="shared" si="595"/>
        <v>0</v>
      </c>
      <c r="BI841" s="127">
        <f t="shared" si="595"/>
        <v>0</v>
      </c>
      <c r="BJ841" s="127">
        <f t="shared" si="595"/>
        <v>0</v>
      </c>
      <c r="BK841" s="127">
        <f t="shared" si="595"/>
        <v>0</v>
      </c>
      <c r="BL841" s="127">
        <f t="shared" si="595"/>
        <v>0</v>
      </c>
      <c r="BM841" s="127">
        <f t="shared" si="595"/>
        <v>0</v>
      </c>
    </row>
    <row r="842" spans="2:65" ht="30" x14ac:dyDescent="0.25">
      <c r="C842" s="50"/>
      <c r="F842" s="165" t="s">
        <v>167</v>
      </c>
      <c r="G842" s="165" t="s">
        <v>167</v>
      </c>
      <c r="H842" s="165" t="s">
        <v>167</v>
      </c>
      <c r="I842" s="165" t="s">
        <v>167</v>
      </c>
      <c r="J842" s="165" t="s">
        <v>167</v>
      </c>
      <c r="K842" s="165" t="s">
        <v>167</v>
      </c>
      <c r="L842" s="165" t="s">
        <v>167</v>
      </c>
      <c r="M842" s="165" t="s">
        <v>167</v>
      </c>
      <c r="N842" s="165" t="s">
        <v>167</v>
      </c>
      <c r="O842" s="165" t="s">
        <v>167</v>
      </c>
      <c r="P842" s="165" t="s">
        <v>167</v>
      </c>
      <c r="Q842" s="165" t="s">
        <v>167</v>
      </c>
      <c r="R842" s="165" t="s">
        <v>167</v>
      </c>
      <c r="S842" s="165" t="s">
        <v>167</v>
      </c>
      <c r="T842" s="165" t="s">
        <v>167</v>
      </c>
      <c r="U842" s="165" t="s">
        <v>167</v>
      </c>
      <c r="V842" s="165" t="s">
        <v>167</v>
      </c>
      <c r="W842" s="165" t="s">
        <v>167</v>
      </c>
      <c r="X842" s="165" t="s">
        <v>167</v>
      </c>
      <c r="Y842" s="165" t="s">
        <v>167</v>
      </c>
      <c r="Z842" s="165" t="s">
        <v>167</v>
      </c>
      <c r="AA842" s="165" t="s">
        <v>167</v>
      </c>
      <c r="AB842" s="165" t="s">
        <v>167</v>
      </c>
      <c r="AC842" s="165" t="s">
        <v>167</v>
      </c>
      <c r="AD842" s="165" t="s">
        <v>167</v>
      </c>
      <c r="AE842" s="165" t="s">
        <v>167</v>
      </c>
      <c r="AF842" s="165" t="s">
        <v>167</v>
      </c>
      <c r="AG842" s="165" t="s">
        <v>167</v>
      </c>
      <c r="AH842" s="165" t="s">
        <v>167</v>
      </c>
      <c r="AI842" s="165" t="s">
        <v>167</v>
      </c>
      <c r="AJ842" s="165" t="s">
        <v>167</v>
      </c>
      <c r="AK842" s="165" t="s">
        <v>167</v>
      </c>
      <c r="AL842" s="165" t="s">
        <v>167</v>
      </c>
      <c r="AM842" s="165" t="s">
        <v>167</v>
      </c>
      <c r="AN842" s="165" t="s">
        <v>167</v>
      </c>
      <c r="AO842" s="165" t="s">
        <v>167</v>
      </c>
      <c r="AP842" s="165" t="s">
        <v>167</v>
      </c>
      <c r="AQ842" s="165" t="s">
        <v>167</v>
      </c>
      <c r="AR842" s="165" t="s">
        <v>167</v>
      </c>
      <c r="AS842" s="165" t="s">
        <v>167</v>
      </c>
      <c r="AT842" s="165" t="s">
        <v>167</v>
      </c>
      <c r="AU842" s="165" t="s">
        <v>167</v>
      </c>
      <c r="AV842" s="165" t="s">
        <v>167</v>
      </c>
      <c r="AW842" s="165" t="s">
        <v>167</v>
      </c>
      <c r="AX842" s="165" t="s">
        <v>167</v>
      </c>
      <c r="AY842" s="165" t="s">
        <v>167</v>
      </c>
      <c r="AZ842" s="165" t="s">
        <v>167</v>
      </c>
      <c r="BA842" s="165" t="s">
        <v>167</v>
      </c>
      <c r="BB842" s="165" t="s">
        <v>167</v>
      </c>
      <c r="BC842" s="165" t="s">
        <v>167</v>
      </c>
      <c r="BD842" s="165" t="s">
        <v>167</v>
      </c>
      <c r="BE842" s="165" t="s">
        <v>167</v>
      </c>
      <c r="BF842" s="165" t="s">
        <v>167</v>
      </c>
      <c r="BG842" s="165" t="s">
        <v>167</v>
      </c>
      <c r="BH842" s="165" t="s">
        <v>167</v>
      </c>
      <c r="BI842" s="165" t="s">
        <v>167</v>
      </c>
      <c r="BJ842" s="165" t="s">
        <v>167</v>
      </c>
      <c r="BK842" s="165" t="s">
        <v>167</v>
      </c>
      <c r="BL842" s="165" t="s">
        <v>167</v>
      </c>
      <c r="BM842" s="165" t="s">
        <v>167</v>
      </c>
    </row>
    <row r="843" spans="2:65" x14ac:dyDescent="0.25">
      <c r="B843" t="str">
        <f>+B836</f>
        <v>FABBRICATI</v>
      </c>
      <c r="C843" s="51"/>
      <c r="F843" s="127"/>
      <c r="G843" s="127"/>
      <c r="H843" s="127"/>
      <c r="I843" s="127"/>
      <c r="J843" s="127"/>
      <c r="K843" s="127"/>
      <c r="L843" s="127"/>
      <c r="M843" s="127"/>
      <c r="N843" s="127"/>
      <c r="O843" s="127"/>
      <c r="P843" s="127"/>
      <c r="Q843" s="127"/>
      <c r="R843" s="127"/>
      <c r="S843" s="127"/>
      <c r="T843" s="127"/>
      <c r="U843" s="127"/>
      <c r="V843" s="127"/>
      <c r="W843" s="127"/>
      <c r="X843" s="127"/>
      <c r="Y843" s="127"/>
      <c r="Z843" s="127"/>
      <c r="AA843" s="127"/>
      <c r="AB843" s="127"/>
      <c r="AC843" s="127"/>
      <c r="AD843" s="127"/>
      <c r="AE843" s="127"/>
      <c r="AF843" s="127"/>
      <c r="AG843" s="127"/>
      <c r="AH843" s="127"/>
      <c r="AI843" s="127"/>
      <c r="AJ843" s="127"/>
      <c r="AK843" s="127"/>
      <c r="AL843" s="127"/>
      <c r="AM843" s="127"/>
      <c r="AN843" s="127"/>
      <c r="AO843" s="127"/>
      <c r="AP843" s="127"/>
      <c r="AQ843" s="127"/>
      <c r="AR843" s="127"/>
      <c r="AS843" s="127"/>
      <c r="AT843" s="127"/>
      <c r="AU843" s="127"/>
      <c r="AV843" s="127"/>
      <c r="AW843" s="127"/>
      <c r="AX843" s="127"/>
      <c r="AY843" s="127"/>
      <c r="AZ843" s="127"/>
      <c r="BA843" s="127"/>
      <c r="BB843" s="127"/>
      <c r="BC843" s="127"/>
      <c r="BD843" s="127"/>
      <c r="BE843" s="127"/>
      <c r="BF843" s="127"/>
      <c r="BG843" s="127">
        <f t="shared" ref="BG843:BM848" si="596">+BF843+BG836</f>
        <v>0</v>
      </c>
      <c r="BH843" s="127">
        <f t="shared" si="596"/>
        <v>0</v>
      </c>
      <c r="BI843" s="127">
        <f t="shared" si="596"/>
        <v>0</v>
      </c>
      <c r="BJ843" s="127">
        <f t="shared" si="596"/>
        <v>0</v>
      </c>
      <c r="BK843" s="127">
        <f t="shared" si="596"/>
        <v>0</v>
      </c>
      <c r="BL843" s="127">
        <f t="shared" si="596"/>
        <v>0</v>
      </c>
      <c r="BM843" s="127">
        <f t="shared" si="596"/>
        <v>0</v>
      </c>
    </row>
    <row r="844" spans="2:65" x14ac:dyDescent="0.25">
      <c r="B844" t="str">
        <f t="shared" ref="B844:B847" si="597">+B837</f>
        <v>IMPIANTI E MACCHINARI</v>
      </c>
      <c r="C844" s="51"/>
      <c r="F844" s="127"/>
      <c r="G844" s="127"/>
      <c r="H844" s="127"/>
      <c r="I844" s="127"/>
      <c r="J844" s="127"/>
      <c r="K844" s="127"/>
      <c r="L844" s="127"/>
      <c r="M844" s="127"/>
      <c r="N844" s="127"/>
      <c r="O844" s="127"/>
      <c r="P844" s="127"/>
      <c r="Q844" s="127"/>
      <c r="R844" s="127"/>
      <c r="S844" s="127"/>
      <c r="T844" s="127"/>
      <c r="U844" s="127"/>
      <c r="V844" s="127"/>
      <c r="W844" s="127"/>
      <c r="X844" s="127"/>
      <c r="Y844" s="127"/>
      <c r="Z844" s="127"/>
      <c r="AA844" s="127"/>
      <c r="AB844" s="127"/>
      <c r="AC844" s="127"/>
      <c r="AD844" s="127"/>
      <c r="AE844" s="127"/>
      <c r="AF844" s="127"/>
      <c r="AG844" s="127"/>
      <c r="AH844" s="127"/>
      <c r="AI844" s="127"/>
      <c r="AJ844" s="127"/>
      <c r="AK844" s="127"/>
      <c r="AL844" s="127"/>
      <c r="AM844" s="127"/>
      <c r="AN844" s="127"/>
      <c r="AO844" s="127"/>
      <c r="AP844" s="127"/>
      <c r="AQ844" s="127"/>
      <c r="AR844" s="127"/>
      <c r="AS844" s="127"/>
      <c r="AT844" s="127"/>
      <c r="AU844" s="127"/>
      <c r="AV844" s="127"/>
      <c r="AW844" s="127"/>
      <c r="AX844" s="127"/>
      <c r="AY844" s="127"/>
      <c r="AZ844" s="127"/>
      <c r="BA844" s="127"/>
      <c r="BB844" s="127"/>
      <c r="BC844" s="127"/>
      <c r="BD844" s="127"/>
      <c r="BE844" s="127"/>
      <c r="BF844" s="127"/>
      <c r="BG844" s="127">
        <f t="shared" si="596"/>
        <v>0</v>
      </c>
      <c r="BH844" s="127">
        <f t="shared" si="596"/>
        <v>0</v>
      </c>
      <c r="BI844" s="127">
        <f t="shared" si="596"/>
        <v>0</v>
      </c>
      <c r="BJ844" s="127">
        <f t="shared" si="596"/>
        <v>0</v>
      </c>
      <c r="BK844" s="127">
        <f t="shared" si="596"/>
        <v>0</v>
      </c>
      <c r="BL844" s="127">
        <f t="shared" si="596"/>
        <v>0</v>
      </c>
      <c r="BM844" s="127">
        <f t="shared" si="596"/>
        <v>0</v>
      </c>
    </row>
    <row r="845" spans="2:65" x14ac:dyDescent="0.25">
      <c r="B845" t="str">
        <f t="shared" si="597"/>
        <v>ATTREZZATURE IND.LI E COMM.LI</v>
      </c>
      <c r="C845" s="51"/>
      <c r="F845" s="127"/>
      <c r="G845" s="127"/>
      <c r="H845" s="127"/>
      <c r="I845" s="127"/>
      <c r="J845" s="127"/>
      <c r="K845" s="127"/>
      <c r="L845" s="127"/>
      <c r="M845" s="127"/>
      <c r="N845" s="127"/>
      <c r="O845" s="127"/>
      <c r="P845" s="127"/>
      <c r="Q845" s="127"/>
      <c r="R845" s="127"/>
      <c r="S845" s="127"/>
      <c r="T845" s="127"/>
      <c r="U845" s="127"/>
      <c r="V845" s="127"/>
      <c r="W845" s="127"/>
      <c r="X845" s="127"/>
      <c r="Y845" s="127"/>
      <c r="Z845" s="127"/>
      <c r="AA845" s="127"/>
      <c r="AB845" s="127"/>
      <c r="AC845" s="127"/>
      <c r="AD845" s="127"/>
      <c r="AE845" s="127"/>
      <c r="AF845" s="127"/>
      <c r="AG845" s="127"/>
      <c r="AH845" s="127"/>
      <c r="AI845" s="127"/>
      <c r="AJ845" s="127"/>
      <c r="AK845" s="127"/>
      <c r="AL845" s="127"/>
      <c r="AM845" s="127"/>
      <c r="AN845" s="127"/>
      <c r="AO845" s="127"/>
      <c r="AP845" s="127"/>
      <c r="AQ845" s="127"/>
      <c r="AR845" s="127"/>
      <c r="AS845" s="127"/>
      <c r="AT845" s="127"/>
      <c r="AU845" s="127"/>
      <c r="AV845" s="127"/>
      <c r="AW845" s="127"/>
      <c r="AX845" s="127"/>
      <c r="AY845" s="127"/>
      <c r="AZ845" s="127"/>
      <c r="BA845" s="127"/>
      <c r="BB845" s="127"/>
      <c r="BC845" s="127"/>
      <c r="BD845" s="127"/>
      <c r="BE845" s="127"/>
      <c r="BF845" s="127"/>
      <c r="BG845" s="127">
        <f t="shared" si="596"/>
        <v>0</v>
      </c>
      <c r="BH845" s="127">
        <f t="shared" si="596"/>
        <v>0</v>
      </c>
      <c r="BI845" s="127">
        <f t="shared" si="596"/>
        <v>0</v>
      </c>
      <c r="BJ845" s="127">
        <f t="shared" si="596"/>
        <v>0</v>
      </c>
      <c r="BK845" s="127">
        <f t="shared" si="596"/>
        <v>0</v>
      </c>
      <c r="BL845" s="127">
        <f t="shared" si="596"/>
        <v>0</v>
      </c>
      <c r="BM845" s="127">
        <f t="shared" si="596"/>
        <v>0</v>
      </c>
    </row>
    <row r="846" spans="2:65" x14ac:dyDescent="0.25">
      <c r="B846" t="str">
        <f t="shared" si="597"/>
        <v>COSTI D'IMPIANTO E AMPLIAMENTO</v>
      </c>
      <c r="C846" s="51"/>
      <c r="F846" s="127"/>
      <c r="G846" s="127"/>
      <c r="H846" s="127"/>
      <c r="I846" s="127"/>
      <c r="J846" s="127"/>
      <c r="K846" s="127"/>
      <c r="L846" s="127"/>
      <c r="M846" s="127"/>
      <c r="N846" s="127"/>
      <c r="O846" s="127"/>
      <c r="P846" s="127"/>
      <c r="Q846" s="127"/>
      <c r="R846" s="127"/>
      <c r="S846" s="127"/>
      <c r="T846" s="127"/>
      <c r="U846" s="127"/>
      <c r="V846" s="127"/>
      <c r="W846" s="127"/>
      <c r="X846" s="127"/>
      <c r="Y846" s="127"/>
      <c r="Z846" s="127"/>
      <c r="AA846" s="127"/>
      <c r="AB846" s="127"/>
      <c r="AC846" s="127"/>
      <c r="AD846" s="127"/>
      <c r="AE846" s="127"/>
      <c r="AF846" s="127"/>
      <c r="AG846" s="127"/>
      <c r="AH846" s="127"/>
      <c r="AI846" s="127"/>
      <c r="AJ846" s="127"/>
      <c r="AK846" s="127"/>
      <c r="AL846" s="127"/>
      <c r="AM846" s="127"/>
      <c r="AN846" s="127"/>
      <c r="AO846" s="127"/>
      <c r="AP846" s="127"/>
      <c r="AQ846" s="127"/>
      <c r="AR846" s="127"/>
      <c r="AS846" s="127"/>
      <c r="AT846" s="127"/>
      <c r="AU846" s="127"/>
      <c r="AV846" s="127"/>
      <c r="AW846" s="127"/>
      <c r="AX846" s="127"/>
      <c r="AY846" s="127"/>
      <c r="AZ846" s="127"/>
      <c r="BA846" s="127"/>
      <c r="BB846" s="127"/>
      <c r="BC846" s="127"/>
      <c r="BD846" s="127"/>
      <c r="BE846" s="127"/>
      <c r="BF846" s="127"/>
      <c r="BG846" s="127">
        <f t="shared" si="596"/>
        <v>0</v>
      </c>
      <c r="BH846" s="127">
        <f t="shared" si="596"/>
        <v>0</v>
      </c>
      <c r="BI846" s="127">
        <f t="shared" si="596"/>
        <v>0</v>
      </c>
      <c r="BJ846" s="127">
        <f t="shared" si="596"/>
        <v>0</v>
      </c>
      <c r="BK846" s="127">
        <f t="shared" si="596"/>
        <v>0</v>
      </c>
      <c r="BL846" s="127">
        <f t="shared" si="596"/>
        <v>0</v>
      </c>
      <c r="BM846" s="127">
        <f t="shared" si="596"/>
        <v>0</v>
      </c>
    </row>
    <row r="847" spans="2:65" x14ac:dyDescent="0.25">
      <c r="B847" t="str">
        <f t="shared" si="597"/>
        <v>FEE D'INGRESSO</v>
      </c>
      <c r="C847" s="51"/>
      <c r="F847" s="127"/>
      <c r="G847" s="127"/>
      <c r="H847" s="127"/>
      <c r="I847" s="127"/>
      <c r="J847" s="127"/>
      <c r="K847" s="127"/>
      <c r="L847" s="127"/>
      <c r="M847" s="127"/>
      <c r="N847" s="127"/>
      <c r="O847" s="127"/>
      <c r="P847" s="127"/>
      <c r="Q847" s="127"/>
      <c r="R847" s="127"/>
      <c r="S847" s="127"/>
      <c r="T847" s="127"/>
      <c r="U847" s="127"/>
      <c r="V847" s="127"/>
      <c r="W847" s="127"/>
      <c r="X847" s="127"/>
      <c r="Y847" s="127"/>
      <c r="Z847" s="127"/>
      <c r="AA847" s="127"/>
      <c r="AB847" s="127"/>
      <c r="AC847" s="127"/>
      <c r="AD847" s="127"/>
      <c r="AE847" s="127"/>
      <c r="AF847" s="127"/>
      <c r="AG847" s="127"/>
      <c r="AH847" s="127"/>
      <c r="AI847" s="127"/>
      <c r="AJ847" s="127"/>
      <c r="AK847" s="127"/>
      <c r="AL847" s="127"/>
      <c r="AM847" s="127"/>
      <c r="AN847" s="127"/>
      <c r="AO847" s="127"/>
      <c r="AP847" s="127"/>
      <c r="AQ847" s="127"/>
      <c r="AR847" s="127"/>
      <c r="AS847" s="127"/>
      <c r="AT847" s="127"/>
      <c r="AU847" s="127"/>
      <c r="AV847" s="127"/>
      <c r="AW847" s="127"/>
      <c r="AX847" s="127"/>
      <c r="AY847" s="127"/>
      <c r="AZ847" s="127"/>
      <c r="BA847" s="127"/>
      <c r="BB847" s="127"/>
      <c r="BC847" s="127"/>
      <c r="BD847" s="127"/>
      <c r="BE847" s="127"/>
      <c r="BF847" s="127"/>
      <c r="BG847" s="127">
        <f t="shared" si="596"/>
        <v>0</v>
      </c>
      <c r="BH847" s="127">
        <f t="shared" si="596"/>
        <v>0</v>
      </c>
      <c r="BI847" s="127">
        <f t="shared" si="596"/>
        <v>0</v>
      </c>
      <c r="BJ847" s="127">
        <f t="shared" si="596"/>
        <v>0</v>
      </c>
      <c r="BK847" s="127">
        <f t="shared" si="596"/>
        <v>0</v>
      </c>
      <c r="BL847" s="127">
        <f t="shared" si="596"/>
        <v>0</v>
      </c>
      <c r="BM847" s="127">
        <f t="shared" si="596"/>
        <v>0</v>
      </c>
    </row>
    <row r="848" spans="2:65" x14ac:dyDescent="0.25">
      <c r="B848" t="str">
        <f>+B841</f>
        <v>ALTRE IMM.NI IMMATERIALI</v>
      </c>
      <c r="C848" s="51"/>
      <c r="F848" s="127"/>
      <c r="G848" s="127"/>
      <c r="H848" s="127"/>
      <c r="I848" s="127"/>
      <c r="J848" s="127"/>
      <c r="K848" s="127"/>
      <c r="L848" s="127"/>
      <c r="M848" s="127"/>
      <c r="N848" s="127"/>
      <c r="O848" s="127"/>
      <c r="P848" s="127"/>
      <c r="Q848" s="127"/>
      <c r="R848" s="127"/>
      <c r="S848" s="127"/>
      <c r="T848" s="127"/>
      <c r="U848" s="127"/>
      <c r="V848" s="127"/>
      <c r="W848" s="127"/>
      <c r="X848" s="127"/>
      <c r="Y848" s="127"/>
      <c r="Z848" s="127"/>
      <c r="AA848" s="127"/>
      <c r="AB848" s="127"/>
      <c r="AC848" s="127"/>
      <c r="AD848" s="127"/>
      <c r="AE848" s="127"/>
      <c r="AF848" s="127"/>
      <c r="AG848" s="127"/>
      <c r="AH848" s="127"/>
      <c r="AI848" s="127"/>
      <c r="AJ848" s="127"/>
      <c r="AK848" s="127"/>
      <c r="AL848" s="127"/>
      <c r="AM848" s="127"/>
      <c r="AN848" s="127"/>
      <c r="AO848" s="127"/>
      <c r="AP848" s="127"/>
      <c r="AQ848" s="127"/>
      <c r="AR848" s="127"/>
      <c r="AS848" s="127"/>
      <c r="AT848" s="127"/>
      <c r="AU848" s="127"/>
      <c r="AV848" s="127"/>
      <c r="AW848" s="127"/>
      <c r="AX848" s="127"/>
      <c r="AY848" s="127"/>
      <c r="AZ848" s="127"/>
      <c r="BA848" s="127"/>
      <c r="BB848" s="127"/>
      <c r="BC848" s="127"/>
      <c r="BD848" s="127"/>
      <c r="BE848" s="127"/>
      <c r="BF848" s="127"/>
      <c r="BG848" s="127">
        <f t="shared" si="596"/>
        <v>0</v>
      </c>
      <c r="BH848" s="127">
        <f t="shared" si="596"/>
        <v>0</v>
      </c>
      <c r="BI848" s="127">
        <f t="shared" si="596"/>
        <v>0</v>
      </c>
      <c r="BJ848" s="127">
        <f t="shared" si="596"/>
        <v>0</v>
      </c>
      <c r="BK848" s="127">
        <f t="shared" si="596"/>
        <v>0</v>
      </c>
      <c r="BL848" s="127">
        <f t="shared" si="596"/>
        <v>0</v>
      </c>
      <c r="BM848" s="127">
        <f t="shared" si="596"/>
        <v>0</v>
      </c>
    </row>
    <row r="849" spans="2:65" x14ac:dyDescent="0.25">
      <c r="F849" s="142"/>
      <c r="G849" s="142"/>
      <c r="H849" s="142"/>
      <c r="I849" s="142"/>
      <c r="J849" s="142"/>
      <c r="K849" s="142"/>
      <c r="L849" s="142"/>
      <c r="M849" s="142"/>
      <c r="N849" s="142"/>
      <c r="O849" s="142"/>
      <c r="P849" s="142"/>
      <c r="Q849" s="142"/>
      <c r="R849" s="142"/>
      <c r="S849" s="142"/>
      <c r="T849" s="142"/>
      <c r="U849" s="142"/>
      <c r="V849" s="142"/>
      <c r="W849" s="142"/>
      <c r="X849" s="142"/>
      <c r="Y849" s="142"/>
      <c r="Z849" s="142"/>
      <c r="AA849" s="142"/>
      <c r="AB849" s="142"/>
      <c r="AC849" s="142"/>
      <c r="AD849" s="142"/>
      <c r="AE849" s="142"/>
      <c r="AF849" s="142"/>
      <c r="AG849" s="142"/>
      <c r="AH849" s="142"/>
      <c r="AI849" s="142"/>
      <c r="AJ849" s="142"/>
      <c r="AK849" s="142"/>
      <c r="AL849" s="142"/>
      <c r="AM849" s="142"/>
      <c r="AN849" s="142"/>
      <c r="AO849" s="142"/>
      <c r="AP849" s="142"/>
      <c r="AQ849" s="142"/>
      <c r="AR849" s="142"/>
      <c r="AS849" s="142"/>
      <c r="AT849" s="142"/>
      <c r="AU849" s="142"/>
      <c r="AV849" s="142"/>
      <c r="AW849" s="142"/>
      <c r="AX849" s="142"/>
      <c r="AY849" s="142"/>
      <c r="AZ849" s="142"/>
      <c r="BA849" s="142"/>
      <c r="BB849" s="142"/>
      <c r="BC849" s="142"/>
      <c r="BD849" s="142"/>
      <c r="BE849" s="142"/>
      <c r="BF849" s="142"/>
      <c r="BG849" s="142"/>
      <c r="BH849" s="142"/>
      <c r="BI849" s="142"/>
      <c r="BJ849" s="142"/>
      <c r="BK849" s="142"/>
      <c r="BL849" s="142"/>
      <c r="BM849" s="142"/>
    </row>
    <row r="850" spans="2:65" ht="30" x14ac:dyDescent="0.25">
      <c r="C850" s="50" t="s">
        <v>165</v>
      </c>
      <c r="F850" s="165" t="s">
        <v>166</v>
      </c>
      <c r="G850" s="165" t="s">
        <v>166</v>
      </c>
      <c r="H850" s="165" t="s">
        <v>166</v>
      </c>
      <c r="I850" s="165" t="s">
        <v>166</v>
      </c>
      <c r="J850" s="165" t="s">
        <v>166</v>
      </c>
      <c r="K850" s="165" t="s">
        <v>166</v>
      </c>
      <c r="L850" s="165" t="s">
        <v>166</v>
      </c>
      <c r="M850" s="165" t="s">
        <v>166</v>
      </c>
      <c r="N850" s="165" t="s">
        <v>166</v>
      </c>
      <c r="O850" s="165" t="s">
        <v>166</v>
      </c>
      <c r="P850" s="165" t="s">
        <v>166</v>
      </c>
      <c r="Q850" s="165" t="s">
        <v>166</v>
      </c>
      <c r="R850" s="165" t="s">
        <v>166</v>
      </c>
      <c r="S850" s="165" t="s">
        <v>166</v>
      </c>
      <c r="T850" s="165" t="s">
        <v>166</v>
      </c>
      <c r="U850" s="165" t="s">
        <v>166</v>
      </c>
      <c r="V850" s="165" t="s">
        <v>166</v>
      </c>
      <c r="W850" s="165" t="s">
        <v>166</v>
      </c>
      <c r="X850" s="165" t="s">
        <v>166</v>
      </c>
      <c r="Y850" s="165" t="s">
        <v>166</v>
      </c>
      <c r="Z850" s="165" t="s">
        <v>166</v>
      </c>
      <c r="AA850" s="165" t="s">
        <v>166</v>
      </c>
      <c r="AB850" s="165" t="s">
        <v>166</v>
      </c>
      <c r="AC850" s="165" t="s">
        <v>166</v>
      </c>
      <c r="AD850" s="165" t="s">
        <v>166</v>
      </c>
      <c r="AE850" s="165" t="s">
        <v>166</v>
      </c>
      <c r="AF850" s="165" t="s">
        <v>166</v>
      </c>
      <c r="AG850" s="165" t="s">
        <v>166</v>
      </c>
      <c r="AH850" s="165" t="s">
        <v>166</v>
      </c>
      <c r="AI850" s="165" t="s">
        <v>166</v>
      </c>
      <c r="AJ850" s="165" t="s">
        <v>166</v>
      </c>
      <c r="AK850" s="165" t="s">
        <v>166</v>
      </c>
      <c r="AL850" s="165" t="s">
        <v>166</v>
      </c>
      <c r="AM850" s="165" t="s">
        <v>166</v>
      </c>
      <c r="AN850" s="165" t="s">
        <v>166</v>
      </c>
      <c r="AO850" s="165" t="s">
        <v>166</v>
      </c>
      <c r="AP850" s="165" t="s">
        <v>166</v>
      </c>
      <c r="AQ850" s="165" t="s">
        <v>166</v>
      </c>
      <c r="AR850" s="165" t="s">
        <v>166</v>
      </c>
      <c r="AS850" s="165" t="s">
        <v>166</v>
      </c>
      <c r="AT850" s="165" t="s">
        <v>166</v>
      </c>
      <c r="AU850" s="165" t="s">
        <v>166</v>
      </c>
      <c r="AV850" s="165" t="s">
        <v>166</v>
      </c>
      <c r="AW850" s="165" t="s">
        <v>166</v>
      </c>
      <c r="AX850" s="165" t="s">
        <v>166</v>
      </c>
      <c r="AY850" s="165" t="s">
        <v>166</v>
      </c>
      <c r="AZ850" s="165" t="s">
        <v>166</v>
      </c>
      <c r="BA850" s="165" t="s">
        <v>166</v>
      </c>
      <c r="BB850" s="165" t="s">
        <v>166</v>
      </c>
      <c r="BC850" s="165" t="s">
        <v>166</v>
      </c>
      <c r="BD850" s="165" t="s">
        <v>166</v>
      </c>
      <c r="BE850" s="165" t="s">
        <v>166</v>
      </c>
      <c r="BF850" s="165" t="s">
        <v>166</v>
      </c>
      <c r="BG850" s="165" t="s">
        <v>166</v>
      </c>
      <c r="BH850" s="165" t="s">
        <v>166</v>
      </c>
      <c r="BI850" s="165" t="s">
        <v>166</v>
      </c>
      <c r="BJ850" s="165" t="s">
        <v>166</v>
      </c>
      <c r="BK850" s="165" t="s">
        <v>166</v>
      </c>
      <c r="BL850" s="165" t="s">
        <v>166</v>
      </c>
      <c r="BM850" s="165" t="s">
        <v>166</v>
      </c>
    </row>
    <row r="851" spans="2:65" x14ac:dyDescent="0.25">
      <c r="B851" t="str">
        <f>+B836</f>
        <v>FABBRICATI</v>
      </c>
      <c r="C851" s="51">
        <f>+C836</f>
        <v>0</v>
      </c>
      <c r="F851" s="127"/>
      <c r="G851" s="127"/>
      <c r="H851" s="127"/>
      <c r="I851" s="127"/>
      <c r="J851" s="127"/>
      <c r="K851" s="127"/>
      <c r="L851" s="127"/>
      <c r="M851" s="127"/>
      <c r="N851" s="127"/>
      <c r="O851" s="127"/>
      <c r="P851" s="127"/>
      <c r="Q851" s="127"/>
      <c r="R851" s="127"/>
      <c r="S851" s="127"/>
      <c r="T851" s="127"/>
      <c r="U851" s="127"/>
      <c r="V851" s="127"/>
      <c r="W851" s="127"/>
      <c r="X851" s="127"/>
      <c r="Y851" s="127"/>
      <c r="Z851" s="127"/>
      <c r="AA851" s="127"/>
      <c r="AB851" s="127"/>
      <c r="AC851" s="127"/>
      <c r="AD851" s="127"/>
      <c r="AE851" s="127"/>
      <c r="AF851" s="127"/>
      <c r="AG851" s="127"/>
      <c r="AH851" s="127"/>
      <c r="AI851" s="127"/>
      <c r="AJ851" s="127"/>
      <c r="AK851" s="127"/>
      <c r="AL851" s="127"/>
      <c r="AM851" s="127"/>
      <c r="AN851" s="127"/>
      <c r="AO851" s="127"/>
      <c r="AP851" s="127"/>
      <c r="AQ851" s="127"/>
      <c r="AR851" s="127"/>
      <c r="AS851" s="127"/>
      <c r="AT851" s="127"/>
      <c r="AU851" s="127"/>
      <c r="AV851" s="127"/>
      <c r="AW851" s="127"/>
      <c r="AX851" s="127"/>
      <c r="AY851" s="127"/>
      <c r="AZ851" s="127"/>
      <c r="BA851" s="127"/>
      <c r="BB851" s="127"/>
      <c r="BC851" s="127"/>
      <c r="BD851" s="127"/>
      <c r="BE851" s="127"/>
      <c r="BF851" s="127"/>
      <c r="BG851" s="127"/>
      <c r="BH851" s="127">
        <f t="shared" ref="BH851:BM851" si="598">+IF(BG858=$G$5,0,1)*(SUM($G$5)*$C851)/12</f>
        <v>0</v>
      </c>
      <c r="BI851" s="127">
        <f t="shared" si="598"/>
        <v>0</v>
      </c>
      <c r="BJ851" s="127">
        <f t="shared" si="598"/>
        <v>0</v>
      </c>
      <c r="BK851" s="127">
        <f t="shared" si="598"/>
        <v>0</v>
      </c>
      <c r="BL851" s="127">
        <f t="shared" si="598"/>
        <v>0</v>
      </c>
      <c r="BM851" s="127">
        <f t="shared" si="598"/>
        <v>0</v>
      </c>
    </row>
    <row r="852" spans="2:65" x14ac:dyDescent="0.25">
      <c r="B852" t="str">
        <f t="shared" ref="B852:C856" si="599">+B837</f>
        <v>IMPIANTI E MACCHINARI</v>
      </c>
      <c r="C852" s="51">
        <f t="shared" si="599"/>
        <v>0</v>
      </c>
      <c r="F852" s="127"/>
      <c r="G852" s="127"/>
      <c r="H852" s="127"/>
      <c r="I852" s="127"/>
      <c r="J852" s="127"/>
      <c r="K852" s="127"/>
      <c r="L852" s="127"/>
      <c r="M852" s="127"/>
      <c r="N852" s="127"/>
      <c r="O852" s="127"/>
      <c r="P852" s="127"/>
      <c r="Q852" s="127"/>
      <c r="R852" s="127"/>
      <c r="S852" s="127"/>
      <c r="T852" s="127"/>
      <c r="U852" s="127"/>
      <c r="V852" s="127"/>
      <c r="W852" s="127"/>
      <c r="X852" s="127"/>
      <c r="Y852" s="127"/>
      <c r="Z852" s="127"/>
      <c r="AA852" s="127"/>
      <c r="AB852" s="127"/>
      <c r="AC852" s="127"/>
      <c r="AD852" s="127"/>
      <c r="AE852" s="127"/>
      <c r="AF852" s="127"/>
      <c r="AG852" s="127"/>
      <c r="AH852" s="127"/>
      <c r="AI852" s="127"/>
      <c r="AJ852" s="127"/>
      <c r="AK852" s="127"/>
      <c r="AL852" s="127"/>
      <c r="AM852" s="127"/>
      <c r="AN852" s="127"/>
      <c r="AO852" s="127"/>
      <c r="AP852" s="127"/>
      <c r="AQ852" s="127"/>
      <c r="AR852" s="127"/>
      <c r="AS852" s="127"/>
      <c r="AT852" s="127"/>
      <c r="AU852" s="127"/>
      <c r="AV852" s="127"/>
      <c r="AW852" s="127"/>
      <c r="AX852" s="127"/>
      <c r="AY852" s="127"/>
      <c r="AZ852" s="127"/>
      <c r="BA852" s="127"/>
      <c r="BB852" s="127"/>
      <c r="BC852" s="127"/>
      <c r="BD852" s="127"/>
      <c r="BE852" s="127"/>
      <c r="BF852" s="127"/>
      <c r="BG852" s="127"/>
      <c r="BH852" s="127">
        <f t="shared" ref="BH852:BM852" si="600">+IF(BG859=$G$5,0,1)*(SUM($G$6)*$C852)/12</f>
        <v>0</v>
      </c>
      <c r="BI852" s="127">
        <f t="shared" si="600"/>
        <v>0</v>
      </c>
      <c r="BJ852" s="127">
        <f t="shared" si="600"/>
        <v>0</v>
      </c>
      <c r="BK852" s="127">
        <f t="shared" si="600"/>
        <v>0</v>
      </c>
      <c r="BL852" s="127">
        <f t="shared" si="600"/>
        <v>0</v>
      </c>
      <c r="BM852" s="127">
        <f t="shared" si="600"/>
        <v>0</v>
      </c>
    </row>
    <row r="853" spans="2:65" x14ac:dyDescent="0.25">
      <c r="B853" t="str">
        <f t="shared" si="599"/>
        <v>ATTREZZATURE IND.LI E COMM.LI</v>
      </c>
      <c r="C853" s="51">
        <f t="shared" si="599"/>
        <v>0</v>
      </c>
      <c r="F853" s="127"/>
      <c r="G853" s="127"/>
      <c r="H853" s="127"/>
      <c r="I853" s="127"/>
      <c r="J853" s="127"/>
      <c r="K853" s="127"/>
      <c r="L853" s="127"/>
      <c r="M853" s="127"/>
      <c r="N853" s="127"/>
      <c r="O853" s="127"/>
      <c r="P853" s="127"/>
      <c r="Q853" s="127"/>
      <c r="R853" s="127"/>
      <c r="S853" s="127"/>
      <c r="T853" s="127"/>
      <c r="U853" s="127"/>
      <c r="V853" s="127"/>
      <c r="W853" s="127"/>
      <c r="X853" s="127"/>
      <c r="Y853" s="127"/>
      <c r="Z853" s="127"/>
      <c r="AA853" s="127"/>
      <c r="AB853" s="127"/>
      <c r="AC853" s="127"/>
      <c r="AD853" s="127"/>
      <c r="AE853" s="127"/>
      <c r="AF853" s="127"/>
      <c r="AG853" s="127"/>
      <c r="AH853" s="127"/>
      <c r="AI853" s="127"/>
      <c r="AJ853" s="127"/>
      <c r="AK853" s="127"/>
      <c r="AL853" s="127"/>
      <c r="AM853" s="127"/>
      <c r="AN853" s="127"/>
      <c r="AO853" s="127"/>
      <c r="AP853" s="127"/>
      <c r="AQ853" s="127"/>
      <c r="AR853" s="127"/>
      <c r="AS853" s="127"/>
      <c r="AT853" s="127"/>
      <c r="AU853" s="127"/>
      <c r="AV853" s="127"/>
      <c r="AW853" s="127"/>
      <c r="AX853" s="127"/>
      <c r="AY853" s="127"/>
      <c r="AZ853" s="127"/>
      <c r="BA853" s="127"/>
      <c r="BB853" s="127"/>
      <c r="BC853" s="127"/>
      <c r="BD853" s="127"/>
      <c r="BE853" s="127"/>
      <c r="BF853" s="127"/>
      <c r="BG853" s="127"/>
      <c r="BH853" s="127">
        <f t="shared" ref="BH853:BM853" si="601">+IF(BG860=$G$5,0,1)*(SUM($G$7)*$C853)/12</f>
        <v>0</v>
      </c>
      <c r="BI853" s="127">
        <f t="shared" si="601"/>
        <v>0</v>
      </c>
      <c r="BJ853" s="127">
        <f t="shared" si="601"/>
        <v>0</v>
      </c>
      <c r="BK853" s="127">
        <f t="shared" si="601"/>
        <v>0</v>
      </c>
      <c r="BL853" s="127">
        <f t="shared" si="601"/>
        <v>0</v>
      </c>
      <c r="BM853" s="127">
        <f t="shared" si="601"/>
        <v>0</v>
      </c>
    </row>
    <row r="854" spans="2:65" x14ac:dyDescent="0.25">
      <c r="B854" t="str">
        <f t="shared" si="599"/>
        <v>COSTI D'IMPIANTO E AMPLIAMENTO</v>
      </c>
      <c r="C854" s="51">
        <f t="shared" si="599"/>
        <v>0</v>
      </c>
      <c r="F854" s="127"/>
      <c r="G854" s="127"/>
      <c r="H854" s="127"/>
      <c r="I854" s="127"/>
      <c r="J854" s="127"/>
      <c r="K854" s="127"/>
      <c r="L854" s="127"/>
      <c r="M854" s="127"/>
      <c r="N854" s="127"/>
      <c r="O854" s="127"/>
      <c r="P854" s="127"/>
      <c r="Q854" s="127"/>
      <c r="R854" s="127"/>
      <c r="S854" s="127"/>
      <c r="T854" s="127"/>
      <c r="U854" s="127"/>
      <c r="V854" s="127"/>
      <c r="W854" s="127"/>
      <c r="X854" s="127"/>
      <c r="Y854" s="127"/>
      <c r="Z854" s="127"/>
      <c r="AA854" s="127"/>
      <c r="AB854" s="127"/>
      <c r="AC854" s="127"/>
      <c r="AD854" s="127"/>
      <c r="AE854" s="127"/>
      <c r="AF854" s="127"/>
      <c r="AG854" s="127"/>
      <c r="AH854" s="127"/>
      <c r="AI854" s="127"/>
      <c r="AJ854" s="127"/>
      <c r="AK854" s="127"/>
      <c r="AL854" s="127"/>
      <c r="AM854" s="127"/>
      <c r="AN854" s="127"/>
      <c r="AO854" s="127"/>
      <c r="AP854" s="127"/>
      <c r="AQ854" s="127"/>
      <c r="AR854" s="127"/>
      <c r="AS854" s="127"/>
      <c r="AT854" s="127"/>
      <c r="AU854" s="127"/>
      <c r="AV854" s="127"/>
      <c r="AW854" s="127"/>
      <c r="AX854" s="127"/>
      <c r="AY854" s="127"/>
      <c r="AZ854" s="127"/>
      <c r="BA854" s="127"/>
      <c r="BB854" s="127"/>
      <c r="BC854" s="127"/>
      <c r="BD854" s="127"/>
      <c r="BE854" s="127"/>
      <c r="BF854" s="127"/>
      <c r="BG854" s="127"/>
      <c r="BH854" s="127">
        <f t="shared" ref="BH854:BM854" si="602">+IF(BG861=$G$5,0,1)*(SUM($G$8)*$C854)/12</f>
        <v>0</v>
      </c>
      <c r="BI854" s="127">
        <f t="shared" si="602"/>
        <v>0</v>
      </c>
      <c r="BJ854" s="127">
        <f t="shared" si="602"/>
        <v>0</v>
      </c>
      <c r="BK854" s="127">
        <f t="shared" si="602"/>
        <v>0</v>
      </c>
      <c r="BL854" s="127">
        <f t="shared" si="602"/>
        <v>0</v>
      </c>
      <c r="BM854" s="127">
        <f t="shared" si="602"/>
        <v>0</v>
      </c>
    </row>
    <row r="855" spans="2:65" x14ac:dyDescent="0.25">
      <c r="B855" t="str">
        <f t="shared" si="599"/>
        <v>FEE D'INGRESSO</v>
      </c>
      <c r="C855" s="51">
        <f t="shared" si="599"/>
        <v>0</v>
      </c>
      <c r="F855" s="127"/>
      <c r="G855" s="127"/>
      <c r="H855" s="127"/>
      <c r="I855" s="127"/>
      <c r="J855" s="127"/>
      <c r="K855" s="127"/>
      <c r="L855" s="127"/>
      <c r="M855" s="127"/>
      <c r="N855" s="127"/>
      <c r="O855" s="127"/>
      <c r="P855" s="127"/>
      <c r="Q855" s="127"/>
      <c r="R855" s="127"/>
      <c r="S855" s="127"/>
      <c r="T855" s="127"/>
      <c r="U855" s="127"/>
      <c r="V855" s="127"/>
      <c r="W855" s="127"/>
      <c r="X855" s="127"/>
      <c r="Y855" s="127"/>
      <c r="Z855" s="127"/>
      <c r="AA855" s="127"/>
      <c r="AB855" s="127"/>
      <c r="AC855" s="127"/>
      <c r="AD855" s="127"/>
      <c r="AE855" s="127"/>
      <c r="AF855" s="127"/>
      <c r="AG855" s="127"/>
      <c r="AH855" s="127"/>
      <c r="AI855" s="127"/>
      <c r="AJ855" s="127"/>
      <c r="AK855" s="127"/>
      <c r="AL855" s="127"/>
      <c r="AM855" s="127"/>
      <c r="AN855" s="127"/>
      <c r="AO855" s="127"/>
      <c r="AP855" s="127"/>
      <c r="AQ855" s="127"/>
      <c r="AR855" s="127"/>
      <c r="AS855" s="127"/>
      <c r="AT855" s="127"/>
      <c r="AU855" s="127"/>
      <c r="AV855" s="127"/>
      <c r="AW855" s="127"/>
      <c r="AX855" s="127"/>
      <c r="AY855" s="127"/>
      <c r="AZ855" s="127"/>
      <c r="BA855" s="127"/>
      <c r="BB855" s="127"/>
      <c r="BC855" s="127"/>
      <c r="BD855" s="127"/>
      <c r="BE855" s="127"/>
      <c r="BF855" s="127"/>
      <c r="BG855" s="127"/>
      <c r="BH855" s="127">
        <f t="shared" ref="BH855:BM855" si="603">+IF(BG862=$G$5,0,1)*(SUM($G$9)*$C855)/12</f>
        <v>0</v>
      </c>
      <c r="BI855" s="127">
        <f t="shared" si="603"/>
        <v>0</v>
      </c>
      <c r="BJ855" s="127">
        <f t="shared" si="603"/>
        <v>0</v>
      </c>
      <c r="BK855" s="127">
        <f t="shared" si="603"/>
        <v>0</v>
      </c>
      <c r="BL855" s="127">
        <f t="shared" si="603"/>
        <v>0</v>
      </c>
      <c r="BM855" s="127">
        <f t="shared" si="603"/>
        <v>0</v>
      </c>
    </row>
    <row r="856" spans="2:65" x14ac:dyDescent="0.25">
      <c r="B856" t="str">
        <f t="shared" si="599"/>
        <v>ALTRE IMM.NI IMMATERIALI</v>
      </c>
      <c r="C856" s="51">
        <f t="shared" si="599"/>
        <v>0</v>
      </c>
      <c r="F856" s="127"/>
      <c r="G856" s="127"/>
      <c r="H856" s="127"/>
      <c r="I856" s="127"/>
      <c r="J856" s="127"/>
      <c r="K856" s="127"/>
      <c r="L856" s="127"/>
      <c r="M856" s="127"/>
      <c r="N856" s="127"/>
      <c r="O856" s="127"/>
      <c r="P856" s="127"/>
      <c r="Q856" s="127"/>
      <c r="R856" s="127"/>
      <c r="S856" s="127"/>
      <c r="T856" s="127"/>
      <c r="U856" s="127"/>
      <c r="V856" s="127"/>
      <c r="W856" s="127"/>
      <c r="X856" s="127"/>
      <c r="Y856" s="127"/>
      <c r="Z856" s="127"/>
      <c r="AA856" s="127"/>
      <c r="AB856" s="127"/>
      <c r="AC856" s="127"/>
      <c r="AD856" s="127"/>
      <c r="AE856" s="127"/>
      <c r="AF856" s="127"/>
      <c r="AG856" s="127"/>
      <c r="AH856" s="127"/>
      <c r="AI856" s="127"/>
      <c r="AJ856" s="127"/>
      <c r="AK856" s="127"/>
      <c r="AL856" s="127"/>
      <c r="AM856" s="127"/>
      <c r="AN856" s="127"/>
      <c r="AO856" s="127"/>
      <c r="AP856" s="127"/>
      <c r="AQ856" s="127"/>
      <c r="AR856" s="127"/>
      <c r="AS856" s="127"/>
      <c r="AT856" s="127"/>
      <c r="AU856" s="127"/>
      <c r="AV856" s="127"/>
      <c r="AW856" s="127"/>
      <c r="AX856" s="127"/>
      <c r="AY856" s="127"/>
      <c r="AZ856" s="127"/>
      <c r="BA856" s="127"/>
      <c r="BB856" s="127"/>
      <c r="BC856" s="127"/>
      <c r="BD856" s="127"/>
      <c r="BE856" s="127"/>
      <c r="BF856" s="127"/>
      <c r="BG856" s="127"/>
      <c r="BH856" s="127">
        <f t="shared" ref="BH856:BM856" si="604">+IF(BG863=$G$5,0,1)*(SUM($G$10)*$C856)/12</f>
        <v>0</v>
      </c>
      <c r="BI856" s="127">
        <f t="shared" si="604"/>
        <v>0</v>
      </c>
      <c r="BJ856" s="127">
        <f t="shared" si="604"/>
        <v>0</v>
      </c>
      <c r="BK856" s="127">
        <f t="shared" si="604"/>
        <v>0</v>
      </c>
      <c r="BL856" s="127">
        <f t="shared" si="604"/>
        <v>0</v>
      </c>
      <c r="BM856" s="127">
        <f t="shared" si="604"/>
        <v>0</v>
      </c>
    </row>
    <row r="857" spans="2:65" ht="30" x14ac:dyDescent="0.25">
      <c r="C857" s="50"/>
      <c r="F857" s="165" t="s">
        <v>167</v>
      </c>
      <c r="G857" s="165" t="s">
        <v>167</v>
      </c>
      <c r="H857" s="165" t="s">
        <v>167</v>
      </c>
      <c r="I857" s="165" t="s">
        <v>167</v>
      </c>
      <c r="J857" s="165" t="s">
        <v>167</v>
      </c>
      <c r="K857" s="165" t="s">
        <v>167</v>
      </c>
      <c r="L857" s="165" t="s">
        <v>167</v>
      </c>
      <c r="M857" s="165" t="s">
        <v>167</v>
      </c>
      <c r="N857" s="165" t="s">
        <v>167</v>
      </c>
      <c r="O857" s="165" t="s">
        <v>167</v>
      </c>
      <c r="P857" s="165" t="s">
        <v>167</v>
      </c>
      <c r="Q857" s="165" t="s">
        <v>167</v>
      </c>
      <c r="R857" s="165" t="s">
        <v>167</v>
      </c>
      <c r="S857" s="165" t="s">
        <v>167</v>
      </c>
      <c r="T857" s="165" t="s">
        <v>167</v>
      </c>
      <c r="U857" s="165" t="s">
        <v>167</v>
      </c>
      <c r="V857" s="165" t="s">
        <v>167</v>
      </c>
      <c r="W857" s="165" t="s">
        <v>167</v>
      </c>
      <c r="X857" s="165" t="s">
        <v>167</v>
      </c>
      <c r="Y857" s="165" t="s">
        <v>167</v>
      </c>
      <c r="Z857" s="165" t="s">
        <v>167</v>
      </c>
      <c r="AA857" s="165" t="s">
        <v>167</v>
      </c>
      <c r="AB857" s="165" t="s">
        <v>167</v>
      </c>
      <c r="AC857" s="165" t="s">
        <v>167</v>
      </c>
      <c r="AD857" s="165" t="s">
        <v>167</v>
      </c>
      <c r="AE857" s="165" t="s">
        <v>167</v>
      </c>
      <c r="AF857" s="165" t="s">
        <v>167</v>
      </c>
      <c r="AG857" s="165" t="s">
        <v>167</v>
      </c>
      <c r="AH857" s="165" t="s">
        <v>167</v>
      </c>
      <c r="AI857" s="165" t="s">
        <v>167</v>
      </c>
      <c r="AJ857" s="165" t="s">
        <v>167</v>
      </c>
      <c r="AK857" s="165" t="s">
        <v>167</v>
      </c>
      <c r="AL857" s="165" t="s">
        <v>167</v>
      </c>
      <c r="AM857" s="165" t="s">
        <v>167</v>
      </c>
      <c r="AN857" s="165" t="s">
        <v>167</v>
      </c>
      <c r="AO857" s="165" t="s">
        <v>167</v>
      </c>
      <c r="AP857" s="165" t="s">
        <v>167</v>
      </c>
      <c r="AQ857" s="165" t="s">
        <v>167</v>
      </c>
      <c r="AR857" s="165" t="s">
        <v>167</v>
      </c>
      <c r="AS857" s="165" t="s">
        <v>167</v>
      </c>
      <c r="AT857" s="165" t="s">
        <v>167</v>
      </c>
      <c r="AU857" s="165" t="s">
        <v>167</v>
      </c>
      <c r="AV857" s="165" t="s">
        <v>167</v>
      </c>
      <c r="AW857" s="165" t="s">
        <v>167</v>
      </c>
      <c r="AX857" s="165" t="s">
        <v>167</v>
      </c>
      <c r="AY857" s="165" t="s">
        <v>167</v>
      </c>
      <c r="AZ857" s="165" t="s">
        <v>167</v>
      </c>
      <c r="BA857" s="165" t="s">
        <v>167</v>
      </c>
      <c r="BB857" s="165" t="s">
        <v>167</v>
      </c>
      <c r="BC857" s="165" t="s">
        <v>167</v>
      </c>
      <c r="BD857" s="165" t="s">
        <v>167</v>
      </c>
      <c r="BE857" s="165" t="s">
        <v>167</v>
      </c>
      <c r="BF857" s="165" t="s">
        <v>167</v>
      </c>
      <c r="BG857" s="165" t="s">
        <v>167</v>
      </c>
      <c r="BH857" s="165" t="s">
        <v>167</v>
      </c>
      <c r="BI857" s="165" t="s">
        <v>167</v>
      </c>
      <c r="BJ857" s="165" t="s">
        <v>167</v>
      </c>
      <c r="BK857" s="165" t="s">
        <v>167</v>
      </c>
      <c r="BL857" s="165" t="s">
        <v>167</v>
      </c>
      <c r="BM857" s="165" t="s">
        <v>167</v>
      </c>
    </row>
    <row r="858" spans="2:65" x14ac:dyDescent="0.25">
      <c r="B858" t="str">
        <f>+B851</f>
        <v>FABBRICATI</v>
      </c>
      <c r="C858" s="51"/>
      <c r="F858" s="127"/>
      <c r="G858" s="127"/>
      <c r="H858" s="127"/>
      <c r="I858" s="127"/>
      <c r="J858" s="127"/>
      <c r="K858" s="127"/>
      <c r="L858" s="127"/>
      <c r="M858" s="127"/>
      <c r="N858" s="127"/>
      <c r="O858" s="127"/>
      <c r="P858" s="127"/>
      <c r="Q858" s="127"/>
      <c r="R858" s="127"/>
      <c r="S858" s="127"/>
      <c r="T858" s="127"/>
      <c r="U858" s="127"/>
      <c r="V858" s="127"/>
      <c r="W858" s="127"/>
      <c r="X858" s="127"/>
      <c r="Y858" s="127"/>
      <c r="Z858" s="127"/>
      <c r="AA858" s="127"/>
      <c r="AB858" s="127"/>
      <c r="AC858" s="127"/>
      <c r="AD858" s="127"/>
      <c r="AE858" s="127"/>
      <c r="AF858" s="127"/>
      <c r="AG858" s="127"/>
      <c r="AH858" s="127"/>
      <c r="AI858" s="127"/>
      <c r="AJ858" s="127"/>
      <c r="AK858" s="127"/>
      <c r="AL858" s="127"/>
      <c r="AM858" s="127"/>
      <c r="AN858" s="127"/>
      <c r="AO858" s="127"/>
      <c r="AP858" s="127"/>
      <c r="AQ858" s="127"/>
      <c r="AR858" s="127"/>
      <c r="AS858" s="127"/>
      <c r="AT858" s="127"/>
      <c r="AU858" s="127"/>
      <c r="AV858" s="127"/>
      <c r="AW858" s="127"/>
      <c r="AX858" s="127"/>
      <c r="AY858" s="127"/>
      <c r="AZ858" s="127"/>
      <c r="BA858" s="127"/>
      <c r="BB858" s="127"/>
      <c r="BC858" s="127"/>
      <c r="BD858" s="127"/>
      <c r="BE858" s="127"/>
      <c r="BF858" s="127"/>
      <c r="BG858" s="127"/>
      <c r="BH858" s="127">
        <f t="shared" ref="BH858:BM863" si="605">+BG858+BH851</f>
        <v>0</v>
      </c>
      <c r="BI858" s="127">
        <f t="shared" si="605"/>
        <v>0</v>
      </c>
      <c r="BJ858" s="127">
        <f t="shared" si="605"/>
        <v>0</v>
      </c>
      <c r="BK858" s="127">
        <f t="shared" si="605"/>
        <v>0</v>
      </c>
      <c r="BL858" s="127">
        <f t="shared" si="605"/>
        <v>0</v>
      </c>
      <c r="BM858" s="127">
        <f t="shared" si="605"/>
        <v>0</v>
      </c>
    </row>
    <row r="859" spans="2:65" x14ac:dyDescent="0.25">
      <c r="B859" t="str">
        <f t="shared" ref="B859:B862" si="606">+B852</f>
        <v>IMPIANTI E MACCHINARI</v>
      </c>
      <c r="C859" s="51"/>
      <c r="F859" s="127"/>
      <c r="G859" s="127"/>
      <c r="H859" s="127"/>
      <c r="I859" s="127"/>
      <c r="J859" s="127"/>
      <c r="K859" s="127"/>
      <c r="L859" s="127"/>
      <c r="M859" s="127"/>
      <c r="N859" s="127"/>
      <c r="O859" s="127"/>
      <c r="P859" s="127"/>
      <c r="Q859" s="127"/>
      <c r="R859" s="127"/>
      <c r="S859" s="127"/>
      <c r="T859" s="127"/>
      <c r="U859" s="127"/>
      <c r="V859" s="127"/>
      <c r="W859" s="127"/>
      <c r="X859" s="127"/>
      <c r="Y859" s="127"/>
      <c r="Z859" s="127"/>
      <c r="AA859" s="127"/>
      <c r="AB859" s="127"/>
      <c r="AC859" s="127"/>
      <c r="AD859" s="127"/>
      <c r="AE859" s="127"/>
      <c r="AF859" s="127"/>
      <c r="AG859" s="127"/>
      <c r="AH859" s="127"/>
      <c r="AI859" s="127"/>
      <c r="AJ859" s="127"/>
      <c r="AK859" s="127"/>
      <c r="AL859" s="127"/>
      <c r="AM859" s="127"/>
      <c r="AN859" s="127"/>
      <c r="AO859" s="127"/>
      <c r="AP859" s="127"/>
      <c r="AQ859" s="127"/>
      <c r="AR859" s="127"/>
      <c r="AS859" s="127"/>
      <c r="AT859" s="127"/>
      <c r="AU859" s="127"/>
      <c r="AV859" s="127"/>
      <c r="AW859" s="127"/>
      <c r="AX859" s="127"/>
      <c r="AY859" s="127"/>
      <c r="AZ859" s="127"/>
      <c r="BA859" s="127"/>
      <c r="BB859" s="127"/>
      <c r="BC859" s="127"/>
      <c r="BD859" s="127"/>
      <c r="BE859" s="127"/>
      <c r="BF859" s="127"/>
      <c r="BG859" s="127"/>
      <c r="BH859" s="127">
        <f t="shared" si="605"/>
        <v>0</v>
      </c>
      <c r="BI859" s="127">
        <f t="shared" si="605"/>
        <v>0</v>
      </c>
      <c r="BJ859" s="127">
        <f t="shared" si="605"/>
        <v>0</v>
      </c>
      <c r="BK859" s="127">
        <f t="shared" si="605"/>
        <v>0</v>
      </c>
      <c r="BL859" s="127">
        <f t="shared" si="605"/>
        <v>0</v>
      </c>
      <c r="BM859" s="127">
        <f t="shared" si="605"/>
        <v>0</v>
      </c>
    </row>
    <row r="860" spans="2:65" x14ac:dyDescent="0.25">
      <c r="B860" t="str">
        <f t="shared" si="606"/>
        <v>ATTREZZATURE IND.LI E COMM.LI</v>
      </c>
      <c r="C860" s="51"/>
      <c r="F860" s="127"/>
      <c r="G860" s="127"/>
      <c r="H860" s="127"/>
      <c r="I860" s="127"/>
      <c r="J860" s="127"/>
      <c r="K860" s="127"/>
      <c r="L860" s="127"/>
      <c r="M860" s="127"/>
      <c r="N860" s="127"/>
      <c r="O860" s="127"/>
      <c r="P860" s="127"/>
      <c r="Q860" s="127"/>
      <c r="R860" s="127"/>
      <c r="S860" s="127"/>
      <c r="T860" s="127"/>
      <c r="U860" s="127"/>
      <c r="V860" s="127"/>
      <c r="W860" s="127"/>
      <c r="X860" s="127"/>
      <c r="Y860" s="127"/>
      <c r="Z860" s="127"/>
      <c r="AA860" s="127"/>
      <c r="AB860" s="127"/>
      <c r="AC860" s="127"/>
      <c r="AD860" s="127"/>
      <c r="AE860" s="127"/>
      <c r="AF860" s="127"/>
      <c r="AG860" s="127"/>
      <c r="AH860" s="127"/>
      <c r="AI860" s="127"/>
      <c r="AJ860" s="127"/>
      <c r="AK860" s="127"/>
      <c r="AL860" s="127"/>
      <c r="AM860" s="127"/>
      <c r="AN860" s="127"/>
      <c r="AO860" s="127"/>
      <c r="AP860" s="127"/>
      <c r="AQ860" s="127"/>
      <c r="AR860" s="127"/>
      <c r="AS860" s="127"/>
      <c r="AT860" s="127"/>
      <c r="AU860" s="127"/>
      <c r="AV860" s="127"/>
      <c r="AW860" s="127"/>
      <c r="AX860" s="127"/>
      <c r="AY860" s="127"/>
      <c r="AZ860" s="127"/>
      <c r="BA860" s="127"/>
      <c r="BB860" s="127"/>
      <c r="BC860" s="127"/>
      <c r="BD860" s="127"/>
      <c r="BE860" s="127"/>
      <c r="BF860" s="127"/>
      <c r="BG860" s="127"/>
      <c r="BH860" s="127">
        <f t="shared" si="605"/>
        <v>0</v>
      </c>
      <c r="BI860" s="127">
        <f t="shared" si="605"/>
        <v>0</v>
      </c>
      <c r="BJ860" s="127">
        <f t="shared" si="605"/>
        <v>0</v>
      </c>
      <c r="BK860" s="127">
        <f t="shared" si="605"/>
        <v>0</v>
      </c>
      <c r="BL860" s="127">
        <f t="shared" si="605"/>
        <v>0</v>
      </c>
      <c r="BM860" s="127">
        <f t="shared" si="605"/>
        <v>0</v>
      </c>
    </row>
    <row r="861" spans="2:65" x14ac:dyDescent="0.25">
      <c r="B861" t="str">
        <f t="shared" si="606"/>
        <v>COSTI D'IMPIANTO E AMPLIAMENTO</v>
      </c>
      <c r="C861" s="51"/>
      <c r="F861" s="127"/>
      <c r="G861" s="127"/>
      <c r="H861" s="127"/>
      <c r="I861" s="127"/>
      <c r="J861" s="127"/>
      <c r="K861" s="127"/>
      <c r="L861" s="127"/>
      <c r="M861" s="127"/>
      <c r="N861" s="127"/>
      <c r="O861" s="127"/>
      <c r="P861" s="127"/>
      <c r="Q861" s="127"/>
      <c r="R861" s="127"/>
      <c r="S861" s="127"/>
      <c r="T861" s="127"/>
      <c r="U861" s="127"/>
      <c r="V861" s="127"/>
      <c r="W861" s="127"/>
      <c r="X861" s="127"/>
      <c r="Y861" s="127"/>
      <c r="Z861" s="127"/>
      <c r="AA861" s="127"/>
      <c r="AB861" s="127"/>
      <c r="AC861" s="127"/>
      <c r="AD861" s="127"/>
      <c r="AE861" s="127"/>
      <c r="AF861" s="127"/>
      <c r="AG861" s="127"/>
      <c r="AH861" s="127"/>
      <c r="AI861" s="127"/>
      <c r="AJ861" s="127"/>
      <c r="AK861" s="127"/>
      <c r="AL861" s="127"/>
      <c r="AM861" s="127"/>
      <c r="AN861" s="127"/>
      <c r="AO861" s="127"/>
      <c r="AP861" s="127"/>
      <c r="AQ861" s="127"/>
      <c r="AR861" s="127"/>
      <c r="AS861" s="127"/>
      <c r="AT861" s="127"/>
      <c r="AU861" s="127"/>
      <c r="AV861" s="127"/>
      <c r="AW861" s="127"/>
      <c r="AX861" s="127"/>
      <c r="AY861" s="127"/>
      <c r="AZ861" s="127"/>
      <c r="BA861" s="127"/>
      <c r="BB861" s="127"/>
      <c r="BC861" s="127"/>
      <c r="BD861" s="127"/>
      <c r="BE861" s="127"/>
      <c r="BF861" s="127"/>
      <c r="BG861" s="127"/>
      <c r="BH861" s="127">
        <f t="shared" si="605"/>
        <v>0</v>
      </c>
      <c r="BI861" s="127">
        <f t="shared" si="605"/>
        <v>0</v>
      </c>
      <c r="BJ861" s="127">
        <f t="shared" si="605"/>
        <v>0</v>
      </c>
      <c r="BK861" s="127">
        <f t="shared" si="605"/>
        <v>0</v>
      </c>
      <c r="BL861" s="127">
        <f t="shared" si="605"/>
        <v>0</v>
      </c>
      <c r="BM861" s="127">
        <f t="shared" si="605"/>
        <v>0</v>
      </c>
    </row>
    <row r="862" spans="2:65" x14ac:dyDescent="0.25">
      <c r="B862" t="str">
        <f t="shared" si="606"/>
        <v>FEE D'INGRESSO</v>
      </c>
      <c r="C862" s="51"/>
      <c r="F862" s="127"/>
      <c r="G862" s="127"/>
      <c r="H862" s="127"/>
      <c r="I862" s="127"/>
      <c r="J862" s="127"/>
      <c r="K862" s="127"/>
      <c r="L862" s="127"/>
      <c r="M862" s="127"/>
      <c r="N862" s="127"/>
      <c r="O862" s="127"/>
      <c r="P862" s="127"/>
      <c r="Q862" s="127"/>
      <c r="R862" s="127"/>
      <c r="S862" s="127"/>
      <c r="T862" s="127"/>
      <c r="U862" s="127"/>
      <c r="V862" s="127"/>
      <c r="W862" s="127"/>
      <c r="X862" s="127"/>
      <c r="Y862" s="127"/>
      <c r="Z862" s="127"/>
      <c r="AA862" s="127"/>
      <c r="AB862" s="127"/>
      <c r="AC862" s="127"/>
      <c r="AD862" s="127"/>
      <c r="AE862" s="127"/>
      <c r="AF862" s="127"/>
      <c r="AG862" s="127"/>
      <c r="AH862" s="127"/>
      <c r="AI862" s="127"/>
      <c r="AJ862" s="127"/>
      <c r="AK862" s="127"/>
      <c r="AL862" s="127"/>
      <c r="AM862" s="127"/>
      <c r="AN862" s="127"/>
      <c r="AO862" s="127"/>
      <c r="AP862" s="127"/>
      <c r="AQ862" s="127"/>
      <c r="AR862" s="127"/>
      <c r="AS862" s="127"/>
      <c r="AT862" s="127"/>
      <c r="AU862" s="127"/>
      <c r="AV862" s="127"/>
      <c r="AW862" s="127"/>
      <c r="AX862" s="127"/>
      <c r="AY862" s="127"/>
      <c r="AZ862" s="127"/>
      <c r="BA862" s="127"/>
      <c r="BB862" s="127"/>
      <c r="BC862" s="127"/>
      <c r="BD862" s="127"/>
      <c r="BE862" s="127"/>
      <c r="BF862" s="127"/>
      <c r="BG862" s="127"/>
      <c r="BH862" s="127">
        <f t="shared" si="605"/>
        <v>0</v>
      </c>
      <c r="BI862" s="127">
        <f t="shared" si="605"/>
        <v>0</v>
      </c>
      <c r="BJ862" s="127">
        <f t="shared" si="605"/>
        <v>0</v>
      </c>
      <c r="BK862" s="127">
        <f t="shared" si="605"/>
        <v>0</v>
      </c>
      <c r="BL862" s="127">
        <f t="shared" si="605"/>
        <v>0</v>
      </c>
      <c r="BM862" s="127">
        <f t="shared" si="605"/>
        <v>0</v>
      </c>
    </row>
    <row r="863" spans="2:65" x14ac:dyDescent="0.25">
      <c r="B863" t="str">
        <f>+B856</f>
        <v>ALTRE IMM.NI IMMATERIALI</v>
      </c>
      <c r="C863" s="51"/>
      <c r="F863" s="127"/>
      <c r="G863" s="127"/>
      <c r="H863" s="127"/>
      <c r="I863" s="127"/>
      <c r="J863" s="127"/>
      <c r="K863" s="127"/>
      <c r="L863" s="127"/>
      <c r="M863" s="127"/>
      <c r="N863" s="127"/>
      <c r="O863" s="127"/>
      <c r="P863" s="127"/>
      <c r="Q863" s="127"/>
      <c r="R863" s="127"/>
      <c r="S863" s="127"/>
      <c r="T863" s="127"/>
      <c r="U863" s="127"/>
      <c r="V863" s="127"/>
      <c r="W863" s="127"/>
      <c r="X863" s="127"/>
      <c r="Y863" s="127"/>
      <c r="Z863" s="127"/>
      <c r="AA863" s="127"/>
      <c r="AB863" s="127"/>
      <c r="AC863" s="127"/>
      <c r="AD863" s="127"/>
      <c r="AE863" s="127"/>
      <c r="AF863" s="127"/>
      <c r="AG863" s="127"/>
      <c r="AH863" s="127"/>
      <c r="AI863" s="127"/>
      <c r="AJ863" s="127"/>
      <c r="AK863" s="127"/>
      <c r="AL863" s="127"/>
      <c r="AM863" s="127"/>
      <c r="AN863" s="127"/>
      <c r="AO863" s="127"/>
      <c r="AP863" s="127"/>
      <c r="AQ863" s="127"/>
      <c r="AR863" s="127"/>
      <c r="AS863" s="127"/>
      <c r="AT863" s="127"/>
      <c r="AU863" s="127"/>
      <c r="AV863" s="127"/>
      <c r="AW863" s="127"/>
      <c r="AX863" s="127"/>
      <c r="AY863" s="127"/>
      <c r="AZ863" s="127"/>
      <c r="BA863" s="127"/>
      <c r="BB863" s="127"/>
      <c r="BC863" s="127"/>
      <c r="BD863" s="127"/>
      <c r="BE863" s="127"/>
      <c r="BF863" s="127"/>
      <c r="BG863" s="127"/>
      <c r="BH863" s="127">
        <f t="shared" si="605"/>
        <v>0</v>
      </c>
      <c r="BI863" s="127">
        <f t="shared" si="605"/>
        <v>0</v>
      </c>
      <c r="BJ863" s="127">
        <f t="shared" si="605"/>
        <v>0</v>
      </c>
      <c r="BK863" s="127">
        <f t="shared" si="605"/>
        <v>0</v>
      </c>
      <c r="BL863" s="127">
        <f t="shared" si="605"/>
        <v>0</v>
      </c>
      <c r="BM863" s="127">
        <f t="shared" si="605"/>
        <v>0</v>
      </c>
    </row>
    <row r="864" spans="2:65" x14ac:dyDescent="0.25">
      <c r="F864" s="142"/>
      <c r="G864" s="142"/>
      <c r="H864" s="142"/>
      <c r="I864" s="142"/>
      <c r="J864" s="142"/>
      <c r="K864" s="142"/>
      <c r="L864" s="142"/>
      <c r="M864" s="142"/>
      <c r="N864" s="142"/>
      <c r="O864" s="142"/>
      <c r="P864" s="142"/>
      <c r="Q864" s="142"/>
      <c r="R864" s="142"/>
      <c r="S864" s="142"/>
      <c r="T864" s="142"/>
      <c r="U864" s="142"/>
      <c r="V864" s="142"/>
      <c r="W864" s="142"/>
      <c r="X864" s="142"/>
      <c r="Y864" s="142"/>
      <c r="Z864" s="142"/>
      <c r="AA864" s="142"/>
      <c r="AB864" s="142"/>
      <c r="AC864" s="142"/>
      <c r="AD864" s="142"/>
      <c r="AE864" s="142"/>
      <c r="AF864" s="142"/>
      <c r="AG864" s="142"/>
      <c r="AH864" s="142"/>
      <c r="AI864" s="142"/>
      <c r="AJ864" s="142"/>
      <c r="AK864" s="142"/>
      <c r="AL864" s="142"/>
      <c r="AM864" s="142"/>
      <c r="AN864" s="142"/>
      <c r="AO864" s="142"/>
      <c r="AP864" s="142"/>
      <c r="AQ864" s="142"/>
      <c r="AR864" s="142"/>
      <c r="AS864" s="142"/>
      <c r="AT864" s="142"/>
      <c r="AU864" s="142"/>
      <c r="AV864" s="142"/>
      <c r="AW864" s="142"/>
      <c r="AX864" s="142"/>
      <c r="AY864" s="142"/>
      <c r="AZ864" s="142"/>
      <c r="BA864" s="142"/>
      <c r="BB864" s="142"/>
      <c r="BC864" s="142"/>
      <c r="BD864" s="142"/>
      <c r="BE864" s="142"/>
      <c r="BF864" s="142"/>
      <c r="BG864" s="142"/>
      <c r="BH864" s="142"/>
      <c r="BI864" s="142"/>
      <c r="BJ864" s="142"/>
      <c r="BK864" s="142"/>
      <c r="BL864" s="142"/>
      <c r="BM864" s="142"/>
    </row>
    <row r="865" spans="2:65" ht="30" x14ac:dyDescent="0.25">
      <c r="C865" s="50" t="s">
        <v>165</v>
      </c>
      <c r="F865" s="165" t="s">
        <v>166</v>
      </c>
      <c r="G865" s="165" t="s">
        <v>166</v>
      </c>
      <c r="H865" s="165" t="s">
        <v>166</v>
      </c>
      <c r="I865" s="165" t="s">
        <v>166</v>
      </c>
      <c r="J865" s="165" t="s">
        <v>166</v>
      </c>
      <c r="K865" s="165" t="s">
        <v>166</v>
      </c>
      <c r="L865" s="165" t="s">
        <v>166</v>
      </c>
      <c r="M865" s="165" t="s">
        <v>166</v>
      </c>
      <c r="N865" s="165" t="s">
        <v>166</v>
      </c>
      <c r="O865" s="165" t="s">
        <v>166</v>
      </c>
      <c r="P865" s="165" t="s">
        <v>166</v>
      </c>
      <c r="Q865" s="165" t="s">
        <v>166</v>
      </c>
      <c r="R865" s="165" t="s">
        <v>166</v>
      </c>
      <c r="S865" s="165" t="s">
        <v>166</v>
      </c>
      <c r="T865" s="165" t="s">
        <v>166</v>
      </c>
      <c r="U865" s="165" t="s">
        <v>166</v>
      </c>
      <c r="V865" s="165" t="s">
        <v>166</v>
      </c>
      <c r="W865" s="165" t="s">
        <v>166</v>
      </c>
      <c r="X865" s="165" t="s">
        <v>166</v>
      </c>
      <c r="Y865" s="165" t="s">
        <v>166</v>
      </c>
      <c r="Z865" s="165" t="s">
        <v>166</v>
      </c>
      <c r="AA865" s="165" t="s">
        <v>166</v>
      </c>
      <c r="AB865" s="165" t="s">
        <v>166</v>
      </c>
      <c r="AC865" s="165" t="s">
        <v>166</v>
      </c>
      <c r="AD865" s="165" t="s">
        <v>166</v>
      </c>
      <c r="AE865" s="165" t="s">
        <v>166</v>
      </c>
      <c r="AF865" s="165" t="s">
        <v>166</v>
      </c>
      <c r="AG865" s="165" t="s">
        <v>166</v>
      </c>
      <c r="AH865" s="165" t="s">
        <v>166</v>
      </c>
      <c r="AI865" s="165" t="s">
        <v>166</v>
      </c>
      <c r="AJ865" s="165" t="s">
        <v>166</v>
      </c>
      <c r="AK865" s="165" t="s">
        <v>166</v>
      </c>
      <c r="AL865" s="165" t="s">
        <v>166</v>
      </c>
      <c r="AM865" s="165" t="s">
        <v>166</v>
      </c>
      <c r="AN865" s="165" t="s">
        <v>166</v>
      </c>
      <c r="AO865" s="165" t="s">
        <v>166</v>
      </c>
      <c r="AP865" s="165" t="s">
        <v>166</v>
      </c>
      <c r="AQ865" s="165" t="s">
        <v>166</v>
      </c>
      <c r="AR865" s="165" t="s">
        <v>166</v>
      </c>
      <c r="AS865" s="165" t="s">
        <v>166</v>
      </c>
      <c r="AT865" s="165" t="s">
        <v>166</v>
      </c>
      <c r="AU865" s="165" t="s">
        <v>166</v>
      </c>
      <c r="AV865" s="165" t="s">
        <v>166</v>
      </c>
      <c r="AW865" s="165" t="s">
        <v>166</v>
      </c>
      <c r="AX865" s="165" t="s">
        <v>166</v>
      </c>
      <c r="AY865" s="165" t="s">
        <v>166</v>
      </c>
      <c r="AZ865" s="165" t="s">
        <v>166</v>
      </c>
      <c r="BA865" s="165" t="s">
        <v>166</v>
      </c>
      <c r="BB865" s="165" t="s">
        <v>166</v>
      </c>
      <c r="BC865" s="165" t="s">
        <v>166</v>
      </c>
      <c r="BD865" s="165" t="s">
        <v>166</v>
      </c>
      <c r="BE865" s="165" t="s">
        <v>166</v>
      </c>
      <c r="BF865" s="165" t="s">
        <v>166</v>
      </c>
      <c r="BG865" s="165" t="s">
        <v>166</v>
      </c>
      <c r="BH865" s="165" t="s">
        <v>166</v>
      </c>
      <c r="BI865" s="165" t="s">
        <v>166</v>
      </c>
      <c r="BJ865" s="165" t="s">
        <v>166</v>
      </c>
      <c r="BK865" s="165" t="s">
        <v>166</v>
      </c>
      <c r="BL865" s="165" t="s">
        <v>166</v>
      </c>
      <c r="BM865" s="165" t="s">
        <v>166</v>
      </c>
    </row>
    <row r="866" spans="2:65" x14ac:dyDescent="0.25">
      <c r="B866" t="str">
        <f>+B851</f>
        <v>FABBRICATI</v>
      </c>
      <c r="C866" s="51">
        <f>+C851</f>
        <v>0</v>
      </c>
      <c r="F866" s="127"/>
      <c r="G866" s="127"/>
      <c r="H866" s="127"/>
      <c r="I866" s="127"/>
      <c r="J866" s="127"/>
      <c r="K866" s="127"/>
      <c r="L866" s="127"/>
      <c r="M866" s="127"/>
      <c r="N866" s="127"/>
      <c r="O866" s="127"/>
      <c r="P866" s="127"/>
      <c r="Q866" s="127"/>
      <c r="R866" s="127"/>
      <c r="S866" s="127"/>
      <c r="T866" s="127"/>
      <c r="U866" s="127"/>
      <c r="V866" s="127"/>
      <c r="W866" s="127"/>
      <c r="X866" s="127"/>
      <c r="Y866" s="127"/>
      <c r="Z866" s="127"/>
      <c r="AA866" s="127"/>
      <c r="AB866" s="127"/>
      <c r="AC866" s="127"/>
      <c r="AD866" s="127"/>
      <c r="AE866" s="127"/>
      <c r="AF866" s="127"/>
      <c r="AG866" s="127"/>
      <c r="AH866" s="127"/>
      <c r="AI866" s="127"/>
      <c r="AJ866" s="127"/>
      <c r="AK866" s="127"/>
      <c r="AL866" s="127"/>
      <c r="AM866" s="127"/>
      <c r="AN866" s="127"/>
      <c r="AO866" s="127"/>
      <c r="AP866" s="127"/>
      <c r="AQ866" s="127"/>
      <c r="AR866" s="127"/>
      <c r="AS866" s="127"/>
      <c r="AT866" s="127"/>
      <c r="AU866" s="127"/>
      <c r="AV866" s="127"/>
      <c r="AW866" s="127"/>
      <c r="AX866" s="127"/>
      <c r="AY866" s="127"/>
      <c r="AZ866" s="127"/>
      <c r="BA866" s="127"/>
      <c r="BB866" s="127"/>
      <c r="BC866" s="127"/>
      <c r="BD866" s="127"/>
      <c r="BE866" s="127"/>
      <c r="BF866" s="127"/>
      <c r="BG866" s="127"/>
      <c r="BH866" s="127"/>
      <c r="BI866" s="127">
        <f t="shared" ref="BI866:BM866" si="607">+IF(BH873=$G$5,0,1)*(SUM($G$5)*$C866)/12</f>
        <v>0</v>
      </c>
      <c r="BJ866" s="127">
        <f t="shared" si="607"/>
        <v>0</v>
      </c>
      <c r="BK866" s="127">
        <f t="shared" si="607"/>
        <v>0</v>
      </c>
      <c r="BL866" s="127">
        <f t="shared" si="607"/>
        <v>0</v>
      </c>
      <c r="BM866" s="127">
        <f t="shared" si="607"/>
        <v>0</v>
      </c>
    </row>
    <row r="867" spans="2:65" x14ac:dyDescent="0.25">
      <c r="B867" t="str">
        <f t="shared" ref="B867:C871" si="608">+B852</f>
        <v>IMPIANTI E MACCHINARI</v>
      </c>
      <c r="C867" s="51">
        <f t="shared" si="608"/>
        <v>0</v>
      </c>
      <c r="F867" s="127"/>
      <c r="G867" s="127"/>
      <c r="H867" s="127"/>
      <c r="I867" s="127"/>
      <c r="J867" s="127"/>
      <c r="K867" s="127"/>
      <c r="L867" s="127"/>
      <c r="M867" s="127"/>
      <c r="N867" s="127"/>
      <c r="O867" s="127"/>
      <c r="P867" s="127"/>
      <c r="Q867" s="127"/>
      <c r="R867" s="127"/>
      <c r="S867" s="127"/>
      <c r="T867" s="127"/>
      <c r="U867" s="127"/>
      <c r="V867" s="127"/>
      <c r="W867" s="127"/>
      <c r="X867" s="127"/>
      <c r="Y867" s="127"/>
      <c r="Z867" s="127"/>
      <c r="AA867" s="127"/>
      <c r="AB867" s="127"/>
      <c r="AC867" s="127"/>
      <c r="AD867" s="127"/>
      <c r="AE867" s="127"/>
      <c r="AF867" s="127"/>
      <c r="AG867" s="127"/>
      <c r="AH867" s="127"/>
      <c r="AI867" s="127"/>
      <c r="AJ867" s="127"/>
      <c r="AK867" s="127"/>
      <c r="AL867" s="127"/>
      <c r="AM867" s="127"/>
      <c r="AN867" s="127"/>
      <c r="AO867" s="127"/>
      <c r="AP867" s="127"/>
      <c r="AQ867" s="127"/>
      <c r="AR867" s="127"/>
      <c r="AS867" s="127"/>
      <c r="AT867" s="127"/>
      <c r="AU867" s="127"/>
      <c r="AV867" s="127"/>
      <c r="AW867" s="127"/>
      <c r="AX867" s="127"/>
      <c r="AY867" s="127"/>
      <c r="AZ867" s="127"/>
      <c r="BA867" s="127"/>
      <c r="BB867" s="127"/>
      <c r="BC867" s="127"/>
      <c r="BD867" s="127"/>
      <c r="BE867" s="127"/>
      <c r="BF867" s="127"/>
      <c r="BG867" s="127"/>
      <c r="BH867" s="127"/>
      <c r="BI867" s="127">
        <f t="shared" ref="BI867:BM867" si="609">+IF(BH874=$G$5,0,1)*(SUM($G$6)*$C867)/12</f>
        <v>0</v>
      </c>
      <c r="BJ867" s="127">
        <f t="shared" si="609"/>
        <v>0</v>
      </c>
      <c r="BK867" s="127">
        <f t="shared" si="609"/>
        <v>0</v>
      </c>
      <c r="BL867" s="127">
        <f t="shared" si="609"/>
        <v>0</v>
      </c>
      <c r="BM867" s="127">
        <f t="shared" si="609"/>
        <v>0</v>
      </c>
    </row>
    <row r="868" spans="2:65" x14ac:dyDescent="0.25">
      <c r="B868" t="str">
        <f t="shared" si="608"/>
        <v>ATTREZZATURE IND.LI E COMM.LI</v>
      </c>
      <c r="C868" s="51">
        <f t="shared" si="608"/>
        <v>0</v>
      </c>
      <c r="F868" s="127"/>
      <c r="G868" s="127"/>
      <c r="H868" s="127"/>
      <c r="I868" s="127"/>
      <c r="J868" s="127"/>
      <c r="K868" s="127"/>
      <c r="L868" s="127"/>
      <c r="M868" s="127"/>
      <c r="N868" s="127"/>
      <c r="O868" s="127"/>
      <c r="P868" s="127"/>
      <c r="Q868" s="127"/>
      <c r="R868" s="127"/>
      <c r="S868" s="127"/>
      <c r="T868" s="127"/>
      <c r="U868" s="127"/>
      <c r="V868" s="127"/>
      <c r="W868" s="127"/>
      <c r="X868" s="127"/>
      <c r="Y868" s="127"/>
      <c r="Z868" s="127"/>
      <c r="AA868" s="127"/>
      <c r="AB868" s="127"/>
      <c r="AC868" s="127"/>
      <c r="AD868" s="127"/>
      <c r="AE868" s="127"/>
      <c r="AF868" s="127"/>
      <c r="AG868" s="127"/>
      <c r="AH868" s="127"/>
      <c r="AI868" s="127"/>
      <c r="AJ868" s="127"/>
      <c r="AK868" s="127"/>
      <c r="AL868" s="127"/>
      <c r="AM868" s="127"/>
      <c r="AN868" s="127"/>
      <c r="AO868" s="127"/>
      <c r="AP868" s="127"/>
      <c r="AQ868" s="127"/>
      <c r="AR868" s="127"/>
      <c r="AS868" s="127"/>
      <c r="AT868" s="127"/>
      <c r="AU868" s="127"/>
      <c r="AV868" s="127"/>
      <c r="AW868" s="127"/>
      <c r="AX868" s="127"/>
      <c r="AY868" s="127"/>
      <c r="AZ868" s="127"/>
      <c r="BA868" s="127"/>
      <c r="BB868" s="127"/>
      <c r="BC868" s="127"/>
      <c r="BD868" s="127"/>
      <c r="BE868" s="127"/>
      <c r="BF868" s="127"/>
      <c r="BG868" s="127"/>
      <c r="BH868" s="127"/>
      <c r="BI868" s="127">
        <f t="shared" ref="BI868:BM868" si="610">+IF(BH875=$G$5,0,1)*(SUM($G$7)*$C868)/12</f>
        <v>0</v>
      </c>
      <c r="BJ868" s="127">
        <f t="shared" si="610"/>
        <v>0</v>
      </c>
      <c r="BK868" s="127">
        <f t="shared" si="610"/>
        <v>0</v>
      </c>
      <c r="BL868" s="127">
        <f t="shared" si="610"/>
        <v>0</v>
      </c>
      <c r="BM868" s="127">
        <f t="shared" si="610"/>
        <v>0</v>
      </c>
    </row>
    <row r="869" spans="2:65" x14ac:dyDescent="0.25">
      <c r="B869" t="str">
        <f t="shared" si="608"/>
        <v>COSTI D'IMPIANTO E AMPLIAMENTO</v>
      </c>
      <c r="C869" s="51">
        <f t="shared" si="608"/>
        <v>0</v>
      </c>
      <c r="F869" s="127"/>
      <c r="G869" s="127"/>
      <c r="H869" s="127"/>
      <c r="I869" s="127"/>
      <c r="J869" s="127"/>
      <c r="K869" s="127"/>
      <c r="L869" s="127"/>
      <c r="M869" s="127"/>
      <c r="N869" s="127"/>
      <c r="O869" s="127"/>
      <c r="P869" s="127"/>
      <c r="Q869" s="127"/>
      <c r="R869" s="127"/>
      <c r="S869" s="127"/>
      <c r="T869" s="127"/>
      <c r="U869" s="127"/>
      <c r="V869" s="127"/>
      <c r="W869" s="127"/>
      <c r="X869" s="127"/>
      <c r="Y869" s="127"/>
      <c r="Z869" s="127"/>
      <c r="AA869" s="127"/>
      <c r="AB869" s="127"/>
      <c r="AC869" s="127"/>
      <c r="AD869" s="127"/>
      <c r="AE869" s="127"/>
      <c r="AF869" s="127"/>
      <c r="AG869" s="127"/>
      <c r="AH869" s="127"/>
      <c r="AI869" s="127"/>
      <c r="AJ869" s="127"/>
      <c r="AK869" s="127"/>
      <c r="AL869" s="127"/>
      <c r="AM869" s="127"/>
      <c r="AN869" s="127"/>
      <c r="AO869" s="127"/>
      <c r="AP869" s="127"/>
      <c r="AQ869" s="127"/>
      <c r="AR869" s="127"/>
      <c r="AS869" s="127"/>
      <c r="AT869" s="127"/>
      <c r="AU869" s="127"/>
      <c r="AV869" s="127"/>
      <c r="AW869" s="127"/>
      <c r="AX869" s="127"/>
      <c r="AY869" s="127"/>
      <c r="AZ869" s="127"/>
      <c r="BA869" s="127"/>
      <c r="BB869" s="127"/>
      <c r="BC869" s="127"/>
      <c r="BD869" s="127"/>
      <c r="BE869" s="127"/>
      <c r="BF869" s="127"/>
      <c r="BG869" s="127"/>
      <c r="BH869" s="127"/>
      <c r="BI869" s="127">
        <f t="shared" ref="BI869:BM869" si="611">+IF(BH876=$G$5,0,1)*(SUM($G$8)*$C869)/12</f>
        <v>0</v>
      </c>
      <c r="BJ869" s="127">
        <f t="shared" si="611"/>
        <v>0</v>
      </c>
      <c r="BK869" s="127">
        <f t="shared" si="611"/>
        <v>0</v>
      </c>
      <c r="BL869" s="127">
        <f t="shared" si="611"/>
        <v>0</v>
      </c>
      <c r="BM869" s="127">
        <f t="shared" si="611"/>
        <v>0</v>
      </c>
    </row>
    <row r="870" spans="2:65" x14ac:dyDescent="0.25">
      <c r="B870" t="str">
        <f t="shared" si="608"/>
        <v>FEE D'INGRESSO</v>
      </c>
      <c r="C870" s="51">
        <f t="shared" si="608"/>
        <v>0</v>
      </c>
      <c r="F870" s="127"/>
      <c r="G870" s="127"/>
      <c r="H870" s="127"/>
      <c r="I870" s="127"/>
      <c r="J870" s="127"/>
      <c r="K870" s="127"/>
      <c r="L870" s="127"/>
      <c r="M870" s="127"/>
      <c r="N870" s="127"/>
      <c r="O870" s="127"/>
      <c r="P870" s="127"/>
      <c r="Q870" s="127"/>
      <c r="R870" s="127"/>
      <c r="S870" s="127"/>
      <c r="T870" s="127"/>
      <c r="U870" s="127"/>
      <c r="V870" s="127"/>
      <c r="W870" s="127"/>
      <c r="X870" s="127"/>
      <c r="Y870" s="127"/>
      <c r="Z870" s="127"/>
      <c r="AA870" s="127"/>
      <c r="AB870" s="127"/>
      <c r="AC870" s="127"/>
      <c r="AD870" s="127"/>
      <c r="AE870" s="127"/>
      <c r="AF870" s="127"/>
      <c r="AG870" s="127"/>
      <c r="AH870" s="127"/>
      <c r="AI870" s="127"/>
      <c r="AJ870" s="127"/>
      <c r="AK870" s="127"/>
      <c r="AL870" s="127"/>
      <c r="AM870" s="127"/>
      <c r="AN870" s="127"/>
      <c r="AO870" s="127"/>
      <c r="AP870" s="127"/>
      <c r="AQ870" s="127"/>
      <c r="AR870" s="127"/>
      <c r="AS870" s="127"/>
      <c r="AT870" s="127"/>
      <c r="AU870" s="127"/>
      <c r="AV870" s="127"/>
      <c r="AW870" s="127"/>
      <c r="AX870" s="127"/>
      <c r="AY870" s="127"/>
      <c r="AZ870" s="127"/>
      <c r="BA870" s="127"/>
      <c r="BB870" s="127"/>
      <c r="BC870" s="127"/>
      <c r="BD870" s="127"/>
      <c r="BE870" s="127"/>
      <c r="BF870" s="127"/>
      <c r="BG870" s="127"/>
      <c r="BH870" s="127"/>
      <c r="BI870" s="127">
        <f t="shared" ref="BI870:BM870" si="612">+IF(BH877=$G$5,0,1)*(SUM($G$9)*$C870)/12</f>
        <v>0</v>
      </c>
      <c r="BJ870" s="127">
        <f t="shared" si="612"/>
        <v>0</v>
      </c>
      <c r="BK870" s="127">
        <f t="shared" si="612"/>
        <v>0</v>
      </c>
      <c r="BL870" s="127">
        <f t="shared" si="612"/>
        <v>0</v>
      </c>
      <c r="BM870" s="127">
        <f t="shared" si="612"/>
        <v>0</v>
      </c>
    </row>
    <row r="871" spans="2:65" x14ac:dyDescent="0.25">
      <c r="B871" t="str">
        <f t="shared" si="608"/>
        <v>ALTRE IMM.NI IMMATERIALI</v>
      </c>
      <c r="C871" s="51">
        <f t="shared" si="608"/>
        <v>0</v>
      </c>
      <c r="F871" s="127"/>
      <c r="G871" s="127"/>
      <c r="H871" s="127"/>
      <c r="I871" s="127"/>
      <c r="J871" s="127"/>
      <c r="K871" s="127"/>
      <c r="L871" s="127"/>
      <c r="M871" s="127"/>
      <c r="N871" s="127"/>
      <c r="O871" s="127"/>
      <c r="P871" s="127"/>
      <c r="Q871" s="127"/>
      <c r="R871" s="127"/>
      <c r="S871" s="127"/>
      <c r="T871" s="127"/>
      <c r="U871" s="127"/>
      <c r="V871" s="127"/>
      <c r="W871" s="127"/>
      <c r="X871" s="127"/>
      <c r="Y871" s="127"/>
      <c r="Z871" s="127"/>
      <c r="AA871" s="127"/>
      <c r="AB871" s="127"/>
      <c r="AC871" s="127"/>
      <c r="AD871" s="127"/>
      <c r="AE871" s="127"/>
      <c r="AF871" s="127"/>
      <c r="AG871" s="127"/>
      <c r="AH871" s="127"/>
      <c r="AI871" s="127"/>
      <c r="AJ871" s="127"/>
      <c r="AK871" s="127"/>
      <c r="AL871" s="127"/>
      <c r="AM871" s="127"/>
      <c r="AN871" s="127"/>
      <c r="AO871" s="127"/>
      <c r="AP871" s="127"/>
      <c r="AQ871" s="127"/>
      <c r="AR871" s="127"/>
      <c r="AS871" s="127"/>
      <c r="AT871" s="127"/>
      <c r="AU871" s="127"/>
      <c r="AV871" s="127"/>
      <c r="AW871" s="127"/>
      <c r="AX871" s="127"/>
      <c r="AY871" s="127"/>
      <c r="AZ871" s="127"/>
      <c r="BA871" s="127"/>
      <c r="BB871" s="127"/>
      <c r="BC871" s="127"/>
      <c r="BD871" s="127"/>
      <c r="BE871" s="127"/>
      <c r="BF871" s="127"/>
      <c r="BG871" s="127"/>
      <c r="BH871" s="127"/>
      <c r="BI871" s="127">
        <f t="shared" ref="BI871:BM871" si="613">+IF(BH878=$G$5,0,1)*(SUM($G$10)*$C871)/12</f>
        <v>0</v>
      </c>
      <c r="BJ871" s="127">
        <f t="shared" si="613"/>
        <v>0</v>
      </c>
      <c r="BK871" s="127">
        <f t="shared" si="613"/>
        <v>0</v>
      </c>
      <c r="BL871" s="127">
        <f t="shared" si="613"/>
        <v>0</v>
      </c>
      <c r="BM871" s="127">
        <f t="shared" si="613"/>
        <v>0</v>
      </c>
    </row>
    <row r="872" spans="2:65" ht="30" x14ac:dyDescent="0.25">
      <c r="C872" s="50"/>
      <c r="F872" s="165" t="s">
        <v>167</v>
      </c>
      <c r="G872" s="165" t="s">
        <v>167</v>
      </c>
      <c r="H872" s="165" t="s">
        <v>167</v>
      </c>
      <c r="I872" s="165" t="s">
        <v>167</v>
      </c>
      <c r="J872" s="165" t="s">
        <v>167</v>
      </c>
      <c r="K872" s="165" t="s">
        <v>167</v>
      </c>
      <c r="L872" s="165" t="s">
        <v>167</v>
      </c>
      <c r="M872" s="165" t="s">
        <v>167</v>
      </c>
      <c r="N872" s="165" t="s">
        <v>167</v>
      </c>
      <c r="O872" s="165" t="s">
        <v>167</v>
      </c>
      <c r="P872" s="165" t="s">
        <v>167</v>
      </c>
      <c r="Q872" s="165" t="s">
        <v>167</v>
      </c>
      <c r="R872" s="165" t="s">
        <v>167</v>
      </c>
      <c r="S872" s="165" t="s">
        <v>167</v>
      </c>
      <c r="T872" s="165" t="s">
        <v>167</v>
      </c>
      <c r="U872" s="165" t="s">
        <v>167</v>
      </c>
      <c r="V872" s="165" t="s">
        <v>167</v>
      </c>
      <c r="W872" s="165" t="s">
        <v>167</v>
      </c>
      <c r="X872" s="165" t="s">
        <v>167</v>
      </c>
      <c r="Y872" s="165" t="s">
        <v>167</v>
      </c>
      <c r="Z872" s="165" t="s">
        <v>167</v>
      </c>
      <c r="AA872" s="165" t="s">
        <v>167</v>
      </c>
      <c r="AB872" s="165" t="s">
        <v>167</v>
      </c>
      <c r="AC872" s="165" t="s">
        <v>167</v>
      </c>
      <c r="AD872" s="165" t="s">
        <v>167</v>
      </c>
      <c r="AE872" s="165" t="s">
        <v>167</v>
      </c>
      <c r="AF872" s="165" t="s">
        <v>167</v>
      </c>
      <c r="AG872" s="165" t="s">
        <v>167</v>
      </c>
      <c r="AH872" s="165" t="s">
        <v>167</v>
      </c>
      <c r="AI872" s="165" t="s">
        <v>167</v>
      </c>
      <c r="AJ872" s="165" t="s">
        <v>167</v>
      </c>
      <c r="AK872" s="165" t="s">
        <v>167</v>
      </c>
      <c r="AL872" s="165" t="s">
        <v>167</v>
      </c>
      <c r="AM872" s="165" t="s">
        <v>167</v>
      </c>
      <c r="AN872" s="165" t="s">
        <v>167</v>
      </c>
      <c r="AO872" s="165" t="s">
        <v>167</v>
      </c>
      <c r="AP872" s="165" t="s">
        <v>167</v>
      </c>
      <c r="AQ872" s="165" t="s">
        <v>167</v>
      </c>
      <c r="AR872" s="165" t="s">
        <v>167</v>
      </c>
      <c r="AS872" s="165" t="s">
        <v>167</v>
      </c>
      <c r="AT872" s="165" t="s">
        <v>167</v>
      </c>
      <c r="AU872" s="165" t="s">
        <v>167</v>
      </c>
      <c r="AV872" s="165" t="s">
        <v>167</v>
      </c>
      <c r="AW872" s="165" t="s">
        <v>167</v>
      </c>
      <c r="AX872" s="165" t="s">
        <v>167</v>
      </c>
      <c r="AY872" s="165" t="s">
        <v>167</v>
      </c>
      <c r="AZ872" s="165" t="s">
        <v>167</v>
      </c>
      <c r="BA872" s="165" t="s">
        <v>167</v>
      </c>
      <c r="BB872" s="165" t="s">
        <v>167</v>
      </c>
      <c r="BC872" s="165" t="s">
        <v>167</v>
      </c>
      <c r="BD872" s="165" t="s">
        <v>167</v>
      </c>
      <c r="BE872" s="165" t="s">
        <v>167</v>
      </c>
      <c r="BF872" s="165" t="s">
        <v>167</v>
      </c>
      <c r="BG872" s="165" t="s">
        <v>167</v>
      </c>
      <c r="BH872" s="165" t="s">
        <v>167</v>
      </c>
      <c r="BI872" s="165" t="s">
        <v>167</v>
      </c>
      <c r="BJ872" s="165" t="s">
        <v>167</v>
      </c>
      <c r="BK872" s="165" t="s">
        <v>167</v>
      </c>
      <c r="BL872" s="165" t="s">
        <v>167</v>
      </c>
      <c r="BM872" s="165" t="s">
        <v>167</v>
      </c>
    </row>
    <row r="873" spans="2:65" x14ac:dyDescent="0.25">
      <c r="B873" t="str">
        <f>+B866</f>
        <v>FABBRICATI</v>
      </c>
      <c r="C873" s="51"/>
      <c r="F873" s="127"/>
      <c r="G873" s="127"/>
      <c r="H873" s="127"/>
      <c r="I873" s="127"/>
      <c r="J873" s="127"/>
      <c r="K873" s="127"/>
      <c r="L873" s="127"/>
      <c r="M873" s="127"/>
      <c r="N873" s="127"/>
      <c r="O873" s="127"/>
      <c r="P873" s="127"/>
      <c r="Q873" s="127"/>
      <c r="R873" s="127"/>
      <c r="S873" s="127"/>
      <c r="T873" s="127"/>
      <c r="U873" s="127"/>
      <c r="V873" s="127"/>
      <c r="W873" s="127"/>
      <c r="X873" s="127"/>
      <c r="Y873" s="127"/>
      <c r="Z873" s="127"/>
      <c r="AA873" s="127"/>
      <c r="AB873" s="127"/>
      <c r="AC873" s="127"/>
      <c r="AD873" s="127"/>
      <c r="AE873" s="127"/>
      <c r="AF873" s="127"/>
      <c r="AG873" s="127"/>
      <c r="AH873" s="127"/>
      <c r="AI873" s="127"/>
      <c r="AJ873" s="127"/>
      <c r="AK873" s="127"/>
      <c r="AL873" s="127"/>
      <c r="AM873" s="127"/>
      <c r="AN873" s="127"/>
      <c r="AO873" s="127"/>
      <c r="AP873" s="127"/>
      <c r="AQ873" s="127"/>
      <c r="AR873" s="127"/>
      <c r="AS873" s="127"/>
      <c r="AT873" s="127"/>
      <c r="AU873" s="127"/>
      <c r="AV873" s="127"/>
      <c r="AW873" s="127"/>
      <c r="AX873" s="127"/>
      <c r="AY873" s="127"/>
      <c r="AZ873" s="127"/>
      <c r="BA873" s="127"/>
      <c r="BB873" s="127"/>
      <c r="BC873" s="127"/>
      <c r="BD873" s="127"/>
      <c r="BE873" s="127"/>
      <c r="BF873" s="127"/>
      <c r="BG873" s="127"/>
      <c r="BH873" s="127"/>
      <c r="BI873" s="127">
        <f t="shared" ref="BI873:BM878" si="614">+BH873+BI866</f>
        <v>0</v>
      </c>
      <c r="BJ873" s="127">
        <f t="shared" si="614"/>
        <v>0</v>
      </c>
      <c r="BK873" s="127">
        <f t="shared" si="614"/>
        <v>0</v>
      </c>
      <c r="BL873" s="127">
        <f t="shared" si="614"/>
        <v>0</v>
      </c>
      <c r="BM873" s="127">
        <f t="shared" si="614"/>
        <v>0</v>
      </c>
    </row>
    <row r="874" spans="2:65" x14ac:dyDescent="0.25">
      <c r="B874" t="str">
        <f t="shared" ref="B874:B877" si="615">+B867</f>
        <v>IMPIANTI E MACCHINARI</v>
      </c>
      <c r="C874" s="51"/>
      <c r="F874" s="127"/>
      <c r="G874" s="127"/>
      <c r="H874" s="127"/>
      <c r="I874" s="127"/>
      <c r="J874" s="127"/>
      <c r="K874" s="127"/>
      <c r="L874" s="127"/>
      <c r="M874" s="127"/>
      <c r="N874" s="127"/>
      <c r="O874" s="127"/>
      <c r="P874" s="127"/>
      <c r="Q874" s="127"/>
      <c r="R874" s="127"/>
      <c r="S874" s="127"/>
      <c r="T874" s="127"/>
      <c r="U874" s="127"/>
      <c r="V874" s="127"/>
      <c r="W874" s="127"/>
      <c r="X874" s="127"/>
      <c r="Y874" s="127"/>
      <c r="Z874" s="127"/>
      <c r="AA874" s="127"/>
      <c r="AB874" s="127"/>
      <c r="AC874" s="127"/>
      <c r="AD874" s="127"/>
      <c r="AE874" s="127"/>
      <c r="AF874" s="127"/>
      <c r="AG874" s="127"/>
      <c r="AH874" s="127"/>
      <c r="AI874" s="127"/>
      <c r="AJ874" s="127"/>
      <c r="AK874" s="127"/>
      <c r="AL874" s="127"/>
      <c r="AM874" s="127"/>
      <c r="AN874" s="127"/>
      <c r="AO874" s="127"/>
      <c r="AP874" s="127"/>
      <c r="AQ874" s="127"/>
      <c r="AR874" s="127"/>
      <c r="AS874" s="127"/>
      <c r="AT874" s="127"/>
      <c r="AU874" s="127"/>
      <c r="AV874" s="127"/>
      <c r="AW874" s="127"/>
      <c r="AX874" s="127"/>
      <c r="AY874" s="127"/>
      <c r="AZ874" s="127"/>
      <c r="BA874" s="127"/>
      <c r="BB874" s="127"/>
      <c r="BC874" s="127"/>
      <c r="BD874" s="127"/>
      <c r="BE874" s="127"/>
      <c r="BF874" s="127"/>
      <c r="BG874" s="127"/>
      <c r="BH874" s="127"/>
      <c r="BI874" s="127">
        <f t="shared" si="614"/>
        <v>0</v>
      </c>
      <c r="BJ874" s="127">
        <f t="shared" si="614"/>
        <v>0</v>
      </c>
      <c r="BK874" s="127">
        <f t="shared" si="614"/>
        <v>0</v>
      </c>
      <c r="BL874" s="127">
        <f t="shared" si="614"/>
        <v>0</v>
      </c>
      <c r="BM874" s="127">
        <f t="shared" si="614"/>
        <v>0</v>
      </c>
    </row>
    <row r="875" spans="2:65" x14ac:dyDescent="0.25">
      <c r="B875" t="str">
        <f t="shared" si="615"/>
        <v>ATTREZZATURE IND.LI E COMM.LI</v>
      </c>
      <c r="C875" s="51"/>
      <c r="F875" s="127"/>
      <c r="G875" s="127"/>
      <c r="H875" s="127"/>
      <c r="I875" s="127"/>
      <c r="J875" s="127"/>
      <c r="K875" s="127"/>
      <c r="L875" s="127"/>
      <c r="M875" s="127"/>
      <c r="N875" s="127"/>
      <c r="O875" s="127"/>
      <c r="P875" s="127"/>
      <c r="Q875" s="127"/>
      <c r="R875" s="127"/>
      <c r="S875" s="127"/>
      <c r="T875" s="127"/>
      <c r="U875" s="127"/>
      <c r="V875" s="127"/>
      <c r="W875" s="127"/>
      <c r="X875" s="127"/>
      <c r="Y875" s="127"/>
      <c r="Z875" s="127"/>
      <c r="AA875" s="127"/>
      <c r="AB875" s="127"/>
      <c r="AC875" s="127"/>
      <c r="AD875" s="127"/>
      <c r="AE875" s="127"/>
      <c r="AF875" s="127"/>
      <c r="AG875" s="127"/>
      <c r="AH875" s="127"/>
      <c r="AI875" s="127"/>
      <c r="AJ875" s="127"/>
      <c r="AK875" s="127"/>
      <c r="AL875" s="127"/>
      <c r="AM875" s="127"/>
      <c r="AN875" s="127"/>
      <c r="AO875" s="127"/>
      <c r="AP875" s="127"/>
      <c r="AQ875" s="127"/>
      <c r="AR875" s="127"/>
      <c r="AS875" s="127"/>
      <c r="AT875" s="127"/>
      <c r="AU875" s="127"/>
      <c r="AV875" s="127"/>
      <c r="AW875" s="127"/>
      <c r="AX875" s="127"/>
      <c r="AY875" s="127"/>
      <c r="AZ875" s="127"/>
      <c r="BA875" s="127"/>
      <c r="BB875" s="127"/>
      <c r="BC875" s="127"/>
      <c r="BD875" s="127"/>
      <c r="BE875" s="127"/>
      <c r="BF875" s="127"/>
      <c r="BG875" s="127"/>
      <c r="BH875" s="127"/>
      <c r="BI875" s="127">
        <f t="shared" si="614"/>
        <v>0</v>
      </c>
      <c r="BJ875" s="127">
        <f t="shared" si="614"/>
        <v>0</v>
      </c>
      <c r="BK875" s="127">
        <f t="shared" si="614"/>
        <v>0</v>
      </c>
      <c r="BL875" s="127">
        <f t="shared" si="614"/>
        <v>0</v>
      </c>
      <c r="BM875" s="127">
        <f t="shared" si="614"/>
        <v>0</v>
      </c>
    </row>
    <row r="876" spans="2:65" x14ac:dyDescent="0.25">
      <c r="B876" t="str">
        <f t="shared" si="615"/>
        <v>COSTI D'IMPIANTO E AMPLIAMENTO</v>
      </c>
      <c r="C876" s="51"/>
      <c r="F876" s="127"/>
      <c r="G876" s="127"/>
      <c r="H876" s="127"/>
      <c r="I876" s="127"/>
      <c r="J876" s="127"/>
      <c r="K876" s="127"/>
      <c r="L876" s="127"/>
      <c r="M876" s="127"/>
      <c r="N876" s="127"/>
      <c r="O876" s="127"/>
      <c r="P876" s="127"/>
      <c r="Q876" s="127"/>
      <c r="R876" s="127"/>
      <c r="S876" s="127"/>
      <c r="T876" s="127"/>
      <c r="U876" s="127"/>
      <c r="V876" s="127"/>
      <c r="W876" s="127"/>
      <c r="X876" s="127"/>
      <c r="Y876" s="127"/>
      <c r="Z876" s="127"/>
      <c r="AA876" s="127"/>
      <c r="AB876" s="127"/>
      <c r="AC876" s="127"/>
      <c r="AD876" s="127"/>
      <c r="AE876" s="127"/>
      <c r="AF876" s="127"/>
      <c r="AG876" s="127"/>
      <c r="AH876" s="127"/>
      <c r="AI876" s="127"/>
      <c r="AJ876" s="127"/>
      <c r="AK876" s="127"/>
      <c r="AL876" s="127"/>
      <c r="AM876" s="127"/>
      <c r="AN876" s="127"/>
      <c r="AO876" s="127"/>
      <c r="AP876" s="127"/>
      <c r="AQ876" s="127"/>
      <c r="AR876" s="127"/>
      <c r="AS876" s="127"/>
      <c r="AT876" s="127"/>
      <c r="AU876" s="127"/>
      <c r="AV876" s="127"/>
      <c r="AW876" s="127"/>
      <c r="AX876" s="127"/>
      <c r="AY876" s="127"/>
      <c r="AZ876" s="127"/>
      <c r="BA876" s="127"/>
      <c r="BB876" s="127"/>
      <c r="BC876" s="127"/>
      <c r="BD876" s="127"/>
      <c r="BE876" s="127"/>
      <c r="BF876" s="127"/>
      <c r="BG876" s="127"/>
      <c r="BH876" s="127"/>
      <c r="BI876" s="127">
        <f t="shared" si="614"/>
        <v>0</v>
      </c>
      <c r="BJ876" s="127">
        <f t="shared" si="614"/>
        <v>0</v>
      </c>
      <c r="BK876" s="127">
        <f t="shared" si="614"/>
        <v>0</v>
      </c>
      <c r="BL876" s="127">
        <f t="shared" si="614"/>
        <v>0</v>
      </c>
      <c r="BM876" s="127">
        <f t="shared" si="614"/>
        <v>0</v>
      </c>
    </row>
    <row r="877" spans="2:65" x14ac:dyDescent="0.25">
      <c r="B877" t="str">
        <f t="shared" si="615"/>
        <v>FEE D'INGRESSO</v>
      </c>
      <c r="C877" s="51"/>
      <c r="F877" s="127"/>
      <c r="G877" s="127"/>
      <c r="H877" s="127"/>
      <c r="I877" s="127"/>
      <c r="J877" s="127"/>
      <c r="K877" s="127"/>
      <c r="L877" s="127"/>
      <c r="M877" s="127"/>
      <c r="N877" s="127"/>
      <c r="O877" s="127"/>
      <c r="P877" s="127"/>
      <c r="Q877" s="127"/>
      <c r="R877" s="127"/>
      <c r="S877" s="127"/>
      <c r="T877" s="127"/>
      <c r="U877" s="127"/>
      <c r="V877" s="127"/>
      <c r="W877" s="127"/>
      <c r="X877" s="127"/>
      <c r="Y877" s="127"/>
      <c r="Z877" s="127"/>
      <c r="AA877" s="127"/>
      <c r="AB877" s="127"/>
      <c r="AC877" s="127"/>
      <c r="AD877" s="127"/>
      <c r="AE877" s="127"/>
      <c r="AF877" s="127"/>
      <c r="AG877" s="127"/>
      <c r="AH877" s="127"/>
      <c r="AI877" s="127"/>
      <c r="AJ877" s="127"/>
      <c r="AK877" s="127"/>
      <c r="AL877" s="127"/>
      <c r="AM877" s="127"/>
      <c r="AN877" s="127"/>
      <c r="AO877" s="127"/>
      <c r="AP877" s="127"/>
      <c r="AQ877" s="127"/>
      <c r="AR877" s="127"/>
      <c r="AS877" s="127"/>
      <c r="AT877" s="127"/>
      <c r="AU877" s="127"/>
      <c r="AV877" s="127"/>
      <c r="AW877" s="127"/>
      <c r="AX877" s="127"/>
      <c r="AY877" s="127"/>
      <c r="AZ877" s="127"/>
      <c r="BA877" s="127"/>
      <c r="BB877" s="127"/>
      <c r="BC877" s="127"/>
      <c r="BD877" s="127"/>
      <c r="BE877" s="127"/>
      <c r="BF877" s="127"/>
      <c r="BG877" s="127"/>
      <c r="BH877" s="127"/>
      <c r="BI877" s="127">
        <f t="shared" si="614"/>
        <v>0</v>
      </c>
      <c r="BJ877" s="127">
        <f t="shared" si="614"/>
        <v>0</v>
      </c>
      <c r="BK877" s="127">
        <f t="shared" si="614"/>
        <v>0</v>
      </c>
      <c r="BL877" s="127">
        <f t="shared" si="614"/>
        <v>0</v>
      </c>
      <c r="BM877" s="127">
        <f t="shared" si="614"/>
        <v>0</v>
      </c>
    </row>
    <row r="878" spans="2:65" x14ac:dyDescent="0.25">
      <c r="B878" t="str">
        <f>+B871</f>
        <v>ALTRE IMM.NI IMMATERIALI</v>
      </c>
      <c r="C878" s="51"/>
      <c r="F878" s="127"/>
      <c r="G878" s="127"/>
      <c r="H878" s="127"/>
      <c r="I878" s="127"/>
      <c r="J878" s="127"/>
      <c r="K878" s="127"/>
      <c r="L878" s="127"/>
      <c r="M878" s="127"/>
      <c r="N878" s="127"/>
      <c r="O878" s="127"/>
      <c r="P878" s="127"/>
      <c r="Q878" s="127"/>
      <c r="R878" s="127"/>
      <c r="S878" s="127"/>
      <c r="T878" s="127"/>
      <c r="U878" s="127"/>
      <c r="V878" s="127"/>
      <c r="W878" s="127"/>
      <c r="X878" s="127"/>
      <c r="Y878" s="127"/>
      <c r="Z878" s="127"/>
      <c r="AA878" s="127"/>
      <c r="AB878" s="127"/>
      <c r="AC878" s="127"/>
      <c r="AD878" s="127"/>
      <c r="AE878" s="127"/>
      <c r="AF878" s="127"/>
      <c r="AG878" s="127"/>
      <c r="AH878" s="127"/>
      <c r="AI878" s="127"/>
      <c r="AJ878" s="127"/>
      <c r="AK878" s="127"/>
      <c r="AL878" s="127"/>
      <c r="AM878" s="127"/>
      <c r="AN878" s="127"/>
      <c r="AO878" s="127"/>
      <c r="AP878" s="127"/>
      <c r="AQ878" s="127"/>
      <c r="AR878" s="127"/>
      <c r="AS878" s="127"/>
      <c r="AT878" s="127"/>
      <c r="AU878" s="127"/>
      <c r="AV878" s="127"/>
      <c r="AW878" s="127"/>
      <c r="AX878" s="127"/>
      <c r="AY878" s="127"/>
      <c r="AZ878" s="127"/>
      <c r="BA878" s="127"/>
      <c r="BB878" s="127"/>
      <c r="BC878" s="127"/>
      <c r="BD878" s="127"/>
      <c r="BE878" s="127"/>
      <c r="BF878" s="127"/>
      <c r="BG878" s="127"/>
      <c r="BH878" s="127"/>
      <c r="BI878" s="127">
        <f t="shared" si="614"/>
        <v>0</v>
      </c>
      <c r="BJ878" s="127">
        <f t="shared" si="614"/>
        <v>0</v>
      </c>
      <c r="BK878" s="127">
        <f t="shared" si="614"/>
        <v>0</v>
      </c>
      <c r="BL878" s="127">
        <f t="shared" si="614"/>
        <v>0</v>
      </c>
      <c r="BM878" s="127">
        <f t="shared" si="614"/>
        <v>0</v>
      </c>
    </row>
    <row r="879" spans="2:65" x14ac:dyDescent="0.25">
      <c r="F879" s="142"/>
      <c r="G879" s="142"/>
      <c r="H879" s="142"/>
      <c r="I879" s="142"/>
      <c r="J879" s="142"/>
      <c r="K879" s="142"/>
      <c r="L879" s="142"/>
      <c r="M879" s="142"/>
      <c r="N879" s="142"/>
      <c r="O879" s="142"/>
      <c r="P879" s="142"/>
      <c r="Q879" s="142"/>
      <c r="R879" s="142"/>
      <c r="S879" s="142"/>
      <c r="T879" s="142"/>
      <c r="U879" s="142"/>
      <c r="V879" s="142"/>
      <c r="W879" s="142"/>
      <c r="X879" s="142"/>
      <c r="Y879" s="142"/>
      <c r="Z879" s="142"/>
      <c r="AA879" s="142"/>
      <c r="AB879" s="142"/>
      <c r="AC879" s="142"/>
      <c r="AD879" s="142"/>
      <c r="AE879" s="142"/>
      <c r="AF879" s="142"/>
      <c r="AG879" s="142"/>
      <c r="AH879" s="142"/>
      <c r="AI879" s="142"/>
      <c r="AJ879" s="142"/>
      <c r="AK879" s="142"/>
      <c r="AL879" s="142"/>
      <c r="AM879" s="142"/>
      <c r="AN879" s="142"/>
      <c r="AO879" s="142"/>
      <c r="AP879" s="142"/>
      <c r="AQ879" s="142"/>
      <c r="AR879" s="142"/>
      <c r="AS879" s="142"/>
      <c r="AT879" s="142"/>
      <c r="AU879" s="142"/>
      <c r="AV879" s="142"/>
      <c r="AW879" s="142"/>
      <c r="AX879" s="142"/>
      <c r="AY879" s="142"/>
      <c r="AZ879" s="142"/>
      <c r="BA879" s="142"/>
      <c r="BB879" s="142"/>
      <c r="BC879" s="142"/>
      <c r="BD879" s="142"/>
      <c r="BE879" s="142"/>
      <c r="BF879" s="142"/>
      <c r="BG879" s="142"/>
      <c r="BH879" s="142"/>
      <c r="BI879" s="142"/>
      <c r="BJ879" s="142"/>
      <c r="BK879" s="142"/>
      <c r="BL879" s="142"/>
      <c r="BM879" s="142"/>
    </row>
    <row r="880" spans="2:65" ht="30" x14ac:dyDescent="0.25">
      <c r="C880" s="50" t="s">
        <v>165</v>
      </c>
      <c r="F880" s="165" t="s">
        <v>166</v>
      </c>
      <c r="G880" s="165" t="s">
        <v>166</v>
      </c>
      <c r="H880" s="165" t="s">
        <v>166</v>
      </c>
      <c r="I880" s="165" t="s">
        <v>166</v>
      </c>
      <c r="J880" s="165" t="s">
        <v>166</v>
      </c>
      <c r="K880" s="165" t="s">
        <v>166</v>
      </c>
      <c r="L880" s="165" t="s">
        <v>166</v>
      </c>
      <c r="M880" s="165" t="s">
        <v>166</v>
      </c>
      <c r="N880" s="165" t="s">
        <v>166</v>
      </c>
      <c r="O880" s="165" t="s">
        <v>166</v>
      </c>
      <c r="P880" s="165" t="s">
        <v>166</v>
      </c>
      <c r="Q880" s="165" t="s">
        <v>166</v>
      </c>
      <c r="R880" s="165" t="s">
        <v>166</v>
      </c>
      <c r="S880" s="165" t="s">
        <v>166</v>
      </c>
      <c r="T880" s="165" t="s">
        <v>166</v>
      </c>
      <c r="U880" s="165" t="s">
        <v>166</v>
      </c>
      <c r="V880" s="165" t="s">
        <v>166</v>
      </c>
      <c r="W880" s="165" t="s">
        <v>166</v>
      </c>
      <c r="X880" s="165" t="s">
        <v>166</v>
      </c>
      <c r="Y880" s="165" t="s">
        <v>166</v>
      </c>
      <c r="Z880" s="165" t="s">
        <v>166</v>
      </c>
      <c r="AA880" s="165" t="s">
        <v>166</v>
      </c>
      <c r="AB880" s="165" t="s">
        <v>166</v>
      </c>
      <c r="AC880" s="165" t="s">
        <v>166</v>
      </c>
      <c r="AD880" s="165" t="s">
        <v>166</v>
      </c>
      <c r="AE880" s="165" t="s">
        <v>166</v>
      </c>
      <c r="AF880" s="165" t="s">
        <v>166</v>
      </c>
      <c r="AG880" s="165" t="s">
        <v>166</v>
      </c>
      <c r="AH880" s="165" t="s">
        <v>166</v>
      </c>
      <c r="AI880" s="165" t="s">
        <v>166</v>
      </c>
      <c r="AJ880" s="165" t="s">
        <v>166</v>
      </c>
      <c r="AK880" s="165" t="s">
        <v>166</v>
      </c>
      <c r="AL880" s="165" t="s">
        <v>166</v>
      </c>
      <c r="AM880" s="165" t="s">
        <v>166</v>
      </c>
      <c r="AN880" s="165" t="s">
        <v>166</v>
      </c>
      <c r="AO880" s="165" t="s">
        <v>166</v>
      </c>
      <c r="AP880" s="165" t="s">
        <v>166</v>
      </c>
      <c r="AQ880" s="165" t="s">
        <v>166</v>
      </c>
      <c r="AR880" s="165" t="s">
        <v>166</v>
      </c>
      <c r="AS880" s="165" t="s">
        <v>166</v>
      </c>
      <c r="AT880" s="165" t="s">
        <v>166</v>
      </c>
      <c r="AU880" s="165" t="s">
        <v>166</v>
      </c>
      <c r="AV880" s="165" t="s">
        <v>166</v>
      </c>
      <c r="AW880" s="165" t="s">
        <v>166</v>
      </c>
      <c r="AX880" s="165" t="s">
        <v>166</v>
      </c>
      <c r="AY880" s="165" t="s">
        <v>166</v>
      </c>
      <c r="AZ880" s="165" t="s">
        <v>166</v>
      </c>
      <c r="BA880" s="165" t="s">
        <v>166</v>
      </c>
      <c r="BB880" s="165" t="s">
        <v>166</v>
      </c>
      <c r="BC880" s="165" t="s">
        <v>166</v>
      </c>
      <c r="BD880" s="165" t="s">
        <v>166</v>
      </c>
      <c r="BE880" s="165" t="s">
        <v>166</v>
      </c>
      <c r="BF880" s="165" t="s">
        <v>166</v>
      </c>
      <c r="BG880" s="165" t="s">
        <v>166</v>
      </c>
      <c r="BH880" s="165" t="s">
        <v>166</v>
      </c>
      <c r="BI880" s="165" t="s">
        <v>166</v>
      </c>
      <c r="BJ880" s="165" t="s">
        <v>166</v>
      </c>
      <c r="BK880" s="165" t="s">
        <v>166</v>
      </c>
      <c r="BL880" s="165" t="s">
        <v>166</v>
      </c>
      <c r="BM880" s="165" t="s">
        <v>166</v>
      </c>
    </row>
    <row r="881" spans="2:65" x14ac:dyDescent="0.25">
      <c r="B881" t="str">
        <f>+B866</f>
        <v>FABBRICATI</v>
      </c>
      <c r="C881" s="51">
        <f>+C866</f>
        <v>0</v>
      </c>
      <c r="F881" s="127"/>
      <c r="G881" s="127"/>
      <c r="H881" s="127"/>
      <c r="I881" s="127"/>
      <c r="J881" s="127"/>
      <c r="K881" s="127"/>
      <c r="L881" s="127"/>
      <c r="M881" s="127"/>
      <c r="N881" s="127"/>
      <c r="O881" s="127"/>
      <c r="P881" s="127"/>
      <c r="Q881" s="127"/>
      <c r="R881" s="127"/>
      <c r="S881" s="127"/>
      <c r="T881" s="127"/>
      <c r="U881" s="127"/>
      <c r="V881" s="127"/>
      <c r="W881" s="127"/>
      <c r="X881" s="127"/>
      <c r="Y881" s="127"/>
      <c r="Z881" s="127"/>
      <c r="AA881" s="127"/>
      <c r="AB881" s="127"/>
      <c r="AC881" s="127"/>
      <c r="AD881" s="127"/>
      <c r="AE881" s="127"/>
      <c r="AF881" s="127"/>
      <c r="AG881" s="127"/>
      <c r="AH881" s="127"/>
      <c r="AI881" s="127"/>
      <c r="AJ881" s="127"/>
      <c r="AK881" s="127"/>
      <c r="AL881" s="127"/>
      <c r="AM881" s="127"/>
      <c r="AN881" s="127"/>
      <c r="AO881" s="127"/>
      <c r="AP881" s="127"/>
      <c r="AQ881" s="127"/>
      <c r="AR881" s="127"/>
      <c r="AS881" s="127"/>
      <c r="AT881" s="127"/>
      <c r="AU881" s="127"/>
      <c r="AV881" s="127"/>
      <c r="AW881" s="127"/>
      <c r="AX881" s="127"/>
      <c r="AY881" s="127"/>
      <c r="AZ881" s="127"/>
      <c r="BA881" s="127"/>
      <c r="BB881" s="127"/>
      <c r="BC881" s="127"/>
      <c r="BD881" s="127"/>
      <c r="BE881" s="127"/>
      <c r="BF881" s="127"/>
      <c r="BG881" s="127"/>
      <c r="BH881" s="127"/>
      <c r="BI881" s="127"/>
      <c r="BJ881" s="127">
        <f t="shared" ref="BJ881:BM881" si="616">+IF(BI888=$G$5,0,1)*(SUM($G$5)*$C881)/12</f>
        <v>0</v>
      </c>
      <c r="BK881" s="127">
        <f t="shared" si="616"/>
        <v>0</v>
      </c>
      <c r="BL881" s="127">
        <f t="shared" si="616"/>
        <v>0</v>
      </c>
      <c r="BM881" s="127">
        <f t="shared" si="616"/>
        <v>0</v>
      </c>
    </row>
    <row r="882" spans="2:65" x14ac:dyDescent="0.25">
      <c r="B882" t="str">
        <f t="shared" ref="B882:C886" si="617">+B867</f>
        <v>IMPIANTI E MACCHINARI</v>
      </c>
      <c r="C882" s="51">
        <f t="shared" si="617"/>
        <v>0</v>
      </c>
      <c r="F882" s="127"/>
      <c r="G882" s="127"/>
      <c r="H882" s="127"/>
      <c r="I882" s="127"/>
      <c r="J882" s="127"/>
      <c r="K882" s="127"/>
      <c r="L882" s="127"/>
      <c r="M882" s="127"/>
      <c r="N882" s="127"/>
      <c r="O882" s="127"/>
      <c r="P882" s="127"/>
      <c r="Q882" s="127"/>
      <c r="R882" s="127"/>
      <c r="S882" s="127"/>
      <c r="T882" s="127"/>
      <c r="U882" s="127"/>
      <c r="V882" s="127"/>
      <c r="W882" s="127"/>
      <c r="X882" s="127"/>
      <c r="Y882" s="127"/>
      <c r="Z882" s="127"/>
      <c r="AA882" s="127"/>
      <c r="AB882" s="127"/>
      <c r="AC882" s="127"/>
      <c r="AD882" s="127"/>
      <c r="AE882" s="127"/>
      <c r="AF882" s="127"/>
      <c r="AG882" s="127"/>
      <c r="AH882" s="127"/>
      <c r="AI882" s="127"/>
      <c r="AJ882" s="127"/>
      <c r="AK882" s="127"/>
      <c r="AL882" s="127"/>
      <c r="AM882" s="127"/>
      <c r="AN882" s="127"/>
      <c r="AO882" s="127"/>
      <c r="AP882" s="127"/>
      <c r="AQ882" s="127"/>
      <c r="AR882" s="127"/>
      <c r="AS882" s="127"/>
      <c r="AT882" s="127"/>
      <c r="AU882" s="127"/>
      <c r="AV882" s="127"/>
      <c r="AW882" s="127"/>
      <c r="AX882" s="127"/>
      <c r="AY882" s="127"/>
      <c r="AZ882" s="127"/>
      <c r="BA882" s="127"/>
      <c r="BB882" s="127"/>
      <c r="BC882" s="127"/>
      <c r="BD882" s="127"/>
      <c r="BE882" s="127"/>
      <c r="BF882" s="127"/>
      <c r="BG882" s="127"/>
      <c r="BH882" s="127"/>
      <c r="BI882" s="127"/>
      <c r="BJ882" s="127">
        <f t="shared" ref="BJ882:BM882" si="618">+IF(BI889=$G$5,0,1)*(SUM($G$6)*$C882)/12</f>
        <v>0</v>
      </c>
      <c r="BK882" s="127">
        <f t="shared" si="618"/>
        <v>0</v>
      </c>
      <c r="BL882" s="127">
        <f t="shared" si="618"/>
        <v>0</v>
      </c>
      <c r="BM882" s="127">
        <f t="shared" si="618"/>
        <v>0</v>
      </c>
    </row>
    <row r="883" spans="2:65" x14ac:dyDescent="0.25">
      <c r="B883" t="str">
        <f t="shared" si="617"/>
        <v>ATTREZZATURE IND.LI E COMM.LI</v>
      </c>
      <c r="C883" s="51">
        <f t="shared" si="617"/>
        <v>0</v>
      </c>
      <c r="F883" s="127"/>
      <c r="G883" s="127"/>
      <c r="H883" s="127"/>
      <c r="I883" s="127"/>
      <c r="J883" s="127"/>
      <c r="K883" s="127"/>
      <c r="L883" s="127"/>
      <c r="M883" s="127"/>
      <c r="N883" s="127"/>
      <c r="O883" s="127"/>
      <c r="P883" s="127"/>
      <c r="Q883" s="127"/>
      <c r="R883" s="127"/>
      <c r="S883" s="127"/>
      <c r="T883" s="127"/>
      <c r="U883" s="127"/>
      <c r="V883" s="127"/>
      <c r="W883" s="127"/>
      <c r="X883" s="127"/>
      <c r="Y883" s="127"/>
      <c r="Z883" s="127"/>
      <c r="AA883" s="127"/>
      <c r="AB883" s="127"/>
      <c r="AC883" s="127"/>
      <c r="AD883" s="127"/>
      <c r="AE883" s="127"/>
      <c r="AF883" s="127"/>
      <c r="AG883" s="127"/>
      <c r="AH883" s="127"/>
      <c r="AI883" s="127"/>
      <c r="AJ883" s="127"/>
      <c r="AK883" s="127"/>
      <c r="AL883" s="127"/>
      <c r="AM883" s="127"/>
      <c r="AN883" s="127"/>
      <c r="AO883" s="127"/>
      <c r="AP883" s="127"/>
      <c r="AQ883" s="127"/>
      <c r="AR883" s="127"/>
      <c r="AS883" s="127"/>
      <c r="AT883" s="127"/>
      <c r="AU883" s="127"/>
      <c r="AV883" s="127"/>
      <c r="AW883" s="127"/>
      <c r="AX883" s="127"/>
      <c r="AY883" s="127"/>
      <c r="AZ883" s="127"/>
      <c r="BA883" s="127"/>
      <c r="BB883" s="127"/>
      <c r="BC883" s="127"/>
      <c r="BD883" s="127"/>
      <c r="BE883" s="127"/>
      <c r="BF883" s="127"/>
      <c r="BG883" s="127"/>
      <c r="BH883" s="127"/>
      <c r="BI883" s="127"/>
      <c r="BJ883" s="127">
        <f t="shared" ref="BJ883:BM883" si="619">+IF(BI890=$G$5,0,1)*(SUM($G$7)*$C883)/12</f>
        <v>0</v>
      </c>
      <c r="BK883" s="127">
        <f t="shared" si="619"/>
        <v>0</v>
      </c>
      <c r="BL883" s="127">
        <f t="shared" si="619"/>
        <v>0</v>
      </c>
      <c r="BM883" s="127">
        <f t="shared" si="619"/>
        <v>0</v>
      </c>
    </row>
    <row r="884" spans="2:65" x14ac:dyDescent="0.25">
      <c r="B884" t="str">
        <f t="shared" si="617"/>
        <v>COSTI D'IMPIANTO E AMPLIAMENTO</v>
      </c>
      <c r="C884" s="51">
        <f t="shared" si="617"/>
        <v>0</v>
      </c>
      <c r="F884" s="127"/>
      <c r="G884" s="127"/>
      <c r="H884" s="127"/>
      <c r="I884" s="127"/>
      <c r="J884" s="127"/>
      <c r="K884" s="127"/>
      <c r="L884" s="127"/>
      <c r="M884" s="127"/>
      <c r="N884" s="127"/>
      <c r="O884" s="127"/>
      <c r="P884" s="127"/>
      <c r="Q884" s="127"/>
      <c r="R884" s="127"/>
      <c r="S884" s="127"/>
      <c r="T884" s="127"/>
      <c r="U884" s="127"/>
      <c r="V884" s="127"/>
      <c r="W884" s="127"/>
      <c r="X884" s="127"/>
      <c r="Y884" s="127"/>
      <c r="Z884" s="127"/>
      <c r="AA884" s="127"/>
      <c r="AB884" s="127"/>
      <c r="AC884" s="127"/>
      <c r="AD884" s="127"/>
      <c r="AE884" s="127"/>
      <c r="AF884" s="127"/>
      <c r="AG884" s="127"/>
      <c r="AH884" s="127"/>
      <c r="AI884" s="127"/>
      <c r="AJ884" s="127"/>
      <c r="AK884" s="127"/>
      <c r="AL884" s="127"/>
      <c r="AM884" s="127"/>
      <c r="AN884" s="127"/>
      <c r="AO884" s="127"/>
      <c r="AP884" s="127"/>
      <c r="AQ884" s="127"/>
      <c r="AR884" s="127"/>
      <c r="AS884" s="127"/>
      <c r="AT884" s="127"/>
      <c r="AU884" s="127"/>
      <c r="AV884" s="127"/>
      <c r="AW884" s="127"/>
      <c r="AX884" s="127"/>
      <c r="AY884" s="127"/>
      <c r="AZ884" s="127"/>
      <c r="BA884" s="127"/>
      <c r="BB884" s="127"/>
      <c r="BC884" s="127"/>
      <c r="BD884" s="127"/>
      <c r="BE884" s="127"/>
      <c r="BF884" s="127"/>
      <c r="BG884" s="127"/>
      <c r="BH884" s="127"/>
      <c r="BI884" s="127"/>
      <c r="BJ884" s="127">
        <f t="shared" ref="BJ884:BM884" si="620">+IF(BI891=$G$5,0,1)*(SUM($G$8)*$C884)/12</f>
        <v>0</v>
      </c>
      <c r="BK884" s="127">
        <f t="shared" si="620"/>
        <v>0</v>
      </c>
      <c r="BL884" s="127">
        <f t="shared" si="620"/>
        <v>0</v>
      </c>
      <c r="BM884" s="127">
        <f t="shared" si="620"/>
        <v>0</v>
      </c>
    </row>
    <row r="885" spans="2:65" x14ac:dyDescent="0.25">
      <c r="B885" t="str">
        <f t="shared" si="617"/>
        <v>FEE D'INGRESSO</v>
      </c>
      <c r="C885" s="51">
        <f t="shared" si="617"/>
        <v>0</v>
      </c>
      <c r="F885" s="127"/>
      <c r="G885" s="127"/>
      <c r="H885" s="127"/>
      <c r="I885" s="127"/>
      <c r="J885" s="127"/>
      <c r="K885" s="127"/>
      <c r="L885" s="127"/>
      <c r="M885" s="127"/>
      <c r="N885" s="127"/>
      <c r="O885" s="127"/>
      <c r="P885" s="127"/>
      <c r="Q885" s="127"/>
      <c r="R885" s="127"/>
      <c r="S885" s="127"/>
      <c r="T885" s="127"/>
      <c r="U885" s="127"/>
      <c r="V885" s="127"/>
      <c r="W885" s="127"/>
      <c r="X885" s="127"/>
      <c r="Y885" s="127"/>
      <c r="Z885" s="127"/>
      <c r="AA885" s="127"/>
      <c r="AB885" s="127"/>
      <c r="AC885" s="127"/>
      <c r="AD885" s="127"/>
      <c r="AE885" s="127"/>
      <c r="AF885" s="127"/>
      <c r="AG885" s="127"/>
      <c r="AH885" s="127"/>
      <c r="AI885" s="127"/>
      <c r="AJ885" s="127"/>
      <c r="AK885" s="127"/>
      <c r="AL885" s="127"/>
      <c r="AM885" s="127"/>
      <c r="AN885" s="127"/>
      <c r="AO885" s="127"/>
      <c r="AP885" s="127"/>
      <c r="AQ885" s="127"/>
      <c r="AR885" s="127"/>
      <c r="AS885" s="127"/>
      <c r="AT885" s="127"/>
      <c r="AU885" s="127"/>
      <c r="AV885" s="127"/>
      <c r="AW885" s="127"/>
      <c r="AX885" s="127"/>
      <c r="AY885" s="127"/>
      <c r="AZ885" s="127"/>
      <c r="BA885" s="127"/>
      <c r="BB885" s="127"/>
      <c r="BC885" s="127"/>
      <c r="BD885" s="127"/>
      <c r="BE885" s="127"/>
      <c r="BF885" s="127"/>
      <c r="BG885" s="127"/>
      <c r="BH885" s="127"/>
      <c r="BI885" s="127"/>
      <c r="BJ885" s="127">
        <f t="shared" ref="BJ885:BM885" si="621">+IF(BI892=$G$5,0,1)*(SUM($G$9)*$C885)/12</f>
        <v>0</v>
      </c>
      <c r="BK885" s="127">
        <f t="shared" si="621"/>
        <v>0</v>
      </c>
      <c r="BL885" s="127">
        <f t="shared" si="621"/>
        <v>0</v>
      </c>
      <c r="BM885" s="127">
        <f t="shared" si="621"/>
        <v>0</v>
      </c>
    </row>
    <row r="886" spans="2:65" x14ac:dyDescent="0.25">
      <c r="B886" t="str">
        <f t="shared" si="617"/>
        <v>ALTRE IMM.NI IMMATERIALI</v>
      </c>
      <c r="C886" s="51">
        <f t="shared" si="617"/>
        <v>0</v>
      </c>
      <c r="F886" s="127"/>
      <c r="G886" s="127"/>
      <c r="H886" s="127"/>
      <c r="I886" s="127"/>
      <c r="J886" s="127"/>
      <c r="K886" s="127"/>
      <c r="L886" s="127"/>
      <c r="M886" s="127"/>
      <c r="N886" s="127"/>
      <c r="O886" s="127"/>
      <c r="P886" s="127"/>
      <c r="Q886" s="127"/>
      <c r="R886" s="127"/>
      <c r="S886" s="127"/>
      <c r="T886" s="127"/>
      <c r="U886" s="127"/>
      <c r="V886" s="127"/>
      <c r="W886" s="127"/>
      <c r="X886" s="127"/>
      <c r="Y886" s="127"/>
      <c r="Z886" s="127"/>
      <c r="AA886" s="127"/>
      <c r="AB886" s="127"/>
      <c r="AC886" s="127"/>
      <c r="AD886" s="127"/>
      <c r="AE886" s="127"/>
      <c r="AF886" s="127"/>
      <c r="AG886" s="127"/>
      <c r="AH886" s="127"/>
      <c r="AI886" s="127"/>
      <c r="AJ886" s="127"/>
      <c r="AK886" s="127"/>
      <c r="AL886" s="127"/>
      <c r="AM886" s="127"/>
      <c r="AN886" s="127"/>
      <c r="AO886" s="127"/>
      <c r="AP886" s="127"/>
      <c r="AQ886" s="127"/>
      <c r="AR886" s="127"/>
      <c r="AS886" s="127"/>
      <c r="AT886" s="127"/>
      <c r="AU886" s="127"/>
      <c r="AV886" s="127"/>
      <c r="AW886" s="127"/>
      <c r="AX886" s="127"/>
      <c r="AY886" s="127"/>
      <c r="AZ886" s="127"/>
      <c r="BA886" s="127"/>
      <c r="BB886" s="127"/>
      <c r="BC886" s="127"/>
      <c r="BD886" s="127"/>
      <c r="BE886" s="127"/>
      <c r="BF886" s="127"/>
      <c r="BG886" s="127"/>
      <c r="BH886" s="127"/>
      <c r="BI886" s="127"/>
      <c r="BJ886" s="127">
        <f t="shared" ref="BJ886:BM886" si="622">+IF(BI893=$G$5,0,1)*(SUM($G$10)*$C886)/12</f>
        <v>0</v>
      </c>
      <c r="BK886" s="127">
        <f t="shared" si="622"/>
        <v>0</v>
      </c>
      <c r="BL886" s="127">
        <f t="shared" si="622"/>
        <v>0</v>
      </c>
      <c r="BM886" s="127">
        <f t="shared" si="622"/>
        <v>0</v>
      </c>
    </row>
    <row r="887" spans="2:65" ht="30" x14ac:dyDescent="0.25">
      <c r="C887" s="50"/>
      <c r="F887" s="165" t="s">
        <v>167</v>
      </c>
      <c r="G887" s="165" t="s">
        <v>167</v>
      </c>
      <c r="H887" s="165" t="s">
        <v>167</v>
      </c>
      <c r="I887" s="165" t="s">
        <v>167</v>
      </c>
      <c r="J887" s="165" t="s">
        <v>167</v>
      </c>
      <c r="K887" s="165" t="s">
        <v>167</v>
      </c>
      <c r="L887" s="165" t="s">
        <v>167</v>
      </c>
      <c r="M887" s="165" t="s">
        <v>167</v>
      </c>
      <c r="N887" s="165" t="s">
        <v>167</v>
      </c>
      <c r="O887" s="165" t="s">
        <v>167</v>
      </c>
      <c r="P887" s="165" t="s">
        <v>167</v>
      </c>
      <c r="Q887" s="165" t="s">
        <v>167</v>
      </c>
      <c r="R887" s="165" t="s">
        <v>167</v>
      </c>
      <c r="S887" s="165" t="s">
        <v>167</v>
      </c>
      <c r="T887" s="165" t="s">
        <v>167</v>
      </c>
      <c r="U887" s="165" t="s">
        <v>167</v>
      </c>
      <c r="V887" s="165" t="s">
        <v>167</v>
      </c>
      <c r="W887" s="165" t="s">
        <v>167</v>
      </c>
      <c r="X887" s="165" t="s">
        <v>167</v>
      </c>
      <c r="Y887" s="165" t="s">
        <v>167</v>
      </c>
      <c r="Z887" s="165" t="s">
        <v>167</v>
      </c>
      <c r="AA887" s="165" t="s">
        <v>167</v>
      </c>
      <c r="AB887" s="165" t="s">
        <v>167</v>
      </c>
      <c r="AC887" s="165" t="s">
        <v>167</v>
      </c>
      <c r="AD887" s="165" t="s">
        <v>167</v>
      </c>
      <c r="AE887" s="165" t="s">
        <v>167</v>
      </c>
      <c r="AF887" s="165" t="s">
        <v>167</v>
      </c>
      <c r="AG887" s="165" t="s">
        <v>167</v>
      </c>
      <c r="AH887" s="165" t="s">
        <v>167</v>
      </c>
      <c r="AI887" s="165" t="s">
        <v>167</v>
      </c>
      <c r="AJ887" s="165" t="s">
        <v>167</v>
      </c>
      <c r="AK887" s="165" t="s">
        <v>167</v>
      </c>
      <c r="AL887" s="165" t="s">
        <v>167</v>
      </c>
      <c r="AM887" s="165" t="s">
        <v>167</v>
      </c>
      <c r="AN887" s="165" t="s">
        <v>167</v>
      </c>
      <c r="AO887" s="165" t="s">
        <v>167</v>
      </c>
      <c r="AP887" s="165" t="s">
        <v>167</v>
      </c>
      <c r="AQ887" s="165" t="s">
        <v>167</v>
      </c>
      <c r="AR887" s="165" t="s">
        <v>167</v>
      </c>
      <c r="AS887" s="165" t="s">
        <v>167</v>
      </c>
      <c r="AT887" s="165" t="s">
        <v>167</v>
      </c>
      <c r="AU887" s="165" t="s">
        <v>167</v>
      </c>
      <c r="AV887" s="165" t="s">
        <v>167</v>
      </c>
      <c r="AW887" s="165" t="s">
        <v>167</v>
      </c>
      <c r="AX887" s="165" t="s">
        <v>167</v>
      </c>
      <c r="AY887" s="165" t="s">
        <v>167</v>
      </c>
      <c r="AZ887" s="165" t="s">
        <v>167</v>
      </c>
      <c r="BA887" s="165" t="s">
        <v>167</v>
      </c>
      <c r="BB887" s="165" t="s">
        <v>167</v>
      </c>
      <c r="BC887" s="165" t="s">
        <v>167</v>
      </c>
      <c r="BD887" s="165" t="s">
        <v>167</v>
      </c>
      <c r="BE887" s="165" t="s">
        <v>167</v>
      </c>
      <c r="BF887" s="165" t="s">
        <v>167</v>
      </c>
      <c r="BG887" s="165" t="s">
        <v>167</v>
      </c>
      <c r="BH887" s="165" t="s">
        <v>167</v>
      </c>
      <c r="BI887" s="165" t="s">
        <v>167</v>
      </c>
      <c r="BJ887" s="165" t="s">
        <v>167</v>
      </c>
      <c r="BK887" s="165" t="s">
        <v>167</v>
      </c>
      <c r="BL887" s="165" t="s">
        <v>167</v>
      </c>
      <c r="BM887" s="165" t="s">
        <v>167</v>
      </c>
    </row>
    <row r="888" spans="2:65" x14ac:dyDescent="0.25">
      <c r="B888" t="str">
        <f>+B881</f>
        <v>FABBRICATI</v>
      </c>
      <c r="C888" s="51"/>
      <c r="F888" s="127"/>
      <c r="G888" s="127"/>
      <c r="H888" s="127"/>
      <c r="I888" s="127"/>
      <c r="J888" s="127"/>
      <c r="K888" s="127"/>
      <c r="L888" s="127"/>
      <c r="M888" s="127"/>
      <c r="N888" s="127"/>
      <c r="O888" s="127"/>
      <c r="P888" s="127"/>
      <c r="Q888" s="127"/>
      <c r="R888" s="127"/>
      <c r="S888" s="127"/>
      <c r="T888" s="127"/>
      <c r="U888" s="127"/>
      <c r="V888" s="127"/>
      <c r="W888" s="127"/>
      <c r="X888" s="127"/>
      <c r="Y888" s="127"/>
      <c r="Z888" s="127"/>
      <c r="AA888" s="127"/>
      <c r="AB888" s="127"/>
      <c r="AC888" s="127"/>
      <c r="AD888" s="127"/>
      <c r="AE888" s="127"/>
      <c r="AF888" s="127"/>
      <c r="AG888" s="127"/>
      <c r="AH888" s="127"/>
      <c r="AI888" s="127"/>
      <c r="AJ888" s="127"/>
      <c r="AK888" s="127"/>
      <c r="AL888" s="127"/>
      <c r="AM888" s="127"/>
      <c r="AN888" s="127"/>
      <c r="AO888" s="127"/>
      <c r="AP888" s="127"/>
      <c r="AQ888" s="127"/>
      <c r="AR888" s="127"/>
      <c r="AS888" s="127"/>
      <c r="AT888" s="127"/>
      <c r="AU888" s="127"/>
      <c r="AV888" s="127"/>
      <c r="AW888" s="127"/>
      <c r="AX888" s="127"/>
      <c r="AY888" s="127"/>
      <c r="AZ888" s="127"/>
      <c r="BA888" s="127"/>
      <c r="BB888" s="127"/>
      <c r="BC888" s="127"/>
      <c r="BD888" s="127"/>
      <c r="BE888" s="127"/>
      <c r="BF888" s="127"/>
      <c r="BG888" s="127"/>
      <c r="BH888" s="127"/>
      <c r="BI888" s="127"/>
      <c r="BJ888" s="127">
        <f t="shared" ref="BJ888:BM893" si="623">+BI888+BJ881</f>
        <v>0</v>
      </c>
      <c r="BK888" s="127">
        <f t="shared" si="623"/>
        <v>0</v>
      </c>
      <c r="BL888" s="127">
        <f t="shared" si="623"/>
        <v>0</v>
      </c>
      <c r="BM888" s="127">
        <f t="shared" si="623"/>
        <v>0</v>
      </c>
    </row>
    <row r="889" spans="2:65" x14ac:dyDescent="0.25">
      <c r="B889" t="str">
        <f t="shared" ref="B889:B892" si="624">+B882</f>
        <v>IMPIANTI E MACCHINARI</v>
      </c>
      <c r="C889" s="51"/>
      <c r="F889" s="127"/>
      <c r="G889" s="127"/>
      <c r="H889" s="127"/>
      <c r="I889" s="127"/>
      <c r="J889" s="127"/>
      <c r="K889" s="127"/>
      <c r="L889" s="127"/>
      <c r="M889" s="127"/>
      <c r="N889" s="127"/>
      <c r="O889" s="127"/>
      <c r="P889" s="127"/>
      <c r="Q889" s="127"/>
      <c r="R889" s="127"/>
      <c r="S889" s="127"/>
      <c r="T889" s="127"/>
      <c r="U889" s="127"/>
      <c r="V889" s="127"/>
      <c r="W889" s="127"/>
      <c r="X889" s="127"/>
      <c r="Y889" s="127"/>
      <c r="Z889" s="127"/>
      <c r="AA889" s="127"/>
      <c r="AB889" s="127"/>
      <c r="AC889" s="127"/>
      <c r="AD889" s="127"/>
      <c r="AE889" s="127"/>
      <c r="AF889" s="127"/>
      <c r="AG889" s="127"/>
      <c r="AH889" s="127"/>
      <c r="AI889" s="127"/>
      <c r="AJ889" s="127"/>
      <c r="AK889" s="127"/>
      <c r="AL889" s="127"/>
      <c r="AM889" s="127"/>
      <c r="AN889" s="127"/>
      <c r="AO889" s="127"/>
      <c r="AP889" s="127"/>
      <c r="AQ889" s="127"/>
      <c r="AR889" s="127"/>
      <c r="AS889" s="127"/>
      <c r="AT889" s="127"/>
      <c r="AU889" s="127"/>
      <c r="AV889" s="127"/>
      <c r="AW889" s="127"/>
      <c r="AX889" s="127"/>
      <c r="AY889" s="127"/>
      <c r="AZ889" s="127"/>
      <c r="BA889" s="127"/>
      <c r="BB889" s="127"/>
      <c r="BC889" s="127"/>
      <c r="BD889" s="127"/>
      <c r="BE889" s="127"/>
      <c r="BF889" s="127"/>
      <c r="BG889" s="127"/>
      <c r="BH889" s="127"/>
      <c r="BI889" s="127"/>
      <c r="BJ889" s="127">
        <f t="shared" si="623"/>
        <v>0</v>
      </c>
      <c r="BK889" s="127">
        <f t="shared" si="623"/>
        <v>0</v>
      </c>
      <c r="BL889" s="127">
        <f t="shared" si="623"/>
        <v>0</v>
      </c>
      <c r="BM889" s="127">
        <f t="shared" si="623"/>
        <v>0</v>
      </c>
    </row>
    <row r="890" spans="2:65" x14ac:dyDescent="0.25">
      <c r="B890" t="str">
        <f t="shared" si="624"/>
        <v>ATTREZZATURE IND.LI E COMM.LI</v>
      </c>
      <c r="C890" s="51"/>
      <c r="F890" s="127"/>
      <c r="G890" s="127"/>
      <c r="H890" s="127"/>
      <c r="I890" s="127"/>
      <c r="J890" s="127"/>
      <c r="K890" s="127"/>
      <c r="L890" s="127"/>
      <c r="M890" s="127"/>
      <c r="N890" s="127"/>
      <c r="O890" s="127"/>
      <c r="P890" s="127"/>
      <c r="Q890" s="127"/>
      <c r="R890" s="127"/>
      <c r="S890" s="127"/>
      <c r="T890" s="127"/>
      <c r="U890" s="127"/>
      <c r="V890" s="127"/>
      <c r="W890" s="127"/>
      <c r="X890" s="127"/>
      <c r="Y890" s="127"/>
      <c r="Z890" s="127"/>
      <c r="AA890" s="127"/>
      <c r="AB890" s="127"/>
      <c r="AC890" s="127"/>
      <c r="AD890" s="127"/>
      <c r="AE890" s="127"/>
      <c r="AF890" s="127"/>
      <c r="AG890" s="127"/>
      <c r="AH890" s="127"/>
      <c r="AI890" s="127"/>
      <c r="AJ890" s="127"/>
      <c r="AK890" s="127"/>
      <c r="AL890" s="127"/>
      <c r="AM890" s="127"/>
      <c r="AN890" s="127"/>
      <c r="AO890" s="127"/>
      <c r="AP890" s="127"/>
      <c r="AQ890" s="127"/>
      <c r="AR890" s="127"/>
      <c r="AS890" s="127"/>
      <c r="AT890" s="127"/>
      <c r="AU890" s="127"/>
      <c r="AV890" s="127"/>
      <c r="AW890" s="127"/>
      <c r="AX890" s="127"/>
      <c r="AY890" s="127"/>
      <c r="AZ890" s="127"/>
      <c r="BA890" s="127"/>
      <c r="BB890" s="127"/>
      <c r="BC890" s="127"/>
      <c r="BD890" s="127"/>
      <c r="BE890" s="127"/>
      <c r="BF890" s="127"/>
      <c r="BG890" s="127"/>
      <c r="BH890" s="127"/>
      <c r="BI890" s="127"/>
      <c r="BJ890" s="127">
        <f t="shared" si="623"/>
        <v>0</v>
      </c>
      <c r="BK890" s="127">
        <f t="shared" si="623"/>
        <v>0</v>
      </c>
      <c r="BL890" s="127">
        <f t="shared" si="623"/>
        <v>0</v>
      </c>
      <c r="BM890" s="127">
        <f t="shared" si="623"/>
        <v>0</v>
      </c>
    </row>
    <row r="891" spans="2:65" x14ac:dyDescent="0.25">
      <c r="B891" t="str">
        <f t="shared" si="624"/>
        <v>COSTI D'IMPIANTO E AMPLIAMENTO</v>
      </c>
      <c r="C891" s="51"/>
      <c r="F891" s="127"/>
      <c r="G891" s="127"/>
      <c r="H891" s="127"/>
      <c r="I891" s="127"/>
      <c r="J891" s="127"/>
      <c r="K891" s="127"/>
      <c r="L891" s="127"/>
      <c r="M891" s="127"/>
      <c r="N891" s="127"/>
      <c r="O891" s="127"/>
      <c r="P891" s="127"/>
      <c r="Q891" s="127"/>
      <c r="R891" s="127"/>
      <c r="S891" s="127"/>
      <c r="T891" s="127"/>
      <c r="U891" s="127"/>
      <c r="V891" s="127"/>
      <c r="W891" s="127"/>
      <c r="X891" s="127"/>
      <c r="Y891" s="127"/>
      <c r="Z891" s="127"/>
      <c r="AA891" s="127"/>
      <c r="AB891" s="127"/>
      <c r="AC891" s="127"/>
      <c r="AD891" s="127"/>
      <c r="AE891" s="127"/>
      <c r="AF891" s="127"/>
      <c r="AG891" s="127"/>
      <c r="AH891" s="127"/>
      <c r="AI891" s="127"/>
      <c r="AJ891" s="127"/>
      <c r="AK891" s="127"/>
      <c r="AL891" s="127"/>
      <c r="AM891" s="127"/>
      <c r="AN891" s="127"/>
      <c r="AO891" s="127"/>
      <c r="AP891" s="127"/>
      <c r="AQ891" s="127"/>
      <c r="AR891" s="127"/>
      <c r="AS891" s="127"/>
      <c r="AT891" s="127"/>
      <c r="AU891" s="127"/>
      <c r="AV891" s="127"/>
      <c r="AW891" s="127"/>
      <c r="AX891" s="127"/>
      <c r="AY891" s="127"/>
      <c r="AZ891" s="127"/>
      <c r="BA891" s="127"/>
      <c r="BB891" s="127"/>
      <c r="BC891" s="127"/>
      <c r="BD891" s="127"/>
      <c r="BE891" s="127"/>
      <c r="BF891" s="127"/>
      <c r="BG891" s="127"/>
      <c r="BH891" s="127"/>
      <c r="BI891" s="127"/>
      <c r="BJ891" s="127">
        <f t="shared" si="623"/>
        <v>0</v>
      </c>
      <c r="BK891" s="127">
        <f t="shared" si="623"/>
        <v>0</v>
      </c>
      <c r="BL891" s="127">
        <f t="shared" si="623"/>
        <v>0</v>
      </c>
      <c r="BM891" s="127">
        <f t="shared" si="623"/>
        <v>0</v>
      </c>
    </row>
    <row r="892" spans="2:65" x14ac:dyDescent="0.25">
      <c r="B892" t="str">
        <f t="shared" si="624"/>
        <v>FEE D'INGRESSO</v>
      </c>
      <c r="C892" s="51"/>
      <c r="F892" s="127"/>
      <c r="G892" s="127"/>
      <c r="H892" s="127"/>
      <c r="I892" s="127"/>
      <c r="J892" s="127"/>
      <c r="K892" s="127"/>
      <c r="L892" s="127"/>
      <c r="M892" s="127"/>
      <c r="N892" s="127"/>
      <c r="O892" s="127"/>
      <c r="P892" s="127"/>
      <c r="Q892" s="127"/>
      <c r="R892" s="127"/>
      <c r="S892" s="127"/>
      <c r="T892" s="127"/>
      <c r="U892" s="127"/>
      <c r="V892" s="127"/>
      <c r="W892" s="127"/>
      <c r="X892" s="127"/>
      <c r="Y892" s="127"/>
      <c r="Z892" s="127"/>
      <c r="AA892" s="127"/>
      <c r="AB892" s="127"/>
      <c r="AC892" s="127"/>
      <c r="AD892" s="127"/>
      <c r="AE892" s="127"/>
      <c r="AF892" s="127"/>
      <c r="AG892" s="127"/>
      <c r="AH892" s="127"/>
      <c r="AI892" s="127"/>
      <c r="AJ892" s="127"/>
      <c r="AK892" s="127"/>
      <c r="AL892" s="127"/>
      <c r="AM892" s="127"/>
      <c r="AN892" s="127"/>
      <c r="AO892" s="127"/>
      <c r="AP892" s="127"/>
      <c r="AQ892" s="127"/>
      <c r="AR892" s="127"/>
      <c r="AS892" s="127"/>
      <c r="AT892" s="127"/>
      <c r="AU892" s="127"/>
      <c r="AV892" s="127"/>
      <c r="AW892" s="127"/>
      <c r="AX892" s="127"/>
      <c r="AY892" s="127"/>
      <c r="AZ892" s="127"/>
      <c r="BA892" s="127"/>
      <c r="BB892" s="127"/>
      <c r="BC892" s="127"/>
      <c r="BD892" s="127"/>
      <c r="BE892" s="127"/>
      <c r="BF892" s="127"/>
      <c r="BG892" s="127"/>
      <c r="BH892" s="127"/>
      <c r="BI892" s="127"/>
      <c r="BJ892" s="127">
        <f t="shared" si="623"/>
        <v>0</v>
      </c>
      <c r="BK892" s="127">
        <f t="shared" si="623"/>
        <v>0</v>
      </c>
      <c r="BL892" s="127">
        <f t="shared" si="623"/>
        <v>0</v>
      </c>
      <c r="BM892" s="127">
        <f t="shared" si="623"/>
        <v>0</v>
      </c>
    </row>
    <row r="893" spans="2:65" x14ac:dyDescent="0.25">
      <c r="B893" t="str">
        <f>+B886</f>
        <v>ALTRE IMM.NI IMMATERIALI</v>
      </c>
      <c r="C893" s="51"/>
      <c r="F893" s="127"/>
      <c r="G893" s="127"/>
      <c r="H893" s="127"/>
      <c r="I893" s="127"/>
      <c r="J893" s="127"/>
      <c r="K893" s="127"/>
      <c r="L893" s="127"/>
      <c r="M893" s="127"/>
      <c r="N893" s="127"/>
      <c r="O893" s="127"/>
      <c r="P893" s="127"/>
      <c r="Q893" s="127"/>
      <c r="R893" s="127"/>
      <c r="S893" s="127"/>
      <c r="T893" s="127"/>
      <c r="U893" s="127"/>
      <c r="V893" s="127"/>
      <c r="W893" s="127"/>
      <c r="X893" s="127"/>
      <c r="Y893" s="127"/>
      <c r="Z893" s="127"/>
      <c r="AA893" s="127"/>
      <c r="AB893" s="127"/>
      <c r="AC893" s="127"/>
      <c r="AD893" s="127"/>
      <c r="AE893" s="127"/>
      <c r="AF893" s="127"/>
      <c r="AG893" s="127"/>
      <c r="AH893" s="127"/>
      <c r="AI893" s="127"/>
      <c r="AJ893" s="127"/>
      <c r="AK893" s="127"/>
      <c r="AL893" s="127"/>
      <c r="AM893" s="127"/>
      <c r="AN893" s="127"/>
      <c r="AO893" s="127"/>
      <c r="AP893" s="127"/>
      <c r="AQ893" s="127"/>
      <c r="AR893" s="127"/>
      <c r="AS893" s="127"/>
      <c r="AT893" s="127"/>
      <c r="AU893" s="127"/>
      <c r="AV893" s="127"/>
      <c r="AW893" s="127"/>
      <c r="AX893" s="127"/>
      <c r="AY893" s="127"/>
      <c r="AZ893" s="127"/>
      <c r="BA893" s="127"/>
      <c r="BB893" s="127"/>
      <c r="BC893" s="127"/>
      <c r="BD893" s="127"/>
      <c r="BE893" s="127"/>
      <c r="BF893" s="127"/>
      <c r="BG893" s="127"/>
      <c r="BH893" s="127"/>
      <c r="BI893" s="127"/>
      <c r="BJ893" s="127">
        <f t="shared" si="623"/>
        <v>0</v>
      </c>
      <c r="BK893" s="127">
        <f t="shared" si="623"/>
        <v>0</v>
      </c>
      <c r="BL893" s="127">
        <f t="shared" si="623"/>
        <v>0</v>
      </c>
      <c r="BM893" s="127">
        <f t="shared" si="623"/>
        <v>0</v>
      </c>
    </row>
    <row r="894" spans="2:65" x14ac:dyDescent="0.25">
      <c r="F894" s="142"/>
      <c r="G894" s="142"/>
      <c r="H894" s="142"/>
      <c r="I894" s="142"/>
      <c r="J894" s="142"/>
      <c r="K894" s="142"/>
      <c r="L894" s="142"/>
      <c r="M894" s="142"/>
      <c r="N894" s="142"/>
      <c r="O894" s="142"/>
      <c r="P894" s="142"/>
      <c r="Q894" s="142"/>
      <c r="R894" s="142"/>
      <c r="S894" s="142"/>
      <c r="T894" s="142"/>
      <c r="U894" s="142"/>
      <c r="V894" s="142"/>
      <c r="W894" s="142"/>
      <c r="X894" s="142"/>
      <c r="Y894" s="142"/>
      <c r="Z894" s="142"/>
      <c r="AA894" s="142"/>
      <c r="AB894" s="142"/>
      <c r="AC894" s="142"/>
      <c r="AD894" s="142"/>
      <c r="AE894" s="142"/>
      <c r="AF894" s="142"/>
      <c r="AG894" s="142"/>
      <c r="AH894" s="142"/>
      <c r="AI894" s="142"/>
      <c r="AJ894" s="142"/>
      <c r="AK894" s="142"/>
      <c r="AL894" s="142"/>
      <c r="AM894" s="142"/>
      <c r="AN894" s="142"/>
      <c r="AO894" s="142"/>
      <c r="AP894" s="142"/>
      <c r="AQ894" s="142"/>
      <c r="AR894" s="142"/>
      <c r="AS894" s="142"/>
      <c r="AT894" s="142"/>
      <c r="AU894" s="142"/>
      <c r="AV894" s="142"/>
      <c r="AW894" s="142"/>
      <c r="AX894" s="142"/>
      <c r="AY894" s="142"/>
      <c r="AZ894" s="142"/>
      <c r="BA894" s="142"/>
      <c r="BB894" s="142"/>
      <c r="BC894" s="142"/>
      <c r="BD894" s="142"/>
      <c r="BE894" s="142"/>
      <c r="BF894" s="142"/>
      <c r="BG894" s="142"/>
      <c r="BH894" s="142"/>
      <c r="BI894" s="142"/>
      <c r="BJ894" s="142"/>
      <c r="BK894" s="142"/>
      <c r="BL894" s="142"/>
      <c r="BM894" s="142"/>
    </row>
    <row r="895" spans="2:65" ht="30" x14ac:dyDescent="0.25">
      <c r="C895" s="50" t="s">
        <v>165</v>
      </c>
      <c r="F895" s="165" t="s">
        <v>166</v>
      </c>
      <c r="G895" s="165" t="s">
        <v>166</v>
      </c>
      <c r="H895" s="165" t="s">
        <v>166</v>
      </c>
      <c r="I895" s="165" t="s">
        <v>166</v>
      </c>
      <c r="J895" s="165" t="s">
        <v>166</v>
      </c>
      <c r="K895" s="165" t="s">
        <v>166</v>
      </c>
      <c r="L895" s="165" t="s">
        <v>166</v>
      </c>
      <c r="M895" s="165" t="s">
        <v>166</v>
      </c>
      <c r="N895" s="165" t="s">
        <v>166</v>
      </c>
      <c r="O895" s="165" t="s">
        <v>166</v>
      </c>
      <c r="P895" s="165" t="s">
        <v>166</v>
      </c>
      <c r="Q895" s="165" t="s">
        <v>166</v>
      </c>
      <c r="R895" s="165" t="s">
        <v>166</v>
      </c>
      <c r="S895" s="165" t="s">
        <v>166</v>
      </c>
      <c r="T895" s="165" t="s">
        <v>166</v>
      </c>
      <c r="U895" s="165" t="s">
        <v>166</v>
      </c>
      <c r="V895" s="165" t="s">
        <v>166</v>
      </c>
      <c r="W895" s="165" t="s">
        <v>166</v>
      </c>
      <c r="X895" s="165" t="s">
        <v>166</v>
      </c>
      <c r="Y895" s="165" t="s">
        <v>166</v>
      </c>
      <c r="Z895" s="165" t="s">
        <v>166</v>
      </c>
      <c r="AA895" s="165" t="s">
        <v>166</v>
      </c>
      <c r="AB895" s="165" t="s">
        <v>166</v>
      </c>
      <c r="AC895" s="165" t="s">
        <v>166</v>
      </c>
      <c r="AD895" s="165" t="s">
        <v>166</v>
      </c>
      <c r="AE895" s="165" t="s">
        <v>166</v>
      </c>
      <c r="AF895" s="165" t="s">
        <v>166</v>
      </c>
      <c r="AG895" s="165" t="s">
        <v>166</v>
      </c>
      <c r="AH895" s="165" t="s">
        <v>166</v>
      </c>
      <c r="AI895" s="165" t="s">
        <v>166</v>
      </c>
      <c r="AJ895" s="165" t="s">
        <v>166</v>
      </c>
      <c r="AK895" s="165" t="s">
        <v>166</v>
      </c>
      <c r="AL895" s="165" t="s">
        <v>166</v>
      </c>
      <c r="AM895" s="165" t="s">
        <v>166</v>
      </c>
      <c r="AN895" s="165" t="s">
        <v>166</v>
      </c>
      <c r="AO895" s="165" t="s">
        <v>166</v>
      </c>
      <c r="AP895" s="165" t="s">
        <v>166</v>
      </c>
      <c r="AQ895" s="165" t="s">
        <v>166</v>
      </c>
      <c r="AR895" s="165" t="s">
        <v>166</v>
      </c>
      <c r="AS895" s="165" t="s">
        <v>166</v>
      </c>
      <c r="AT895" s="165" t="s">
        <v>166</v>
      </c>
      <c r="AU895" s="165" t="s">
        <v>166</v>
      </c>
      <c r="AV895" s="165" t="s">
        <v>166</v>
      </c>
      <c r="AW895" s="165" t="s">
        <v>166</v>
      </c>
      <c r="AX895" s="165" t="s">
        <v>166</v>
      </c>
      <c r="AY895" s="165" t="s">
        <v>166</v>
      </c>
      <c r="AZ895" s="165" t="s">
        <v>166</v>
      </c>
      <c r="BA895" s="165" t="s">
        <v>166</v>
      </c>
      <c r="BB895" s="165" t="s">
        <v>166</v>
      </c>
      <c r="BC895" s="165" t="s">
        <v>166</v>
      </c>
      <c r="BD895" s="165" t="s">
        <v>166</v>
      </c>
      <c r="BE895" s="165" t="s">
        <v>166</v>
      </c>
      <c r="BF895" s="165" t="s">
        <v>166</v>
      </c>
      <c r="BG895" s="165" t="s">
        <v>166</v>
      </c>
      <c r="BH895" s="165" t="s">
        <v>166</v>
      </c>
      <c r="BI895" s="165" t="s">
        <v>166</v>
      </c>
      <c r="BJ895" s="165" t="s">
        <v>166</v>
      </c>
      <c r="BK895" s="165" t="s">
        <v>166</v>
      </c>
      <c r="BL895" s="165" t="s">
        <v>166</v>
      </c>
      <c r="BM895" s="165" t="s">
        <v>166</v>
      </c>
    </row>
    <row r="896" spans="2:65" x14ac:dyDescent="0.25">
      <c r="B896" t="str">
        <f>+B881</f>
        <v>FABBRICATI</v>
      </c>
      <c r="C896" s="51">
        <f>+C881</f>
        <v>0</v>
      </c>
      <c r="F896" s="127"/>
      <c r="G896" s="127"/>
      <c r="H896" s="127"/>
      <c r="I896" s="127"/>
      <c r="J896" s="127"/>
      <c r="K896" s="127"/>
      <c r="L896" s="127"/>
      <c r="M896" s="127"/>
      <c r="N896" s="127"/>
      <c r="O896" s="127"/>
      <c r="P896" s="127"/>
      <c r="Q896" s="127"/>
      <c r="R896" s="127"/>
      <c r="S896" s="127"/>
      <c r="T896" s="127"/>
      <c r="U896" s="127"/>
      <c r="V896" s="127"/>
      <c r="W896" s="127"/>
      <c r="X896" s="127"/>
      <c r="Y896" s="127"/>
      <c r="Z896" s="127"/>
      <c r="AA896" s="127"/>
      <c r="AB896" s="127"/>
      <c r="AC896" s="127"/>
      <c r="AD896" s="127"/>
      <c r="AE896" s="127"/>
      <c r="AF896" s="127"/>
      <c r="AG896" s="127"/>
      <c r="AH896" s="127"/>
      <c r="AI896" s="127"/>
      <c r="AJ896" s="127"/>
      <c r="AK896" s="127"/>
      <c r="AL896" s="127"/>
      <c r="AM896" s="127"/>
      <c r="AN896" s="127"/>
      <c r="AO896" s="127"/>
      <c r="AP896" s="127"/>
      <c r="AQ896" s="127"/>
      <c r="AR896" s="127"/>
      <c r="AS896" s="127"/>
      <c r="AT896" s="127"/>
      <c r="AU896" s="127"/>
      <c r="AV896" s="127"/>
      <c r="AW896" s="127"/>
      <c r="AX896" s="127"/>
      <c r="AY896" s="127"/>
      <c r="AZ896" s="127"/>
      <c r="BA896" s="127"/>
      <c r="BB896" s="127"/>
      <c r="BC896" s="127"/>
      <c r="BD896" s="127"/>
      <c r="BE896" s="127"/>
      <c r="BF896" s="127"/>
      <c r="BG896" s="127"/>
      <c r="BH896" s="127"/>
      <c r="BI896" s="127"/>
      <c r="BJ896" s="127"/>
      <c r="BK896" s="127">
        <f t="shared" ref="BK896:BM896" si="625">+IF(BJ903=$G$5,0,1)*(SUM($G$5)*$C896)/12</f>
        <v>0</v>
      </c>
      <c r="BL896" s="127">
        <f t="shared" si="625"/>
        <v>0</v>
      </c>
      <c r="BM896" s="127">
        <f t="shared" si="625"/>
        <v>0</v>
      </c>
    </row>
    <row r="897" spans="2:65" x14ac:dyDescent="0.25">
      <c r="B897" t="str">
        <f t="shared" ref="B897:C901" si="626">+B882</f>
        <v>IMPIANTI E MACCHINARI</v>
      </c>
      <c r="C897" s="51">
        <f t="shared" si="626"/>
        <v>0</v>
      </c>
      <c r="F897" s="127"/>
      <c r="G897" s="127"/>
      <c r="H897" s="127"/>
      <c r="I897" s="127"/>
      <c r="J897" s="127"/>
      <c r="K897" s="127"/>
      <c r="L897" s="127"/>
      <c r="M897" s="127"/>
      <c r="N897" s="127"/>
      <c r="O897" s="127"/>
      <c r="P897" s="127"/>
      <c r="Q897" s="127"/>
      <c r="R897" s="127"/>
      <c r="S897" s="127"/>
      <c r="T897" s="127"/>
      <c r="U897" s="127"/>
      <c r="V897" s="127"/>
      <c r="W897" s="127"/>
      <c r="X897" s="127"/>
      <c r="Y897" s="127"/>
      <c r="Z897" s="127"/>
      <c r="AA897" s="127"/>
      <c r="AB897" s="127"/>
      <c r="AC897" s="127"/>
      <c r="AD897" s="127"/>
      <c r="AE897" s="127"/>
      <c r="AF897" s="127"/>
      <c r="AG897" s="127"/>
      <c r="AH897" s="127"/>
      <c r="AI897" s="127"/>
      <c r="AJ897" s="127"/>
      <c r="AK897" s="127"/>
      <c r="AL897" s="127"/>
      <c r="AM897" s="127"/>
      <c r="AN897" s="127"/>
      <c r="AO897" s="127"/>
      <c r="AP897" s="127"/>
      <c r="AQ897" s="127"/>
      <c r="AR897" s="127"/>
      <c r="AS897" s="127"/>
      <c r="AT897" s="127"/>
      <c r="AU897" s="127"/>
      <c r="AV897" s="127"/>
      <c r="AW897" s="127"/>
      <c r="AX897" s="127"/>
      <c r="AY897" s="127"/>
      <c r="AZ897" s="127"/>
      <c r="BA897" s="127"/>
      <c r="BB897" s="127"/>
      <c r="BC897" s="127"/>
      <c r="BD897" s="127"/>
      <c r="BE897" s="127"/>
      <c r="BF897" s="127"/>
      <c r="BG897" s="127"/>
      <c r="BH897" s="127"/>
      <c r="BI897" s="127"/>
      <c r="BJ897" s="127"/>
      <c r="BK897" s="127">
        <f t="shared" ref="BK897:BM897" si="627">+IF(BJ904=$G$5,0,1)*(SUM($G$6)*$C897)/12</f>
        <v>0</v>
      </c>
      <c r="BL897" s="127">
        <f t="shared" si="627"/>
        <v>0</v>
      </c>
      <c r="BM897" s="127">
        <f t="shared" si="627"/>
        <v>0</v>
      </c>
    </row>
    <row r="898" spans="2:65" x14ac:dyDescent="0.25">
      <c r="B898" t="str">
        <f t="shared" si="626"/>
        <v>ATTREZZATURE IND.LI E COMM.LI</v>
      </c>
      <c r="C898" s="51">
        <f t="shared" si="626"/>
        <v>0</v>
      </c>
      <c r="F898" s="127"/>
      <c r="G898" s="127"/>
      <c r="H898" s="127"/>
      <c r="I898" s="127"/>
      <c r="J898" s="127"/>
      <c r="K898" s="127"/>
      <c r="L898" s="127"/>
      <c r="M898" s="127"/>
      <c r="N898" s="127"/>
      <c r="O898" s="127"/>
      <c r="P898" s="127"/>
      <c r="Q898" s="127"/>
      <c r="R898" s="127"/>
      <c r="S898" s="127"/>
      <c r="T898" s="127"/>
      <c r="U898" s="127"/>
      <c r="V898" s="127"/>
      <c r="W898" s="127"/>
      <c r="X898" s="127"/>
      <c r="Y898" s="127"/>
      <c r="Z898" s="127"/>
      <c r="AA898" s="127"/>
      <c r="AB898" s="127"/>
      <c r="AC898" s="127"/>
      <c r="AD898" s="127"/>
      <c r="AE898" s="127"/>
      <c r="AF898" s="127"/>
      <c r="AG898" s="127"/>
      <c r="AH898" s="127"/>
      <c r="AI898" s="127"/>
      <c r="AJ898" s="127"/>
      <c r="AK898" s="127"/>
      <c r="AL898" s="127"/>
      <c r="AM898" s="127"/>
      <c r="AN898" s="127"/>
      <c r="AO898" s="127"/>
      <c r="AP898" s="127"/>
      <c r="AQ898" s="127"/>
      <c r="AR898" s="127"/>
      <c r="AS898" s="127"/>
      <c r="AT898" s="127"/>
      <c r="AU898" s="127"/>
      <c r="AV898" s="127"/>
      <c r="AW898" s="127"/>
      <c r="AX898" s="127"/>
      <c r="AY898" s="127"/>
      <c r="AZ898" s="127"/>
      <c r="BA898" s="127"/>
      <c r="BB898" s="127"/>
      <c r="BC898" s="127"/>
      <c r="BD898" s="127"/>
      <c r="BE898" s="127"/>
      <c r="BF898" s="127"/>
      <c r="BG898" s="127"/>
      <c r="BH898" s="127"/>
      <c r="BI898" s="127"/>
      <c r="BJ898" s="127"/>
      <c r="BK898" s="127">
        <f t="shared" ref="BK898:BM898" si="628">+IF(BJ905=$G$5,0,1)*(SUM($G$7)*$C898)/12</f>
        <v>0</v>
      </c>
      <c r="BL898" s="127">
        <f t="shared" si="628"/>
        <v>0</v>
      </c>
      <c r="BM898" s="127">
        <f t="shared" si="628"/>
        <v>0</v>
      </c>
    </row>
    <row r="899" spans="2:65" x14ac:dyDescent="0.25">
      <c r="B899" t="str">
        <f t="shared" si="626"/>
        <v>COSTI D'IMPIANTO E AMPLIAMENTO</v>
      </c>
      <c r="C899" s="51">
        <f t="shared" si="626"/>
        <v>0</v>
      </c>
      <c r="F899" s="127"/>
      <c r="G899" s="127"/>
      <c r="H899" s="127"/>
      <c r="I899" s="127"/>
      <c r="J899" s="127"/>
      <c r="K899" s="127"/>
      <c r="L899" s="127"/>
      <c r="M899" s="127"/>
      <c r="N899" s="127"/>
      <c r="O899" s="127"/>
      <c r="P899" s="127"/>
      <c r="Q899" s="127"/>
      <c r="R899" s="127"/>
      <c r="S899" s="127"/>
      <c r="T899" s="127"/>
      <c r="U899" s="127"/>
      <c r="V899" s="127"/>
      <c r="W899" s="127"/>
      <c r="X899" s="127"/>
      <c r="Y899" s="127"/>
      <c r="Z899" s="127"/>
      <c r="AA899" s="127"/>
      <c r="AB899" s="127"/>
      <c r="AC899" s="127"/>
      <c r="AD899" s="127"/>
      <c r="AE899" s="127"/>
      <c r="AF899" s="127"/>
      <c r="AG899" s="127"/>
      <c r="AH899" s="127"/>
      <c r="AI899" s="127"/>
      <c r="AJ899" s="127"/>
      <c r="AK899" s="127"/>
      <c r="AL899" s="127"/>
      <c r="AM899" s="127"/>
      <c r="AN899" s="127"/>
      <c r="AO899" s="127"/>
      <c r="AP899" s="127"/>
      <c r="AQ899" s="127"/>
      <c r="AR899" s="127"/>
      <c r="AS899" s="127"/>
      <c r="AT899" s="127"/>
      <c r="AU899" s="127"/>
      <c r="AV899" s="127"/>
      <c r="AW899" s="127"/>
      <c r="AX899" s="127"/>
      <c r="AY899" s="127"/>
      <c r="AZ899" s="127"/>
      <c r="BA899" s="127"/>
      <c r="BB899" s="127"/>
      <c r="BC899" s="127"/>
      <c r="BD899" s="127"/>
      <c r="BE899" s="127"/>
      <c r="BF899" s="127"/>
      <c r="BG899" s="127"/>
      <c r="BH899" s="127"/>
      <c r="BI899" s="127"/>
      <c r="BJ899" s="127"/>
      <c r="BK899" s="127">
        <f t="shared" ref="BK899:BM899" si="629">+IF(BJ906=$G$5,0,1)*(SUM($G$8)*$C899)/12</f>
        <v>0</v>
      </c>
      <c r="BL899" s="127">
        <f t="shared" si="629"/>
        <v>0</v>
      </c>
      <c r="BM899" s="127">
        <f t="shared" si="629"/>
        <v>0</v>
      </c>
    </row>
    <row r="900" spans="2:65" x14ac:dyDescent="0.25">
      <c r="B900" t="str">
        <f t="shared" si="626"/>
        <v>FEE D'INGRESSO</v>
      </c>
      <c r="C900" s="51">
        <f t="shared" si="626"/>
        <v>0</v>
      </c>
      <c r="F900" s="127"/>
      <c r="G900" s="127"/>
      <c r="H900" s="127"/>
      <c r="I900" s="127"/>
      <c r="J900" s="127"/>
      <c r="K900" s="127"/>
      <c r="L900" s="127"/>
      <c r="M900" s="127"/>
      <c r="N900" s="127"/>
      <c r="O900" s="127"/>
      <c r="P900" s="127"/>
      <c r="Q900" s="127"/>
      <c r="R900" s="127"/>
      <c r="S900" s="127"/>
      <c r="T900" s="127"/>
      <c r="U900" s="127"/>
      <c r="V900" s="127"/>
      <c r="W900" s="127"/>
      <c r="X900" s="127"/>
      <c r="Y900" s="127"/>
      <c r="Z900" s="127"/>
      <c r="AA900" s="127"/>
      <c r="AB900" s="127"/>
      <c r="AC900" s="127"/>
      <c r="AD900" s="127"/>
      <c r="AE900" s="127"/>
      <c r="AF900" s="127"/>
      <c r="AG900" s="127"/>
      <c r="AH900" s="127"/>
      <c r="AI900" s="127"/>
      <c r="AJ900" s="127"/>
      <c r="AK900" s="127"/>
      <c r="AL900" s="127"/>
      <c r="AM900" s="127"/>
      <c r="AN900" s="127"/>
      <c r="AO900" s="127"/>
      <c r="AP900" s="127"/>
      <c r="AQ900" s="127"/>
      <c r="AR900" s="127"/>
      <c r="AS900" s="127"/>
      <c r="AT900" s="127"/>
      <c r="AU900" s="127"/>
      <c r="AV900" s="127"/>
      <c r="AW900" s="127"/>
      <c r="AX900" s="127"/>
      <c r="AY900" s="127"/>
      <c r="AZ900" s="127"/>
      <c r="BA900" s="127"/>
      <c r="BB900" s="127"/>
      <c r="BC900" s="127"/>
      <c r="BD900" s="127"/>
      <c r="BE900" s="127"/>
      <c r="BF900" s="127"/>
      <c r="BG900" s="127"/>
      <c r="BH900" s="127"/>
      <c r="BI900" s="127"/>
      <c r="BJ900" s="127"/>
      <c r="BK900" s="127">
        <f t="shared" ref="BK900:BM900" si="630">+IF(BJ907=$G$5,0,1)*(SUM($G$9)*$C900)/12</f>
        <v>0</v>
      </c>
      <c r="BL900" s="127">
        <f t="shared" si="630"/>
        <v>0</v>
      </c>
      <c r="BM900" s="127">
        <f t="shared" si="630"/>
        <v>0</v>
      </c>
    </row>
    <row r="901" spans="2:65" x14ac:dyDescent="0.25">
      <c r="B901" t="str">
        <f t="shared" si="626"/>
        <v>ALTRE IMM.NI IMMATERIALI</v>
      </c>
      <c r="C901" s="51">
        <f t="shared" si="626"/>
        <v>0</v>
      </c>
      <c r="F901" s="127"/>
      <c r="G901" s="127"/>
      <c r="H901" s="127"/>
      <c r="I901" s="127"/>
      <c r="J901" s="127"/>
      <c r="K901" s="127"/>
      <c r="L901" s="127"/>
      <c r="M901" s="127"/>
      <c r="N901" s="127"/>
      <c r="O901" s="127"/>
      <c r="P901" s="127"/>
      <c r="Q901" s="127"/>
      <c r="R901" s="127"/>
      <c r="S901" s="127"/>
      <c r="T901" s="127"/>
      <c r="U901" s="127"/>
      <c r="V901" s="127"/>
      <c r="W901" s="127"/>
      <c r="X901" s="127"/>
      <c r="Y901" s="127"/>
      <c r="Z901" s="127"/>
      <c r="AA901" s="127"/>
      <c r="AB901" s="127"/>
      <c r="AC901" s="127"/>
      <c r="AD901" s="127"/>
      <c r="AE901" s="127"/>
      <c r="AF901" s="127"/>
      <c r="AG901" s="127"/>
      <c r="AH901" s="127"/>
      <c r="AI901" s="127"/>
      <c r="AJ901" s="127"/>
      <c r="AK901" s="127"/>
      <c r="AL901" s="127"/>
      <c r="AM901" s="127"/>
      <c r="AN901" s="127"/>
      <c r="AO901" s="127"/>
      <c r="AP901" s="127"/>
      <c r="AQ901" s="127"/>
      <c r="AR901" s="127"/>
      <c r="AS901" s="127"/>
      <c r="AT901" s="127"/>
      <c r="AU901" s="127"/>
      <c r="AV901" s="127"/>
      <c r="AW901" s="127"/>
      <c r="AX901" s="127"/>
      <c r="AY901" s="127"/>
      <c r="AZ901" s="127"/>
      <c r="BA901" s="127"/>
      <c r="BB901" s="127"/>
      <c r="BC901" s="127"/>
      <c r="BD901" s="127"/>
      <c r="BE901" s="127"/>
      <c r="BF901" s="127"/>
      <c r="BG901" s="127"/>
      <c r="BH901" s="127"/>
      <c r="BI901" s="127"/>
      <c r="BJ901" s="127"/>
      <c r="BK901" s="127">
        <f t="shared" ref="BK901:BM901" si="631">+IF(BJ908=$G$5,0,1)*(SUM($G$10)*$C901)/12</f>
        <v>0</v>
      </c>
      <c r="BL901" s="127">
        <f t="shared" si="631"/>
        <v>0</v>
      </c>
      <c r="BM901" s="127">
        <f t="shared" si="631"/>
        <v>0</v>
      </c>
    </row>
    <row r="902" spans="2:65" ht="30" x14ac:dyDescent="0.25">
      <c r="C902" s="50"/>
      <c r="F902" s="165" t="s">
        <v>167</v>
      </c>
      <c r="G902" s="165" t="s">
        <v>167</v>
      </c>
      <c r="H902" s="165" t="s">
        <v>167</v>
      </c>
      <c r="I902" s="165" t="s">
        <v>167</v>
      </c>
      <c r="J902" s="165" t="s">
        <v>167</v>
      </c>
      <c r="K902" s="165" t="s">
        <v>167</v>
      </c>
      <c r="L902" s="165" t="s">
        <v>167</v>
      </c>
      <c r="M902" s="165" t="s">
        <v>167</v>
      </c>
      <c r="N902" s="165" t="s">
        <v>167</v>
      </c>
      <c r="O902" s="165" t="s">
        <v>167</v>
      </c>
      <c r="P902" s="165" t="s">
        <v>167</v>
      </c>
      <c r="Q902" s="165" t="s">
        <v>167</v>
      </c>
      <c r="R902" s="165" t="s">
        <v>167</v>
      </c>
      <c r="S902" s="165" t="s">
        <v>167</v>
      </c>
      <c r="T902" s="165" t="s">
        <v>167</v>
      </c>
      <c r="U902" s="165" t="s">
        <v>167</v>
      </c>
      <c r="V902" s="165" t="s">
        <v>167</v>
      </c>
      <c r="W902" s="165" t="s">
        <v>167</v>
      </c>
      <c r="X902" s="165" t="s">
        <v>167</v>
      </c>
      <c r="Y902" s="165" t="s">
        <v>167</v>
      </c>
      <c r="Z902" s="165" t="s">
        <v>167</v>
      </c>
      <c r="AA902" s="165" t="s">
        <v>167</v>
      </c>
      <c r="AB902" s="165" t="s">
        <v>167</v>
      </c>
      <c r="AC902" s="165" t="s">
        <v>167</v>
      </c>
      <c r="AD902" s="165" t="s">
        <v>167</v>
      </c>
      <c r="AE902" s="165" t="s">
        <v>167</v>
      </c>
      <c r="AF902" s="165" t="s">
        <v>167</v>
      </c>
      <c r="AG902" s="165" t="s">
        <v>167</v>
      </c>
      <c r="AH902" s="165" t="s">
        <v>167</v>
      </c>
      <c r="AI902" s="165" t="s">
        <v>167</v>
      </c>
      <c r="AJ902" s="165" t="s">
        <v>167</v>
      </c>
      <c r="AK902" s="165" t="s">
        <v>167</v>
      </c>
      <c r="AL902" s="165" t="s">
        <v>167</v>
      </c>
      <c r="AM902" s="165" t="s">
        <v>167</v>
      </c>
      <c r="AN902" s="165" t="s">
        <v>167</v>
      </c>
      <c r="AO902" s="165" t="s">
        <v>167</v>
      </c>
      <c r="AP902" s="165" t="s">
        <v>167</v>
      </c>
      <c r="AQ902" s="165" t="s">
        <v>167</v>
      </c>
      <c r="AR902" s="165" t="s">
        <v>167</v>
      </c>
      <c r="AS902" s="165" t="s">
        <v>167</v>
      </c>
      <c r="AT902" s="165" t="s">
        <v>167</v>
      </c>
      <c r="AU902" s="165" t="s">
        <v>167</v>
      </c>
      <c r="AV902" s="165" t="s">
        <v>167</v>
      </c>
      <c r="AW902" s="165" t="s">
        <v>167</v>
      </c>
      <c r="AX902" s="165" t="s">
        <v>167</v>
      </c>
      <c r="AY902" s="165" t="s">
        <v>167</v>
      </c>
      <c r="AZ902" s="165" t="s">
        <v>167</v>
      </c>
      <c r="BA902" s="165" t="s">
        <v>167</v>
      </c>
      <c r="BB902" s="165" t="s">
        <v>167</v>
      </c>
      <c r="BC902" s="165" t="s">
        <v>167</v>
      </c>
      <c r="BD902" s="165" t="s">
        <v>167</v>
      </c>
      <c r="BE902" s="165" t="s">
        <v>167</v>
      </c>
      <c r="BF902" s="165" t="s">
        <v>167</v>
      </c>
      <c r="BG902" s="165" t="s">
        <v>167</v>
      </c>
      <c r="BH902" s="165" t="s">
        <v>167</v>
      </c>
      <c r="BI902" s="165" t="s">
        <v>167</v>
      </c>
      <c r="BJ902" s="165" t="s">
        <v>167</v>
      </c>
      <c r="BK902" s="165" t="s">
        <v>167</v>
      </c>
      <c r="BL902" s="165" t="s">
        <v>167</v>
      </c>
      <c r="BM902" s="165" t="s">
        <v>167</v>
      </c>
    </row>
    <row r="903" spans="2:65" x14ac:dyDescent="0.25">
      <c r="B903" t="str">
        <f>+B896</f>
        <v>FABBRICATI</v>
      </c>
      <c r="C903" s="51"/>
      <c r="F903" s="127"/>
      <c r="G903" s="127"/>
      <c r="H903" s="127"/>
      <c r="I903" s="127"/>
      <c r="J903" s="127"/>
      <c r="K903" s="127"/>
      <c r="L903" s="127"/>
      <c r="M903" s="127"/>
      <c r="N903" s="127"/>
      <c r="O903" s="127"/>
      <c r="P903" s="127"/>
      <c r="Q903" s="127"/>
      <c r="R903" s="127"/>
      <c r="S903" s="127"/>
      <c r="T903" s="127"/>
      <c r="U903" s="127"/>
      <c r="V903" s="127"/>
      <c r="W903" s="127"/>
      <c r="X903" s="127"/>
      <c r="Y903" s="127"/>
      <c r="Z903" s="127"/>
      <c r="AA903" s="127"/>
      <c r="AB903" s="127"/>
      <c r="AC903" s="127"/>
      <c r="AD903" s="127"/>
      <c r="AE903" s="127"/>
      <c r="AF903" s="127"/>
      <c r="AG903" s="127"/>
      <c r="AH903" s="127"/>
      <c r="AI903" s="127"/>
      <c r="AJ903" s="127"/>
      <c r="AK903" s="127"/>
      <c r="AL903" s="127"/>
      <c r="AM903" s="127"/>
      <c r="AN903" s="127"/>
      <c r="AO903" s="127"/>
      <c r="AP903" s="127"/>
      <c r="AQ903" s="127"/>
      <c r="AR903" s="127"/>
      <c r="AS903" s="127"/>
      <c r="AT903" s="127"/>
      <c r="AU903" s="127"/>
      <c r="AV903" s="127"/>
      <c r="AW903" s="127"/>
      <c r="AX903" s="127"/>
      <c r="AY903" s="127"/>
      <c r="AZ903" s="127"/>
      <c r="BA903" s="127"/>
      <c r="BB903" s="127"/>
      <c r="BC903" s="127"/>
      <c r="BD903" s="127"/>
      <c r="BE903" s="127"/>
      <c r="BF903" s="127"/>
      <c r="BG903" s="127"/>
      <c r="BH903" s="127"/>
      <c r="BI903" s="127"/>
      <c r="BJ903" s="127"/>
      <c r="BK903" s="127">
        <f t="shared" ref="BK903:BM908" si="632">+BJ903+BK896</f>
        <v>0</v>
      </c>
      <c r="BL903" s="127">
        <f t="shared" si="632"/>
        <v>0</v>
      </c>
      <c r="BM903" s="127">
        <f t="shared" si="632"/>
        <v>0</v>
      </c>
    </row>
    <row r="904" spans="2:65" x14ac:dyDescent="0.25">
      <c r="B904" t="str">
        <f t="shared" ref="B904:B907" si="633">+B897</f>
        <v>IMPIANTI E MACCHINARI</v>
      </c>
      <c r="C904" s="51"/>
      <c r="F904" s="127"/>
      <c r="G904" s="127"/>
      <c r="H904" s="127"/>
      <c r="I904" s="127"/>
      <c r="J904" s="127"/>
      <c r="K904" s="127"/>
      <c r="L904" s="127"/>
      <c r="M904" s="127"/>
      <c r="N904" s="127"/>
      <c r="O904" s="127"/>
      <c r="P904" s="127"/>
      <c r="Q904" s="127"/>
      <c r="R904" s="127"/>
      <c r="S904" s="127"/>
      <c r="T904" s="127"/>
      <c r="U904" s="127"/>
      <c r="V904" s="127"/>
      <c r="W904" s="127"/>
      <c r="X904" s="127"/>
      <c r="Y904" s="127"/>
      <c r="Z904" s="127"/>
      <c r="AA904" s="127"/>
      <c r="AB904" s="127"/>
      <c r="AC904" s="127"/>
      <c r="AD904" s="127"/>
      <c r="AE904" s="127"/>
      <c r="AF904" s="127"/>
      <c r="AG904" s="127"/>
      <c r="AH904" s="127"/>
      <c r="AI904" s="127"/>
      <c r="AJ904" s="127"/>
      <c r="AK904" s="127"/>
      <c r="AL904" s="127"/>
      <c r="AM904" s="127"/>
      <c r="AN904" s="127"/>
      <c r="AO904" s="127"/>
      <c r="AP904" s="127"/>
      <c r="AQ904" s="127"/>
      <c r="AR904" s="127"/>
      <c r="AS904" s="127"/>
      <c r="AT904" s="127"/>
      <c r="AU904" s="127"/>
      <c r="AV904" s="127"/>
      <c r="AW904" s="127"/>
      <c r="AX904" s="127"/>
      <c r="AY904" s="127"/>
      <c r="AZ904" s="127"/>
      <c r="BA904" s="127"/>
      <c r="BB904" s="127"/>
      <c r="BC904" s="127"/>
      <c r="BD904" s="127"/>
      <c r="BE904" s="127"/>
      <c r="BF904" s="127"/>
      <c r="BG904" s="127"/>
      <c r="BH904" s="127"/>
      <c r="BI904" s="127"/>
      <c r="BJ904" s="127"/>
      <c r="BK904" s="127">
        <f t="shared" si="632"/>
        <v>0</v>
      </c>
      <c r="BL904" s="127">
        <f t="shared" si="632"/>
        <v>0</v>
      </c>
      <c r="BM904" s="127">
        <f t="shared" si="632"/>
        <v>0</v>
      </c>
    </row>
    <row r="905" spans="2:65" x14ac:dyDescent="0.25">
      <c r="B905" t="str">
        <f t="shared" si="633"/>
        <v>ATTREZZATURE IND.LI E COMM.LI</v>
      </c>
      <c r="C905" s="51"/>
      <c r="F905" s="127"/>
      <c r="G905" s="127"/>
      <c r="H905" s="127"/>
      <c r="I905" s="127"/>
      <c r="J905" s="127"/>
      <c r="K905" s="127"/>
      <c r="L905" s="127"/>
      <c r="M905" s="127"/>
      <c r="N905" s="127"/>
      <c r="O905" s="127"/>
      <c r="P905" s="127"/>
      <c r="Q905" s="127"/>
      <c r="R905" s="127"/>
      <c r="S905" s="127"/>
      <c r="T905" s="127"/>
      <c r="U905" s="127"/>
      <c r="V905" s="127"/>
      <c r="W905" s="127"/>
      <c r="X905" s="127"/>
      <c r="Y905" s="127"/>
      <c r="Z905" s="127"/>
      <c r="AA905" s="127"/>
      <c r="AB905" s="127"/>
      <c r="AC905" s="127"/>
      <c r="AD905" s="127"/>
      <c r="AE905" s="127"/>
      <c r="AF905" s="127"/>
      <c r="AG905" s="127"/>
      <c r="AH905" s="127"/>
      <c r="AI905" s="127"/>
      <c r="AJ905" s="127"/>
      <c r="AK905" s="127"/>
      <c r="AL905" s="127"/>
      <c r="AM905" s="127"/>
      <c r="AN905" s="127"/>
      <c r="AO905" s="127"/>
      <c r="AP905" s="127"/>
      <c r="AQ905" s="127"/>
      <c r="AR905" s="127"/>
      <c r="AS905" s="127"/>
      <c r="AT905" s="127"/>
      <c r="AU905" s="127"/>
      <c r="AV905" s="127"/>
      <c r="AW905" s="127"/>
      <c r="AX905" s="127"/>
      <c r="AY905" s="127"/>
      <c r="AZ905" s="127"/>
      <c r="BA905" s="127"/>
      <c r="BB905" s="127"/>
      <c r="BC905" s="127"/>
      <c r="BD905" s="127"/>
      <c r="BE905" s="127"/>
      <c r="BF905" s="127"/>
      <c r="BG905" s="127"/>
      <c r="BH905" s="127"/>
      <c r="BI905" s="127"/>
      <c r="BJ905" s="127"/>
      <c r="BK905" s="127">
        <f t="shared" si="632"/>
        <v>0</v>
      </c>
      <c r="BL905" s="127">
        <f t="shared" si="632"/>
        <v>0</v>
      </c>
      <c r="BM905" s="127">
        <f t="shared" si="632"/>
        <v>0</v>
      </c>
    </row>
    <row r="906" spans="2:65" x14ac:dyDescent="0.25">
      <c r="B906" t="str">
        <f t="shared" si="633"/>
        <v>COSTI D'IMPIANTO E AMPLIAMENTO</v>
      </c>
      <c r="C906" s="51"/>
      <c r="F906" s="127"/>
      <c r="G906" s="127"/>
      <c r="H906" s="127"/>
      <c r="I906" s="127"/>
      <c r="J906" s="127"/>
      <c r="K906" s="127"/>
      <c r="L906" s="127"/>
      <c r="M906" s="127"/>
      <c r="N906" s="127"/>
      <c r="O906" s="127"/>
      <c r="P906" s="127"/>
      <c r="Q906" s="127"/>
      <c r="R906" s="127"/>
      <c r="S906" s="127"/>
      <c r="T906" s="127"/>
      <c r="U906" s="127"/>
      <c r="V906" s="127"/>
      <c r="W906" s="127"/>
      <c r="X906" s="127"/>
      <c r="Y906" s="127"/>
      <c r="Z906" s="127"/>
      <c r="AA906" s="127"/>
      <c r="AB906" s="127"/>
      <c r="AC906" s="127"/>
      <c r="AD906" s="127"/>
      <c r="AE906" s="127"/>
      <c r="AF906" s="127"/>
      <c r="AG906" s="127"/>
      <c r="AH906" s="127"/>
      <c r="AI906" s="127"/>
      <c r="AJ906" s="127"/>
      <c r="AK906" s="127"/>
      <c r="AL906" s="127"/>
      <c r="AM906" s="127"/>
      <c r="AN906" s="127"/>
      <c r="AO906" s="127"/>
      <c r="AP906" s="127"/>
      <c r="AQ906" s="127"/>
      <c r="AR906" s="127"/>
      <c r="AS906" s="127"/>
      <c r="AT906" s="127"/>
      <c r="AU906" s="127"/>
      <c r="AV906" s="127"/>
      <c r="AW906" s="127"/>
      <c r="AX906" s="127"/>
      <c r="AY906" s="127"/>
      <c r="AZ906" s="127"/>
      <c r="BA906" s="127"/>
      <c r="BB906" s="127"/>
      <c r="BC906" s="127"/>
      <c r="BD906" s="127"/>
      <c r="BE906" s="127"/>
      <c r="BF906" s="127"/>
      <c r="BG906" s="127"/>
      <c r="BH906" s="127"/>
      <c r="BI906" s="127"/>
      <c r="BJ906" s="127"/>
      <c r="BK906" s="127">
        <f t="shared" si="632"/>
        <v>0</v>
      </c>
      <c r="BL906" s="127">
        <f t="shared" si="632"/>
        <v>0</v>
      </c>
      <c r="BM906" s="127">
        <f t="shared" si="632"/>
        <v>0</v>
      </c>
    </row>
    <row r="907" spans="2:65" x14ac:dyDescent="0.25">
      <c r="B907" t="str">
        <f t="shared" si="633"/>
        <v>FEE D'INGRESSO</v>
      </c>
      <c r="C907" s="51"/>
      <c r="F907" s="127"/>
      <c r="G907" s="127"/>
      <c r="H907" s="127"/>
      <c r="I907" s="127"/>
      <c r="J907" s="127"/>
      <c r="K907" s="127"/>
      <c r="L907" s="127"/>
      <c r="M907" s="127"/>
      <c r="N907" s="127"/>
      <c r="O907" s="127"/>
      <c r="P907" s="127"/>
      <c r="Q907" s="127"/>
      <c r="R907" s="127"/>
      <c r="S907" s="127"/>
      <c r="T907" s="127"/>
      <c r="U907" s="127"/>
      <c r="V907" s="127"/>
      <c r="W907" s="127"/>
      <c r="X907" s="127"/>
      <c r="Y907" s="127"/>
      <c r="Z907" s="127"/>
      <c r="AA907" s="127"/>
      <c r="AB907" s="127"/>
      <c r="AC907" s="127"/>
      <c r="AD907" s="127"/>
      <c r="AE907" s="127"/>
      <c r="AF907" s="127"/>
      <c r="AG907" s="127"/>
      <c r="AH907" s="127"/>
      <c r="AI907" s="127"/>
      <c r="AJ907" s="127"/>
      <c r="AK907" s="127"/>
      <c r="AL907" s="127"/>
      <c r="AM907" s="127"/>
      <c r="AN907" s="127"/>
      <c r="AO907" s="127"/>
      <c r="AP907" s="127"/>
      <c r="AQ907" s="127"/>
      <c r="AR907" s="127"/>
      <c r="AS907" s="127"/>
      <c r="AT907" s="127"/>
      <c r="AU907" s="127"/>
      <c r="AV907" s="127"/>
      <c r="AW907" s="127"/>
      <c r="AX907" s="127"/>
      <c r="AY907" s="127"/>
      <c r="AZ907" s="127"/>
      <c r="BA907" s="127"/>
      <c r="BB907" s="127"/>
      <c r="BC907" s="127"/>
      <c r="BD907" s="127"/>
      <c r="BE907" s="127"/>
      <c r="BF907" s="127"/>
      <c r="BG907" s="127"/>
      <c r="BH907" s="127"/>
      <c r="BI907" s="127"/>
      <c r="BJ907" s="127"/>
      <c r="BK907" s="127">
        <f t="shared" si="632"/>
        <v>0</v>
      </c>
      <c r="BL907" s="127">
        <f t="shared" si="632"/>
        <v>0</v>
      </c>
      <c r="BM907" s="127">
        <f t="shared" si="632"/>
        <v>0</v>
      </c>
    </row>
    <row r="908" spans="2:65" x14ac:dyDescent="0.25">
      <c r="B908" t="str">
        <f>+B901</f>
        <v>ALTRE IMM.NI IMMATERIALI</v>
      </c>
      <c r="C908" s="51"/>
      <c r="F908" s="127"/>
      <c r="G908" s="127"/>
      <c r="H908" s="127"/>
      <c r="I908" s="127"/>
      <c r="J908" s="127"/>
      <c r="K908" s="127"/>
      <c r="L908" s="127"/>
      <c r="M908" s="127"/>
      <c r="N908" s="127"/>
      <c r="O908" s="127"/>
      <c r="P908" s="127"/>
      <c r="Q908" s="127"/>
      <c r="R908" s="127"/>
      <c r="S908" s="127"/>
      <c r="T908" s="127"/>
      <c r="U908" s="127"/>
      <c r="V908" s="127"/>
      <c r="W908" s="127"/>
      <c r="X908" s="127"/>
      <c r="Y908" s="127"/>
      <c r="Z908" s="127"/>
      <c r="AA908" s="127"/>
      <c r="AB908" s="127"/>
      <c r="AC908" s="127"/>
      <c r="AD908" s="127"/>
      <c r="AE908" s="127"/>
      <c r="AF908" s="127"/>
      <c r="AG908" s="127"/>
      <c r="AH908" s="127"/>
      <c r="AI908" s="127"/>
      <c r="AJ908" s="127"/>
      <c r="AK908" s="127"/>
      <c r="AL908" s="127"/>
      <c r="AM908" s="127"/>
      <c r="AN908" s="127"/>
      <c r="AO908" s="127"/>
      <c r="AP908" s="127"/>
      <c r="AQ908" s="127"/>
      <c r="AR908" s="127"/>
      <c r="AS908" s="127"/>
      <c r="AT908" s="127"/>
      <c r="AU908" s="127"/>
      <c r="AV908" s="127"/>
      <c r="AW908" s="127"/>
      <c r="AX908" s="127"/>
      <c r="AY908" s="127"/>
      <c r="AZ908" s="127"/>
      <c r="BA908" s="127"/>
      <c r="BB908" s="127"/>
      <c r="BC908" s="127"/>
      <c r="BD908" s="127"/>
      <c r="BE908" s="127"/>
      <c r="BF908" s="127"/>
      <c r="BG908" s="127"/>
      <c r="BH908" s="127"/>
      <c r="BI908" s="127"/>
      <c r="BJ908" s="127"/>
      <c r="BK908" s="127">
        <f t="shared" si="632"/>
        <v>0</v>
      </c>
      <c r="BL908" s="127">
        <f t="shared" si="632"/>
        <v>0</v>
      </c>
      <c r="BM908" s="127">
        <f t="shared" si="632"/>
        <v>0</v>
      </c>
    </row>
    <row r="909" spans="2:65" x14ac:dyDescent="0.25">
      <c r="F909" s="142"/>
      <c r="G909" s="142"/>
      <c r="H909" s="142"/>
      <c r="I909" s="142"/>
      <c r="J909" s="142"/>
      <c r="K909" s="142"/>
      <c r="L909" s="142"/>
      <c r="M909" s="142"/>
      <c r="N909" s="142"/>
      <c r="O909" s="142"/>
      <c r="P909" s="142"/>
      <c r="Q909" s="142"/>
      <c r="R909" s="142"/>
      <c r="S909" s="142"/>
      <c r="T909" s="142"/>
      <c r="U909" s="142"/>
      <c r="V909" s="142"/>
      <c r="W909" s="142"/>
      <c r="X909" s="142"/>
      <c r="Y909" s="142"/>
      <c r="Z909" s="142"/>
      <c r="AA909" s="142"/>
      <c r="AB909" s="142"/>
      <c r="AC909" s="142"/>
      <c r="AD909" s="142"/>
      <c r="AE909" s="142"/>
      <c r="AF909" s="142"/>
      <c r="AG909" s="142"/>
      <c r="AH909" s="142"/>
      <c r="AI909" s="142"/>
      <c r="AJ909" s="142"/>
      <c r="AK909" s="142"/>
      <c r="AL909" s="142"/>
      <c r="AM909" s="142"/>
      <c r="AN909" s="142"/>
      <c r="AO909" s="142"/>
      <c r="AP909" s="142"/>
      <c r="AQ909" s="142"/>
      <c r="AR909" s="142"/>
      <c r="AS909" s="142"/>
      <c r="AT909" s="142"/>
      <c r="AU909" s="142"/>
      <c r="AV909" s="142"/>
      <c r="AW909" s="142"/>
      <c r="AX909" s="142"/>
      <c r="AY909" s="142"/>
      <c r="AZ909" s="142"/>
      <c r="BA909" s="142"/>
      <c r="BB909" s="142"/>
      <c r="BC909" s="142"/>
      <c r="BD909" s="142"/>
      <c r="BE909" s="142"/>
      <c r="BF909" s="142"/>
      <c r="BG909" s="142"/>
      <c r="BH909" s="142"/>
      <c r="BI909" s="142"/>
      <c r="BJ909" s="142"/>
      <c r="BK909" s="142"/>
      <c r="BL909" s="142"/>
      <c r="BM909" s="142"/>
    </row>
    <row r="910" spans="2:65" ht="30" x14ac:dyDescent="0.25">
      <c r="C910" s="50" t="s">
        <v>165</v>
      </c>
      <c r="F910" s="165" t="s">
        <v>166</v>
      </c>
      <c r="G910" s="165" t="s">
        <v>166</v>
      </c>
      <c r="H910" s="165" t="s">
        <v>166</v>
      </c>
      <c r="I910" s="165" t="s">
        <v>166</v>
      </c>
      <c r="J910" s="165" t="s">
        <v>166</v>
      </c>
      <c r="K910" s="165" t="s">
        <v>166</v>
      </c>
      <c r="L910" s="165" t="s">
        <v>166</v>
      </c>
      <c r="M910" s="165" t="s">
        <v>166</v>
      </c>
      <c r="N910" s="165" t="s">
        <v>166</v>
      </c>
      <c r="O910" s="165" t="s">
        <v>166</v>
      </c>
      <c r="P910" s="165" t="s">
        <v>166</v>
      </c>
      <c r="Q910" s="165" t="s">
        <v>166</v>
      </c>
      <c r="R910" s="165" t="s">
        <v>166</v>
      </c>
      <c r="S910" s="165" t="s">
        <v>166</v>
      </c>
      <c r="T910" s="165" t="s">
        <v>166</v>
      </c>
      <c r="U910" s="165" t="s">
        <v>166</v>
      </c>
      <c r="V910" s="165" t="s">
        <v>166</v>
      </c>
      <c r="W910" s="165" t="s">
        <v>166</v>
      </c>
      <c r="X910" s="165" t="s">
        <v>166</v>
      </c>
      <c r="Y910" s="165" t="s">
        <v>166</v>
      </c>
      <c r="Z910" s="165" t="s">
        <v>166</v>
      </c>
      <c r="AA910" s="165" t="s">
        <v>166</v>
      </c>
      <c r="AB910" s="165" t="s">
        <v>166</v>
      </c>
      <c r="AC910" s="165" t="s">
        <v>166</v>
      </c>
      <c r="AD910" s="165" t="s">
        <v>166</v>
      </c>
      <c r="AE910" s="165" t="s">
        <v>166</v>
      </c>
      <c r="AF910" s="165" t="s">
        <v>166</v>
      </c>
      <c r="AG910" s="165" t="s">
        <v>166</v>
      </c>
      <c r="AH910" s="165" t="s">
        <v>166</v>
      </c>
      <c r="AI910" s="165" t="s">
        <v>166</v>
      </c>
      <c r="AJ910" s="165" t="s">
        <v>166</v>
      </c>
      <c r="AK910" s="165" t="s">
        <v>166</v>
      </c>
      <c r="AL910" s="165" t="s">
        <v>166</v>
      </c>
      <c r="AM910" s="165" t="s">
        <v>166</v>
      </c>
      <c r="AN910" s="165" t="s">
        <v>166</v>
      </c>
      <c r="AO910" s="165" t="s">
        <v>166</v>
      </c>
      <c r="AP910" s="165" t="s">
        <v>166</v>
      </c>
      <c r="AQ910" s="165" t="s">
        <v>166</v>
      </c>
      <c r="AR910" s="165" t="s">
        <v>166</v>
      </c>
      <c r="AS910" s="165" t="s">
        <v>166</v>
      </c>
      <c r="AT910" s="165" t="s">
        <v>166</v>
      </c>
      <c r="AU910" s="165" t="s">
        <v>166</v>
      </c>
      <c r="AV910" s="165" t="s">
        <v>166</v>
      </c>
      <c r="AW910" s="165" t="s">
        <v>166</v>
      </c>
      <c r="AX910" s="165" t="s">
        <v>166</v>
      </c>
      <c r="AY910" s="165" t="s">
        <v>166</v>
      </c>
      <c r="AZ910" s="165" t="s">
        <v>166</v>
      </c>
      <c r="BA910" s="165" t="s">
        <v>166</v>
      </c>
      <c r="BB910" s="165" t="s">
        <v>166</v>
      </c>
      <c r="BC910" s="165" t="s">
        <v>166</v>
      </c>
      <c r="BD910" s="165" t="s">
        <v>166</v>
      </c>
      <c r="BE910" s="165" t="s">
        <v>166</v>
      </c>
      <c r="BF910" s="165" t="s">
        <v>166</v>
      </c>
      <c r="BG910" s="165" t="s">
        <v>166</v>
      </c>
      <c r="BH910" s="165" t="s">
        <v>166</v>
      </c>
      <c r="BI910" s="165" t="s">
        <v>166</v>
      </c>
      <c r="BJ910" s="165" t="s">
        <v>166</v>
      </c>
      <c r="BK910" s="165" t="s">
        <v>166</v>
      </c>
      <c r="BL910" s="165" t="s">
        <v>166</v>
      </c>
      <c r="BM910" s="165" t="s">
        <v>166</v>
      </c>
    </row>
    <row r="911" spans="2:65" x14ac:dyDescent="0.25">
      <c r="B911" t="str">
        <f>+B896</f>
        <v>FABBRICATI</v>
      </c>
      <c r="C911" s="51">
        <f>+C896</f>
        <v>0</v>
      </c>
      <c r="F911" s="127"/>
      <c r="G911" s="127"/>
      <c r="H911" s="127"/>
      <c r="I911" s="127"/>
      <c r="J911" s="127"/>
      <c r="K911" s="127"/>
      <c r="L911" s="127"/>
      <c r="M911" s="127"/>
      <c r="N911" s="127"/>
      <c r="O911" s="127"/>
      <c r="P911" s="127"/>
      <c r="Q911" s="127"/>
      <c r="R911" s="127"/>
      <c r="S911" s="127"/>
      <c r="T911" s="127"/>
      <c r="U911" s="127"/>
      <c r="V911" s="127"/>
      <c r="W911" s="127"/>
      <c r="X911" s="127"/>
      <c r="Y911" s="127"/>
      <c r="Z911" s="127"/>
      <c r="AA911" s="127"/>
      <c r="AB911" s="127"/>
      <c r="AC911" s="127"/>
      <c r="AD911" s="127"/>
      <c r="AE911" s="127"/>
      <c r="AF911" s="127"/>
      <c r="AG911" s="127"/>
      <c r="AH911" s="127"/>
      <c r="AI911" s="127"/>
      <c r="AJ911" s="127"/>
      <c r="AK911" s="127"/>
      <c r="AL911" s="127"/>
      <c r="AM911" s="127"/>
      <c r="AN911" s="127"/>
      <c r="AO911" s="127"/>
      <c r="AP911" s="127"/>
      <c r="AQ911" s="127"/>
      <c r="AR911" s="127"/>
      <c r="AS911" s="127"/>
      <c r="AT911" s="127"/>
      <c r="AU911" s="127"/>
      <c r="AV911" s="127"/>
      <c r="AW911" s="127"/>
      <c r="AX911" s="127"/>
      <c r="AY911" s="127"/>
      <c r="AZ911" s="127"/>
      <c r="BA911" s="127"/>
      <c r="BB911" s="127"/>
      <c r="BC911" s="127"/>
      <c r="BD911" s="127"/>
      <c r="BE911" s="127"/>
      <c r="BF911" s="127"/>
      <c r="BG911" s="127"/>
      <c r="BH911" s="127"/>
      <c r="BI911" s="127"/>
      <c r="BJ911" s="127"/>
      <c r="BK911" s="127"/>
      <c r="BL911" s="127">
        <f t="shared" ref="BL911:BM911" si="634">+IF(BK918=$G$5,0,1)*(SUM($G$5)*$C911)/12</f>
        <v>0</v>
      </c>
      <c r="BM911" s="127">
        <f t="shared" si="634"/>
        <v>0</v>
      </c>
    </row>
    <row r="912" spans="2:65" x14ac:dyDescent="0.25">
      <c r="B912" t="str">
        <f t="shared" ref="B912:C916" si="635">+B897</f>
        <v>IMPIANTI E MACCHINARI</v>
      </c>
      <c r="C912" s="51">
        <f t="shared" si="635"/>
        <v>0</v>
      </c>
      <c r="F912" s="127"/>
      <c r="G912" s="127"/>
      <c r="H912" s="127"/>
      <c r="I912" s="127"/>
      <c r="J912" s="127"/>
      <c r="K912" s="127"/>
      <c r="L912" s="127"/>
      <c r="M912" s="127"/>
      <c r="N912" s="127"/>
      <c r="O912" s="127"/>
      <c r="P912" s="127"/>
      <c r="Q912" s="127"/>
      <c r="R912" s="127"/>
      <c r="S912" s="127"/>
      <c r="T912" s="127"/>
      <c r="U912" s="127"/>
      <c r="V912" s="127"/>
      <c r="W912" s="127"/>
      <c r="X912" s="127"/>
      <c r="Y912" s="127"/>
      <c r="Z912" s="127"/>
      <c r="AA912" s="127"/>
      <c r="AB912" s="127"/>
      <c r="AC912" s="127"/>
      <c r="AD912" s="127"/>
      <c r="AE912" s="127"/>
      <c r="AF912" s="127"/>
      <c r="AG912" s="127"/>
      <c r="AH912" s="127"/>
      <c r="AI912" s="127"/>
      <c r="AJ912" s="127"/>
      <c r="AK912" s="127"/>
      <c r="AL912" s="127"/>
      <c r="AM912" s="127"/>
      <c r="AN912" s="127"/>
      <c r="AO912" s="127"/>
      <c r="AP912" s="127"/>
      <c r="AQ912" s="127"/>
      <c r="AR912" s="127"/>
      <c r="AS912" s="127"/>
      <c r="AT912" s="127"/>
      <c r="AU912" s="127"/>
      <c r="AV912" s="127"/>
      <c r="AW912" s="127"/>
      <c r="AX912" s="127"/>
      <c r="AY912" s="127"/>
      <c r="AZ912" s="127"/>
      <c r="BA912" s="127"/>
      <c r="BB912" s="127"/>
      <c r="BC912" s="127"/>
      <c r="BD912" s="127"/>
      <c r="BE912" s="127"/>
      <c r="BF912" s="127"/>
      <c r="BG912" s="127"/>
      <c r="BH912" s="127"/>
      <c r="BI912" s="127"/>
      <c r="BJ912" s="127"/>
      <c r="BK912" s="127"/>
      <c r="BL912" s="127">
        <f t="shared" ref="BL912:BM912" si="636">+IF(BK919=$G$5,0,1)*(SUM($G$6)*$C912)/12</f>
        <v>0</v>
      </c>
      <c r="BM912" s="127">
        <f t="shared" si="636"/>
        <v>0</v>
      </c>
    </row>
    <row r="913" spans="2:65" x14ac:dyDescent="0.25">
      <c r="B913" t="str">
        <f t="shared" si="635"/>
        <v>ATTREZZATURE IND.LI E COMM.LI</v>
      </c>
      <c r="C913" s="51">
        <f t="shared" si="635"/>
        <v>0</v>
      </c>
      <c r="F913" s="127"/>
      <c r="G913" s="127"/>
      <c r="H913" s="127"/>
      <c r="I913" s="127"/>
      <c r="J913" s="127"/>
      <c r="K913" s="127"/>
      <c r="L913" s="127"/>
      <c r="M913" s="127"/>
      <c r="N913" s="127"/>
      <c r="O913" s="127"/>
      <c r="P913" s="127"/>
      <c r="Q913" s="127"/>
      <c r="R913" s="127"/>
      <c r="S913" s="127"/>
      <c r="T913" s="127"/>
      <c r="U913" s="127"/>
      <c r="V913" s="127"/>
      <c r="W913" s="127"/>
      <c r="X913" s="127"/>
      <c r="Y913" s="127"/>
      <c r="Z913" s="127"/>
      <c r="AA913" s="127"/>
      <c r="AB913" s="127"/>
      <c r="AC913" s="127"/>
      <c r="AD913" s="127"/>
      <c r="AE913" s="127"/>
      <c r="AF913" s="127"/>
      <c r="AG913" s="127"/>
      <c r="AH913" s="127"/>
      <c r="AI913" s="127"/>
      <c r="AJ913" s="127"/>
      <c r="AK913" s="127"/>
      <c r="AL913" s="127"/>
      <c r="AM913" s="127"/>
      <c r="AN913" s="127"/>
      <c r="AO913" s="127"/>
      <c r="AP913" s="127"/>
      <c r="AQ913" s="127"/>
      <c r="AR913" s="127"/>
      <c r="AS913" s="127"/>
      <c r="AT913" s="127"/>
      <c r="AU913" s="127"/>
      <c r="AV913" s="127"/>
      <c r="AW913" s="127"/>
      <c r="AX913" s="127"/>
      <c r="AY913" s="127"/>
      <c r="AZ913" s="127"/>
      <c r="BA913" s="127"/>
      <c r="BB913" s="127"/>
      <c r="BC913" s="127"/>
      <c r="BD913" s="127"/>
      <c r="BE913" s="127"/>
      <c r="BF913" s="127"/>
      <c r="BG913" s="127"/>
      <c r="BH913" s="127"/>
      <c r="BI913" s="127"/>
      <c r="BJ913" s="127"/>
      <c r="BK913" s="127"/>
      <c r="BL913" s="127">
        <f t="shared" ref="BL913:BM913" si="637">+IF(BK920=$G$5,0,1)*(SUM($G$7)*$C913)/12</f>
        <v>0</v>
      </c>
      <c r="BM913" s="127">
        <f t="shared" si="637"/>
        <v>0</v>
      </c>
    </row>
    <row r="914" spans="2:65" x14ac:dyDescent="0.25">
      <c r="B914" t="str">
        <f t="shared" si="635"/>
        <v>COSTI D'IMPIANTO E AMPLIAMENTO</v>
      </c>
      <c r="C914" s="51">
        <f t="shared" si="635"/>
        <v>0</v>
      </c>
      <c r="F914" s="127"/>
      <c r="G914" s="127"/>
      <c r="H914" s="127"/>
      <c r="I914" s="127"/>
      <c r="J914" s="127"/>
      <c r="K914" s="127"/>
      <c r="L914" s="127"/>
      <c r="M914" s="127"/>
      <c r="N914" s="127"/>
      <c r="O914" s="127"/>
      <c r="P914" s="127"/>
      <c r="Q914" s="127"/>
      <c r="R914" s="127"/>
      <c r="S914" s="127"/>
      <c r="T914" s="127"/>
      <c r="U914" s="127"/>
      <c r="V914" s="127"/>
      <c r="W914" s="127"/>
      <c r="X914" s="127"/>
      <c r="Y914" s="127"/>
      <c r="Z914" s="127"/>
      <c r="AA914" s="127"/>
      <c r="AB914" s="127"/>
      <c r="AC914" s="127"/>
      <c r="AD914" s="127"/>
      <c r="AE914" s="127"/>
      <c r="AF914" s="127"/>
      <c r="AG914" s="127"/>
      <c r="AH914" s="127"/>
      <c r="AI914" s="127"/>
      <c r="AJ914" s="127"/>
      <c r="AK914" s="127"/>
      <c r="AL914" s="127"/>
      <c r="AM914" s="127"/>
      <c r="AN914" s="127"/>
      <c r="AO914" s="127"/>
      <c r="AP914" s="127"/>
      <c r="AQ914" s="127"/>
      <c r="AR914" s="127"/>
      <c r="AS914" s="127"/>
      <c r="AT914" s="127"/>
      <c r="AU914" s="127"/>
      <c r="AV914" s="127"/>
      <c r="AW914" s="127"/>
      <c r="AX914" s="127"/>
      <c r="AY914" s="127"/>
      <c r="AZ914" s="127"/>
      <c r="BA914" s="127"/>
      <c r="BB914" s="127"/>
      <c r="BC914" s="127"/>
      <c r="BD914" s="127"/>
      <c r="BE914" s="127"/>
      <c r="BF914" s="127"/>
      <c r="BG914" s="127"/>
      <c r="BH914" s="127"/>
      <c r="BI914" s="127"/>
      <c r="BJ914" s="127"/>
      <c r="BK914" s="127"/>
      <c r="BL914" s="127">
        <f t="shared" ref="BL914:BM914" si="638">+IF(BK921=$G$5,0,1)*(SUM($G$8)*$C914)/12</f>
        <v>0</v>
      </c>
      <c r="BM914" s="127">
        <f t="shared" si="638"/>
        <v>0</v>
      </c>
    </row>
    <row r="915" spans="2:65" x14ac:dyDescent="0.25">
      <c r="B915" t="str">
        <f t="shared" si="635"/>
        <v>FEE D'INGRESSO</v>
      </c>
      <c r="C915" s="51">
        <f t="shared" si="635"/>
        <v>0</v>
      </c>
      <c r="F915" s="127"/>
      <c r="G915" s="127"/>
      <c r="H915" s="127"/>
      <c r="I915" s="127"/>
      <c r="J915" s="127"/>
      <c r="K915" s="127"/>
      <c r="L915" s="127"/>
      <c r="M915" s="127"/>
      <c r="N915" s="127"/>
      <c r="O915" s="127"/>
      <c r="P915" s="127"/>
      <c r="Q915" s="127"/>
      <c r="R915" s="127"/>
      <c r="S915" s="127"/>
      <c r="T915" s="127"/>
      <c r="U915" s="127"/>
      <c r="V915" s="127"/>
      <c r="W915" s="127"/>
      <c r="X915" s="127"/>
      <c r="Y915" s="127"/>
      <c r="Z915" s="127"/>
      <c r="AA915" s="127"/>
      <c r="AB915" s="127"/>
      <c r="AC915" s="127"/>
      <c r="AD915" s="127"/>
      <c r="AE915" s="127"/>
      <c r="AF915" s="127"/>
      <c r="AG915" s="127"/>
      <c r="AH915" s="127"/>
      <c r="AI915" s="127"/>
      <c r="AJ915" s="127"/>
      <c r="AK915" s="127"/>
      <c r="AL915" s="127"/>
      <c r="AM915" s="127"/>
      <c r="AN915" s="127"/>
      <c r="AO915" s="127"/>
      <c r="AP915" s="127"/>
      <c r="AQ915" s="127"/>
      <c r="AR915" s="127"/>
      <c r="AS915" s="127"/>
      <c r="AT915" s="127"/>
      <c r="AU915" s="127"/>
      <c r="AV915" s="127"/>
      <c r="AW915" s="127"/>
      <c r="AX915" s="127"/>
      <c r="AY915" s="127"/>
      <c r="AZ915" s="127"/>
      <c r="BA915" s="127"/>
      <c r="BB915" s="127"/>
      <c r="BC915" s="127"/>
      <c r="BD915" s="127"/>
      <c r="BE915" s="127"/>
      <c r="BF915" s="127"/>
      <c r="BG915" s="127"/>
      <c r="BH915" s="127"/>
      <c r="BI915" s="127"/>
      <c r="BJ915" s="127"/>
      <c r="BK915" s="127"/>
      <c r="BL915" s="127">
        <f t="shared" ref="BL915:BM915" si="639">+IF(BK922=$G$5,0,1)*(SUM($G$9)*$C915)/12</f>
        <v>0</v>
      </c>
      <c r="BM915" s="127">
        <f t="shared" si="639"/>
        <v>0</v>
      </c>
    </row>
    <row r="916" spans="2:65" x14ac:dyDescent="0.25">
      <c r="B916" t="str">
        <f t="shared" si="635"/>
        <v>ALTRE IMM.NI IMMATERIALI</v>
      </c>
      <c r="C916" s="51">
        <f t="shared" si="635"/>
        <v>0</v>
      </c>
      <c r="F916" s="127"/>
      <c r="G916" s="127"/>
      <c r="H916" s="127"/>
      <c r="I916" s="127"/>
      <c r="J916" s="127"/>
      <c r="K916" s="127"/>
      <c r="L916" s="127"/>
      <c r="M916" s="127"/>
      <c r="N916" s="127"/>
      <c r="O916" s="127"/>
      <c r="P916" s="127"/>
      <c r="Q916" s="127"/>
      <c r="R916" s="127"/>
      <c r="S916" s="127"/>
      <c r="T916" s="127"/>
      <c r="U916" s="127"/>
      <c r="V916" s="127"/>
      <c r="W916" s="127"/>
      <c r="X916" s="127"/>
      <c r="Y916" s="127"/>
      <c r="Z916" s="127"/>
      <c r="AA916" s="127"/>
      <c r="AB916" s="127"/>
      <c r="AC916" s="127"/>
      <c r="AD916" s="127"/>
      <c r="AE916" s="127"/>
      <c r="AF916" s="127"/>
      <c r="AG916" s="127"/>
      <c r="AH916" s="127"/>
      <c r="AI916" s="127"/>
      <c r="AJ916" s="127"/>
      <c r="AK916" s="127"/>
      <c r="AL916" s="127"/>
      <c r="AM916" s="127"/>
      <c r="AN916" s="127"/>
      <c r="AO916" s="127"/>
      <c r="AP916" s="127"/>
      <c r="AQ916" s="127"/>
      <c r="AR916" s="127"/>
      <c r="AS916" s="127"/>
      <c r="AT916" s="127"/>
      <c r="AU916" s="127"/>
      <c r="AV916" s="127"/>
      <c r="AW916" s="127"/>
      <c r="AX916" s="127"/>
      <c r="AY916" s="127"/>
      <c r="AZ916" s="127"/>
      <c r="BA916" s="127"/>
      <c r="BB916" s="127"/>
      <c r="BC916" s="127"/>
      <c r="BD916" s="127"/>
      <c r="BE916" s="127"/>
      <c r="BF916" s="127"/>
      <c r="BG916" s="127"/>
      <c r="BH916" s="127"/>
      <c r="BI916" s="127"/>
      <c r="BJ916" s="127"/>
      <c r="BK916" s="127"/>
      <c r="BL916" s="127">
        <f t="shared" ref="BL916:BM916" si="640">+IF(BK923=$G$5,0,1)*(SUM($G$10)*$C916)/12</f>
        <v>0</v>
      </c>
      <c r="BM916" s="127">
        <f t="shared" si="640"/>
        <v>0</v>
      </c>
    </row>
    <row r="917" spans="2:65" ht="30" x14ac:dyDescent="0.25">
      <c r="C917" s="50"/>
      <c r="F917" s="165" t="s">
        <v>167</v>
      </c>
      <c r="G917" s="165" t="s">
        <v>167</v>
      </c>
      <c r="H917" s="165" t="s">
        <v>167</v>
      </c>
      <c r="I917" s="165" t="s">
        <v>167</v>
      </c>
      <c r="J917" s="165" t="s">
        <v>167</v>
      </c>
      <c r="K917" s="165" t="s">
        <v>167</v>
      </c>
      <c r="L917" s="165" t="s">
        <v>167</v>
      </c>
      <c r="M917" s="165" t="s">
        <v>167</v>
      </c>
      <c r="N917" s="165" t="s">
        <v>167</v>
      </c>
      <c r="O917" s="165" t="s">
        <v>167</v>
      </c>
      <c r="P917" s="165" t="s">
        <v>167</v>
      </c>
      <c r="Q917" s="165" t="s">
        <v>167</v>
      </c>
      <c r="R917" s="165" t="s">
        <v>167</v>
      </c>
      <c r="S917" s="165" t="s">
        <v>167</v>
      </c>
      <c r="T917" s="165" t="s">
        <v>167</v>
      </c>
      <c r="U917" s="165" t="s">
        <v>167</v>
      </c>
      <c r="V917" s="165" t="s">
        <v>167</v>
      </c>
      <c r="W917" s="165" t="s">
        <v>167</v>
      </c>
      <c r="X917" s="165" t="s">
        <v>167</v>
      </c>
      <c r="Y917" s="165" t="s">
        <v>167</v>
      </c>
      <c r="Z917" s="165" t="s">
        <v>167</v>
      </c>
      <c r="AA917" s="165" t="s">
        <v>167</v>
      </c>
      <c r="AB917" s="165" t="s">
        <v>167</v>
      </c>
      <c r="AC917" s="165" t="s">
        <v>167</v>
      </c>
      <c r="AD917" s="165" t="s">
        <v>167</v>
      </c>
      <c r="AE917" s="165" t="s">
        <v>167</v>
      </c>
      <c r="AF917" s="165" t="s">
        <v>167</v>
      </c>
      <c r="AG917" s="165" t="s">
        <v>167</v>
      </c>
      <c r="AH917" s="165" t="s">
        <v>167</v>
      </c>
      <c r="AI917" s="165" t="s">
        <v>167</v>
      </c>
      <c r="AJ917" s="165" t="s">
        <v>167</v>
      </c>
      <c r="AK917" s="165" t="s">
        <v>167</v>
      </c>
      <c r="AL917" s="165" t="s">
        <v>167</v>
      </c>
      <c r="AM917" s="165" t="s">
        <v>167</v>
      </c>
      <c r="AN917" s="165" t="s">
        <v>167</v>
      </c>
      <c r="AO917" s="165" t="s">
        <v>167</v>
      </c>
      <c r="AP917" s="165" t="s">
        <v>167</v>
      </c>
      <c r="AQ917" s="165" t="s">
        <v>167</v>
      </c>
      <c r="AR917" s="165" t="s">
        <v>167</v>
      </c>
      <c r="AS917" s="165" t="s">
        <v>167</v>
      </c>
      <c r="AT917" s="165" t="s">
        <v>167</v>
      </c>
      <c r="AU917" s="165" t="s">
        <v>167</v>
      </c>
      <c r="AV917" s="165" t="s">
        <v>167</v>
      </c>
      <c r="AW917" s="165" t="s">
        <v>167</v>
      </c>
      <c r="AX917" s="165" t="s">
        <v>167</v>
      </c>
      <c r="AY917" s="165" t="s">
        <v>167</v>
      </c>
      <c r="AZ917" s="165" t="s">
        <v>167</v>
      </c>
      <c r="BA917" s="165" t="s">
        <v>167</v>
      </c>
      <c r="BB917" s="165" t="s">
        <v>167</v>
      </c>
      <c r="BC917" s="165" t="s">
        <v>167</v>
      </c>
      <c r="BD917" s="165" t="s">
        <v>167</v>
      </c>
      <c r="BE917" s="165" t="s">
        <v>167</v>
      </c>
      <c r="BF917" s="165" t="s">
        <v>167</v>
      </c>
      <c r="BG917" s="165" t="s">
        <v>167</v>
      </c>
      <c r="BH917" s="165" t="s">
        <v>167</v>
      </c>
      <c r="BI917" s="165" t="s">
        <v>167</v>
      </c>
      <c r="BJ917" s="165" t="s">
        <v>167</v>
      </c>
      <c r="BK917" s="165" t="s">
        <v>167</v>
      </c>
      <c r="BL917" s="165" t="s">
        <v>167</v>
      </c>
      <c r="BM917" s="165" t="s">
        <v>167</v>
      </c>
    </row>
    <row r="918" spans="2:65" x14ac:dyDescent="0.25">
      <c r="B918" t="str">
        <f>+B911</f>
        <v>FABBRICATI</v>
      </c>
      <c r="C918" s="51"/>
      <c r="F918" s="127"/>
      <c r="G918" s="127"/>
      <c r="H918" s="127"/>
      <c r="I918" s="127"/>
      <c r="J918" s="127"/>
      <c r="K918" s="127"/>
      <c r="L918" s="127"/>
      <c r="M918" s="127"/>
      <c r="N918" s="127"/>
      <c r="O918" s="127"/>
      <c r="P918" s="127"/>
      <c r="Q918" s="127"/>
      <c r="R918" s="127"/>
      <c r="S918" s="127"/>
      <c r="T918" s="127"/>
      <c r="U918" s="127"/>
      <c r="V918" s="127"/>
      <c r="W918" s="127"/>
      <c r="X918" s="127"/>
      <c r="Y918" s="127"/>
      <c r="Z918" s="127"/>
      <c r="AA918" s="127"/>
      <c r="AB918" s="127"/>
      <c r="AC918" s="127"/>
      <c r="AD918" s="127"/>
      <c r="AE918" s="127"/>
      <c r="AF918" s="127"/>
      <c r="AG918" s="127"/>
      <c r="AH918" s="127"/>
      <c r="AI918" s="127"/>
      <c r="AJ918" s="127"/>
      <c r="AK918" s="127"/>
      <c r="AL918" s="127"/>
      <c r="AM918" s="127"/>
      <c r="AN918" s="127"/>
      <c r="AO918" s="127"/>
      <c r="AP918" s="127"/>
      <c r="AQ918" s="127"/>
      <c r="AR918" s="127"/>
      <c r="AS918" s="127"/>
      <c r="AT918" s="127"/>
      <c r="AU918" s="127"/>
      <c r="AV918" s="127"/>
      <c r="AW918" s="127"/>
      <c r="AX918" s="127"/>
      <c r="AY918" s="127"/>
      <c r="AZ918" s="127"/>
      <c r="BA918" s="127"/>
      <c r="BB918" s="127"/>
      <c r="BC918" s="127"/>
      <c r="BD918" s="127"/>
      <c r="BE918" s="127"/>
      <c r="BF918" s="127"/>
      <c r="BG918" s="127"/>
      <c r="BH918" s="127"/>
      <c r="BI918" s="127"/>
      <c r="BJ918" s="127"/>
      <c r="BK918" s="127"/>
      <c r="BL918" s="127">
        <f t="shared" ref="BL918:BM923" si="641">+BK918+BL911</f>
        <v>0</v>
      </c>
      <c r="BM918" s="127">
        <f t="shared" si="641"/>
        <v>0</v>
      </c>
    </row>
    <row r="919" spans="2:65" x14ac:dyDescent="0.25">
      <c r="B919" t="str">
        <f t="shared" ref="B919:B922" si="642">+B912</f>
        <v>IMPIANTI E MACCHINARI</v>
      </c>
      <c r="C919" s="51"/>
      <c r="F919" s="127"/>
      <c r="G919" s="127"/>
      <c r="H919" s="127"/>
      <c r="I919" s="127"/>
      <c r="J919" s="127"/>
      <c r="K919" s="127"/>
      <c r="L919" s="127"/>
      <c r="M919" s="127"/>
      <c r="N919" s="127"/>
      <c r="O919" s="127"/>
      <c r="P919" s="127"/>
      <c r="Q919" s="127"/>
      <c r="R919" s="127"/>
      <c r="S919" s="127"/>
      <c r="T919" s="127"/>
      <c r="U919" s="127"/>
      <c r="V919" s="127"/>
      <c r="W919" s="127"/>
      <c r="X919" s="127"/>
      <c r="Y919" s="127"/>
      <c r="Z919" s="127"/>
      <c r="AA919" s="127"/>
      <c r="AB919" s="127"/>
      <c r="AC919" s="127"/>
      <c r="AD919" s="127"/>
      <c r="AE919" s="127"/>
      <c r="AF919" s="127"/>
      <c r="AG919" s="127"/>
      <c r="AH919" s="127"/>
      <c r="AI919" s="127"/>
      <c r="AJ919" s="127"/>
      <c r="AK919" s="127"/>
      <c r="AL919" s="127"/>
      <c r="AM919" s="127"/>
      <c r="AN919" s="127"/>
      <c r="AO919" s="127"/>
      <c r="AP919" s="127"/>
      <c r="AQ919" s="127"/>
      <c r="AR919" s="127"/>
      <c r="AS919" s="127"/>
      <c r="AT919" s="127"/>
      <c r="AU919" s="127"/>
      <c r="AV919" s="127"/>
      <c r="AW919" s="127"/>
      <c r="AX919" s="127"/>
      <c r="AY919" s="127"/>
      <c r="AZ919" s="127"/>
      <c r="BA919" s="127"/>
      <c r="BB919" s="127"/>
      <c r="BC919" s="127"/>
      <c r="BD919" s="127"/>
      <c r="BE919" s="127"/>
      <c r="BF919" s="127"/>
      <c r="BG919" s="127"/>
      <c r="BH919" s="127"/>
      <c r="BI919" s="127"/>
      <c r="BJ919" s="127"/>
      <c r="BK919" s="127"/>
      <c r="BL919" s="127">
        <f t="shared" si="641"/>
        <v>0</v>
      </c>
      <c r="BM919" s="127">
        <f t="shared" si="641"/>
        <v>0</v>
      </c>
    </row>
    <row r="920" spans="2:65" x14ac:dyDescent="0.25">
      <c r="B920" t="str">
        <f t="shared" si="642"/>
        <v>ATTREZZATURE IND.LI E COMM.LI</v>
      </c>
      <c r="C920" s="51"/>
      <c r="F920" s="127"/>
      <c r="G920" s="127"/>
      <c r="H920" s="127"/>
      <c r="I920" s="127"/>
      <c r="J920" s="127"/>
      <c r="K920" s="127"/>
      <c r="L920" s="127"/>
      <c r="M920" s="127"/>
      <c r="N920" s="127"/>
      <c r="O920" s="127"/>
      <c r="P920" s="127"/>
      <c r="Q920" s="127"/>
      <c r="R920" s="127"/>
      <c r="S920" s="127"/>
      <c r="T920" s="127"/>
      <c r="U920" s="127"/>
      <c r="V920" s="127"/>
      <c r="W920" s="127"/>
      <c r="X920" s="127"/>
      <c r="Y920" s="127"/>
      <c r="Z920" s="127"/>
      <c r="AA920" s="127"/>
      <c r="AB920" s="127"/>
      <c r="AC920" s="127"/>
      <c r="AD920" s="127"/>
      <c r="AE920" s="127"/>
      <c r="AF920" s="127"/>
      <c r="AG920" s="127"/>
      <c r="AH920" s="127"/>
      <c r="AI920" s="127"/>
      <c r="AJ920" s="127"/>
      <c r="AK920" s="127"/>
      <c r="AL920" s="127"/>
      <c r="AM920" s="127"/>
      <c r="AN920" s="127"/>
      <c r="AO920" s="127"/>
      <c r="AP920" s="127"/>
      <c r="AQ920" s="127"/>
      <c r="AR920" s="127"/>
      <c r="AS920" s="127"/>
      <c r="AT920" s="127"/>
      <c r="AU920" s="127"/>
      <c r="AV920" s="127"/>
      <c r="AW920" s="127"/>
      <c r="AX920" s="127"/>
      <c r="AY920" s="127"/>
      <c r="AZ920" s="127"/>
      <c r="BA920" s="127"/>
      <c r="BB920" s="127"/>
      <c r="BC920" s="127"/>
      <c r="BD920" s="127"/>
      <c r="BE920" s="127"/>
      <c r="BF920" s="127"/>
      <c r="BG920" s="127"/>
      <c r="BH920" s="127"/>
      <c r="BI920" s="127"/>
      <c r="BJ920" s="127"/>
      <c r="BK920" s="127"/>
      <c r="BL920" s="127">
        <f t="shared" si="641"/>
        <v>0</v>
      </c>
      <c r="BM920" s="127">
        <f t="shared" si="641"/>
        <v>0</v>
      </c>
    </row>
    <row r="921" spans="2:65" x14ac:dyDescent="0.25">
      <c r="B921" t="str">
        <f t="shared" si="642"/>
        <v>COSTI D'IMPIANTO E AMPLIAMENTO</v>
      </c>
      <c r="C921" s="51"/>
      <c r="F921" s="127"/>
      <c r="G921" s="127"/>
      <c r="H921" s="127"/>
      <c r="I921" s="127"/>
      <c r="J921" s="127"/>
      <c r="K921" s="127"/>
      <c r="L921" s="127"/>
      <c r="M921" s="127"/>
      <c r="N921" s="127"/>
      <c r="O921" s="127"/>
      <c r="P921" s="127"/>
      <c r="Q921" s="127"/>
      <c r="R921" s="127"/>
      <c r="S921" s="127"/>
      <c r="T921" s="127"/>
      <c r="U921" s="127"/>
      <c r="V921" s="127"/>
      <c r="W921" s="127"/>
      <c r="X921" s="127"/>
      <c r="Y921" s="127"/>
      <c r="Z921" s="127"/>
      <c r="AA921" s="127"/>
      <c r="AB921" s="127"/>
      <c r="AC921" s="127"/>
      <c r="AD921" s="127"/>
      <c r="AE921" s="127"/>
      <c r="AF921" s="127"/>
      <c r="AG921" s="127"/>
      <c r="AH921" s="127"/>
      <c r="AI921" s="127"/>
      <c r="AJ921" s="127"/>
      <c r="AK921" s="127"/>
      <c r="AL921" s="127"/>
      <c r="AM921" s="127"/>
      <c r="AN921" s="127"/>
      <c r="AO921" s="127"/>
      <c r="AP921" s="127"/>
      <c r="AQ921" s="127"/>
      <c r="AR921" s="127"/>
      <c r="AS921" s="127"/>
      <c r="AT921" s="127"/>
      <c r="AU921" s="127"/>
      <c r="AV921" s="127"/>
      <c r="AW921" s="127"/>
      <c r="AX921" s="127"/>
      <c r="AY921" s="127"/>
      <c r="AZ921" s="127"/>
      <c r="BA921" s="127"/>
      <c r="BB921" s="127"/>
      <c r="BC921" s="127"/>
      <c r="BD921" s="127"/>
      <c r="BE921" s="127"/>
      <c r="BF921" s="127"/>
      <c r="BG921" s="127"/>
      <c r="BH921" s="127"/>
      <c r="BI921" s="127"/>
      <c r="BJ921" s="127"/>
      <c r="BK921" s="127"/>
      <c r="BL921" s="127">
        <f t="shared" si="641"/>
        <v>0</v>
      </c>
      <c r="BM921" s="127">
        <f t="shared" si="641"/>
        <v>0</v>
      </c>
    </row>
    <row r="922" spans="2:65" x14ac:dyDescent="0.25">
      <c r="B922" t="str">
        <f t="shared" si="642"/>
        <v>FEE D'INGRESSO</v>
      </c>
      <c r="C922" s="51"/>
      <c r="F922" s="127"/>
      <c r="G922" s="127"/>
      <c r="H922" s="127"/>
      <c r="I922" s="127"/>
      <c r="J922" s="127"/>
      <c r="K922" s="127"/>
      <c r="L922" s="127"/>
      <c r="M922" s="127"/>
      <c r="N922" s="127"/>
      <c r="O922" s="127"/>
      <c r="P922" s="127"/>
      <c r="Q922" s="127"/>
      <c r="R922" s="127"/>
      <c r="S922" s="127"/>
      <c r="T922" s="127"/>
      <c r="U922" s="127"/>
      <c r="V922" s="127"/>
      <c r="W922" s="127"/>
      <c r="X922" s="127"/>
      <c r="Y922" s="127"/>
      <c r="Z922" s="127"/>
      <c r="AA922" s="127"/>
      <c r="AB922" s="127"/>
      <c r="AC922" s="127"/>
      <c r="AD922" s="127"/>
      <c r="AE922" s="127"/>
      <c r="AF922" s="127"/>
      <c r="AG922" s="127"/>
      <c r="AH922" s="127"/>
      <c r="AI922" s="127"/>
      <c r="AJ922" s="127"/>
      <c r="AK922" s="127"/>
      <c r="AL922" s="127"/>
      <c r="AM922" s="127"/>
      <c r="AN922" s="127"/>
      <c r="AO922" s="127"/>
      <c r="AP922" s="127"/>
      <c r="AQ922" s="127"/>
      <c r="AR922" s="127"/>
      <c r="AS922" s="127"/>
      <c r="AT922" s="127"/>
      <c r="AU922" s="127"/>
      <c r="AV922" s="127"/>
      <c r="AW922" s="127"/>
      <c r="AX922" s="127"/>
      <c r="AY922" s="127"/>
      <c r="AZ922" s="127"/>
      <c r="BA922" s="127"/>
      <c r="BB922" s="127"/>
      <c r="BC922" s="127"/>
      <c r="BD922" s="127"/>
      <c r="BE922" s="127"/>
      <c r="BF922" s="127"/>
      <c r="BG922" s="127"/>
      <c r="BH922" s="127"/>
      <c r="BI922" s="127"/>
      <c r="BJ922" s="127"/>
      <c r="BK922" s="127"/>
      <c r="BL922" s="127">
        <f t="shared" si="641"/>
        <v>0</v>
      </c>
      <c r="BM922" s="127">
        <f t="shared" si="641"/>
        <v>0</v>
      </c>
    </row>
    <row r="923" spans="2:65" x14ac:dyDescent="0.25">
      <c r="B923" t="str">
        <f>+B916</f>
        <v>ALTRE IMM.NI IMMATERIALI</v>
      </c>
      <c r="C923" s="51"/>
      <c r="F923" s="127"/>
      <c r="G923" s="127"/>
      <c r="H923" s="127"/>
      <c r="I923" s="127"/>
      <c r="J923" s="127"/>
      <c r="K923" s="127"/>
      <c r="L923" s="127"/>
      <c r="M923" s="127"/>
      <c r="N923" s="127"/>
      <c r="O923" s="127"/>
      <c r="P923" s="127"/>
      <c r="Q923" s="127"/>
      <c r="R923" s="127"/>
      <c r="S923" s="127"/>
      <c r="T923" s="127"/>
      <c r="U923" s="127"/>
      <c r="V923" s="127"/>
      <c r="W923" s="127"/>
      <c r="X923" s="127"/>
      <c r="Y923" s="127"/>
      <c r="Z923" s="127"/>
      <c r="AA923" s="127"/>
      <c r="AB923" s="127"/>
      <c r="AC923" s="127"/>
      <c r="AD923" s="127"/>
      <c r="AE923" s="127"/>
      <c r="AF923" s="127"/>
      <c r="AG923" s="127"/>
      <c r="AH923" s="127"/>
      <c r="AI923" s="127"/>
      <c r="AJ923" s="127"/>
      <c r="AK923" s="127"/>
      <c r="AL923" s="127"/>
      <c r="AM923" s="127"/>
      <c r="AN923" s="127"/>
      <c r="AO923" s="127"/>
      <c r="AP923" s="127"/>
      <c r="AQ923" s="127"/>
      <c r="AR923" s="127"/>
      <c r="AS923" s="127"/>
      <c r="AT923" s="127"/>
      <c r="AU923" s="127"/>
      <c r="AV923" s="127"/>
      <c r="AW923" s="127"/>
      <c r="AX923" s="127"/>
      <c r="AY923" s="127"/>
      <c r="AZ923" s="127"/>
      <c r="BA923" s="127"/>
      <c r="BB923" s="127"/>
      <c r="BC923" s="127"/>
      <c r="BD923" s="127"/>
      <c r="BE923" s="127"/>
      <c r="BF923" s="127"/>
      <c r="BG923" s="127"/>
      <c r="BH923" s="127"/>
      <c r="BI923" s="127"/>
      <c r="BJ923" s="127"/>
      <c r="BK923" s="127"/>
      <c r="BL923" s="127">
        <f t="shared" si="641"/>
        <v>0</v>
      </c>
      <c r="BM923" s="127">
        <f t="shared" si="641"/>
        <v>0</v>
      </c>
    </row>
    <row r="924" spans="2:65" x14ac:dyDescent="0.25">
      <c r="F924" s="142"/>
      <c r="G924" s="142"/>
      <c r="H924" s="142"/>
      <c r="I924" s="142"/>
      <c r="J924" s="142"/>
      <c r="K924" s="142"/>
      <c r="L924" s="142"/>
      <c r="M924" s="142"/>
      <c r="N924" s="142"/>
      <c r="O924" s="142"/>
      <c r="P924" s="142"/>
      <c r="Q924" s="142"/>
      <c r="R924" s="142"/>
      <c r="S924" s="142"/>
      <c r="T924" s="142"/>
      <c r="U924" s="142"/>
      <c r="V924" s="142"/>
      <c r="W924" s="142"/>
      <c r="X924" s="142"/>
      <c r="Y924" s="142"/>
      <c r="Z924" s="142"/>
      <c r="AA924" s="142"/>
      <c r="AB924" s="142"/>
      <c r="AC924" s="142"/>
      <c r="AD924" s="142"/>
      <c r="AE924" s="142"/>
      <c r="AF924" s="142"/>
      <c r="AG924" s="142"/>
      <c r="AH924" s="142"/>
      <c r="AI924" s="142"/>
      <c r="AJ924" s="142"/>
      <c r="AK924" s="142"/>
      <c r="AL924" s="142"/>
      <c r="AM924" s="142"/>
      <c r="AN924" s="142"/>
      <c r="AO924" s="142"/>
      <c r="AP924" s="142"/>
      <c r="AQ924" s="142"/>
      <c r="AR924" s="142"/>
      <c r="AS924" s="142"/>
      <c r="AT924" s="142"/>
      <c r="AU924" s="142"/>
      <c r="AV924" s="142"/>
      <c r="AW924" s="142"/>
      <c r="AX924" s="142"/>
      <c r="AY924" s="142"/>
      <c r="AZ924" s="142"/>
      <c r="BA924" s="142"/>
      <c r="BB924" s="142"/>
      <c r="BC924" s="142"/>
      <c r="BD924" s="142"/>
      <c r="BE924" s="142"/>
      <c r="BF924" s="142"/>
      <c r="BG924" s="142"/>
      <c r="BH924" s="142"/>
      <c r="BI924" s="142"/>
      <c r="BJ924" s="142"/>
      <c r="BK924" s="142"/>
      <c r="BL924" s="142"/>
      <c r="BM924" s="142"/>
    </row>
    <row r="925" spans="2:65" ht="30" x14ac:dyDescent="0.25">
      <c r="C925" s="50" t="s">
        <v>165</v>
      </c>
      <c r="F925" s="165" t="s">
        <v>166</v>
      </c>
      <c r="G925" s="165" t="s">
        <v>166</v>
      </c>
      <c r="H925" s="165" t="s">
        <v>166</v>
      </c>
      <c r="I925" s="165" t="s">
        <v>166</v>
      </c>
      <c r="J925" s="165" t="s">
        <v>166</v>
      </c>
      <c r="K925" s="165" t="s">
        <v>166</v>
      </c>
      <c r="L925" s="165" t="s">
        <v>166</v>
      </c>
      <c r="M925" s="165" t="s">
        <v>166</v>
      </c>
      <c r="N925" s="165" t="s">
        <v>166</v>
      </c>
      <c r="O925" s="165" t="s">
        <v>166</v>
      </c>
      <c r="P925" s="165" t="s">
        <v>166</v>
      </c>
      <c r="Q925" s="165" t="s">
        <v>166</v>
      </c>
      <c r="R925" s="165" t="s">
        <v>166</v>
      </c>
      <c r="S925" s="165" t="s">
        <v>166</v>
      </c>
      <c r="T925" s="165" t="s">
        <v>166</v>
      </c>
      <c r="U925" s="165" t="s">
        <v>166</v>
      </c>
      <c r="V925" s="165" t="s">
        <v>166</v>
      </c>
      <c r="W925" s="165" t="s">
        <v>166</v>
      </c>
      <c r="X925" s="165" t="s">
        <v>166</v>
      </c>
      <c r="Y925" s="165" t="s">
        <v>166</v>
      </c>
      <c r="Z925" s="165" t="s">
        <v>166</v>
      </c>
      <c r="AA925" s="165" t="s">
        <v>166</v>
      </c>
      <c r="AB925" s="165" t="s">
        <v>166</v>
      </c>
      <c r="AC925" s="165" t="s">
        <v>166</v>
      </c>
      <c r="AD925" s="165" t="s">
        <v>166</v>
      </c>
      <c r="AE925" s="165" t="s">
        <v>166</v>
      </c>
      <c r="AF925" s="165" t="s">
        <v>166</v>
      </c>
      <c r="AG925" s="165" t="s">
        <v>166</v>
      </c>
      <c r="AH925" s="165" t="s">
        <v>166</v>
      </c>
      <c r="AI925" s="165" t="s">
        <v>166</v>
      </c>
      <c r="AJ925" s="165" t="s">
        <v>166</v>
      </c>
      <c r="AK925" s="165" t="s">
        <v>166</v>
      </c>
      <c r="AL925" s="165" t="s">
        <v>166</v>
      </c>
      <c r="AM925" s="165" t="s">
        <v>166</v>
      </c>
      <c r="AN925" s="165" t="s">
        <v>166</v>
      </c>
      <c r="AO925" s="165" t="s">
        <v>166</v>
      </c>
      <c r="AP925" s="165" t="s">
        <v>166</v>
      </c>
      <c r="AQ925" s="165" t="s">
        <v>166</v>
      </c>
      <c r="AR925" s="165" t="s">
        <v>166</v>
      </c>
      <c r="AS925" s="165" t="s">
        <v>166</v>
      </c>
      <c r="AT925" s="165" t="s">
        <v>166</v>
      </c>
      <c r="AU925" s="165" t="s">
        <v>166</v>
      </c>
      <c r="AV925" s="165" t="s">
        <v>166</v>
      </c>
      <c r="AW925" s="165" t="s">
        <v>166</v>
      </c>
      <c r="AX925" s="165" t="s">
        <v>166</v>
      </c>
      <c r="AY925" s="165" t="s">
        <v>166</v>
      </c>
      <c r="AZ925" s="165" t="s">
        <v>166</v>
      </c>
      <c r="BA925" s="165" t="s">
        <v>166</v>
      </c>
      <c r="BB925" s="165" t="s">
        <v>166</v>
      </c>
      <c r="BC925" s="165" t="s">
        <v>166</v>
      </c>
      <c r="BD925" s="165" t="s">
        <v>166</v>
      </c>
      <c r="BE925" s="165" t="s">
        <v>166</v>
      </c>
      <c r="BF925" s="165" t="s">
        <v>166</v>
      </c>
      <c r="BG925" s="165" t="s">
        <v>166</v>
      </c>
      <c r="BH925" s="165" t="s">
        <v>166</v>
      </c>
      <c r="BI925" s="165" t="s">
        <v>166</v>
      </c>
      <c r="BJ925" s="165" t="s">
        <v>166</v>
      </c>
      <c r="BK925" s="165" t="s">
        <v>166</v>
      </c>
      <c r="BL925" s="165" t="s">
        <v>166</v>
      </c>
      <c r="BM925" s="165" t="s">
        <v>166</v>
      </c>
    </row>
    <row r="926" spans="2:65" x14ac:dyDescent="0.25">
      <c r="B926" t="str">
        <f>+B911</f>
        <v>FABBRICATI</v>
      </c>
      <c r="C926" s="51">
        <f>+C911</f>
        <v>0</v>
      </c>
      <c r="F926" s="127"/>
      <c r="G926" s="127"/>
      <c r="H926" s="127"/>
      <c r="I926" s="127"/>
      <c r="J926" s="127"/>
      <c r="K926" s="127"/>
      <c r="L926" s="127"/>
      <c r="M926" s="127"/>
      <c r="N926" s="127"/>
      <c r="O926" s="127"/>
      <c r="P926" s="127"/>
      <c r="Q926" s="127"/>
      <c r="R926" s="127"/>
      <c r="S926" s="127"/>
      <c r="T926" s="127"/>
      <c r="U926" s="127"/>
      <c r="V926" s="127"/>
      <c r="W926" s="127"/>
      <c r="X926" s="127"/>
      <c r="Y926" s="127"/>
      <c r="Z926" s="127"/>
      <c r="AA926" s="127"/>
      <c r="AB926" s="127"/>
      <c r="AC926" s="127"/>
      <c r="AD926" s="127"/>
      <c r="AE926" s="127"/>
      <c r="AF926" s="127"/>
      <c r="AG926" s="127"/>
      <c r="AH926" s="127"/>
      <c r="AI926" s="127"/>
      <c r="AJ926" s="127"/>
      <c r="AK926" s="127"/>
      <c r="AL926" s="127"/>
      <c r="AM926" s="127"/>
      <c r="AN926" s="127"/>
      <c r="AO926" s="127"/>
      <c r="AP926" s="127"/>
      <c r="AQ926" s="127"/>
      <c r="AR926" s="127"/>
      <c r="AS926" s="127"/>
      <c r="AT926" s="127"/>
      <c r="AU926" s="127"/>
      <c r="AV926" s="127"/>
      <c r="AW926" s="127"/>
      <c r="AX926" s="127"/>
      <c r="AY926" s="127"/>
      <c r="AZ926" s="127"/>
      <c r="BA926" s="127"/>
      <c r="BB926" s="127"/>
      <c r="BC926" s="127"/>
      <c r="BD926" s="127"/>
      <c r="BE926" s="127"/>
      <c r="BF926" s="127"/>
      <c r="BG926" s="127"/>
      <c r="BH926" s="127"/>
      <c r="BI926" s="127"/>
      <c r="BJ926" s="127"/>
      <c r="BK926" s="127"/>
      <c r="BL926" s="127"/>
      <c r="BM926" s="127">
        <f t="shared" ref="BM926" si="643">+IF(BL933=$G$5,0,1)*(SUM($G$5)*$C926)/12</f>
        <v>0</v>
      </c>
    </row>
    <row r="927" spans="2:65" x14ac:dyDescent="0.25">
      <c r="B927" t="str">
        <f t="shared" ref="B927:C931" si="644">+B912</f>
        <v>IMPIANTI E MACCHINARI</v>
      </c>
      <c r="C927" s="51">
        <f t="shared" si="644"/>
        <v>0</v>
      </c>
      <c r="F927" s="127"/>
      <c r="G927" s="127"/>
      <c r="H927" s="127"/>
      <c r="I927" s="127"/>
      <c r="J927" s="127"/>
      <c r="K927" s="127"/>
      <c r="L927" s="127"/>
      <c r="M927" s="127"/>
      <c r="N927" s="127"/>
      <c r="O927" s="127"/>
      <c r="P927" s="127"/>
      <c r="Q927" s="127"/>
      <c r="R927" s="127"/>
      <c r="S927" s="127"/>
      <c r="T927" s="127"/>
      <c r="U927" s="127"/>
      <c r="V927" s="127"/>
      <c r="W927" s="127"/>
      <c r="X927" s="127"/>
      <c r="Y927" s="127"/>
      <c r="Z927" s="127"/>
      <c r="AA927" s="127"/>
      <c r="AB927" s="127"/>
      <c r="AC927" s="127"/>
      <c r="AD927" s="127"/>
      <c r="AE927" s="127"/>
      <c r="AF927" s="127"/>
      <c r="AG927" s="127"/>
      <c r="AH927" s="127"/>
      <c r="AI927" s="127"/>
      <c r="AJ927" s="127"/>
      <c r="AK927" s="127"/>
      <c r="AL927" s="127"/>
      <c r="AM927" s="127"/>
      <c r="AN927" s="127"/>
      <c r="AO927" s="127"/>
      <c r="AP927" s="127"/>
      <c r="AQ927" s="127"/>
      <c r="AR927" s="127"/>
      <c r="AS927" s="127"/>
      <c r="AT927" s="127"/>
      <c r="AU927" s="127"/>
      <c r="AV927" s="127"/>
      <c r="AW927" s="127"/>
      <c r="AX927" s="127"/>
      <c r="AY927" s="127"/>
      <c r="AZ927" s="127"/>
      <c r="BA927" s="127"/>
      <c r="BB927" s="127"/>
      <c r="BC927" s="127"/>
      <c r="BD927" s="127"/>
      <c r="BE927" s="127"/>
      <c r="BF927" s="127"/>
      <c r="BG927" s="127"/>
      <c r="BH927" s="127"/>
      <c r="BI927" s="127"/>
      <c r="BJ927" s="127"/>
      <c r="BK927" s="127"/>
      <c r="BL927" s="127"/>
      <c r="BM927" s="127">
        <f t="shared" ref="BM927" si="645">+IF(BL934=$G$5,0,1)*(SUM($G$6)*$C927)/12</f>
        <v>0</v>
      </c>
    </row>
    <row r="928" spans="2:65" x14ac:dyDescent="0.25">
      <c r="B928" t="str">
        <f t="shared" si="644"/>
        <v>ATTREZZATURE IND.LI E COMM.LI</v>
      </c>
      <c r="C928" s="51">
        <f t="shared" si="644"/>
        <v>0</v>
      </c>
      <c r="F928" s="127"/>
      <c r="G928" s="127"/>
      <c r="H928" s="127"/>
      <c r="I928" s="127"/>
      <c r="J928" s="127"/>
      <c r="K928" s="127"/>
      <c r="L928" s="127"/>
      <c r="M928" s="127"/>
      <c r="N928" s="127"/>
      <c r="O928" s="127"/>
      <c r="P928" s="127"/>
      <c r="Q928" s="127"/>
      <c r="R928" s="127"/>
      <c r="S928" s="127"/>
      <c r="T928" s="127"/>
      <c r="U928" s="127"/>
      <c r="V928" s="127"/>
      <c r="W928" s="127"/>
      <c r="X928" s="127"/>
      <c r="Y928" s="127"/>
      <c r="Z928" s="127"/>
      <c r="AA928" s="127"/>
      <c r="AB928" s="127"/>
      <c r="AC928" s="127"/>
      <c r="AD928" s="127"/>
      <c r="AE928" s="127"/>
      <c r="AF928" s="127"/>
      <c r="AG928" s="127"/>
      <c r="AH928" s="127"/>
      <c r="AI928" s="127"/>
      <c r="AJ928" s="127"/>
      <c r="AK928" s="127"/>
      <c r="AL928" s="127"/>
      <c r="AM928" s="127"/>
      <c r="AN928" s="127"/>
      <c r="AO928" s="127"/>
      <c r="AP928" s="127"/>
      <c r="AQ928" s="127"/>
      <c r="AR928" s="127"/>
      <c r="AS928" s="127"/>
      <c r="AT928" s="127"/>
      <c r="AU928" s="127"/>
      <c r="AV928" s="127"/>
      <c r="AW928" s="127"/>
      <c r="AX928" s="127"/>
      <c r="AY928" s="127"/>
      <c r="AZ928" s="127"/>
      <c r="BA928" s="127"/>
      <c r="BB928" s="127"/>
      <c r="BC928" s="127"/>
      <c r="BD928" s="127"/>
      <c r="BE928" s="127"/>
      <c r="BF928" s="127"/>
      <c r="BG928" s="127"/>
      <c r="BH928" s="127"/>
      <c r="BI928" s="127"/>
      <c r="BJ928" s="127"/>
      <c r="BK928" s="127"/>
      <c r="BL928" s="127"/>
      <c r="BM928" s="127">
        <f t="shared" ref="BM928" si="646">+IF(BL935=$G$5,0,1)*(SUM($G$7)*$C928)/12</f>
        <v>0</v>
      </c>
    </row>
    <row r="929" spans="2:65" x14ac:dyDescent="0.25">
      <c r="B929" t="str">
        <f t="shared" si="644"/>
        <v>COSTI D'IMPIANTO E AMPLIAMENTO</v>
      </c>
      <c r="C929" s="51">
        <f t="shared" si="644"/>
        <v>0</v>
      </c>
      <c r="F929" s="127"/>
      <c r="G929" s="127"/>
      <c r="H929" s="127"/>
      <c r="I929" s="127"/>
      <c r="J929" s="127"/>
      <c r="K929" s="127"/>
      <c r="L929" s="127"/>
      <c r="M929" s="127"/>
      <c r="N929" s="127"/>
      <c r="O929" s="127"/>
      <c r="P929" s="127"/>
      <c r="Q929" s="127"/>
      <c r="R929" s="127"/>
      <c r="S929" s="127"/>
      <c r="T929" s="127"/>
      <c r="U929" s="127"/>
      <c r="V929" s="127"/>
      <c r="W929" s="127"/>
      <c r="X929" s="127"/>
      <c r="Y929" s="127"/>
      <c r="Z929" s="127"/>
      <c r="AA929" s="127"/>
      <c r="AB929" s="127"/>
      <c r="AC929" s="127"/>
      <c r="AD929" s="127"/>
      <c r="AE929" s="127"/>
      <c r="AF929" s="127"/>
      <c r="AG929" s="127"/>
      <c r="AH929" s="127"/>
      <c r="AI929" s="127"/>
      <c r="AJ929" s="127"/>
      <c r="AK929" s="127"/>
      <c r="AL929" s="127"/>
      <c r="AM929" s="127"/>
      <c r="AN929" s="127"/>
      <c r="AO929" s="127"/>
      <c r="AP929" s="127"/>
      <c r="AQ929" s="127"/>
      <c r="AR929" s="127"/>
      <c r="AS929" s="127"/>
      <c r="AT929" s="127"/>
      <c r="AU929" s="127"/>
      <c r="AV929" s="127"/>
      <c r="AW929" s="127"/>
      <c r="AX929" s="127"/>
      <c r="AY929" s="127"/>
      <c r="AZ929" s="127"/>
      <c r="BA929" s="127"/>
      <c r="BB929" s="127"/>
      <c r="BC929" s="127"/>
      <c r="BD929" s="127"/>
      <c r="BE929" s="127"/>
      <c r="BF929" s="127"/>
      <c r="BG929" s="127"/>
      <c r="BH929" s="127"/>
      <c r="BI929" s="127"/>
      <c r="BJ929" s="127"/>
      <c r="BK929" s="127"/>
      <c r="BL929" s="127"/>
      <c r="BM929" s="127">
        <f t="shared" ref="BM929" si="647">+IF(BL936=$G$5,0,1)*(SUM($G$8)*$C929)/12</f>
        <v>0</v>
      </c>
    </row>
    <row r="930" spans="2:65" x14ac:dyDescent="0.25">
      <c r="B930" t="str">
        <f t="shared" si="644"/>
        <v>FEE D'INGRESSO</v>
      </c>
      <c r="C930" s="51">
        <f t="shared" si="644"/>
        <v>0</v>
      </c>
      <c r="F930" s="127"/>
      <c r="G930" s="127"/>
      <c r="H930" s="127"/>
      <c r="I930" s="127"/>
      <c r="J930" s="127"/>
      <c r="K930" s="127"/>
      <c r="L930" s="127"/>
      <c r="M930" s="127"/>
      <c r="N930" s="127"/>
      <c r="O930" s="127"/>
      <c r="P930" s="127"/>
      <c r="Q930" s="127"/>
      <c r="R930" s="127"/>
      <c r="S930" s="127"/>
      <c r="T930" s="127"/>
      <c r="U930" s="127"/>
      <c r="V930" s="127"/>
      <c r="W930" s="127"/>
      <c r="X930" s="127"/>
      <c r="Y930" s="127"/>
      <c r="Z930" s="127"/>
      <c r="AA930" s="127"/>
      <c r="AB930" s="127"/>
      <c r="AC930" s="127"/>
      <c r="AD930" s="127"/>
      <c r="AE930" s="127"/>
      <c r="AF930" s="127"/>
      <c r="AG930" s="127"/>
      <c r="AH930" s="127"/>
      <c r="AI930" s="127"/>
      <c r="AJ930" s="127"/>
      <c r="AK930" s="127"/>
      <c r="AL930" s="127"/>
      <c r="AM930" s="127"/>
      <c r="AN930" s="127"/>
      <c r="AO930" s="127"/>
      <c r="AP930" s="127"/>
      <c r="AQ930" s="127"/>
      <c r="AR930" s="127"/>
      <c r="AS930" s="127"/>
      <c r="AT930" s="127"/>
      <c r="AU930" s="127"/>
      <c r="AV930" s="127"/>
      <c r="AW930" s="127"/>
      <c r="AX930" s="127"/>
      <c r="AY930" s="127"/>
      <c r="AZ930" s="127"/>
      <c r="BA930" s="127"/>
      <c r="BB930" s="127"/>
      <c r="BC930" s="127"/>
      <c r="BD930" s="127"/>
      <c r="BE930" s="127"/>
      <c r="BF930" s="127"/>
      <c r="BG930" s="127"/>
      <c r="BH930" s="127"/>
      <c r="BI930" s="127"/>
      <c r="BJ930" s="127"/>
      <c r="BK930" s="127"/>
      <c r="BL930" s="127"/>
      <c r="BM930" s="127">
        <f t="shared" ref="BM930" si="648">+IF(BL937=$G$5,0,1)*(SUM($G$9)*$C930)/12</f>
        <v>0</v>
      </c>
    </row>
    <row r="931" spans="2:65" x14ac:dyDescent="0.25">
      <c r="B931" t="str">
        <f t="shared" si="644"/>
        <v>ALTRE IMM.NI IMMATERIALI</v>
      </c>
      <c r="C931" s="51">
        <f t="shared" si="644"/>
        <v>0</v>
      </c>
      <c r="F931" s="127"/>
      <c r="G931" s="127"/>
      <c r="H931" s="127"/>
      <c r="I931" s="127"/>
      <c r="J931" s="127"/>
      <c r="K931" s="127"/>
      <c r="L931" s="127"/>
      <c r="M931" s="127"/>
      <c r="N931" s="127"/>
      <c r="O931" s="127"/>
      <c r="P931" s="127"/>
      <c r="Q931" s="127"/>
      <c r="R931" s="127"/>
      <c r="S931" s="127"/>
      <c r="T931" s="127"/>
      <c r="U931" s="127"/>
      <c r="V931" s="127"/>
      <c r="W931" s="127"/>
      <c r="X931" s="127"/>
      <c r="Y931" s="127"/>
      <c r="Z931" s="127"/>
      <c r="AA931" s="127"/>
      <c r="AB931" s="127"/>
      <c r="AC931" s="127"/>
      <c r="AD931" s="127"/>
      <c r="AE931" s="127"/>
      <c r="AF931" s="127"/>
      <c r="AG931" s="127"/>
      <c r="AH931" s="127"/>
      <c r="AI931" s="127"/>
      <c r="AJ931" s="127"/>
      <c r="AK931" s="127"/>
      <c r="AL931" s="127"/>
      <c r="AM931" s="127"/>
      <c r="AN931" s="127"/>
      <c r="AO931" s="127"/>
      <c r="AP931" s="127"/>
      <c r="AQ931" s="127"/>
      <c r="AR931" s="127"/>
      <c r="AS931" s="127"/>
      <c r="AT931" s="127"/>
      <c r="AU931" s="127"/>
      <c r="AV931" s="127"/>
      <c r="AW931" s="127"/>
      <c r="AX931" s="127"/>
      <c r="AY931" s="127"/>
      <c r="AZ931" s="127"/>
      <c r="BA931" s="127"/>
      <c r="BB931" s="127"/>
      <c r="BC931" s="127"/>
      <c r="BD931" s="127"/>
      <c r="BE931" s="127"/>
      <c r="BF931" s="127"/>
      <c r="BG931" s="127"/>
      <c r="BH931" s="127"/>
      <c r="BI931" s="127"/>
      <c r="BJ931" s="127"/>
      <c r="BK931" s="127"/>
      <c r="BL931" s="127"/>
      <c r="BM931" s="127">
        <f t="shared" ref="BM931" si="649">+IF(BL938=$G$5,0,1)*(SUM($G$10)*$C931)/12</f>
        <v>0</v>
      </c>
    </row>
    <row r="932" spans="2:65" ht="30" x14ac:dyDescent="0.25">
      <c r="C932" s="50"/>
      <c r="F932" s="165" t="s">
        <v>167</v>
      </c>
      <c r="G932" s="165" t="s">
        <v>167</v>
      </c>
      <c r="H932" s="165" t="s">
        <v>167</v>
      </c>
      <c r="I932" s="165" t="s">
        <v>167</v>
      </c>
      <c r="J932" s="165" t="s">
        <v>167</v>
      </c>
      <c r="K932" s="165" t="s">
        <v>167</v>
      </c>
      <c r="L932" s="165" t="s">
        <v>167</v>
      </c>
      <c r="M932" s="165" t="s">
        <v>167</v>
      </c>
      <c r="N932" s="165" t="s">
        <v>167</v>
      </c>
      <c r="O932" s="165" t="s">
        <v>167</v>
      </c>
      <c r="P932" s="165" t="s">
        <v>167</v>
      </c>
      <c r="Q932" s="165" t="s">
        <v>167</v>
      </c>
      <c r="R932" s="165" t="s">
        <v>167</v>
      </c>
      <c r="S932" s="165" t="s">
        <v>167</v>
      </c>
      <c r="T932" s="165" t="s">
        <v>167</v>
      </c>
      <c r="U932" s="165" t="s">
        <v>167</v>
      </c>
      <c r="V932" s="165" t="s">
        <v>167</v>
      </c>
      <c r="W932" s="165" t="s">
        <v>167</v>
      </c>
      <c r="X932" s="165" t="s">
        <v>167</v>
      </c>
      <c r="Y932" s="165" t="s">
        <v>167</v>
      </c>
      <c r="Z932" s="165" t="s">
        <v>167</v>
      </c>
      <c r="AA932" s="165" t="s">
        <v>167</v>
      </c>
      <c r="AB932" s="165" t="s">
        <v>167</v>
      </c>
      <c r="AC932" s="165" t="s">
        <v>167</v>
      </c>
      <c r="AD932" s="165" t="s">
        <v>167</v>
      </c>
      <c r="AE932" s="165" t="s">
        <v>167</v>
      </c>
      <c r="AF932" s="165" t="s">
        <v>167</v>
      </c>
      <c r="AG932" s="165" t="s">
        <v>167</v>
      </c>
      <c r="AH932" s="165" t="s">
        <v>167</v>
      </c>
      <c r="AI932" s="165" t="s">
        <v>167</v>
      </c>
      <c r="AJ932" s="165" t="s">
        <v>167</v>
      </c>
      <c r="AK932" s="165" t="s">
        <v>167</v>
      </c>
      <c r="AL932" s="165" t="s">
        <v>167</v>
      </c>
      <c r="AM932" s="165" t="s">
        <v>167</v>
      </c>
      <c r="AN932" s="165" t="s">
        <v>167</v>
      </c>
      <c r="AO932" s="165" t="s">
        <v>167</v>
      </c>
      <c r="AP932" s="165" t="s">
        <v>167</v>
      </c>
      <c r="AQ932" s="165" t="s">
        <v>167</v>
      </c>
      <c r="AR932" s="165" t="s">
        <v>167</v>
      </c>
      <c r="AS932" s="165" t="s">
        <v>167</v>
      </c>
      <c r="AT932" s="165" t="s">
        <v>167</v>
      </c>
      <c r="AU932" s="165" t="s">
        <v>167</v>
      </c>
      <c r="AV932" s="165" t="s">
        <v>167</v>
      </c>
      <c r="AW932" s="165" t="s">
        <v>167</v>
      </c>
      <c r="AX932" s="165" t="s">
        <v>167</v>
      </c>
      <c r="AY932" s="165" t="s">
        <v>167</v>
      </c>
      <c r="AZ932" s="165" t="s">
        <v>167</v>
      </c>
      <c r="BA932" s="165" t="s">
        <v>167</v>
      </c>
      <c r="BB932" s="165" t="s">
        <v>167</v>
      </c>
      <c r="BC932" s="165" t="s">
        <v>167</v>
      </c>
      <c r="BD932" s="165" t="s">
        <v>167</v>
      </c>
      <c r="BE932" s="165" t="s">
        <v>167</v>
      </c>
      <c r="BF932" s="165" t="s">
        <v>167</v>
      </c>
      <c r="BG932" s="165" t="s">
        <v>167</v>
      </c>
      <c r="BH932" s="165" t="s">
        <v>167</v>
      </c>
      <c r="BI932" s="165" t="s">
        <v>167</v>
      </c>
      <c r="BJ932" s="165" t="s">
        <v>167</v>
      </c>
      <c r="BK932" s="165" t="s">
        <v>167</v>
      </c>
      <c r="BL932" s="165" t="s">
        <v>167</v>
      </c>
      <c r="BM932" s="165" t="s">
        <v>167</v>
      </c>
    </row>
    <row r="933" spans="2:65" x14ac:dyDescent="0.25">
      <c r="B933" t="str">
        <f>+B926</f>
        <v>FABBRICATI</v>
      </c>
      <c r="C933" s="51"/>
      <c r="F933" s="127"/>
      <c r="G933" s="127"/>
      <c r="H933" s="127"/>
      <c r="I933" s="127"/>
      <c r="J933" s="127"/>
      <c r="K933" s="127"/>
      <c r="L933" s="127"/>
      <c r="M933" s="127"/>
      <c r="N933" s="127"/>
      <c r="O933" s="127"/>
      <c r="P933" s="127"/>
      <c r="Q933" s="127"/>
      <c r="R933" s="127"/>
      <c r="S933" s="127"/>
      <c r="T933" s="127"/>
      <c r="U933" s="127"/>
      <c r="V933" s="127"/>
      <c r="W933" s="127"/>
      <c r="X933" s="127"/>
      <c r="Y933" s="127"/>
      <c r="Z933" s="127"/>
      <c r="AA933" s="127"/>
      <c r="AB933" s="127"/>
      <c r="AC933" s="127"/>
      <c r="AD933" s="127"/>
      <c r="AE933" s="127"/>
      <c r="AF933" s="127"/>
      <c r="AG933" s="127"/>
      <c r="AH933" s="127"/>
      <c r="AI933" s="127"/>
      <c r="AJ933" s="127"/>
      <c r="AK933" s="127"/>
      <c r="AL933" s="127"/>
      <c r="AM933" s="127"/>
      <c r="AN933" s="127"/>
      <c r="AO933" s="127"/>
      <c r="AP933" s="127"/>
      <c r="AQ933" s="127"/>
      <c r="AR933" s="127"/>
      <c r="AS933" s="127"/>
      <c r="AT933" s="127"/>
      <c r="AU933" s="127"/>
      <c r="AV933" s="127"/>
      <c r="AW933" s="127"/>
      <c r="AX933" s="127"/>
      <c r="AY933" s="127"/>
      <c r="AZ933" s="127"/>
      <c r="BA933" s="127"/>
      <c r="BB933" s="127"/>
      <c r="BC933" s="127"/>
      <c r="BD933" s="127"/>
      <c r="BE933" s="127"/>
      <c r="BF933" s="127"/>
      <c r="BG933" s="127"/>
      <c r="BH933" s="127"/>
      <c r="BI933" s="127"/>
      <c r="BJ933" s="127"/>
      <c r="BK933" s="127"/>
      <c r="BL933" s="127"/>
      <c r="BM933" s="127">
        <f t="shared" ref="BM933:BM938" si="650">+BL933+BM926</f>
        <v>0</v>
      </c>
    </row>
    <row r="934" spans="2:65" x14ac:dyDescent="0.25">
      <c r="B934" t="str">
        <f t="shared" ref="B934:B937" si="651">+B927</f>
        <v>IMPIANTI E MACCHINARI</v>
      </c>
      <c r="C934" s="51"/>
      <c r="F934" s="127"/>
      <c r="G934" s="127"/>
      <c r="H934" s="127"/>
      <c r="I934" s="127"/>
      <c r="J934" s="127"/>
      <c r="K934" s="127"/>
      <c r="L934" s="127"/>
      <c r="M934" s="127"/>
      <c r="N934" s="127"/>
      <c r="O934" s="127"/>
      <c r="P934" s="127"/>
      <c r="Q934" s="127"/>
      <c r="R934" s="127"/>
      <c r="S934" s="127"/>
      <c r="T934" s="127"/>
      <c r="U934" s="127"/>
      <c r="V934" s="127"/>
      <c r="W934" s="127"/>
      <c r="X934" s="127"/>
      <c r="Y934" s="127"/>
      <c r="Z934" s="127"/>
      <c r="AA934" s="127"/>
      <c r="AB934" s="127"/>
      <c r="AC934" s="127"/>
      <c r="AD934" s="127"/>
      <c r="AE934" s="127"/>
      <c r="AF934" s="127"/>
      <c r="AG934" s="127"/>
      <c r="AH934" s="127"/>
      <c r="AI934" s="127"/>
      <c r="AJ934" s="127"/>
      <c r="AK934" s="127"/>
      <c r="AL934" s="127"/>
      <c r="AM934" s="127"/>
      <c r="AN934" s="127"/>
      <c r="AO934" s="127"/>
      <c r="AP934" s="127"/>
      <c r="AQ934" s="127"/>
      <c r="AR934" s="127"/>
      <c r="AS934" s="127"/>
      <c r="AT934" s="127"/>
      <c r="AU934" s="127"/>
      <c r="AV934" s="127"/>
      <c r="AW934" s="127"/>
      <c r="AX934" s="127"/>
      <c r="AY934" s="127"/>
      <c r="AZ934" s="127"/>
      <c r="BA934" s="127"/>
      <c r="BB934" s="127"/>
      <c r="BC934" s="127"/>
      <c r="BD934" s="127"/>
      <c r="BE934" s="127"/>
      <c r="BF934" s="127"/>
      <c r="BG934" s="127"/>
      <c r="BH934" s="127"/>
      <c r="BI934" s="127"/>
      <c r="BJ934" s="127"/>
      <c r="BK934" s="127"/>
      <c r="BL934" s="127"/>
      <c r="BM934" s="127">
        <f t="shared" si="650"/>
        <v>0</v>
      </c>
    </row>
    <row r="935" spans="2:65" x14ac:dyDescent="0.25">
      <c r="B935" t="str">
        <f t="shared" si="651"/>
        <v>ATTREZZATURE IND.LI E COMM.LI</v>
      </c>
      <c r="C935" s="51"/>
      <c r="F935" s="127"/>
      <c r="G935" s="127"/>
      <c r="H935" s="127"/>
      <c r="I935" s="127"/>
      <c r="J935" s="127"/>
      <c r="K935" s="127"/>
      <c r="L935" s="127"/>
      <c r="M935" s="127"/>
      <c r="N935" s="127"/>
      <c r="O935" s="127"/>
      <c r="P935" s="127"/>
      <c r="Q935" s="127"/>
      <c r="R935" s="127"/>
      <c r="S935" s="127"/>
      <c r="T935" s="127"/>
      <c r="U935" s="127"/>
      <c r="V935" s="127"/>
      <c r="W935" s="127"/>
      <c r="X935" s="127"/>
      <c r="Y935" s="127"/>
      <c r="Z935" s="127"/>
      <c r="AA935" s="127"/>
      <c r="AB935" s="127"/>
      <c r="AC935" s="127"/>
      <c r="AD935" s="127"/>
      <c r="AE935" s="127"/>
      <c r="AF935" s="127"/>
      <c r="AG935" s="127"/>
      <c r="AH935" s="127"/>
      <c r="AI935" s="127"/>
      <c r="AJ935" s="127"/>
      <c r="AK935" s="127"/>
      <c r="AL935" s="127"/>
      <c r="AM935" s="127"/>
      <c r="AN935" s="127"/>
      <c r="AO935" s="127"/>
      <c r="AP935" s="127"/>
      <c r="AQ935" s="127"/>
      <c r="AR935" s="127"/>
      <c r="AS935" s="127"/>
      <c r="AT935" s="127"/>
      <c r="AU935" s="127"/>
      <c r="AV935" s="127"/>
      <c r="AW935" s="127"/>
      <c r="AX935" s="127"/>
      <c r="AY935" s="127"/>
      <c r="AZ935" s="127"/>
      <c r="BA935" s="127"/>
      <c r="BB935" s="127"/>
      <c r="BC935" s="127"/>
      <c r="BD935" s="127"/>
      <c r="BE935" s="127"/>
      <c r="BF935" s="127"/>
      <c r="BG935" s="127"/>
      <c r="BH935" s="127"/>
      <c r="BI935" s="127"/>
      <c r="BJ935" s="127"/>
      <c r="BK935" s="127"/>
      <c r="BL935" s="127"/>
      <c r="BM935" s="127">
        <f t="shared" si="650"/>
        <v>0</v>
      </c>
    </row>
    <row r="936" spans="2:65" x14ac:dyDescent="0.25">
      <c r="B936" t="str">
        <f t="shared" si="651"/>
        <v>COSTI D'IMPIANTO E AMPLIAMENTO</v>
      </c>
      <c r="C936" s="51"/>
      <c r="F936" s="127"/>
      <c r="G936" s="127"/>
      <c r="H936" s="127"/>
      <c r="I936" s="127"/>
      <c r="J936" s="127"/>
      <c r="K936" s="127"/>
      <c r="L936" s="127"/>
      <c r="M936" s="127"/>
      <c r="N936" s="127"/>
      <c r="O936" s="127"/>
      <c r="P936" s="127"/>
      <c r="Q936" s="127"/>
      <c r="R936" s="127"/>
      <c r="S936" s="127"/>
      <c r="T936" s="127"/>
      <c r="U936" s="127"/>
      <c r="V936" s="127"/>
      <c r="W936" s="127"/>
      <c r="X936" s="127"/>
      <c r="Y936" s="127"/>
      <c r="Z936" s="127"/>
      <c r="AA936" s="127"/>
      <c r="AB936" s="127"/>
      <c r="AC936" s="127"/>
      <c r="AD936" s="127"/>
      <c r="AE936" s="127"/>
      <c r="AF936" s="127"/>
      <c r="AG936" s="127"/>
      <c r="AH936" s="127"/>
      <c r="AI936" s="127"/>
      <c r="AJ936" s="127"/>
      <c r="AK936" s="127"/>
      <c r="AL936" s="127"/>
      <c r="AM936" s="127"/>
      <c r="AN936" s="127"/>
      <c r="AO936" s="127"/>
      <c r="AP936" s="127"/>
      <c r="AQ936" s="127"/>
      <c r="AR936" s="127"/>
      <c r="AS936" s="127"/>
      <c r="AT936" s="127"/>
      <c r="AU936" s="127"/>
      <c r="AV936" s="127"/>
      <c r="AW936" s="127"/>
      <c r="AX936" s="127"/>
      <c r="AY936" s="127"/>
      <c r="AZ936" s="127"/>
      <c r="BA936" s="127"/>
      <c r="BB936" s="127"/>
      <c r="BC936" s="127"/>
      <c r="BD936" s="127"/>
      <c r="BE936" s="127"/>
      <c r="BF936" s="127"/>
      <c r="BG936" s="127"/>
      <c r="BH936" s="127"/>
      <c r="BI936" s="127"/>
      <c r="BJ936" s="127"/>
      <c r="BK936" s="127"/>
      <c r="BL936" s="127"/>
      <c r="BM936" s="127">
        <f t="shared" si="650"/>
        <v>0</v>
      </c>
    </row>
    <row r="937" spans="2:65" x14ac:dyDescent="0.25">
      <c r="B937" t="str">
        <f t="shared" si="651"/>
        <v>FEE D'INGRESSO</v>
      </c>
      <c r="C937" s="51"/>
      <c r="F937" s="127"/>
      <c r="G937" s="127"/>
      <c r="H937" s="127"/>
      <c r="I937" s="127"/>
      <c r="J937" s="127"/>
      <c r="K937" s="127"/>
      <c r="L937" s="127"/>
      <c r="M937" s="127"/>
      <c r="N937" s="127"/>
      <c r="O937" s="127"/>
      <c r="P937" s="127"/>
      <c r="Q937" s="127"/>
      <c r="R937" s="127"/>
      <c r="S937" s="127"/>
      <c r="T937" s="127"/>
      <c r="U937" s="127"/>
      <c r="V937" s="127"/>
      <c r="W937" s="127"/>
      <c r="X937" s="127"/>
      <c r="Y937" s="127"/>
      <c r="Z937" s="127"/>
      <c r="AA937" s="127"/>
      <c r="AB937" s="127"/>
      <c r="AC937" s="127"/>
      <c r="AD937" s="127"/>
      <c r="AE937" s="127"/>
      <c r="AF937" s="127"/>
      <c r="AG937" s="127"/>
      <c r="AH937" s="127"/>
      <c r="AI937" s="127"/>
      <c r="AJ937" s="127"/>
      <c r="AK937" s="127"/>
      <c r="AL937" s="127"/>
      <c r="AM937" s="127"/>
      <c r="AN937" s="127"/>
      <c r="AO937" s="127"/>
      <c r="AP937" s="127"/>
      <c r="AQ937" s="127"/>
      <c r="AR937" s="127"/>
      <c r="AS937" s="127"/>
      <c r="AT937" s="127"/>
      <c r="AU937" s="127"/>
      <c r="AV937" s="127"/>
      <c r="AW937" s="127"/>
      <c r="AX937" s="127"/>
      <c r="AY937" s="127"/>
      <c r="AZ937" s="127"/>
      <c r="BA937" s="127"/>
      <c r="BB937" s="127"/>
      <c r="BC937" s="127"/>
      <c r="BD937" s="127"/>
      <c r="BE937" s="127"/>
      <c r="BF937" s="127"/>
      <c r="BG937" s="127"/>
      <c r="BH937" s="127"/>
      <c r="BI937" s="127"/>
      <c r="BJ937" s="127"/>
      <c r="BK937" s="127"/>
      <c r="BL937" s="127"/>
      <c r="BM937" s="127">
        <f t="shared" si="650"/>
        <v>0</v>
      </c>
    </row>
    <row r="938" spans="2:65" x14ac:dyDescent="0.25">
      <c r="B938" t="str">
        <f>+B931</f>
        <v>ALTRE IMM.NI IMMATERIALI</v>
      </c>
      <c r="C938" s="51"/>
      <c r="F938" s="127"/>
      <c r="G938" s="127"/>
      <c r="H938" s="127"/>
      <c r="I938" s="127"/>
      <c r="J938" s="127"/>
      <c r="K938" s="127"/>
      <c r="L938" s="127"/>
      <c r="M938" s="127"/>
      <c r="N938" s="127"/>
      <c r="O938" s="127"/>
      <c r="P938" s="127"/>
      <c r="Q938" s="127"/>
      <c r="R938" s="127"/>
      <c r="S938" s="127"/>
      <c r="T938" s="127"/>
      <c r="U938" s="127"/>
      <c r="V938" s="127"/>
      <c r="W938" s="127"/>
      <c r="X938" s="127"/>
      <c r="Y938" s="127"/>
      <c r="Z938" s="127"/>
      <c r="AA938" s="127"/>
      <c r="AB938" s="127"/>
      <c r="AC938" s="127"/>
      <c r="AD938" s="127"/>
      <c r="AE938" s="127"/>
      <c r="AF938" s="127"/>
      <c r="AG938" s="127"/>
      <c r="AH938" s="127"/>
      <c r="AI938" s="127"/>
      <c r="AJ938" s="127"/>
      <c r="AK938" s="127"/>
      <c r="AL938" s="127"/>
      <c r="AM938" s="127"/>
      <c r="AN938" s="127"/>
      <c r="AO938" s="127"/>
      <c r="AP938" s="127"/>
      <c r="AQ938" s="127"/>
      <c r="AR938" s="127"/>
      <c r="AS938" s="127"/>
      <c r="AT938" s="127"/>
      <c r="AU938" s="127"/>
      <c r="AV938" s="127"/>
      <c r="AW938" s="127"/>
      <c r="AX938" s="127"/>
      <c r="AY938" s="127"/>
      <c r="AZ938" s="127"/>
      <c r="BA938" s="127"/>
      <c r="BB938" s="127"/>
      <c r="BC938" s="127"/>
      <c r="BD938" s="127"/>
      <c r="BE938" s="127"/>
      <c r="BF938" s="127"/>
      <c r="BG938" s="127"/>
      <c r="BH938" s="127"/>
      <c r="BI938" s="127"/>
      <c r="BJ938" s="127"/>
      <c r="BK938" s="127"/>
      <c r="BL938" s="127"/>
      <c r="BM938" s="127">
        <f t="shared" si="650"/>
        <v>0</v>
      </c>
    </row>
    <row r="939" spans="2:65" x14ac:dyDescent="0.25">
      <c r="F939" s="142"/>
      <c r="G939" s="142"/>
      <c r="H939" s="142"/>
      <c r="I939" s="142"/>
      <c r="J939" s="142"/>
      <c r="K939" s="142"/>
      <c r="L939" s="142"/>
      <c r="M939" s="142"/>
      <c r="N939" s="142"/>
      <c r="O939" s="142"/>
      <c r="P939" s="142"/>
      <c r="Q939" s="142"/>
      <c r="R939" s="142"/>
      <c r="S939" s="142"/>
      <c r="T939" s="142"/>
      <c r="U939" s="142"/>
      <c r="V939" s="142"/>
      <c r="W939" s="142"/>
      <c r="X939" s="142"/>
      <c r="Y939" s="142"/>
      <c r="Z939" s="142"/>
      <c r="AA939" s="142"/>
      <c r="AB939" s="142"/>
      <c r="AC939" s="142"/>
      <c r="AD939" s="142"/>
      <c r="AE939" s="142"/>
      <c r="AF939" s="142"/>
      <c r="AG939" s="142"/>
      <c r="AH939" s="142"/>
      <c r="AI939" s="142"/>
      <c r="AJ939" s="142"/>
      <c r="AK939" s="142"/>
      <c r="AL939" s="142"/>
      <c r="AM939" s="142"/>
      <c r="AN939" s="142"/>
      <c r="AO939" s="142"/>
      <c r="AP939" s="142"/>
      <c r="AQ939" s="142"/>
      <c r="AR939" s="142"/>
      <c r="AS939" s="142"/>
      <c r="AT939" s="142"/>
      <c r="AU939" s="142"/>
      <c r="AV939" s="142"/>
      <c r="AW939" s="142"/>
      <c r="AX939" s="142"/>
      <c r="AY939" s="142"/>
      <c r="AZ939" s="142"/>
      <c r="BA939" s="142"/>
      <c r="BB939" s="142"/>
      <c r="BC939" s="142"/>
      <c r="BD939" s="142"/>
      <c r="BE939" s="142"/>
      <c r="BF939" s="142"/>
      <c r="BG939" s="142"/>
      <c r="BH939" s="142"/>
      <c r="BI939" s="142"/>
      <c r="BJ939" s="142"/>
      <c r="BK939" s="142"/>
      <c r="BL939" s="142"/>
      <c r="BM939" s="142"/>
    </row>
    <row r="940" spans="2:65" ht="30" x14ac:dyDescent="0.25">
      <c r="C940" s="50" t="s">
        <v>165</v>
      </c>
      <c r="F940" s="165" t="s">
        <v>166</v>
      </c>
      <c r="G940" s="165" t="s">
        <v>166</v>
      </c>
      <c r="H940" s="165" t="s">
        <v>166</v>
      </c>
      <c r="I940" s="165" t="s">
        <v>166</v>
      </c>
      <c r="J940" s="165" t="s">
        <v>166</v>
      </c>
      <c r="K940" s="165" t="s">
        <v>166</v>
      </c>
      <c r="L940" s="165" t="s">
        <v>166</v>
      </c>
      <c r="M940" s="165" t="s">
        <v>166</v>
      </c>
      <c r="N940" s="165" t="s">
        <v>166</v>
      </c>
      <c r="O940" s="165" t="s">
        <v>166</v>
      </c>
      <c r="P940" s="165" t="s">
        <v>166</v>
      </c>
      <c r="Q940" s="165" t="s">
        <v>166</v>
      </c>
      <c r="R940" s="165" t="s">
        <v>166</v>
      </c>
      <c r="S940" s="165" t="s">
        <v>166</v>
      </c>
      <c r="T940" s="165" t="s">
        <v>166</v>
      </c>
      <c r="U940" s="165" t="s">
        <v>166</v>
      </c>
      <c r="V940" s="165" t="s">
        <v>166</v>
      </c>
      <c r="W940" s="165" t="s">
        <v>166</v>
      </c>
      <c r="X940" s="165" t="s">
        <v>166</v>
      </c>
      <c r="Y940" s="165" t="s">
        <v>166</v>
      </c>
      <c r="Z940" s="165" t="s">
        <v>166</v>
      </c>
      <c r="AA940" s="165" t="s">
        <v>166</v>
      </c>
      <c r="AB940" s="165" t="s">
        <v>166</v>
      </c>
      <c r="AC940" s="165" t="s">
        <v>166</v>
      </c>
      <c r="AD940" s="165" t="s">
        <v>166</v>
      </c>
      <c r="AE940" s="165" t="s">
        <v>166</v>
      </c>
      <c r="AF940" s="165" t="s">
        <v>166</v>
      </c>
      <c r="AG940" s="165" t="s">
        <v>166</v>
      </c>
      <c r="AH940" s="165" t="s">
        <v>166</v>
      </c>
      <c r="AI940" s="165" t="s">
        <v>166</v>
      </c>
      <c r="AJ940" s="165" t="s">
        <v>166</v>
      </c>
      <c r="AK940" s="165" t="s">
        <v>166</v>
      </c>
      <c r="AL940" s="165" t="s">
        <v>166</v>
      </c>
      <c r="AM940" s="165" t="s">
        <v>166</v>
      </c>
      <c r="AN940" s="165" t="s">
        <v>166</v>
      </c>
      <c r="AO940" s="165" t="s">
        <v>166</v>
      </c>
      <c r="AP940" s="165" t="s">
        <v>166</v>
      </c>
      <c r="AQ940" s="165" t="s">
        <v>166</v>
      </c>
      <c r="AR940" s="165" t="s">
        <v>166</v>
      </c>
      <c r="AS940" s="165" t="s">
        <v>166</v>
      </c>
      <c r="AT940" s="165" t="s">
        <v>166</v>
      </c>
      <c r="AU940" s="165" t="s">
        <v>166</v>
      </c>
      <c r="AV940" s="165" t="s">
        <v>166</v>
      </c>
      <c r="AW940" s="165" t="s">
        <v>166</v>
      </c>
      <c r="AX940" s="165" t="s">
        <v>166</v>
      </c>
      <c r="AY940" s="165" t="s">
        <v>166</v>
      </c>
      <c r="AZ940" s="165" t="s">
        <v>166</v>
      </c>
      <c r="BA940" s="165" t="s">
        <v>166</v>
      </c>
      <c r="BB940" s="165" t="s">
        <v>166</v>
      </c>
      <c r="BC940" s="165" t="s">
        <v>166</v>
      </c>
      <c r="BD940" s="165" t="s">
        <v>166</v>
      </c>
      <c r="BE940" s="165" t="s">
        <v>166</v>
      </c>
      <c r="BF940" s="165" t="s">
        <v>166</v>
      </c>
      <c r="BG940" s="165" t="s">
        <v>166</v>
      </c>
      <c r="BH940" s="165" t="s">
        <v>166</v>
      </c>
      <c r="BI940" s="165" t="s">
        <v>166</v>
      </c>
      <c r="BJ940" s="165" t="s">
        <v>166</v>
      </c>
      <c r="BK940" s="165" t="s">
        <v>166</v>
      </c>
      <c r="BL940" s="165" t="s">
        <v>166</v>
      </c>
      <c r="BM940" s="165" t="s">
        <v>166</v>
      </c>
    </row>
    <row r="941" spans="2:65" s="55" customFormat="1" x14ac:dyDescent="0.25">
      <c r="B941" s="55" t="str">
        <f>+B926</f>
        <v>FABBRICATI</v>
      </c>
      <c r="C941" s="59">
        <f>+C926</f>
        <v>0</v>
      </c>
      <c r="F941" s="166">
        <f>+F41+F56+F71+F86+F101+F116+F131+F146+F161+F176+F191+F206+F221+F236+F251+F266+F281+F296+F311+F326+F341+F356+F371+F386+F401+F416+F431+F446+F461+F476+F491+F506+F521+F536+F551+F566+F581+F596+F611+F626+F641+F656+F671+F686+F701+F716+F731+F746+F761+F776+F791+F806+F821+F836+F851+F866+F881+F896+F911+F926</f>
        <v>0</v>
      </c>
      <c r="G941" s="166">
        <f>+G41+G56+G71+G86+G101+G116+G131+G146+G161+G176+G191+G206+G221+G236+G251+G266+G281+G296+G311+G326+G341+G356+G371+G386+G401+G416+G431+G446+G461+G476+G491+G506+G521+G536+G551+G566+G581+G596+G611+G626+G641+G656+G671+G686+G701+G716+G731+G746+G761+G776+G791+G806+G821+G836+G851+G866+G881+G896+G911+G926</f>
        <v>0</v>
      </c>
      <c r="H941" s="166">
        <f t="shared" ref="H941:BK945" si="652">+H41+H56+H71+H86+H101+H116+H131+H146+H161+H176+H191+H206+H221+H236+H251+H266+H281+H296+H311+H326+H341+H356+H371+H386+H401+H416+H431+H446+H461+H476+H491+H506+H521+H536+H551+H566+H581+H596+H611+H626+H641+H656+H671+H686+H701+H716+H731+H746+H761+H776+H791+H806+H821+H836+H851+H866+H881+H896+H911+H926</f>
        <v>0</v>
      </c>
      <c r="I941" s="166">
        <f t="shared" si="652"/>
        <v>0</v>
      </c>
      <c r="J941" s="166">
        <f t="shared" si="652"/>
        <v>0</v>
      </c>
      <c r="K941" s="166">
        <f t="shared" si="652"/>
        <v>0</v>
      </c>
      <c r="L941" s="166">
        <f t="shared" si="652"/>
        <v>0</v>
      </c>
      <c r="M941" s="166">
        <f t="shared" si="652"/>
        <v>0</v>
      </c>
      <c r="N941" s="166">
        <f t="shared" si="652"/>
        <v>0</v>
      </c>
      <c r="O941" s="166">
        <f t="shared" si="652"/>
        <v>0</v>
      </c>
      <c r="P941" s="166">
        <f t="shared" si="652"/>
        <v>0</v>
      </c>
      <c r="Q941" s="166">
        <f t="shared" si="652"/>
        <v>0</v>
      </c>
      <c r="R941" s="166">
        <f t="shared" si="652"/>
        <v>0</v>
      </c>
      <c r="S941" s="166">
        <f t="shared" si="652"/>
        <v>0</v>
      </c>
      <c r="T941" s="166">
        <f t="shared" si="652"/>
        <v>0</v>
      </c>
      <c r="U941" s="166">
        <f t="shared" si="652"/>
        <v>0</v>
      </c>
      <c r="V941" s="166">
        <f t="shared" si="652"/>
        <v>0</v>
      </c>
      <c r="W941" s="166">
        <f t="shared" si="652"/>
        <v>0</v>
      </c>
      <c r="X941" s="166">
        <f t="shared" si="652"/>
        <v>0</v>
      </c>
      <c r="Y941" s="166">
        <f t="shared" si="652"/>
        <v>0</v>
      </c>
      <c r="Z941" s="166">
        <f t="shared" si="652"/>
        <v>0</v>
      </c>
      <c r="AA941" s="166">
        <f t="shared" si="652"/>
        <v>0</v>
      </c>
      <c r="AB941" s="166">
        <f t="shared" si="652"/>
        <v>0</v>
      </c>
      <c r="AC941" s="166">
        <f t="shared" si="652"/>
        <v>0</v>
      </c>
      <c r="AD941" s="166">
        <f t="shared" si="652"/>
        <v>0</v>
      </c>
      <c r="AE941" s="166">
        <f t="shared" si="652"/>
        <v>0</v>
      </c>
      <c r="AF941" s="166">
        <f t="shared" si="652"/>
        <v>0</v>
      </c>
      <c r="AG941" s="166">
        <f t="shared" si="652"/>
        <v>0</v>
      </c>
      <c r="AH941" s="166">
        <f t="shared" si="652"/>
        <v>0</v>
      </c>
      <c r="AI941" s="166">
        <f t="shared" si="652"/>
        <v>0</v>
      </c>
      <c r="AJ941" s="166">
        <f t="shared" si="652"/>
        <v>0</v>
      </c>
      <c r="AK941" s="166">
        <f t="shared" si="652"/>
        <v>0</v>
      </c>
      <c r="AL941" s="166">
        <f t="shared" si="652"/>
        <v>0</v>
      </c>
      <c r="AM941" s="166">
        <f t="shared" si="652"/>
        <v>0</v>
      </c>
      <c r="AN941" s="166">
        <f t="shared" si="652"/>
        <v>0</v>
      </c>
      <c r="AO941" s="166">
        <f t="shared" si="652"/>
        <v>0</v>
      </c>
      <c r="AP941" s="166">
        <f t="shared" si="652"/>
        <v>0</v>
      </c>
      <c r="AQ941" s="166">
        <f t="shared" si="652"/>
        <v>0</v>
      </c>
      <c r="AR941" s="166">
        <f t="shared" si="652"/>
        <v>0</v>
      </c>
      <c r="AS941" s="166">
        <f t="shared" si="652"/>
        <v>0</v>
      </c>
      <c r="AT941" s="166">
        <f t="shared" si="652"/>
        <v>0</v>
      </c>
      <c r="AU941" s="166">
        <f t="shared" si="652"/>
        <v>0</v>
      </c>
      <c r="AV941" s="166">
        <f t="shared" si="652"/>
        <v>0</v>
      </c>
      <c r="AW941" s="166">
        <f t="shared" si="652"/>
        <v>0</v>
      </c>
      <c r="AX941" s="166">
        <f t="shared" si="652"/>
        <v>0</v>
      </c>
      <c r="AY941" s="166">
        <f t="shared" si="652"/>
        <v>0</v>
      </c>
      <c r="AZ941" s="166">
        <f t="shared" si="652"/>
        <v>0</v>
      </c>
      <c r="BA941" s="166">
        <f t="shared" si="652"/>
        <v>0</v>
      </c>
      <c r="BB941" s="166">
        <f t="shared" si="652"/>
        <v>0</v>
      </c>
      <c r="BC941" s="166">
        <f t="shared" si="652"/>
        <v>0</v>
      </c>
      <c r="BD941" s="166">
        <f t="shared" si="652"/>
        <v>0</v>
      </c>
      <c r="BE941" s="166">
        <f t="shared" si="652"/>
        <v>0</v>
      </c>
      <c r="BF941" s="166">
        <f t="shared" si="652"/>
        <v>0</v>
      </c>
      <c r="BG941" s="166">
        <f t="shared" si="652"/>
        <v>0</v>
      </c>
      <c r="BH941" s="166">
        <f t="shared" si="652"/>
        <v>0</v>
      </c>
      <c r="BI941" s="166">
        <f t="shared" si="652"/>
        <v>0</v>
      </c>
      <c r="BJ941" s="166">
        <f t="shared" si="652"/>
        <v>0</v>
      </c>
      <c r="BK941" s="166">
        <f t="shared" si="652"/>
        <v>0</v>
      </c>
      <c r="BL941" s="166">
        <f>+BL41+BL56+BL71+BL86+BL101+BL116+BL131+BL146+BL161+BL176+BL191+BL206+BL221+BL236+BL251+BL266+BL281+BL296+BL311+BL326+BL341+BL356+BL371+BL386+BL401+BL416+BL431+BL446+BL461+BL476+BL491+BL506+BL521+BL536+BL551+BL566+BL581+BL596+BL611+BL626+BL641+BL656+BL671+BL686+BL701+BL716+BL731+BL746+BL761+BL776+BL791+BL806+BL821+BL836+BL851+BL866+BL881+BL896+BL911+BL926</f>
        <v>0</v>
      </c>
      <c r="BM941" s="166">
        <f>+BM41+BM56+BM71+BM86+BM101+BM116+BM131+BM146+BM161+BM176+BM191+BM206+BM221+BM236+BM251+BM266+BM281+BM296+BM311+BM326+BM341+BM356+BM371+BM386+BM401+BM416+BM431+BM446+BM461+BM476+BM491+BM506+BM521+BM536+BM551+BM566+BM581+BM596+BM611+BM626+BM641+BM656+BM671+BM686+BM701+BM716+BM731+BM746+BM761+BM776+BM791+BM806+BM821+BM836+BM851+BM866+BM881+BM896+BM911+BM926</f>
        <v>0</v>
      </c>
    </row>
    <row r="942" spans="2:65" s="55" customFormat="1" x14ac:dyDescent="0.25">
      <c r="B942" s="55" t="str">
        <f t="shared" ref="B942:C946" si="653">+B927</f>
        <v>IMPIANTI E MACCHINARI</v>
      </c>
      <c r="C942" s="59">
        <f t="shared" si="653"/>
        <v>0</v>
      </c>
      <c r="F942" s="166">
        <f t="shared" ref="F942:U946" si="654">+F42+F57+F72+F87+F102+F117+F132+F147+F162+F177+F192+F207+F222+F237+F252+F267+F282+F297+F312+F327+F342+F357+F372+F387+F402+F417+F432+F447+F462+F477+F492+F507+F522+F537+F552+F567+F582+F597+F612+F627+F642+F657+F672+F687+F702+F717+F732+F747+F762+F777+F792+F807+F822+F837+F852+F867+F882+F897+F912+F927</f>
        <v>0</v>
      </c>
      <c r="G942" s="166">
        <f t="shared" si="654"/>
        <v>0</v>
      </c>
      <c r="H942" s="166">
        <f t="shared" si="652"/>
        <v>0</v>
      </c>
      <c r="I942" s="166">
        <f t="shared" si="652"/>
        <v>0</v>
      </c>
      <c r="J942" s="166">
        <f t="shared" si="652"/>
        <v>0</v>
      </c>
      <c r="K942" s="166">
        <f t="shared" si="652"/>
        <v>0</v>
      </c>
      <c r="L942" s="166">
        <f t="shared" si="652"/>
        <v>0</v>
      </c>
      <c r="M942" s="166">
        <f t="shared" si="652"/>
        <v>0</v>
      </c>
      <c r="N942" s="166">
        <f t="shared" si="652"/>
        <v>0</v>
      </c>
      <c r="O942" s="166">
        <f t="shared" si="652"/>
        <v>0</v>
      </c>
      <c r="P942" s="166">
        <f t="shared" si="652"/>
        <v>0</v>
      </c>
      <c r="Q942" s="166">
        <f t="shared" si="652"/>
        <v>0</v>
      </c>
      <c r="R942" s="166">
        <f t="shared" si="652"/>
        <v>0</v>
      </c>
      <c r="S942" s="166">
        <f t="shared" si="652"/>
        <v>0</v>
      </c>
      <c r="T942" s="166">
        <f t="shared" si="652"/>
        <v>0</v>
      </c>
      <c r="U942" s="166">
        <f t="shared" si="652"/>
        <v>0</v>
      </c>
      <c r="V942" s="166">
        <f t="shared" si="652"/>
        <v>0</v>
      </c>
      <c r="W942" s="166">
        <f t="shared" si="652"/>
        <v>0</v>
      </c>
      <c r="X942" s="166">
        <f t="shared" si="652"/>
        <v>0</v>
      </c>
      <c r="Y942" s="166">
        <f t="shared" si="652"/>
        <v>0</v>
      </c>
      <c r="Z942" s="166">
        <f t="shared" si="652"/>
        <v>0</v>
      </c>
      <c r="AA942" s="166">
        <f t="shared" si="652"/>
        <v>0</v>
      </c>
      <c r="AB942" s="166">
        <f t="shared" si="652"/>
        <v>0</v>
      </c>
      <c r="AC942" s="166">
        <f t="shared" si="652"/>
        <v>0</v>
      </c>
      <c r="AD942" s="166">
        <f t="shared" si="652"/>
        <v>0</v>
      </c>
      <c r="AE942" s="166">
        <f t="shared" si="652"/>
        <v>0</v>
      </c>
      <c r="AF942" s="166">
        <f t="shared" si="652"/>
        <v>0</v>
      </c>
      <c r="AG942" s="166">
        <f t="shared" si="652"/>
        <v>0</v>
      </c>
      <c r="AH942" s="166">
        <f t="shared" si="652"/>
        <v>0</v>
      </c>
      <c r="AI942" s="166">
        <f t="shared" si="652"/>
        <v>0</v>
      </c>
      <c r="AJ942" s="166">
        <f t="shared" si="652"/>
        <v>0</v>
      </c>
      <c r="AK942" s="166">
        <f t="shared" si="652"/>
        <v>0</v>
      </c>
      <c r="AL942" s="166">
        <f t="shared" si="652"/>
        <v>0</v>
      </c>
      <c r="AM942" s="166">
        <f t="shared" si="652"/>
        <v>0</v>
      </c>
      <c r="AN942" s="166">
        <f t="shared" si="652"/>
        <v>0</v>
      </c>
      <c r="AO942" s="166">
        <f t="shared" si="652"/>
        <v>0</v>
      </c>
      <c r="AP942" s="166">
        <f t="shared" si="652"/>
        <v>0</v>
      </c>
      <c r="AQ942" s="166">
        <f t="shared" si="652"/>
        <v>0</v>
      </c>
      <c r="AR942" s="166">
        <f t="shared" si="652"/>
        <v>0</v>
      </c>
      <c r="AS942" s="166">
        <f t="shared" si="652"/>
        <v>0</v>
      </c>
      <c r="AT942" s="166">
        <f t="shared" si="652"/>
        <v>0</v>
      </c>
      <c r="AU942" s="166">
        <f t="shared" si="652"/>
        <v>0</v>
      </c>
      <c r="AV942" s="166">
        <f t="shared" si="652"/>
        <v>0</v>
      </c>
      <c r="AW942" s="166">
        <f t="shared" si="652"/>
        <v>0</v>
      </c>
      <c r="AX942" s="166">
        <f t="shared" si="652"/>
        <v>0</v>
      </c>
      <c r="AY942" s="166">
        <f t="shared" si="652"/>
        <v>0</v>
      </c>
      <c r="AZ942" s="166">
        <f t="shared" si="652"/>
        <v>0</v>
      </c>
      <c r="BA942" s="166">
        <f t="shared" si="652"/>
        <v>0</v>
      </c>
      <c r="BB942" s="166">
        <f t="shared" si="652"/>
        <v>0</v>
      </c>
      <c r="BC942" s="166">
        <f t="shared" si="652"/>
        <v>0</v>
      </c>
      <c r="BD942" s="166">
        <f t="shared" si="652"/>
        <v>0</v>
      </c>
      <c r="BE942" s="166">
        <f t="shared" si="652"/>
        <v>0</v>
      </c>
      <c r="BF942" s="166">
        <f t="shared" si="652"/>
        <v>0</v>
      </c>
      <c r="BG942" s="166">
        <f t="shared" si="652"/>
        <v>0</v>
      </c>
      <c r="BH942" s="166">
        <f t="shared" si="652"/>
        <v>0</v>
      </c>
      <c r="BI942" s="166">
        <f t="shared" si="652"/>
        <v>0</v>
      </c>
      <c r="BJ942" s="166">
        <f t="shared" si="652"/>
        <v>0</v>
      </c>
      <c r="BK942" s="166">
        <f t="shared" si="652"/>
        <v>0</v>
      </c>
      <c r="BL942" s="166">
        <f t="shared" ref="BL942:BM944" si="655">+BL42+BL57+BL72+BL87+BL102+BL117+BL132+BL147+BL162+BL177+BL192+BL207+BL222+BL237+BL252+BL267+BL282+BL297+BL312+BL327+BL342+BL357+BL372+BL387+BL402+BL417+BL432+BL447+BL462+BL477+BL492+BL507+BL522+BL537+BL552+BL567+BL582+BL597+BL612+BL627+BL642+BL657+BL672+BL687+BL702+BL717+BL732+BL747+BL762+BL777+BL792+BL807+BL822+BL837+BL852+BL867+BL882+BL897+BL912+BL927</f>
        <v>0</v>
      </c>
      <c r="BM942" s="166">
        <f t="shared" si="655"/>
        <v>0</v>
      </c>
    </row>
    <row r="943" spans="2:65" s="55" customFormat="1" x14ac:dyDescent="0.25">
      <c r="B943" s="55" t="str">
        <f t="shared" si="653"/>
        <v>ATTREZZATURE IND.LI E COMM.LI</v>
      </c>
      <c r="C943" s="59">
        <f t="shared" si="653"/>
        <v>0</v>
      </c>
      <c r="F943" s="166">
        <f t="shared" si="654"/>
        <v>0</v>
      </c>
      <c r="G943" s="166">
        <f t="shared" si="654"/>
        <v>0</v>
      </c>
      <c r="H943" s="166">
        <f t="shared" si="652"/>
        <v>0</v>
      </c>
      <c r="I943" s="166">
        <f t="shared" si="652"/>
        <v>0</v>
      </c>
      <c r="J943" s="166">
        <f t="shared" si="652"/>
        <v>0</v>
      </c>
      <c r="K943" s="166">
        <f t="shared" si="652"/>
        <v>0</v>
      </c>
      <c r="L943" s="166">
        <f t="shared" si="652"/>
        <v>0</v>
      </c>
      <c r="M943" s="166">
        <f t="shared" si="652"/>
        <v>0</v>
      </c>
      <c r="N943" s="166">
        <f t="shared" si="652"/>
        <v>0</v>
      </c>
      <c r="O943" s="166">
        <f t="shared" si="652"/>
        <v>0</v>
      </c>
      <c r="P943" s="166">
        <f t="shared" si="652"/>
        <v>0</v>
      </c>
      <c r="Q943" s="166">
        <f t="shared" si="652"/>
        <v>0</v>
      </c>
      <c r="R943" s="166">
        <f t="shared" si="652"/>
        <v>0</v>
      </c>
      <c r="S943" s="166">
        <f t="shared" si="652"/>
        <v>0</v>
      </c>
      <c r="T943" s="166">
        <f t="shared" si="652"/>
        <v>0</v>
      </c>
      <c r="U943" s="166">
        <f t="shared" si="652"/>
        <v>0</v>
      </c>
      <c r="V943" s="166">
        <f t="shared" si="652"/>
        <v>0</v>
      </c>
      <c r="W943" s="166">
        <f t="shared" si="652"/>
        <v>0</v>
      </c>
      <c r="X943" s="166">
        <f t="shared" si="652"/>
        <v>0</v>
      </c>
      <c r="Y943" s="166">
        <f t="shared" si="652"/>
        <v>0</v>
      </c>
      <c r="Z943" s="166">
        <f t="shared" si="652"/>
        <v>0</v>
      </c>
      <c r="AA943" s="166">
        <f t="shared" si="652"/>
        <v>0</v>
      </c>
      <c r="AB943" s="166">
        <f t="shared" si="652"/>
        <v>0</v>
      </c>
      <c r="AC943" s="166">
        <f t="shared" si="652"/>
        <v>0</v>
      </c>
      <c r="AD943" s="166">
        <f t="shared" si="652"/>
        <v>0</v>
      </c>
      <c r="AE943" s="166">
        <f t="shared" si="652"/>
        <v>0</v>
      </c>
      <c r="AF943" s="166">
        <f t="shared" si="652"/>
        <v>0</v>
      </c>
      <c r="AG943" s="166">
        <f t="shared" si="652"/>
        <v>0</v>
      </c>
      <c r="AH943" s="166">
        <f t="shared" si="652"/>
        <v>0</v>
      </c>
      <c r="AI943" s="166">
        <f t="shared" si="652"/>
        <v>0</v>
      </c>
      <c r="AJ943" s="166">
        <f t="shared" si="652"/>
        <v>0</v>
      </c>
      <c r="AK943" s="166">
        <f t="shared" si="652"/>
        <v>0</v>
      </c>
      <c r="AL943" s="166">
        <f t="shared" si="652"/>
        <v>0</v>
      </c>
      <c r="AM943" s="166">
        <f t="shared" si="652"/>
        <v>0</v>
      </c>
      <c r="AN943" s="166">
        <f t="shared" si="652"/>
        <v>0</v>
      </c>
      <c r="AO943" s="166">
        <f t="shared" si="652"/>
        <v>0</v>
      </c>
      <c r="AP943" s="166">
        <f t="shared" si="652"/>
        <v>0</v>
      </c>
      <c r="AQ943" s="166">
        <f t="shared" si="652"/>
        <v>0</v>
      </c>
      <c r="AR943" s="166">
        <f t="shared" si="652"/>
        <v>0</v>
      </c>
      <c r="AS943" s="166">
        <f t="shared" si="652"/>
        <v>0</v>
      </c>
      <c r="AT943" s="166">
        <f t="shared" si="652"/>
        <v>0</v>
      </c>
      <c r="AU943" s="166">
        <f t="shared" si="652"/>
        <v>0</v>
      </c>
      <c r="AV943" s="166">
        <f t="shared" si="652"/>
        <v>0</v>
      </c>
      <c r="AW943" s="166">
        <f t="shared" si="652"/>
        <v>0</v>
      </c>
      <c r="AX943" s="166">
        <f t="shared" si="652"/>
        <v>0</v>
      </c>
      <c r="AY943" s="166">
        <f t="shared" si="652"/>
        <v>0</v>
      </c>
      <c r="AZ943" s="166">
        <f t="shared" si="652"/>
        <v>0</v>
      </c>
      <c r="BA943" s="166">
        <f t="shared" si="652"/>
        <v>0</v>
      </c>
      <c r="BB943" s="166">
        <f t="shared" si="652"/>
        <v>0</v>
      </c>
      <c r="BC943" s="166">
        <f t="shared" si="652"/>
        <v>0</v>
      </c>
      <c r="BD943" s="166">
        <f t="shared" si="652"/>
        <v>0</v>
      </c>
      <c r="BE943" s="166">
        <f t="shared" si="652"/>
        <v>0</v>
      </c>
      <c r="BF943" s="166">
        <f t="shared" si="652"/>
        <v>0</v>
      </c>
      <c r="BG943" s="166">
        <f t="shared" si="652"/>
        <v>0</v>
      </c>
      <c r="BH943" s="166">
        <f t="shared" si="652"/>
        <v>0</v>
      </c>
      <c r="BI943" s="166">
        <f t="shared" si="652"/>
        <v>0</v>
      </c>
      <c r="BJ943" s="166">
        <f t="shared" si="652"/>
        <v>0</v>
      </c>
      <c r="BK943" s="166">
        <f t="shared" si="652"/>
        <v>0</v>
      </c>
      <c r="BL943" s="166">
        <f t="shared" si="655"/>
        <v>0</v>
      </c>
      <c r="BM943" s="166">
        <f t="shared" si="655"/>
        <v>0</v>
      </c>
    </row>
    <row r="944" spans="2:65" s="55" customFormat="1" x14ac:dyDescent="0.25">
      <c r="B944" s="55" t="str">
        <f t="shared" si="653"/>
        <v>COSTI D'IMPIANTO E AMPLIAMENTO</v>
      </c>
      <c r="C944" s="59">
        <f t="shared" si="653"/>
        <v>0</v>
      </c>
      <c r="F944" s="166">
        <f t="shared" si="654"/>
        <v>0</v>
      </c>
      <c r="G944" s="166">
        <f t="shared" si="654"/>
        <v>0</v>
      </c>
      <c r="H944" s="166">
        <f t="shared" si="652"/>
        <v>0</v>
      </c>
      <c r="I944" s="166">
        <f t="shared" si="652"/>
        <v>0</v>
      </c>
      <c r="J944" s="166">
        <f t="shared" si="652"/>
        <v>0</v>
      </c>
      <c r="K944" s="166">
        <f t="shared" si="652"/>
        <v>0</v>
      </c>
      <c r="L944" s="166">
        <f t="shared" si="652"/>
        <v>0</v>
      </c>
      <c r="M944" s="166">
        <f t="shared" si="652"/>
        <v>0</v>
      </c>
      <c r="N944" s="166">
        <f t="shared" si="652"/>
        <v>0</v>
      </c>
      <c r="O944" s="166">
        <f t="shared" si="652"/>
        <v>0</v>
      </c>
      <c r="P944" s="166">
        <f t="shared" si="652"/>
        <v>0</v>
      </c>
      <c r="Q944" s="166">
        <f t="shared" si="652"/>
        <v>0</v>
      </c>
      <c r="R944" s="166">
        <f t="shared" si="652"/>
        <v>0</v>
      </c>
      <c r="S944" s="166">
        <f t="shared" si="652"/>
        <v>0</v>
      </c>
      <c r="T944" s="166">
        <f t="shared" si="652"/>
        <v>0</v>
      </c>
      <c r="U944" s="166">
        <f t="shared" si="652"/>
        <v>0</v>
      </c>
      <c r="V944" s="166">
        <f t="shared" si="652"/>
        <v>0</v>
      </c>
      <c r="W944" s="166">
        <f t="shared" si="652"/>
        <v>0</v>
      </c>
      <c r="X944" s="166">
        <f t="shared" si="652"/>
        <v>0</v>
      </c>
      <c r="Y944" s="166">
        <f t="shared" si="652"/>
        <v>0</v>
      </c>
      <c r="Z944" s="166">
        <f t="shared" si="652"/>
        <v>0</v>
      </c>
      <c r="AA944" s="166">
        <f t="shared" si="652"/>
        <v>0</v>
      </c>
      <c r="AB944" s="166">
        <f t="shared" si="652"/>
        <v>0</v>
      </c>
      <c r="AC944" s="166">
        <f t="shared" si="652"/>
        <v>0</v>
      </c>
      <c r="AD944" s="166">
        <f t="shared" si="652"/>
        <v>0</v>
      </c>
      <c r="AE944" s="166">
        <f t="shared" si="652"/>
        <v>0</v>
      </c>
      <c r="AF944" s="166">
        <f t="shared" si="652"/>
        <v>0</v>
      </c>
      <c r="AG944" s="166">
        <f t="shared" si="652"/>
        <v>0</v>
      </c>
      <c r="AH944" s="166">
        <f t="shared" si="652"/>
        <v>0</v>
      </c>
      <c r="AI944" s="166">
        <f t="shared" si="652"/>
        <v>0</v>
      </c>
      <c r="AJ944" s="166">
        <f t="shared" si="652"/>
        <v>0</v>
      </c>
      <c r="AK944" s="166">
        <f t="shared" si="652"/>
        <v>0</v>
      </c>
      <c r="AL944" s="166">
        <f t="shared" si="652"/>
        <v>0</v>
      </c>
      <c r="AM944" s="166">
        <f t="shared" si="652"/>
        <v>0</v>
      </c>
      <c r="AN944" s="166">
        <f t="shared" si="652"/>
        <v>0</v>
      </c>
      <c r="AO944" s="166">
        <f t="shared" si="652"/>
        <v>0</v>
      </c>
      <c r="AP944" s="166">
        <f t="shared" si="652"/>
        <v>0</v>
      </c>
      <c r="AQ944" s="166">
        <f t="shared" si="652"/>
        <v>0</v>
      </c>
      <c r="AR944" s="166">
        <f t="shared" si="652"/>
        <v>0</v>
      </c>
      <c r="AS944" s="166">
        <f t="shared" si="652"/>
        <v>0</v>
      </c>
      <c r="AT944" s="166">
        <f t="shared" si="652"/>
        <v>0</v>
      </c>
      <c r="AU944" s="166">
        <f t="shared" si="652"/>
        <v>0</v>
      </c>
      <c r="AV944" s="166">
        <f t="shared" si="652"/>
        <v>0</v>
      </c>
      <c r="AW944" s="166">
        <f t="shared" si="652"/>
        <v>0</v>
      </c>
      <c r="AX944" s="166">
        <f t="shared" si="652"/>
        <v>0</v>
      </c>
      <c r="AY944" s="166">
        <f t="shared" si="652"/>
        <v>0</v>
      </c>
      <c r="AZ944" s="166">
        <f t="shared" si="652"/>
        <v>0</v>
      </c>
      <c r="BA944" s="166">
        <f t="shared" si="652"/>
        <v>0</v>
      </c>
      <c r="BB944" s="166">
        <f t="shared" si="652"/>
        <v>0</v>
      </c>
      <c r="BC944" s="166">
        <f t="shared" si="652"/>
        <v>0</v>
      </c>
      <c r="BD944" s="166">
        <f t="shared" si="652"/>
        <v>0</v>
      </c>
      <c r="BE944" s="166">
        <f t="shared" si="652"/>
        <v>0</v>
      </c>
      <c r="BF944" s="166">
        <f t="shared" si="652"/>
        <v>0</v>
      </c>
      <c r="BG944" s="166">
        <f t="shared" si="652"/>
        <v>0</v>
      </c>
      <c r="BH944" s="166">
        <f t="shared" si="652"/>
        <v>0</v>
      </c>
      <c r="BI944" s="166">
        <f t="shared" si="652"/>
        <v>0</v>
      </c>
      <c r="BJ944" s="166">
        <f t="shared" si="652"/>
        <v>0</v>
      </c>
      <c r="BK944" s="166">
        <f t="shared" si="652"/>
        <v>0</v>
      </c>
      <c r="BL944" s="166">
        <f t="shared" si="655"/>
        <v>0</v>
      </c>
      <c r="BM944" s="166">
        <f t="shared" si="655"/>
        <v>0</v>
      </c>
    </row>
    <row r="945" spans="2:66" s="55" customFormat="1" x14ac:dyDescent="0.25">
      <c r="B945" s="55" t="str">
        <f t="shared" si="653"/>
        <v>FEE D'INGRESSO</v>
      </c>
      <c r="C945" s="59">
        <f t="shared" si="653"/>
        <v>0</v>
      </c>
      <c r="F945" s="166">
        <f t="shared" si="654"/>
        <v>0</v>
      </c>
      <c r="G945" s="166">
        <f t="shared" si="654"/>
        <v>0</v>
      </c>
      <c r="H945" s="166">
        <f t="shared" si="652"/>
        <v>0</v>
      </c>
      <c r="I945" s="166">
        <f t="shared" si="652"/>
        <v>0</v>
      </c>
      <c r="J945" s="166">
        <f t="shared" si="652"/>
        <v>0</v>
      </c>
      <c r="K945" s="166">
        <f t="shared" si="652"/>
        <v>0</v>
      </c>
      <c r="L945" s="166">
        <f t="shared" si="652"/>
        <v>0</v>
      </c>
      <c r="M945" s="166">
        <f t="shared" si="652"/>
        <v>0</v>
      </c>
      <c r="N945" s="166">
        <f t="shared" si="652"/>
        <v>0</v>
      </c>
      <c r="O945" s="166">
        <f t="shared" si="652"/>
        <v>0</v>
      </c>
      <c r="P945" s="166">
        <f t="shared" si="652"/>
        <v>0</v>
      </c>
      <c r="Q945" s="166">
        <f t="shared" si="652"/>
        <v>0</v>
      </c>
      <c r="R945" s="166">
        <f t="shared" si="652"/>
        <v>0</v>
      </c>
      <c r="S945" s="166">
        <f t="shared" si="652"/>
        <v>0</v>
      </c>
      <c r="T945" s="166">
        <f t="shared" si="652"/>
        <v>0</v>
      </c>
      <c r="U945" s="166">
        <f t="shared" si="652"/>
        <v>0</v>
      </c>
      <c r="V945" s="166">
        <f t="shared" si="652"/>
        <v>0</v>
      </c>
      <c r="W945" s="166">
        <f t="shared" si="652"/>
        <v>0</v>
      </c>
      <c r="X945" s="166">
        <f t="shared" si="652"/>
        <v>0</v>
      </c>
      <c r="Y945" s="166">
        <f t="shared" si="652"/>
        <v>0</v>
      </c>
      <c r="Z945" s="166">
        <f t="shared" si="652"/>
        <v>0</v>
      </c>
      <c r="AA945" s="166">
        <f t="shared" si="652"/>
        <v>0</v>
      </c>
      <c r="AB945" s="166">
        <f t="shared" si="652"/>
        <v>0</v>
      </c>
      <c r="AC945" s="166">
        <f t="shared" si="652"/>
        <v>0</v>
      </c>
      <c r="AD945" s="166">
        <f t="shared" si="652"/>
        <v>0</v>
      </c>
      <c r="AE945" s="166">
        <f t="shared" si="652"/>
        <v>0</v>
      </c>
      <c r="AF945" s="166">
        <f t="shared" si="652"/>
        <v>0</v>
      </c>
      <c r="AG945" s="166">
        <f t="shared" si="652"/>
        <v>0</v>
      </c>
      <c r="AH945" s="166">
        <f t="shared" si="652"/>
        <v>0</v>
      </c>
      <c r="AI945" s="166">
        <f t="shared" si="652"/>
        <v>0</v>
      </c>
      <c r="AJ945" s="166">
        <f t="shared" si="652"/>
        <v>0</v>
      </c>
      <c r="AK945" s="166">
        <f t="shared" si="652"/>
        <v>0</v>
      </c>
      <c r="AL945" s="166">
        <f t="shared" si="652"/>
        <v>0</v>
      </c>
      <c r="AM945" s="166">
        <f t="shared" ref="AM945:BM945" si="656">+AM45+AM60+AM75+AM90+AM105+AM120+AM135+AM150+AM165+AM180+AM195+AM210+AM225+AM240+AM255+AM270+AM285+AM300+AM315+AM330+AM345+AM360+AM375+AM390+AM405+AM420+AM435+AM450+AM465+AM480+AM495+AM510+AM525+AM540+AM555+AM570+AM585+AM600+AM615+AM630+AM645+AM660+AM675+AM690+AM705+AM720+AM735+AM750+AM765+AM780+AM795+AM810+AM825+AM840+AM855+AM870+AM885+AM900+AM915+AM930</f>
        <v>0</v>
      </c>
      <c r="AN945" s="166">
        <f t="shared" si="656"/>
        <v>0</v>
      </c>
      <c r="AO945" s="166">
        <f t="shared" si="656"/>
        <v>0</v>
      </c>
      <c r="AP945" s="166">
        <f t="shared" si="656"/>
        <v>0</v>
      </c>
      <c r="AQ945" s="166">
        <f t="shared" si="656"/>
        <v>0</v>
      </c>
      <c r="AR945" s="166">
        <f t="shared" si="656"/>
        <v>0</v>
      </c>
      <c r="AS945" s="166">
        <f t="shared" si="656"/>
        <v>0</v>
      </c>
      <c r="AT945" s="166">
        <f t="shared" si="656"/>
        <v>0</v>
      </c>
      <c r="AU945" s="166">
        <f t="shared" si="656"/>
        <v>0</v>
      </c>
      <c r="AV945" s="166">
        <f t="shared" si="656"/>
        <v>0</v>
      </c>
      <c r="AW945" s="166">
        <f t="shared" si="656"/>
        <v>0</v>
      </c>
      <c r="AX945" s="166">
        <f t="shared" si="656"/>
        <v>0</v>
      </c>
      <c r="AY945" s="166">
        <f t="shared" si="656"/>
        <v>0</v>
      </c>
      <c r="AZ945" s="166">
        <f t="shared" si="656"/>
        <v>0</v>
      </c>
      <c r="BA945" s="166">
        <f t="shared" si="656"/>
        <v>0</v>
      </c>
      <c r="BB945" s="166">
        <f t="shared" si="656"/>
        <v>0</v>
      </c>
      <c r="BC945" s="166">
        <f t="shared" si="656"/>
        <v>0</v>
      </c>
      <c r="BD945" s="166">
        <f t="shared" si="656"/>
        <v>0</v>
      </c>
      <c r="BE945" s="166">
        <f t="shared" si="656"/>
        <v>0</v>
      </c>
      <c r="BF945" s="166">
        <f t="shared" si="656"/>
        <v>0</v>
      </c>
      <c r="BG945" s="166">
        <f t="shared" si="656"/>
        <v>0</v>
      </c>
      <c r="BH945" s="166">
        <f t="shared" si="656"/>
        <v>0</v>
      </c>
      <c r="BI945" s="166">
        <f t="shared" si="656"/>
        <v>0</v>
      </c>
      <c r="BJ945" s="166">
        <f t="shared" si="656"/>
        <v>0</v>
      </c>
      <c r="BK945" s="166">
        <f t="shared" si="656"/>
        <v>0</v>
      </c>
      <c r="BL945" s="166">
        <f t="shared" si="656"/>
        <v>0</v>
      </c>
      <c r="BM945" s="166">
        <f t="shared" si="656"/>
        <v>0</v>
      </c>
    </row>
    <row r="946" spans="2:66" s="55" customFormat="1" x14ac:dyDescent="0.25">
      <c r="B946" s="55" t="str">
        <f t="shared" si="653"/>
        <v>ALTRE IMM.NI IMMATERIALI</v>
      </c>
      <c r="C946" s="59">
        <f t="shared" si="653"/>
        <v>0</v>
      </c>
      <c r="F946" s="166">
        <f t="shared" si="654"/>
        <v>0</v>
      </c>
      <c r="G946" s="166">
        <f t="shared" si="654"/>
        <v>0</v>
      </c>
      <c r="H946" s="166">
        <f t="shared" si="654"/>
        <v>0</v>
      </c>
      <c r="I946" s="166">
        <f t="shared" si="654"/>
        <v>0</v>
      </c>
      <c r="J946" s="166">
        <f t="shared" si="654"/>
        <v>0</v>
      </c>
      <c r="K946" s="166">
        <f t="shared" si="654"/>
        <v>0</v>
      </c>
      <c r="L946" s="166">
        <f t="shared" si="654"/>
        <v>0</v>
      </c>
      <c r="M946" s="166">
        <f t="shared" si="654"/>
        <v>0</v>
      </c>
      <c r="N946" s="166">
        <f t="shared" si="654"/>
        <v>0</v>
      </c>
      <c r="O946" s="166">
        <f t="shared" si="654"/>
        <v>0</v>
      </c>
      <c r="P946" s="166">
        <f t="shared" si="654"/>
        <v>0</v>
      </c>
      <c r="Q946" s="166">
        <f t="shared" si="654"/>
        <v>0</v>
      </c>
      <c r="R946" s="166">
        <f t="shared" si="654"/>
        <v>0</v>
      </c>
      <c r="S946" s="166">
        <f t="shared" si="654"/>
        <v>0</v>
      </c>
      <c r="T946" s="166">
        <f t="shared" si="654"/>
        <v>0</v>
      </c>
      <c r="U946" s="166">
        <f t="shared" si="654"/>
        <v>0</v>
      </c>
      <c r="V946" s="166">
        <f t="shared" ref="V946:BM946" si="657">+V46+V61+V76+V91+V106+V121+V136+V151+V166+V181+V196+V211+V226+V241+V256+V271+V286+V301+V316+V331+V346+V361+V376+V391+V406+V421+V436+V451+V466+V481+V496+V511+V526+V541+V556+V571+V586+V601+V616+V631+V646+V661+V676+V691+V706+V721+V736+V751+V766+V781+V796+V811+V826+V841+V856+V871+V886+V901+V916+V931</f>
        <v>0</v>
      </c>
      <c r="W946" s="166">
        <f t="shared" si="657"/>
        <v>0</v>
      </c>
      <c r="X946" s="166">
        <f t="shared" si="657"/>
        <v>0</v>
      </c>
      <c r="Y946" s="166">
        <f t="shared" si="657"/>
        <v>0</v>
      </c>
      <c r="Z946" s="166">
        <f t="shared" si="657"/>
        <v>0</v>
      </c>
      <c r="AA946" s="166">
        <f t="shared" si="657"/>
        <v>0</v>
      </c>
      <c r="AB946" s="166">
        <f t="shared" si="657"/>
        <v>0</v>
      </c>
      <c r="AC946" s="166">
        <f t="shared" si="657"/>
        <v>0</v>
      </c>
      <c r="AD946" s="166">
        <f t="shared" si="657"/>
        <v>0</v>
      </c>
      <c r="AE946" s="166">
        <f t="shared" si="657"/>
        <v>0</v>
      </c>
      <c r="AF946" s="166">
        <f t="shared" si="657"/>
        <v>0</v>
      </c>
      <c r="AG946" s="166">
        <f t="shared" si="657"/>
        <v>0</v>
      </c>
      <c r="AH946" s="166">
        <f t="shared" si="657"/>
        <v>0</v>
      </c>
      <c r="AI946" s="166">
        <f t="shared" si="657"/>
        <v>0</v>
      </c>
      <c r="AJ946" s="166">
        <f t="shared" si="657"/>
        <v>0</v>
      </c>
      <c r="AK946" s="166">
        <f t="shared" si="657"/>
        <v>0</v>
      </c>
      <c r="AL946" s="166">
        <f t="shared" si="657"/>
        <v>0</v>
      </c>
      <c r="AM946" s="166">
        <f t="shared" si="657"/>
        <v>0</v>
      </c>
      <c r="AN946" s="166">
        <f t="shared" si="657"/>
        <v>0</v>
      </c>
      <c r="AO946" s="166">
        <f t="shared" si="657"/>
        <v>0</v>
      </c>
      <c r="AP946" s="166">
        <f t="shared" si="657"/>
        <v>0</v>
      </c>
      <c r="AQ946" s="166">
        <f t="shared" si="657"/>
        <v>0</v>
      </c>
      <c r="AR946" s="166">
        <f t="shared" si="657"/>
        <v>0</v>
      </c>
      <c r="AS946" s="166">
        <f t="shared" si="657"/>
        <v>0</v>
      </c>
      <c r="AT946" s="166">
        <f t="shared" si="657"/>
        <v>0</v>
      </c>
      <c r="AU946" s="166">
        <f t="shared" si="657"/>
        <v>0</v>
      </c>
      <c r="AV946" s="166">
        <f t="shared" si="657"/>
        <v>0</v>
      </c>
      <c r="AW946" s="166">
        <f t="shared" si="657"/>
        <v>0</v>
      </c>
      <c r="AX946" s="166">
        <f t="shared" si="657"/>
        <v>0</v>
      </c>
      <c r="AY946" s="166">
        <f t="shared" si="657"/>
        <v>0</v>
      </c>
      <c r="AZ946" s="166">
        <f t="shared" si="657"/>
        <v>0</v>
      </c>
      <c r="BA946" s="166">
        <f t="shared" si="657"/>
        <v>0</v>
      </c>
      <c r="BB946" s="166">
        <f t="shared" si="657"/>
        <v>0</v>
      </c>
      <c r="BC946" s="166">
        <f t="shared" si="657"/>
        <v>0</v>
      </c>
      <c r="BD946" s="166">
        <f t="shared" si="657"/>
        <v>0</v>
      </c>
      <c r="BE946" s="166">
        <f t="shared" si="657"/>
        <v>0</v>
      </c>
      <c r="BF946" s="166">
        <f t="shared" si="657"/>
        <v>0</v>
      </c>
      <c r="BG946" s="166">
        <f t="shared" si="657"/>
        <v>0</v>
      </c>
      <c r="BH946" s="166">
        <f t="shared" si="657"/>
        <v>0</v>
      </c>
      <c r="BI946" s="166">
        <f t="shared" si="657"/>
        <v>0</v>
      </c>
      <c r="BJ946" s="166">
        <f t="shared" si="657"/>
        <v>0</v>
      </c>
      <c r="BK946" s="166">
        <f t="shared" si="657"/>
        <v>0</v>
      </c>
      <c r="BL946" s="166">
        <f t="shared" si="657"/>
        <v>0</v>
      </c>
      <c r="BM946" s="166">
        <f t="shared" si="657"/>
        <v>0</v>
      </c>
    </row>
    <row r="947" spans="2:66" ht="30" x14ac:dyDescent="0.25">
      <c r="C947" s="50"/>
      <c r="F947" s="165" t="s">
        <v>167</v>
      </c>
      <c r="G947" s="165" t="s">
        <v>167</v>
      </c>
      <c r="H947" s="165" t="s">
        <v>167</v>
      </c>
      <c r="I947" s="165" t="s">
        <v>167</v>
      </c>
      <c r="J947" s="165" t="s">
        <v>167</v>
      </c>
      <c r="K947" s="165" t="s">
        <v>167</v>
      </c>
      <c r="L947" s="165" t="s">
        <v>167</v>
      </c>
      <c r="M947" s="165" t="s">
        <v>167</v>
      </c>
      <c r="N947" s="165" t="s">
        <v>167</v>
      </c>
      <c r="O947" s="165" t="s">
        <v>167</v>
      </c>
      <c r="P947" s="165" t="s">
        <v>167</v>
      </c>
      <c r="Q947" s="165" t="s">
        <v>167</v>
      </c>
      <c r="R947" s="165" t="s">
        <v>167</v>
      </c>
      <c r="S947" s="165" t="s">
        <v>167</v>
      </c>
      <c r="T947" s="165" t="s">
        <v>167</v>
      </c>
      <c r="U947" s="165" t="s">
        <v>167</v>
      </c>
      <c r="V947" s="165" t="s">
        <v>167</v>
      </c>
      <c r="W947" s="165" t="s">
        <v>167</v>
      </c>
      <c r="X947" s="165" t="s">
        <v>167</v>
      </c>
      <c r="Y947" s="165" t="s">
        <v>167</v>
      </c>
      <c r="Z947" s="165" t="s">
        <v>167</v>
      </c>
      <c r="AA947" s="165" t="s">
        <v>167</v>
      </c>
      <c r="AB947" s="165" t="s">
        <v>167</v>
      </c>
      <c r="AC947" s="165" t="s">
        <v>167</v>
      </c>
      <c r="AD947" s="165" t="s">
        <v>167</v>
      </c>
      <c r="AE947" s="165" t="s">
        <v>167</v>
      </c>
      <c r="AF947" s="165" t="s">
        <v>167</v>
      </c>
      <c r="AG947" s="165" t="s">
        <v>167</v>
      </c>
      <c r="AH947" s="165" t="s">
        <v>167</v>
      </c>
      <c r="AI947" s="165" t="s">
        <v>167</v>
      </c>
      <c r="AJ947" s="165" t="s">
        <v>167</v>
      </c>
      <c r="AK947" s="165" t="s">
        <v>167</v>
      </c>
      <c r="AL947" s="165" t="s">
        <v>167</v>
      </c>
      <c r="AM947" s="165" t="s">
        <v>167</v>
      </c>
      <c r="AN947" s="165" t="s">
        <v>167</v>
      </c>
      <c r="AO947" s="165" t="s">
        <v>167</v>
      </c>
      <c r="AP947" s="165" t="s">
        <v>167</v>
      </c>
      <c r="AQ947" s="165" t="s">
        <v>167</v>
      </c>
      <c r="AR947" s="165" t="s">
        <v>167</v>
      </c>
      <c r="AS947" s="165" t="s">
        <v>167</v>
      </c>
      <c r="AT947" s="165" t="s">
        <v>167</v>
      </c>
      <c r="AU947" s="165" t="s">
        <v>167</v>
      </c>
      <c r="AV947" s="165" t="s">
        <v>167</v>
      </c>
      <c r="AW947" s="165" t="s">
        <v>167</v>
      </c>
      <c r="AX947" s="165" t="s">
        <v>167</v>
      </c>
      <c r="AY947" s="165" t="s">
        <v>167</v>
      </c>
      <c r="AZ947" s="165" t="s">
        <v>167</v>
      </c>
      <c r="BA947" s="165" t="s">
        <v>167</v>
      </c>
      <c r="BB947" s="165" t="s">
        <v>167</v>
      </c>
      <c r="BC947" s="165" t="s">
        <v>167</v>
      </c>
      <c r="BD947" s="165" t="s">
        <v>167</v>
      </c>
      <c r="BE947" s="165" t="s">
        <v>167</v>
      </c>
      <c r="BF947" s="165" t="s">
        <v>167</v>
      </c>
      <c r="BG947" s="165" t="s">
        <v>167</v>
      </c>
      <c r="BH947" s="165" t="s">
        <v>167</v>
      </c>
      <c r="BI947" s="165" t="s">
        <v>167</v>
      </c>
      <c r="BJ947" s="165" t="s">
        <v>167</v>
      </c>
      <c r="BK947" s="165" t="s">
        <v>167</v>
      </c>
      <c r="BL947" s="165" t="s">
        <v>167</v>
      </c>
      <c r="BM947" s="165" t="s">
        <v>167</v>
      </c>
    </row>
    <row r="948" spans="2:66" s="56" customFormat="1" x14ac:dyDescent="0.25">
      <c r="B948" s="56" t="str">
        <f>+B941</f>
        <v>FABBRICATI</v>
      </c>
      <c r="C948" s="60"/>
      <c r="F948" s="163">
        <f>+F941</f>
        <v>0</v>
      </c>
      <c r="G948" s="163">
        <f>+F948+G941</f>
        <v>0</v>
      </c>
      <c r="H948" s="163">
        <f t="shared" ref="H948:BM952" si="658">+G948+H941</f>
        <v>0</v>
      </c>
      <c r="I948" s="163">
        <f t="shared" si="658"/>
        <v>0</v>
      </c>
      <c r="J948" s="163">
        <f t="shared" si="658"/>
        <v>0</v>
      </c>
      <c r="K948" s="163">
        <f t="shared" si="658"/>
        <v>0</v>
      </c>
      <c r="L948" s="163">
        <f t="shared" si="658"/>
        <v>0</v>
      </c>
      <c r="M948" s="163">
        <f t="shared" si="658"/>
        <v>0</v>
      </c>
      <c r="N948" s="163">
        <f t="shared" si="658"/>
        <v>0</v>
      </c>
      <c r="O948" s="163">
        <f t="shared" si="658"/>
        <v>0</v>
      </c>
      <c r="P948" s="163">
        <f t="shared" si="658"/>
        <v>0</v>
      </c>
      <c r="Q948" s="163">
        <f t="shared" si="658"/>
        <v>0</v>
      </c>
      <c r="R948" s="163">
        <f t="shared" si="658"/>
        <v>0</v>
      </c>
      <c r="S948" s="163">
        <f t="shared" si="658"/>
        <v>0</v>
      </c>
      <c r="T948" s="163">
        <f t="shared" si="658"/>
        <v>0</v>
      </c>
      <c r="U948" s="163">
        <f t="shared" si="658"/>
        <v>0</v>
      </c>
      <c r="V948" s="163">
        <f t="shared" si="658"/>
        <v>0</v>
      </c>
      <c r="W948" s="163">
        <f t="shared" si="658"/>
        <v>0</v>
      </c>
      <c r="X948" s="163">
        <f t="shared" si="658"/>
        <v>0</v>
      </c>
      <c r="Y948" s="163">
        <f t="shared" si="658"/>
        <v>0</v>
      </c>
      <c r="Z948" s="163">
        <f t="shared" si="658"/>
        <v>0</v>
      </c>
      <c r="AA948" s="163">
        <f t="shared" si="658"/>
        <v>0</v>
      </c>
      <c r="AB948" s="163">
        <f t="shared" si="658"/>
        <v>0</v>
      </c>
      <c r="AC948" s="163">
        <f t="shared" si="658"/>
        <v>0</v>
      </c>
      <c r="AD948" s="163">
        <f t="shared" si="658"/>
        <v>0</v>
      </c>
      <c r="AE948" s="163">
        <f t="shared" si="658"/>
        <v>0</v>
      </c>
      <c r="AF948" s="163">
        <f t="shared" si="658"/>
        <v>0</v>
      </c>
      <c r="AG948" s="163">
        <f t="shared" si="658"/>
        <v>0</v>
      </c>
      <c r="AH948" s="163">
        <f t="shared" si="658"/>
        <v>0</v>
      </c>
      <c r="AI948" s="163">
        <f t="shared" si="658"/>
        <v>0</v>
      </c>
      <c r="AJ948" s="163">
        <f t="shared" si="658"/>
        <v>0</v>
      </c>
      <c r="AK948" s="163">
        <f t="shared" si="658"/>
        <v>0</v>
      </c>
      <c r="AL948" s="163">
        <f t="shared" si="658"/>
        <v>0</v>
      </c>
      <c r="AM948" s="163">
        <f t="shared" si="658"/>
        <v>0</v>
      </c>
      <c r="AN948" s="163">
        <f t="shared" si="658"/>
        <v>0</v>
      </c>
      <c r="AO948" s="163">
        <f t="shared" si="658"/>
        <v>0</v>
      </c>
      <c r="AP948" s="163">
        <f t="shared" si="658"/>
        <v>0</v>
      </c>
      <c r="AQ948" s="163">
        <f t="shared" si="658"/>
        <v>0</v>
      </c>
      <c r="AR948" s="163">
        <f t="shared" si="658"/>
        <v>0</v>
      </c>
      <c r="AS948" s="163">
        <f t="shared" si="658"/>
        <v>0</v>
      </c>
      <c r="AT948" s="163">
        <f t="shared" si="658"/>
        <v>0</v>
      </c>
      <c r="AU948" s="163">
        <f t="shared" si="658"/>
        <v>0</v>
      </c>
      <c r="AV948" s="163">
        <f t="shared" si="658"/>
        <v>0</v>
      </c>
      <c r="AW948" s="163">
        <f t="shared" si="658"/>
        <v>0</v>
      </c>
      <c r="AX948" s="163">
        <f t="shared" si="658"/>
        <v>0</v>
      </c>
      <c r="AY948" s="163">
        <f t="shared" si="658"/>
        <v>0</v>
      </c>
      <c r="AZ948" s="163">
        <f t="shared" si="658"/>
        <v>0</v>
      </c>
      <c r="BA948" s="163">
        <f t="shared" si="658"/>
        <v>0</v>
      </c>
      <c r="BB948" s="163">
        <f t="shared" si="658"/>
        <v>0</v>
      </c>
      <c r="BC948" s="163">
        <f t="shared" si="658"/>
        <v>0</v>
      </c>
      <c r="BD948" s="163">
        <f t="shared" si="658"/>
        <v>0</v>
      </c>
      <c r="BE948" s="163">
        <f t="shared" si="658"/>
        <v>0</v>
      </c>
      <c r="BF948" s="163">
        <f t="shared" si="658"/>
        <v>0</v>
      </c>
      <c r="BG948" s="163">
        <f t="shared" si="658"/>
        <v>0</v>
      </c>
      <c r="BH948" s="163">
        <f t="shared" si="658"/>
        <v>0</v>
      </c>
      <c r="BI948" s="163">
        <f t="shared" si="658"/>
        <v>0</v>
      </c>
      <c r="BJ948" s="163">
        <f t="shared" si="658"/>
        <v>0</v>
      </c>
      <c r="BK948" s="163">
        <f t="shared" si="658"/>
        <v>0</v>
      </c>
      <c r="BL948" s="163">
        <f t="shared" si="658"/>
        <v>0</v>
      </c>
      <c r="BM948" s="163">
        <f t="shared" si="658"/>
        <v>0</v>
      </c>
      <c r="BN948" s="57"/>
    </row>
    <row r="949" spans="2:66" s="56" customFormat="1" x14ac:dyDescent="0.25">
      <c r="B949" s="56" t="str">
        <f t="shared" ref="B949:B952" si="659">+B942</f>
        <v>IMPIANTI E MACCHINARI</v>
      </c>
      <c r="C949" s="60"/>
      <c r="F949" s="163">
        <f t="shared" ref="F949:F953" si="660">+F942</f>
        <v>0</v>
      </c>
      <c r="G949" s="163">
        <f t="shared" ref="G949:V953" si="661">+F949+G942</f>
        <v>0</v>
      </c>
      <c r="H949" s="163">
        <f t="shared" si="661"/>
        <v>0</v>
      </c>
      <c r="I949" s="163">
        <f t="shared" si="661"/>
        <v>0</v>
      </c>
      <c r="J949" s="163">
        <f t="shared" si="661"/>
        <v>0</v>
      </c>
      <c r="K949" s="163">
        <f t="shared" si="661"/>
        <v>0</v>
      </c>
      <c r="L949" s="163">
        <f t="shared" si="661"/>
        <v>0</v>
      </c>
      <c r="M949" s="163">
        <f t="shared" si="661"/>
        <v>0</v>
      </c>
      <c r="N949" s="163">
        <f t="shared" si="661"/>
        <v>0</v>
      </c>
      <c r="O949" s="163">
        <f t="shared" si="661"/>
        <v>0</v>
      </c>
      <c r="P949" s="163">
        <f t="shared" si="661"/>
        <v>0</v>
      </c>
      <c r="Q949" s="163">
        <f t="shared" si="661"/>
        <v>0</v>
      </c>
      <c r="R949" s="163">
        <f t="shared" si="661"/>
        <v>0</v>
      </c>
      <c r="S949" s="163">
        <f t="shared" si="661"/>
        <v>0</v>
      </c>
      <c r="T949" s="163">
        <f t="shared" si="661"/>
        <v>0</v>
      </c>
      <c r="U949" s="163">
        <f t="shared" si="661"/>
        <v>0</v>
      </c>
      <c r="V949" s="163">
        <f t="shared" si="661"/>
        <v>0</v>
      </c>
      <c r="W949" s="163">
        <f t="shared" si="658"/>
        <v>0</v>
      </c>
      <c r="X949" s="163">
        <f t="shared" si="658"/>
        <v>0</v>
      </c>
      <c r="Y949" s="163">
        <f t="shared" si="658"/>
        <v>0</v>
      </c>
      <c r="Z949" s="163">
        <f t="shared" si="658"/>
        <v>0</v>
      </c>
      <c r="AA949" s="163">
        <f t="shared" si="658"/>
        <v>0</v>
      </c>
      <c r="AB949" s="163">
        <f t="shared" si="658"/>
        <v>0</v>
      </c>
      <c r="AC949" s="163">
        <f t="shared" si="658"/>
        <v>0</v>
      </c>
      <c r="AD949" s="163">
        <f t="shared" si="658"/>
        <v>0</v>
      </c>
      <c r="AE949" s="163">
        <f t="shared" si="658"/>
        <v>0</v>
      </c>
      <c r="AF949" s="163">
        <f t="shared" si="658"/>
        <v>0</v>
      </c>
      <c r="AG949" s="163">
        <f t="shared" si="658"/>
        <v>0</v>
      </c>
      <c r="AH949" s="163">
        <f t="shared" si="658"/>
        <v>0</v>
      </c>
      <c r="AI949" s="163">
        <f t="shared" si="658"/>
        <v>0</v>
      </c>
      <c r="AJ949" s="163">
        <f t="shared" si="658"/>
        <v>0</v>
      </c>
      <c r="AK949" s="163">
        <f t="shared" si="658"/>
        <v>0</v>
      </c>
      <c r="AL949" s="163">
        <f t="shared" si="658"/>
        <v>0</v>
      </c>
      <c r="AM949" s="163">
        <f t="shared" si="658"/>
        <v>0</v>
      </c>
      <c r="AN949" s="163">
        <f t="shared" si="658"/>
        <v>0</v>
      </c>
      <c r="AO949" s="163">
        <f t="shared" si="658"/>
        <v>0</v>
      </c>
      <c r="AP949" s="163">
        <f t="shared" si="658"/>
        <v>0</v>
      </c>
      <c r="AQ949" s="163">
        <f t="shared" si="658"/>
        <v>0</v>
      </c>
      <c r="AR949" s="163">
        <f t="shared" si="658"/>
        <v>0</v>
      </c>
      <c r="AS949" s="163">
        <f t="shared" si="658"/>
        <v>0</v>
      </c>
      <c r="AT949" s="163">
        <f t="shared" si="658"/>
        <v>0</v>
      </c>
      <c r="AU949" s="163">
        <f t="shared" si="658"/>
        <v>0</v>
      </c>
      <c r="AV949" s="163">
        <f t="shared" si="658"/>
        <v>0</v>
      </c>
      <c r="AW949" s="163">
        <f t="shared" si="658"/>
        <v>0</v>
      </c>
      <c r="AX949" s="163">
        <f t="shared" si="658"/>
        <v>0</v>
      </c>
      <c r="AY949" s="163">
        <f t="shared" si="658"/>
        <v>0</v>
      </c>
      <c r="AZ949" s="163">
        <f t="shared" si="658"/>
        <v>0</v>
      </c>
      <c r="BA949" s="163">
        <f t="shared" si="658"/>
        <v>0</v>
      </c>
      <c r="BB949" s="163">
        <f t="shared" si="658"/>
        <v>0</v>
      </c>
      <c r="BC949" s="163">
        <f t="shared" si="658"/>
        <v>0</v>
      </c>
      <c r="BD949" s="163">
        <f t="shared" si="658"/>
        <v>0</v>
      </c>
      <c r="BE949" s="163">
        <f t="shared" si="658"/>
        <v>0</v>
      </c>
      <c r="BF949" s="163">
        <f t="shared" si="658"/>
        <v>0</v>
      </c>
      <c r="BG949" s="163">
        <f t="shared" si="658"/>
        <v>0</v>
      </c>
      <c r="BH949" s="163">
        <f t="shared" si="658"/>
        <v>0</v>
      </c>
      <c r="BI949" s="163">
        <f t="shared" si="658"/>
        <v>0</v>
      </c>
      <c r="BJ949" s="163">
        <f t="shared" si="658"/>
        <v>0</v>
      </c>
      <c r="BK949" s="163">
        <f t="shared" si="658"/>
        <v>0</v>
      </c>
      <c r="BL949" s="163">
        <f t="shared" si="658"/>
        <v>0</v>
      </c>
      <c r="BM949" s="163">
        <f t="shared" si="658"/>
        <v>0</v>
      </c>
      <c r="BN949" s="57"/>
    </row>
    <row r="950" spans="2:66" s="56" customFormat="1" x14ac:dyDescent="0.25">
      <c r="B950" s="56" t="str">
        <f t="shared" si="659"/>
        <v>ATTREZZATURE IND.LI E COMM.LI</v>
      </c>
      <c r="C950" s="60"/>
      <c r="F950" s="163">
        <f t="shared" si="660"/>
        <v>0</v>
      </c>
      <c r="G950" s="163">
        <f t="shared" si="661"/>
        <v>0</v>
      </c>
      <c r="H950" s="163">
        <f t="shared" si="658"/>
        <v>0</v>
      </c>
      <c r="I950" s="163">
        <f t="shared" si="658"/>
        <v>0</v>
      </c>
      <c r="J950" s="163">
        <f t="shared" si="658"/>
        <v>0</v>
      </c>
      <c r="K950" s="163">
        <f t="shared" si="658"/>
        <v>0</v>
      </c>
      <c r="L950" s="163">
        <f t="shared" si="658"/>
        <v>0</v>
      </c>
      <c r="M950" s="163">
        <f t="shared" si="658"/>
        <v>0</v>
      </c>
      <c r="N950" s="163">
        <f t="shared" si="658"/>
        <v>0</v>
      </c>
      <c r="O950" s="163">
        <f t="shared" si="658"/>
        <v>0</v>
      </c>
      <c r="P950" s="163">
        <f t="shared" si="658"/>
        <v>0</v>
      </c>
      <c r="Q950" s="163">
        <f t="shared" si="658"/>
        <v>0</v>
      </c>
      <c r="R950" s="163">
        <f t="shared" si="658"/>
        <v>0</v>
      </c>
      <c r="S950" s="163">
        <f t="shared" si="658"/>
        <v>0</v>
      </c>
      <c r="T950" s="163">
        <f t="shared" si="658"/>
        <v>0</v>
      </c>
      <c r="U950" s="163">
        <f t="shared" si="658"/>
        <v>0</v>
      </c>
      <c r="V950" s="163">
        <f t="shared" si="658"/>
        <v>0</v>
      </c>
      <c r="W950" s="163">
        <f t="shared" si="658"/>
        <v>0</v>
      </c>
      <c r="X950" s="163">
        <f t="shared" si="658"/>
        <v>0</v>
      </c>
      <c r="Y950" s="163">
        <f t="shared" si="658"/>
        <v>0</v>
      </c>
      <c r="Z950" s="163">
        <f t="shared" si="658"/>
        <v>0</v>
      </c>
      <c r="AA950" s="163">
        <f t="shared" si="658"/>
        <v>0</v>
      </c>
      <c r="AB950" s="163">
        <f t="shared" si="658"/>
        <v>0</v>
      </c>
      <c r="AC950" s="163">
        <f t="shared" si="658"/>
        <v>0</v>
      </c>
      <c r="AD950" s="163">
        <f t="shared" si="658"/>
        <v>0</v>
      </c>
      <c r="AE950" s="163">
        <f t="shared" si="658"/>
        <v>0</v>
      </c>
      <c r="AF950" s="163">
        <f t="shared" si="658"/>
        <v>0</v>
      </c>
      <c r="AG950" s="163">
        <f t="shared" si="658"/>
        <v>0</v>
      </c>
      <c r="AH950" s="163">
        <f t="shared" si="658"/>
        <v>0</v>
      </c>
      <c r="AI950" s="163">
        <f t="shared" si="658"/>
        <v>0</v>
      </c>
      <c r="AJ950" s="163">
        <f t="shared" si="658"/>
        <v>0</v>
      </c>
      <c r="AK950" s="163">
        <f t="shared" si="658"/>
        <v>0</v>
      </c>
      <c r="AL950" s="163">
        <f t="shared" si="658"/>
        <v>0</v>
      </c>
      <c r="AM950" s="163">
        <f t="shared" si="658"/>
        <v>0</v>
      </c>
      <c r="AN950" s="163">
        <f t="shared" si="658"/>
        <v>0</v>
      </c>
      <c r="AO950" s="163">
        <f t="shared" si="658"/>
        <v>0</v>
      </c>
      <c r="AP950" s="163">
        <f t="shared" si="658"/>
        <v>0</v>
      </c>
      <c r="AQ950" s="163">
        <f t="shared" si="658"/>
        <v>0</v>
      </c>
      <c r="AR950" s="163">
        <f t="shared" si="658"/>
        <v>0</v>
      </c>
      <c r="AS950" s="163">
        <f t="shared" si="658"/>
        <v>0</v>
      </c>
      <c r="AT950" s="163">
        <f t="shared" si="658"/>
        <v>0</v>
      </c>
      <c r="AU950" s="163">
        <f t="shared" si="658"/>
        <v>0</v>
      </c>
      <c r="AV950" s="163">
        <f t="shared" si="658"/>
        <v>0</v>
      </c>
      <c r="AW950" s="163">
        <f t="shared" si="658"/>
        <v>0</v>
      </c>
      <c r="AX950" s="163">
        <f t="shared" si="658"/>
        <v>0</v>
      </c>
      <c r="AY950" s="163">
        <f t="shared" si="658"/>
        <v>0</v>
      </c>
      <c r="AZ950" s="163">
        <f t="shared" si="658"/>
        <v>0</v>
      </c>
      <c r="BA950" s="163">
        <f t="shared" si="658"/>
        <v>0</v>
      </c>
      <c r="BB950" s="163">
        <f t="shared" si="658"/>
        <v>0</v>
      </c>
      <c r="BC950" s="163">
        <f t="shared" si="658"/>
        <v>0</v>
      </c>
      <c r="BD950" s="163">
        <f t="shared" si="658"/>
        <v>0</v>
      </c>
      <c r="BE950" s="163">
        <f t="shared" si="658"/>
        <v>0</v>
      </c>
      <c r="BF950" s="163">
        <f t="shared" si="658"/>
        <v>0</v>
      </c>
      <c r="BG950" s="163">
        <f t="shared" si="658"/>
        <v>0</v>
      </c>
      <c r="BH950" s="163">
        <f t="shared" si="658"/>
        <v>0</v>
      </c>
      <c r="BI950" s="163">
        <f t="shared" si="658"/>
        <v>0</v>
      </c>
      <c r="BJ950" s="163">
        <f t="shared" si="658"/>
        <v>0</v>
      </c>
      <c r="BK950" s="163">
        <f t="shared" si="658"/>
        <v>0</v>
      </c>
      <c r="BL950" s="163">
        <f t="shared" si="658"/>
        <v>0</v>
      </c>
      <c r="BM950" s="163">
        <f t="shared" si="658"/>
        <v>0</v>
      </c>
      <c r="BN950" s="57"/>
    </row>
    <row r="951" spans="2:66" s="56" customFormat="1" x14ac:dyDescent="0.25">
      <c r="B951" s="56" t="str">
        <f t="shared" si="659"/>
        <v>COSTI D'IMPIANTO E AMPLIAMENTO</v>
      </c>
      <c r="C951" s="60"/>
      <c r="F951" s="163">
        <f t="shared" si="660"/>
        <v>0</v>
      </c>
      <c r="G951" s="163">
        <f t="shared" si="661"/>
        <v>0</v>
      </c>
      <c r="H951" s="163">
        <f t="shared" si="658"/>
        <v>0</v>
      </c>
      <c r="I951" s="163">
        <f t="shared" si="658"/>
        <v>0</v>
      </c>
      <c r="J951" s="163">
        <f t="shared" si="658"/>
        <v>0</v>
      </c>
      <c r="K951" s="163">
        <f t="shared" si="658"/>
        <v>0</v>
      </c>
      <c r="L951" s="163">
        <f t="shared" si="658"/>
        <v>0</v>
      </c>
      <c r="M951" s="163">
        <f t="shared" si="658"/>
        <v>0</v>
      </c>
      <c r="N951" s="163">
        <f t="shared" si="658"/>
        <v>0</v>
      </c>
      <c r="O951" s="163">
        <f t="shared" si="658"/>
        <v>0</v>
      </c>
      <c r="P951" s="163">
        <f t="shared" si="658"/>
        <v>0</v>
      </c>
      <c r="Q951" s="163">
        <f t="shared" si="658"/>
        <v>0</v>
      </c>
      <c r="R951" s="163">
        <f t="shared" si="658"/>
        <v>0</v>
      </c>
      <c r="S951" s="163">
        <f t="shared" si="658"/>
        <v>0</v>
      </c>
      <c r="T951" s="163">
        <f t="shared" si="658"/>
        <v>0</v>
      </c>
      <c r="U951" s="163">
        <f t="shared" si="658"/>
        <v>0</v>
      </c>
      <c r="V951" s="163">
        <f t="shared" si="658"/>
        <v>0</v>
      </c>
      <c r="W951" s="163">
        <f t="shared" si="658"/>
        <v>0</v>
      </c>
      <c r="X951" s="163">
        <f t="shared" si="658"/>
        <v>0</v>
      </c>
      <c r="Y951" s="163">
        <f t="shared" si="658"/>
        <v>0</v>
      </c>
      <c r="Z951" s="163">
        <f t="shared" si="658"/>
        <v>0</v>
      </c>
      <c r="AA951" s="163">
        <f t="shared" si="658"/>
        <v>0</v>
      </c>
      <c r="AB951" s="163">
        <f t="shared" si="658"/>
        <v>0</v>
      </c>
      <c r="AC951" s="163">
        <f t="shared" si="658"/>
        <v>0</v>
      </c>
      <c r="AD951" s="163">
        <f t="shared" si="658"/>
        <v>0</v>
      </c>
      <c r="AE951" s="163">
        <f t="shared" si="658"/>
        <v>0</v>
      </c>
      <c r="AF951" s="163">
        <f t="shared" si="658"/>
        <v>0</v>
      </c>
      <c r="AG951" s="163">
        <f t="shared" si="658"/>
        <v>0</v>
      </c>
      <c r="AH951" s="163">
        <f t="shared" si="658"/>
        <v>0</v>
      </c>
      <c r="AI951" s="163">
        <f t="shared" si="658"/>
        <v>0</v>
      </c>
      <c r="AJ951" s="163">
        <f t="shared" si="658"/>
        <v>0</v>
      </c>
      <c r="AK951" s="163">
        <f t="shared" si="658"/>
        <v>0</v>
      </c>
      <c r="AL951" s="163">
        <f t="shared" si="658"/>
        <v>0</v>
      </c>
      <c r="AM951" s="163">
        <f t="shared" si="658"/>
        <v>0</v>
      </c>
      <c r="AN951" s="163">
        <f t="shared" si="658"/>
        <v>0</v>
      </c>
      <c r="AO951" s="163">
        <f t="shared" si="658"/>
        <v>0</v>
      </c>
      <c r="AP951" s="163">
        <f t="shared" si="658"/>
        <v>0</v>
      </c>
      <c r="AQ951" s="163">
        <f t="shared" si="658"/>
        <v>0</v>
      </c>
      <c r="AR951" s="163">
        <f t="shared" si="658"/>
        <v>0</v>
      </c>
      <c r="AS951" s="163">
        <f t="shared" si="658"/>
        <v>0</v>
      </c>
      <c r="AT951" s="163">
        <f t="shared" si="658"/>
        <v>0</v>
      </c>
      <c r="AU951" s="163">
        <f t="shared" si="658"/>
        <v>0</v>
      </c>
      <c r="AV951" s="163">
        <f t="shared" si="658"/>
        <v>0</v>
      </c>
      <c r="AW951" s="163">
        <f t="shared" si="658"/>
        <v>0</v>
      </c>
      <c r="AX951" s="163">
        <f t="shared" si="658"/>
        <v>0</v>
      </c>
      <c r="AY951" s="163">
        <f t="shared" si="658"/>
        <v>0</v>
      </c>
      <c r="AZ951" s="163">
        <f t="shared" si="658"/>
        <v>0</v>
      </c>
      <c r="BA951" s="163">
        <f t="shared" si="658"/>
        <v>0</v>
      </c>
      <c r="BB951" s="163">
        <f t="shared" si="658"/>
        <v>0</v>
      </c>
      <c r="BC951" s="163">
        <f t="shared" si="658"/>
        <v>0</v>
      </c>
      <c r="BD951" s="163">
        <f t="shared" si="658"/>
        <v>0</v>
      </c>
      <c r="BE951" s="163">
        <f t="shared" si="658"/>
        <v>0</v>
      </c>
      <c r="BF951" s="163">
        <f t="shared" si="658"/>
        <v>0</v>
      </c>
      <c r="BG951" s="163">
        <f t="shared" si="658"/>
        <v>0</v>
      </c>
      <c r="BH951" s="163">
        <f t="shared" si="658"/>
        <v>0</v>
      </c>
      <c r="BI951" s="163">
        <f t="shared" si="658"/>
        <v>0</v>
      </c>
      <c r="BJ951" s="163">
        <f t="shared" si="658"/>
        <v>0</v>
      </c>
      <c r="BK951" s="163">
        <f t="shared" si="658"/>
        <v>0</v>
      </c>
      <c r="BL951" s="163">
        <f t="shared" si="658"/>
        <v>0</v>
      </c>
      <c r="BM951" s="163">
        <f t="shared" si="658"/>
        <v>0</v>
      </c>
      <c r="BN951" s="57"/>
    </row>
    <row r="952" spans="2:66" s="56" customFormat="1" x14ac:dyDescent="0.25">
      <c r="B952" s="56" t="str">
        <f t="shared" si="659"/>
        <v>FEE D'INGRESSO</v>
      </c>
      <c r="C952" s="60"/>
      <c r="F952" s="163">
        <f t="shared" si="660"/>
        <v>0</v>
      </c>
      <c r="G952" s="163">
        <f t="shared" si="661"/>
        <v>0</v>
      </c>
      <c r="H952" s="163">
        <f t="shared" si="658"/>
        <v>0</v>
      </c>
      <c r="I952" s="163">
        <f t="shared" si="658"/>
        <v>0</v>
      </c>
      <c r="J952" s="163">
        <f t="shared" si="658"/>
        <v>0</v>
      </c>
      <c r="K952" s="163">
        <f t="shared" si="658"/>
        <v>0</v>
      </c>
      <c r="L952" s="163">
        <f t="shared" si="658"/>
        <v>0</v>
      </c>
      <c r="M952" s="163">
        <f t="shared" si="658"/>
        <v>0</v>
      </c>
      <c r="N952" s="163">
        <f t="shared" si="658"/>
        <v>0</v>
      </c>
      <c r="O952" s="163">
        <f t="shared" si="658"/>
        <v>0</v>
      </c>
      <c r="P952" s="163">
        <f t="shared" si="658"/>
        <v>0</v>
      </c>
      <c r="Q952" s="163">
        <f t="shared" si="658"/>
        <v>0</v>
      </c>
      <c r="R952" s="163">
        <f t="shared" si="658"/>
        <v>0</v>
      </c>
      <c r="S952" s="163">
        <f t="shared" si="658"/>
        <v>0</v>
      </c>
      <c r="T952" s="163">
        <f t="shared" si="658"/>
        <v>0</v>
      </c>
      <c r="U952" s="163">
        <f t="shared" si="658"/>
        <v>0</v>
      </c>
      <c r="V952" s="163">
        <f t="shared" si="658"/>
        <v>0</v>
      </c>
      <c r="W952" s="163">
        <f t="shared" si="658"/>
        <v>0</v>
      </c>
      <c r="X952" s="163">
        <f t="shared" si="658"/>
        <v>0</v>
      </c>
      <c r="Y952" s="163">
        <f t="shared" si="658"/>
        <v>0</v>
      </c>
      <c r="Z952" s="163">
        <f t="shared" si="658"/>
        <v>0</v>
      </c>
      <c r="AA952" s="163">
        <f t="shared" si="658"/>
        <v>0</v>
      </c>
      <c r="AB952" s="163">
        <f t="shared" si="658"/>
        <v>0</v>
      </c>
      <c r="AC952" s="163">
        <f t="shared" si="658"/>
        <v>0</v>
      </c>
      <c r="AD952" s="163">
        <f t="shared" si="658"/>
        <v>0</v>
      </c>
      <c r="AE952" s="163">
        <f t="shared" si="658"/>
        <v>0</v>
      </c>
      <c r="AF952" s="163">
        <f t="shared" si="658"/>
        <v>0</v>
      </c>
      <c r="AG952" s="163">
        <f t="shared" si="658"/>
        <v>0</v>
      </c>
      <c r="AH952" s="163">
        <f t="shared" si="658"/>
        <v>0</v>
      </c>
      <c r="AI952" s="163">
        <f t="shared" si="658"/>
        <v>0</v>
      </c>
      <c r="AJ952" s="163">
        <f t="shared" si="658"/>
        <v>0</v>
      </c>
      <c r="AK952" s="163">
        <f t="shared" si="658"/>
        <v>0</v>
      </c>
      <c r="AL952" s="163">
        <f t="shared" si="658"/>
        <v>0</v>
      </c>
      <c r="AM952" s="163">
        <f t="shared" si="658"/>
        <v>0</v>
      </c>
      <c r="AN952" s="163">
        <f t="shared" si="658"/>
        <v>0</v>
      </c>
      <c r="AO952" s="163">
        <f t="shared" si="658"/>
        <v>0</v>
      </c>
      <c r="AP952" s="163">
        <f t="shared" si="658"/>
        <v>0</v>
      </c>
      <c r="AQ952" s="163">
        <f t="shared" si="658"/>
        <v>0</v>
      </c>
      <c r="AR952" s="163">
        <f t="shared" si="658"/>
        <v>0</v>
      </c>
      <c r="AS952" s="163">
        <f t="shared" si="658"/>
        <v>0</v>
      </c>
      <c r="AT952" s="163">
        <f t="shared" ref="H952:BM953" si="662">+AS952+AT945</f>
        <v>0</v>
      </c>
      <c r="AU952" s="163">
        <f t="shared" si="662"/>
        <v>0</v>
      </c>
      <c r="AV952" s="163">
        <f t="shared" si="662"/>
        <v>0</v>
      </c>
      <c r="AW952" s="163">
        <f t="shared" si="662"/>
        <v>0</v>
      </c>
      <c r="AX952" s="163">
        <f t="shared" si="662"/>
        <v>0</v>
      </c>
      <c r="AY952" s="163">
        <f t="shared" si="662"/>
        <v>0</v>
      </c>
      <c r="AZ952" s="163">
        <f t="shared" si="662"/>
        <v>0</v>
      </c>
      <c r="BA952" s="163">
        <f t="shared" si="662"/>
        <v>0</v>
      </c>
      <c r="BB952" s="163">
        <f t="shared" si="662"/>
        <v>0</v>
      </c>
      <c r="BC952" s="163">
        <f t="shared" si="662"/>
        <v>0</v>
      </c>
      <c r="BD952" s="163">
        <f t="shared" si="662"/>
        <v>0</v>
      </c>
      <c r="BE952" s="163">
        <f t="shared" si="662"/>
        <v>0</v>
      </c>
      <c r="BF952" s="163">
        <f t="shared" si="662"/>
        <v>0</v>
      </c>
      <c r="BG952" s="163">
        <f t="shared" si="662"/>
        <v>0</v>
      </c>
      <c r="BH952" s="163">
        <f t="shared" si="662"/>
        <v>0</v>
      </c>
      <c r="BI952" s="163">
        <f t="shared" si="662"/>
        <v>0</v>
      </c>
      <c r="BJ952" s="163">
        <f t="shared" si="662"/>
        <v>0</v>
      </c>
      <c r="BK952" s="163">
        <f t="shared" si="662"/>
        <v>0</v>
      </c>
      <c r="BL952" s="163">
        <f t="shared" si="662"/>
        <v>0</v>
      </c>
      <c r="BM952" s="163">
        <f t="shared" si="662"/>
        <v>0</v>
      </c>
      <c r="BN952" s="57"/>
    </row>
    <row r="953" spans="2:66" s="56" customFormat="1" x14ac:dyDescent="0.25">
      <c r="B953" s="56" t="str">
        <f>+B946</f>
        <v>ALTRE IMM.NI IMMATERIALI</v>
      </c>
      <c r="C953" s="60"/>
      <c r="F953" s="163">
        <f t="shared" si="660"/>
        <v>0</v>
      </c>
      <c r="G953" s="163">
        <f t="shared" si="661"/>
        <v>0</v>
      </c>
      <c r="H953" s="163">
        <f t="shared" si="662"/>
        <v>0</v>
      </c>
      <c r="I953" s="163">
        <f t="shared" si="662"/>
        <v>0</v>
      </c>
      <c r="J953" s="163">
        <f t="shared" si="662"/>
        <v>0</v>
      </c>
      <c r="K953" s="163">
        <f t="shared" si="662"/>
        <v>0</v>
      </c>
      <c r="L953" s="163">
        <f t="shared" si="662"/>
        <v>0</v>
      </c>
      <c r="M953" s="163">
        <f t="shared" si="662"/>
        <v>0</v>
      </c>
      <c r="N953" s="163">
        <f t="shared" si="662"/>
        <v>0</v>
      </c>
      <c r="O953" s="163">
        <f t="shared" si="662"/>
        <v>0</v>
      </c>
      <c r="P953" s="163">
        <f t="shared" si="662"/>
        <v>0</v>
      </c>
      <c r="Q953" s="163">
        <f t="shared" si="662"/>
        <v>0</v>
      </c>
      <c r="R953" s="163">
        <f t="shared" si="662"/>
        <v>0</v>
      </c>
      <c r="S953" s="163">
        <f t="shared" si="662"/>
        <v>0</v>
      </c>
      <c r="T953" s="163">
        <f t="shared" si="662"/>
        <v>0</v>
      </c>
      <c r="U953" s="163">
        <f t="shared" si="662"/>
        <v>0</v>
      </c>
      <c r="V953" s="163">
        <f t="shared" si="662"/>
        <v>0</v>
      </c>
      <c r="W953" s="163">
        <f t="shared" si="662"/>
        <v>0</v>
      </c>
      <c r="X953" s="163">
        <f t="shared" si="662"/>
        <v>0</v>
      </c>
      <c r="Y953" s="163">
        <f t="shared" si="662"/>
        <v>0</v>
      </c>
      <c r="Z953" s="163">
        <f t="shared" si="662"/>
        <v>0</v>
      </c>
      <c r="AA953" s="163">
        <f t="shared" si="662"/>
        <v>0</v>
      </c>
      <c r="AB953" s="163">
        <f t="shared" si="662"/>
        <v>0</v>
      </c>
      <c r="AC953" s="163">
        <f t="shared" si="662"/>
        <v>0</v>
      </c>
      <c r="AD953" s="163">
        <f t="shared" si="662"/>
        <v>0</v>
      </c>
      <c r="AE953" s="163">
        <f t="shared" si="662"/>
        <v>0</v>
      </c>
      <c r="AF953" s="163">
        <f t="shared" si="662"/>
        <v>0</v>
      </c>
      <c r="AG953" s="163">
        <f t="shared" si="662"/>
        <v>0</v>
      </c>
      <c r="AH953" s="163">
        <f t="shared" si="662"/>
        <v>0</v>
      </c>
      <c r="AI953" s="163">
        <f t="shared" si="662"/>
        <v>0</v>
      </c>
      <c r="AJ953" s="163">
        <f t="shared" si="662"/>
        <v>0</v>
      </c>
      <c r="AK953" s="163">
        <f t="shared" si="662"/>
        <v>0</v>
      </c>
      <c r="AL953" s="163">
        <f t="shared" si="662"/>
        <v>0</v>
      </c>
      <c r="AM953" s="163">
        <f t="shared" si="662"/>
        <v>0</v>
      </c>
      <c r="AN953" s="163">
        <f t="shared" si="662"/>
        <v>0</v>
      </c>
      <c r="AO953" s="163">
        <f t="shared" si="662"/>
        <v>0</v>
      </c>
      <c r="AP953" s="163">
        <f t="shared" si="662"/>
        <v>0</v>
      </c>
      <c r="AQ953" s="163">
        <f t="shared" si="662"/>
        <v>0</v>
      </c>
      <c r="AR953" s="163">
        <f t="shared" si="662"/>
        <v>0</v>
      </c>
      <c r="AS953" s="163">
        <f t="shared" si="662"/>
        <v>0</v>
      </c>
      <c r="AT953" s="163">
        <f t="shared" si="662"/>
        <v>0</v>
      </c>
      <c r="AU953" s="163">
        <f t="shared" si="662"/>
        <v>0</v>
      </c>
      <c r="AV953" s="163">
        <f t="shared" si="662"/>
        <v>0</v>
      </c>
      <c r="AW953" s="163">
        <f t="shared" si="662"/>
        <v>0</v>
      </c>
      <c r="AX953" s="163">
        <f t="shared" si="662"/>
        <v>0</v>
      </c>
      <c r="AY953" s="163">
        <f t="shared" si="662"/>
        <v>0</v>
      </c>
      <c r="AZ953" s="163">
        <f t="shared" si="662"/>
        <v>0</v>
      </c>
      <c r="BA953" s="163">
        <f t="shared" si="662"/>
        <v>0</v>
      </c>
      <c r="BB953" s="163">
        <f t="shared" si="662"/>
        <v>0</v>
      </c>
      <c r="BC953" s="163">
        <f t="shared" si="662"/>
        <v>0</v>
      </c>
      <c r="BD953" s="163">
        <f t="shared" si="662"/>
        <v>0</v>
      </c>
      <c r="BE953" s="163">
        <f t="shared" si="662"/>
        <v>0</v>
      </c>
      <c r="BF953" s="163">
        <f t="shared" si="662"/>
        <v>0</v>
      </c>
      <c r="BG953" s="163">
        <f t="shared" si="662"/>
        <v>0</v>
      </c>
      <c r="BH953" s="163">
        <f t="shared" si="662"/>
        <v>0</v>
      </c>
      <c r="BI953" s="163">
        <f t="shared" si="662"/>
        <v>0</v>
      </c>
      <c r="BJ953" s="163">
        <f t="shared" si="662"/>
        <v>0</v>
      </c>
      <c r="BK953" s="163">
        <f t="shared" si="662"/>
        <v>0</v>
      </c>
      <c r="BL953" s="163">
        <f t="shared" si="662"/>
        <v>0</v>
      </c>
      <c r="BM953" s="163">
        <f t="shared" si="662"/>
        <v>0</v>
      </c>
      <c r="BN953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71"/>
  <sheetViews>
    <sheetView showGridLines="0" workbookViewId="0">
      <pane xSplit="1" ySplit="2" topLeftCell="AY41" activePane="bottomRight" state="frozen"/>
      <selection pane="topRight" activeCell="B1" sqref="B1"/>
      <selection pane="bottomLeft" activeCell="A3" sqref="A3"/>
      <selection pane="bottomRight" activeCell="C5" sqref="C5:BJ68"/>
    </sheetView>
  </sheetViews>
  <sheetFormatPr defaultRowHeight="12" x14ac:dyDescent="0.2"/>
  <cols>
    <col min="1" max="1" width="55.7109375" style="1" bestFit="1" customWidth="1"/>
    <col min="2" max="2" width="16.85546875" style="1" hidden="1" customWidth="1"/>
    <col min="3" max="7" width="11.28515625" style="1" bestFit="1" customWidth="1"/>
    <col min="8" max="25" width="11.85546875" style="1" bestFit="1" customWidth="1"/>
    <col min="26" max="28" width="12.7109375" style="1" bestFit="1" customWidth="1"/>
    <col min="29" max="38" width="11.85546875" style="1" bestFit="1" customWidth="1"/>
    <col min="39" max="45" width="12.140625" style="1" bestFit="1" customWidth="1"/>
    <col min="46" max="62" width="12.7109375" style="1" bestFit="1" customWidth="1"/>
    <col min="63" max="16384" width="9.140625" style="1"/>
  </cols>
  <sheetData>
    <row r="1" spans="1:63" ht="15" x14ac:dyDescent="0.25">
      <c r="A1" s="102" t="s">
        <v>341</v>
      </c>
    </row>
    <row r="2" spans="1:63" customFormat="1" ht="15" x14ac:dyDescent="0.25">
      <c r="A2" t="s">
        <v>46</v>
      </c>
      <c r="B2" s="22">
        <v>41639</v>
      </c>
      <c r="C2" s="31">
        <f>+I_Acquisto!D3</f>
        <v>41640</v>
      </c>
      <c r="D2" s="31">
        <f>+I_Acquisto!E3</f>
        <v>41698</v>
      </c>
      <c r="E2" s="31">
        <f>+I_Acquisto!F3</f>
        <v>41729</v>
      </c>
      <c r="F2" s="31">
        <f>+I_Acquisto!G3</f>
        <v>41759</v>
      </c>
      <c r="G2" s="31">
        <f>+I_Acquisto!H3</f>
        <v>41790</v>
      </c>
      <c r="H2" s="31">
        <f>+I_Acquisto!I3</f>
        <v>41820</v>
      </c>
      <c r="I2" s="31">
        <f>+I_Acquisto!J3</f>
        <v>41851</v>
      </c>
      <c r="J2" s="31">
        <f>+I_Acquisto!K3</f>
        <v>41882</v>
      </c>
      <c r="K2" s="31">
        <f>+I_Acquisto!L3</f>
        <v>41912</v>
      </c>
      <c r="L2" s="31">
        <f>+I_Acquisto!M3</f>
        <v>41943</v>
      </c>
      <c r="M2" s="31">
        <f>+I_Acquisto!N3</f>
        <v>41973</v>
      </c>
      <c r="N2" s="31">
        <f>+I_Acquisto!O3</f>
        <v>42004</v>
      </c>
      <c r="O2" s="31">
        <f>+I_Acquisto!P3</f>
        <v>42035</v>
      </c>
      <c r="P2" s="31">
        <f>+I_Acquisto!Q3</f>
        <v>42063</v>
      </c>
      <c r="Q2" s="31">
        <f>+I_Acquisto!R3</f>
        <v>42094</v>
      </c>
      <c r="R2" s="31">
        <f>+I_Acquisto!S3</f>
        <v>42124</v>
      </c>
      <c r="S2" s="31">
        <f>+I_Acquisto!T3</f>
        <v>42155</v>
      </c>
      <c r="T2" s="31">
        <f>+I_Acquisto!U3</f>
        <v>42185</v>
      </c>
      <c r="U2" s="31">
        <f>+I_Acquisto!V3</f>
        <v>42216</v>
      </c>
      <c r="V2" s="31">
        <f>+I_Acquisto!W3</f>
        <v>42247</v>
      </c>
      <c r="W2" s="31">
        <f>+I_Acquisto!X3</f>
        <v>42277</v>
      </c>
      <c r="X2" s="31">
        <f>+I_Acquisto!Y3</f>
        <v>42308</v>
      </c>
      <c r="Y2" s="31">
        <f>+I_Acquisto!Z3</f>
        <v>42338</v>
      </c>
      <c r="Z2" s="31">
        <f>+I_Acquisto!AA3</f>
        <v>42369</v>
      </c>
      <c r="AA2" s="31">
        <f>+I_Acquisto!AB3</f>
        <v>42400</v>
      </c>
      <c r="AB2" s="31">
        <f>+I_Acquisto!AC3</f>
        <v>42429</v>
      </c>
      <c r="AC2" s="31">
        <f>+I_Acquisto!AD3</f>
        <v>42460</v>
      </c>
      <c r="AD2" s="31">
        <f>+I_Acquisto!AE3</f>
        <v>42490</v>
      </c>
      <c r="AE2" s="31">
        <f>+I_Acquisto!AF3</f>
        <v>42521</v>
      </c>
      <c r="AF2" s="31">
        <f>+I_Acquisto!AG3</f>
        <v>42551</v>
      </c>
      <c r="AG2" s="31">
        <f>+I_Acquisto!AH3</f>
        <v>42582</v>
      </c>
      <c r="AH2" s="31">
        <f>+I_Acquisto!AI3</f>
        <v>42613</v>
      </c>
      <c r="AI2" s="31">
        <f>+I_Acquisto!AJ3</f>
        <v>42643</v>
      </c>
      <c r="AJ2" s="31">
        <f>+I_Acquisto!AK3</f>
        <v>42674</v>
      </c>
      <c r="AK2" s="31">
        <f>+I_Acquisto!AL3</f>
        <v>42704</v>
      </c>
      <c r="AL2" s="31">
        <f>+I_Acquisto!AM3</f>
        <v>42735</v>
      </c>
      <c r="AM2" s="31">
        <f>+I_Acquisto!AN3</f>
        <v>42766</v>
      </c>
      <c r="AN2" s="31">
        <f>+I_Acquisto!AO3</f>
        <v>42794</v>
      </c>
      <c r="AO2" s="31">
        <f>+I_Acquisto!AP3</f>
        <v>42825</v>
      </c>
      <c r="AP2" s="31">
        <f>+I_Acquisto!AQ3</f>
        <v>42855</v>
      </c>
      <c r="AQ2" s="31">
        <f>+I_Acquisto!AR3</f>
        <v>42886</v>
      </c>
      <c r="AR2" s="31">
        <f>+I_Acquisto!AS3</f>
        <v>42916</v>
      </c>
      <c r="AS2" s="31">
        <f>+I_Acquisto!AT3</f>
        <v>42947</v>
      </c>
      <c r="AT2" s="31">
        <f>+I_Acquisto!AU3</f>
        <v>42978</v>
      </c>
      <c r="AU2" s="31">
        <f>+I_Acquisto!AV3</f>
        <v>43008</v>
      </c>
      <c r="AV2" s="31">
        <f>+I_Acquisto!AW3</f>
        <v>43039</v>
      </c>
      <c r="AW2" s="31">
        <f>+I_Acquisto!AX3</f>
        <v>43069</v>
      </c>
      <c r="AX2" s="31">
        <f>+I_Acquisto!AY3</f>
        <v>43100</v>
      </c>
      <c r="AY2" s="31">
        <f>+I_Acquisto!AZ3</f>
        <v>43131</v>
      </c>
      <c r="AZ2" s="31">
        <f>+I_Acquisto!BA3</f>
        <v>43159</v>
      </c>
      <c r="BA2" s="31">
        <f>+I_Acquisto!BB3</f>
        <v>43190</v>
      </c>
      <c r="BB2" s="31">
        <f>+I_Acquisto!BC3</f>
        <v>43220</v>
      </c>
      <c r="BC2" s="31">
        <f>+I_Acquisto!BD3</f>
        <v>43251</v>
      </c>
      <c r="BD2" s="31">
        <f>+I_Acquisto!BE3</f>
        <v>43281</v>
      </c>
      <c r="BE2" s="31">
        <f>+I_Acquisto!BF3</f>
        <v>43312</v>
      </c>
      <c r="BF2" s="31">
        <f>+I_Acquisto!BG3</f>
        <v>43343</v>
      </c>
      <c r="BG2" s="31">
        <f>+I_Acquisto!BH3</f>
        <v>43373</v>
      </c>
      <c r="BH2" s="31">
        <f>+I_Acquisto!BI3</f>
        <v>43404</v>
      </c>
      <c r="BI2" s="31">
        <f>+I_Acquisto!BJ3</f>
        <v>43434</v>
      </c>
      <c r="BJ2" s="31">
        <f>+I_Acquisto!BK3</f>
        <v>43465</v>
      </c>
      <c r="BK2" s="31"/>
    </row>
    <row r="3" spans="1:63" x14ac:dyDescent="0.2">
      <c r="A3" s="2" t="s">
        <v>0</v>
      </c>
      <c r="B3" s="2"/>
      <c r="C3" s="2"/>
    </row>
    <row r="4" spans="1:63" x14ac:dyDescent="0.2">
      <c r="A4" s="2"/>
      <c r="B4" s="2"/>
      <c r="C4" s="2"/>
    </row>
    <row r="5" spans="1:63" x14ac:dyDescent="0.2">
      <c r="A5" s="2" t="s">
        <v>1</v>
      </c>
      <c r="B5" s="3">
        <v>0</v>
      </c>
      <c r="C5" s="134">
        <f>+IF(SUM('Flussi Cassa'!D24)&gt;0,'Flussi Cassa'!D24,0)</f>
        <v>0</v>
      </c>
      <c r="D5" s="134">
        <f>+IF(SUM('Flussi Cassa'!$D24:E24)&gt;0,SUM('Flussi Cassa'!$D24:E24),0)</f>
        <v>16543.478260869564</v>
      </c>
      <c r="E5" s="134">
        <f>+IF(SUM('Flussi Cassa'!$D24:F24)&gt;0,SUM('Flussi Cassa'!$D24:F24),0)</f>
        <v>14648.539742736422</v>
      </c>
      <c r="F5" s="134">
        <f>+IF(SUM('Flussi Cassa'!$D24:G24)&gt;0,SUM('Flussi Cassa'!$D24:G24),0)</f>
        <v>12715.702454240618</v>
      </c>
      <c r="G5" s="134">
        <f>+IF(SUM('Flussi Cassa'!$D24:H24)&gt;0,SUM('Flussi Cassa'!$D24:H24),0)</f>
        <v>10744.208419974897</v>
      </c>
      <c r="H5" s="134">
        <f>+IF(SUM('Flussi Cassa'!$D24:I24)&gt;0,SUM('Flussi Cassa'!$D24:I24),0)</f>
        <v>8733.2845050238611</v>
      </c>
      <c r="I5" s="134">
        <f>+IF(SUM('Flussi Cassa'!$D24:J24)&gt;0,SUM('Flussi Cassa'!$D24:J24),0)</f>
        <v>6682.1421117738046</v>
      </c>
      <c r="J5" s="134">
        <f>+IF(SUM('Flussi Cassa'!$D24:K24)&gt;0,SUM('Flussi Cassa'!$D24:K24),0)</f>
        <v>4589.9768706587474</v>
      </c>
      <c r="K5" s="134">
        <f>+IF(SUM('Flussi Cassa'!$D24:L24)&gt;0,SUM('Flussi Cassa'!$D24:L24),0)</f>
        <v>2455.9683247213889</v>
      </c>
      <c r="L5" s="134">
        <f>+IF(SUM('Flussi Cassa'!$D24:M24)&gt;0,SUM('Flussi Cassa'!$D24:M24),0)</f>
        <v>279.27960786528274</v>
      </c>
      <c r="M5" s="134">
        <f>+IF(SUM('Flussi Cassa'!$D24:N24)&gt;0,SUM('Flussi Cassa'!$D24:N24),0)</f>
        <v>0</v>
      </c>
      <c r="N5" s="134">
        <f>+IF(SUM('Flussi Cassa'!$D24:O24)&gt;0,SUM('Flussi Cassa'!$D24:O24),0)</f>
        <v>0</v>
      </c>
      <c r="O5" s="134">
        <f>+IF(SUM('Flussi Cassa'!$D24:P24)&gt;0,SUM('Flussi Cassa'!$D24:P24),0)</f>
        <v>0</v>
      </c>
      <c r="P5" s="134">
        <f>+IF(SUM('Flussi Cassa'!$D24:Q24)&gt;0,SUM('Flussi Cassa'!$D24:Q24),0)</f>
        <v>0</v>
      </c>
      <c r="Q5" s="134">
        <f>+IF(SUM('Flussi Cassa'!$D24:R24)&gt;0,SUM('Flussi Cassa'!$D24:R24),0)</f>
        <v>0</v>
      </c>
      <c r="R5" s="134">
        <f>+IF(SUM('Flussi Cassa'!$D24:S24)&gt;0,SUM('Flussi Cassa'!$D24:S24),0)</f>
        <v>0</v>
      </c>
      <c r="S5" s="134">
        <f>+IF(SUM('Flussi Cassa'!$D24:T24)&gt;0,SUM('Flussi Cassa'!$D24:T24),0)</f>
        <v>0</v>
      </c>
      <c r="T5" s="134">
        <f>+IF(SUM('Flussi Cassa'!$D24:U24)&gt;0,SUM('Flussi Cassa'!$D24:U24),0)</f>
        <v>0</v>
      </c>
      <c r="U5" s="134">
        <f>+IF(SUM('Flussi Cassa'!$D24:V24)&gt;0,SUM('Flussi Cassa'!$D24:V24),0)</f>
        <v>0</v>
      </c>
      <c r="V5" s="134">
        <f>+IF(SUM('Flussi Cassa'!$D24:W24)&gt;0,SUM('Flussi Cassa'!$D24:W24),0)</f>
        <v>0</v>
      </c>
      <c r="W5" s="134">
        <f>+IF(SUM('Flussi Cassa'!$D24:X24)&gt;0,SUM('Flussi Cassa'!$D24:X24),0)</f>
        <v>0</v>
      </c>
      <c r="X5" s="134">
        <f>+IF(SUM('Flussi Cassa'!$D24:Y24)&gt;0,SUM('Flussi Cassa'!$D24:Y24),0)</f>
        <v>0</v>
      </c>
      <c r="Y5" s="134">
        <f>+IF(SUM('Flussi Cassa'!$D24:Z24)&gt;0,SUM('Flussi Cassa'!$D24:Z24),0)</f>
        <v>0</v>
      </c>
      <c r="Z5" s="134">
        <f>+IF(SUM('Flussi Cassa'!$D24:AA24)&gt;0,SUM('Flussi Cassa'!$D24:AA24),0)</f>
        <v>0</v>
      </c>
      <c r="AA5" s="134">
        <f>+IF(SUM('Flussi Cassa'!$D24:AB24)&gt;0,SUM('Flussi Cassa'!$D24:AB24),0)</f>
        <v>0</v>
      </c>
      <c r="AB5" s="134">
        <f>+IF(SUM('Flussi Cassa'!$D24:AC24)&gt;0,SUM('Flussi Cassa'!$D24:AC24),0)</f>
        <v>0</v>
      </c>
      <c r="AC5" s="134">
        <f>+IF(SUM('Flussi Cassa'!$D24:AD24)&gt;0,SUM('Flussi Cassa'!$D24:AD24),0)</f>
        <v>0</v>
      </c>
      <c r="AD5" s="134">
        <f>+IF(SUM('Flussi Cassa'!$D24:AE24)&gt;0,SUM('Flussi Cassa'!$D24:AE24),0)</f>
        <v>0</v>
      </c>
      <c r="AE5" s="134">
        <f>+IF(SUM('Flussi Cassa'!$D24:AF24)&gt;0,SUM('Flussi Cassa'!$D24:AF24),0)</f>
        <v>0</v>
      </c>
      <c r="AF5" s="134">
        <f>+IF(SUM('Flussi Cassa'!$D24:AG24)&gt;0,SUM('Flussi Cassa'!$D24:AG24),0)</f>
        <v>0</v>
      </c>
      <c r="AG5" s="134">
        <f>+IF(SUM('Flussi Cassa'!$D24:AH24)&gt;0,SUM('Flussi Cassa'!$D24:AH24),0)</f>
        <v>0</v>
      </c>
      <c r="AH5" s="134">
        <f>+IF(SUM('Flussi Cassa'!$D24:AI24)&gt;0,SUM('Flussi Cassa'!$D24:AI24),0)</f>
        <v>0</v>
      </c>
      <c r="AI5" s="134">
        <f>+IF(SUM('Flussi Cassa'!$D24:AJ24)&gt;0,SUM('Flussi Cassa'!$D24:AJ24),0)</f>
        <v>0</v>
      </c>
      <c r="AJ5" s="134">
        <f>+IF(SUM('Flussi Cassa'!$D24:AK24)&gt;0,SUM('Flussi Cassa'!$D24:AK24),0)</f>
        <v>0</v>
      </c>
      <c r="AK5" s="134">
        <f>+IF(SUM('Flussi Cassa'!$D24:AL24)&gt;0,SUM('Flussi Cassa'!$D24:AL24),0)</f>
        <v>0</v>
      </c>
      <c r="AL5" s="134">
        <f>+IF(SUM('Flussi Cassa'!$D24:AM24)&gt;0,SUM('Flussi Cassa'!$D24:AM24),0)</f>
        <v>0</v>
      </c>
      <c r="AM5" s="134">
        <f>+IF(SUM('Flussi Cassa'!$D24:AN24)&gt;0,SUM('Flussi Cassa'!$D24:AN24),0)</f>
        <v>0</v>
      </c>
      <c r="AN5" s="134">
        <f>+IF(SUM('Flussi Cassa'!$D24:AO24)&gt;0,SUM('Flussi Cassa'!$D24:AO24),0)</f>
        <v>0</v>
      </c>
      <c r="AO5" s="134">
        <f>+IF(SUM('Flussi Cassa'!$D24:AP24)&gt;0,SUM('Flussi Cassa'!$D24:AP24),0)</f>
        <v>0</v>
      </c>
      <c r="AP5" s="134">
        <f>+IF(SUM('Flussi Cassa'!$D24:AQ24)&gt;0,SUM('Flussi Cassa'!$D24:AQ24),0)</f>
        <v>0</v>
      </c>
      <c r="AQ5" s="134">
        <f>+IF(SUM('Flussi Cassa'!$D24:AR24)&gt;0,SUM('Flussi Cassa'!$D24:AR24),0)</f>
        <v>0</v>
      </c>
      <c r="AR5" s="134">
        <f>+IF(SUM('Flussi Cassa'!$D24:AS24)&gt;0,SUM('Flussi Cassa'!$D24:AS24),0)</f>
        <v>1038.7721331454086</v>
      </c>
      <c r="AS5" s="134">
        <f>+IF(SUM('Flussi Cassa'!$D24:AT24)&gt;0,SUM('Flussi Cassa'!$D24:AT24),0)</f>
        <v>2885.6345323300557</v>
      </c>
      <c r="AT5" s="134">
        <f>+IF(SUM('Flussi Cassa'!$D24:AU24)&gt;0,SUM('Flussi Cassa'!$D24:AU24),0)</f>
        <v>4769.4341794983957</v>
      </c>
      <c r="AU5" s="134">
        <f>+IF(SUM('Flussi Cassa'!$D24:AV24)&gt;0,SUM('Flussi Cassa'!$D24:AV24),0)</f>
        <v>6690.9098196101022</v>
      </c>
      <c r="AV5" s="134">
        <f>+IF(SUM('Flussi Cassa'!$D24:AW24)&gt;0,SUM('Flussi Cassa'!$D24:AW24),0)</f>
        <v>8650.8149725240437</v>
      </c>
      <c r="AW5" s="134">
        <f>+IF(SUM('Flussi Cassa'!$D24:AX24)&gt;0,SUM('Flussi Cassa'!$D24:AX24),0)</f>
        <v>10649.918228496263</v>
      </c>
      <c r="AX5" s="134">
        <f>+IF(SUM('Flussi Cassa'!$D24:AY24)&gt;0,SUM('Flussi Cassa'!$D24:AY24),0)</f>
        <v>12689.003549587927</v>
      </c>
      <c r="AY5" s="134">
        <f>+IF(SUM('Flussi Cassa'!$D24:AZ24)&gt;0,SUM('Flussi Cassa'!$D24:AZ24),0)</f>
        <v>14768.870577101425</v>
      </c>
      <c r="AZ5" s="134">
        <f>+IF(SUM('Flussi Cassa'!$D24:BA24)&gt;0,SUM('Flussi Cassa'!$D24:BA24),0)</f>
        <v>16890.334945165192</v>
      </c>
      <c r="BA5" s="134">
        <f>+IF(SUM('Flussi Cassa'!$D24:BB24)&gt;0,SUM('Flussi Cassa'!$D24:BB24),0)</f>
        <v>19054.228600590235</v>
      </c>
      <c r="BB5" s="134">
        <f>+IF(SUM('Flussi Cassa'!$D24:BC24)&gt;0,SUM('Flussi Cassa'!$D24:BC24),0)</f>
        <v>31261.40012912378</v>
      </c>
      <c r="BC5" s="134">
        <f>+IF(SUM('Flussi Cassa'!$D24:BD24)&gt;0,SUM('Flussi Cassa'!$D24:BD24),0)</f>
        <v>43712.715088227997</v>
      </c>
      <c r="BD5" s="134">
        <f>+IF(SUM('Flussi Cassa'!$D24:BE24)&gt;0,SUM('Flussi Cassa'!$D24:BE24),0)</f>
        <v>56413.056346514291</v>
      </c>
      <c r="BE5" s="134">
        <f>+IF(SUM('Flussi Cassa'!$D24:BF24)&gt;0,SUM('Flussi Cassa'!$D24:BF24),0)</f>
        <v>69367.404429966322</v>
      </c>
      <c r="BF5" s="134">
        <f>+IF(SUM('Flussi Cassa'!$D24:BG24)&gt;0,SUM('Flussi Cassa'!$D24:BG24),0)</f>
        <v>82580.839475087385</v>
      </c>
      <c r="BG5" s="134">
        <f>+IF(SUM('Flussi Cassa'!$D24:BH24)&gt;0,SUM('Flussi Cassa'!$D24:BH24),0)</f>
        <v>96058.543221110871</v>
      </c>
      <c r="BH5" s="134">
        <f>+IF(SUM('Flussi Cassa'!$D24:BI24)&gt;0,SUM('Flussi Cassa'!$D24:BI24),0)</f>
        <v>109805.80104205482</v>
      </c>
      <c r="BI5" s="134">
        <f>+IF(SUM('Flussi Cassa'!$D24:BJ24)&gt;0,SUM('Flussi Cassa'!$D24:BJ24),0)</f>
        <v>123828.00401941765</v>
      </c>
      <c r="BJ5" s="134">
        <f>+IF(SUM('Flussi Cassa'!$D24:BK24)&gt;0,SUM('Flussi Cassa'!$D24:BK24),0)</f>
        <v>138130.65105632774</v>
      </c>
    </row>
    <row r="6" spans="1:63" x14ac:dyDescent="0.2">
      <c r="A6" s="2"/>
      <c r="B6" s="2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</row>
    <row r="7" spans="1:63" x14ac:dyDescent="0.2"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</row>
    <row r="8" spans="1:63" x14ac:dyDescent="0.2">
      <c r="A8" s="2" t="s">
        <v>2</v>
      </c>
      <c r="B8" s="3">
        <f t="shared" ref="B8:AG8" si="0">SUM(B9:B11)</f>
        <v>0</v>
      </c>
      <c r="C8" s="135">
        <f t="shared" si="0"/>
        <v>1000</v>
      </c>
      <c r="D8" s="135">
        <f t="shared" si="0"/>
        <v>1330.8695652173913</v>
      </c>
      <c r="E8" s="135">
        <f t="shared" si="0"/>
        <v>1292.9707948547284</v>
      </c>
      <c r="F8" s="135">
        <f t="shared" si="0"/>
        <v>1254.3140490848123</v>
      </c>
      <c r="G8" s="135">
        <f t="shared" si="0"/>
        <v>1214.8841683994979</v>
      </c>
      <c r="H8" s="135">
        <f t="shared" si="0"/>
        <v>1174.6656901004771</v>
      </c>
      <c r="I8" s="135">
        <f t="shared" si="0"/>
        <v>1133.6428422354761</v>
      </c>
      <c r="J8" s="135">
        <f t="shared" si="0"/>
        <v>1091.7995374131749</v>
      </c>
      <c r="K8" s="135">
        <f t="shared" si="0"/>
        <v>1049.1193664944278</v>
      </c>
      <c r="L8" s="135">
        <f t="shared" si="0"/>
        <v>1005.5855921573057</v>
      </c>
      <c r="M8" s="135">
        <f t="shared" si="0"/>
        <v>1000</v>
      </c>
      <c r="N8" s="135">
        <f t="shared" si="0"/>
        <v>1000</v>
      </c>
      <c r="O8" s="135">
        <f t="shared" si="0"/>
        <v>2000</v>
      </c>
      <c r="P8" s="135">
        <f t="shared" si="0"/>
        <v>2000</v>
      </c>
      <c r="Q8" s="135">
        <f t="shared" si="0"/>
        <v>2000</v>
      </c>
      <c r="R8" s="135">
        <f t="shared" si="0"/>
        <v>2000</v>
      </c>
      <c r="S8" s="135">
        <f t="shared" si="0"/>
        <v>2000</v>
      </c>
      <c r="T8" s="135">
        <f t="shared" si="0"/>
        <v>2000</v>
      </c>
      <c r="U8" s="135">
        <f t="shared" si="0"/>
        <v>2000</v>
      </c>
      <c r="V8" s="135">
        <f t="shared" si="0"/>
        <v>2000</v>
      </c>
      <c r="W8" s="135">
        <f t="shared" si="0"/>
        <v>2000</v>
      </c>
      <c r="X8" s="135">
        <f t="shared" si="0"/>
        <v>2000</v>
      </c>
      <c r="Y8" s="135">
        <f t="shared" si="0"/>
        <v>2000</v>
      </c>
      <c r="Z8" s="135">
        <f t="shared" si="0"/>
        <v>2000</v>
      </c>
      <c r="AA8" s="135">
        <f t="shared" si="0"/>
        <v>3000</v>
      </c>
      <c r="AB8" s="135">
        <f t="shared" si="0"/>
        <v>3040.8463359040916</v>
      </c>
      <c r="AC8" s="135">
        <f t="shared" si="0"/>
        <v>3043.3466646212914</v>
      </c>
      <c r="AD8" s="135">
        <f t="shared" si="0"/>
        <v>3043.4716810571517</v>
      </c>
      <c r="AE8" s="135">
        <f t="shared" si="0"/>
        <v>3043.4779318789447</v>
      </c>
      <c r="AF8" s="135">
        <f t="shared" si="0"/>
        <v>3043.4782444200341</v>
      </c>
      <c r="AG8" s="135">
        <f t="shared" si="0"/>
        <v>3043.4782600470885</v>
      </c>
      <c r="AH8" s="135">
        <f t="shared" ref="AH8:BJ8" si="1">SUM(AH9:AH11)</f>
        <v>3043.4782608284413</v>
      </c>
      <c r="AI8" s="135">
        <f t="shared" si="1"/>
        <v>3043.4782608675091</v>
      </c>
      <c r="AJ8" s="135">
        <f t="shared" si="1"/>
        <v>3043.4782608694622</v>
      </c>
      <c r="AK8" s="135">
        <f t="shared" si="1"/>
        <v>3043.47826086956</v>
      </c>
      <c r="AL8" s="135">
        <f t="shared" si="1"/>
        <v>3043.478260869565</v>
      </c>
      <c r="AM8" s="135">
        <f t="shared" si="1"/>
        <v>4043.478260869565</v>
      </c>
      <c r="AN8" s="135">
        <f t="shared" si="1"/>
        <v>4093.478260869565</v>
      </c>
      <c r="AO8" s="135">
        <f t="shared" si="1"/>
        <v>4095.978260869565</v>
      </c>
      <c r="AP8" s="135">
        <f t="shared" si="1"/>
        <v>4096.103260869565</v>
      </c>
      <c r="AQ8" s="135">
        <f t="shared" si="1"/>
        <v>4096.1095108695654</v>
      </c>
      <c r="AR8" s="135">
        <f t="shared" si="1"/>
        <v>4020.7754426629081</v>
      </c>
      <c r="AS8" s="135">
        <f t="shared" si="1"/>
        <v>4057.712690646601</v>
      </c>
      <c r="AT8" s="135">
        <f t="shared" si="1"/>
        <v>4095.388683589968</v>
      </c>
      <c r="AU8" s="135">
        <f t="shared" si="1"/>
        <v>4133.8181963922025</v>
      </c>
      <c r="AV8" s="135">
        <f t="shared" si="1"/>
        <v>4173.0162994504808</v>
      </c>
      <c r="AW8" s="135">
        <f t="shared" si="1"/>
        <v>4212.9983645699249</v>
      </c>
      <c r="AX8" s="135">
        <f t="shared" si="1"/>
        <v>4253.7800709917583</v>
      </c>
      <c r="AY8" s="135">
        <f t="shared" si="1"/>
        <v>4295.3774115420283</v>
      </c>
      <c r="AZ8" s="135">
        <f t="shared" si="1"/>
        <v>4337.8066989033041</v>
      </c>
      <c r="BA8" s="135">
        <f t="shared" si="1"/>
        <v>14381.084572011805</v>
      </c>
      <c r="BB8" s="135">
        <f t="shared" si="1"/>
        <v>14625.228002582475</v>
      </c>
      <c r="BC8" s="135">
        <f t="shared" si="1"/>
        <v>14874.25430176456</v>
      </c>
      <c r="BD8" s="135">
        <f t="shared" si="1"/>
        <v>15128.261126930285</v>
      </c>
      <c r="BE8" s="135">
        <f t="shared" si="1"/>
        <v>15387.348088599327</v>
      </c>
      <c r="BF8" s="135">
        <f t="shared" si="1"/>
        <v>15651.616789501748</v>
      </c>
      <c r="BG8" s="135">
        <f t="shared" si="1"/>
        <v>15921.170864422218</v>
      </c>
      <c r="BH8" s="135">
        <f t="shared" si="1"/>
        <v>16196.116020841097</v>
      </c>
      <c r="BI8" s="135">
        <f t="shared" si="1"/>
        <v>16476.560080388354</v>
      </c>
      <c r="BJ8" s="135">
        <f t="shared" si="1"/>
        <v>16762.613021126555</v>
      </c>
    </row>
    <row r="9" spans="1:63" x14ac:dyDescent="0.2">
      <c r="A9" s="1" t="s">
        <v>3</v>
      </c>
      <c r="B9" s="6">
        <v>0</v>
      </c>
      <c r="C9" s="134">
        <f>+'Variazioni Patrimoniali'!D4</f>
        <v>1000</v>
      </c>
      <c r="D9" s="134">
        <f>+'Variazioni Patrimoniali'!E4</f>
        <v>1000</v>
      </c>
      <c r="E9" s="134">
        <f>+'Variazioni Patrimoniali'!F4</f>
        <v>1000</v>
      </c>
      <c r="F9" s="134">
        <f>+'Variazioni Patrimoniali'!G4</f>
        <v>1000</v>
      </c>
      <c r="G9" s="134">
        <f>+'Variazioni Patrimoniali'!H4</f>
        <v>1000</v>
      </c>
      <c r="H9" s="134">
        <f>+'Variazioni Patrimoniali'!I4</f>
        <v>1000</v>
      </c>
      <c r="I9" s="134">
        <f>+'Variazioni Patrimoniali'!J4</f>
        <v>1000</v>
      </c>
      <c r="J9" s="134">
        <f>+'Variazioni Patrimoniali'!K4</f>
        <v>1000</v>
      </c>
      <c r="K9" s="134">
        <f>+'Variazioni Patrimoniali'!L4</f>
        <v>1000</v>
      </c>
      <c r="L9" s="134">
        <f>+'Variazioni Patrimoniali'!M4</f>
        <v>1000</v>
      </c>
      <c r="M9" s="134">
        <f>+'Variazioni Patrimoniali'!N4</f>
        <v>1000</v>
      </c>
      <c r="N9" s="134">
        <f>+'Variazioni Patrimoniali'!O4</f>
        <v>1000</v>
      </c>
      <c r="O9" s="134">
        <f>+'Variazioni Patrimoniali'!P4</f>
        <v>2000</v>
      </c>
      <c r="P9" s="134">
        <f>+'Variazioni Patrimoniali'!Q4</f>
        <v>2000</v>
      </c>
      <c r="Q9" s="134">
        <f>+'Variazioni Patrimoniali'!R4</f>
        <v>2000</v>
      </c>
      <c r="R9" s="134">
        <f>+'Variazioni Patrimoniali'!S4</f>
        <v>2000</v>
      </c>
      <c r="S9" s="134">
        <f>+'Variazioni Patrimoniali'!T4</f>
        <v>2000</v>
      </c>
      <c r="T9" s="134">
        <f>+'Variazioni Patrimoniali'!U4</f>
        <v>2000</v>
      </c>
      <c r="U9" s="134">
        <f>+'Variazioni Patrimoniali'!V4</f>
        <v>2000</v>
      </c>
      <c r="V9" s="134">
        <f>+'Variazioni Patrimoniali'!W4</f>
        <v>2000</v>
      </c>
      <c r="W9" s="134">
        <f>+'Variazioni Patrimoniali'!X4</f>
        <v>2000</v>
      </c>
      <c r="X9" s="134">
        <f>+'Variazioni Patrimoniali'!Y4</f>
        <v>2000</v>
      </c>
      <c r="Y9" s="134">
        <f>+'Variazioni Patrimoniali'!Z4</f>
        <v>2000</v>
      </c>
      <c r="Z9" s="134">
        <f>+'Variazioni Patrimoniali'!AA4</f>
        <v>2000</v>
      </c>
      <c r="AA9" s="134">
        <f>+'Variazioni Patrimoniali'!AB4</f>
        <v>3000</v>
      </c>
      <c r="AB9" s="134">
        <f>+'Variazioni Patrimoniali'!AC4</f>
        <v>3000</v>
      </c>
      <c r="AC9" s="134">
        <f>+'Variazioni Patrimoniali'!AD4</f>
        <v>3000</v>
      </c>
      <c r="AD9" s="134">
        <f>+'Variazioni Patrimoniali'!AE4</f>
        <v>3000</v>
      </c>
      <c r="AE9" s="134">
        <f>+'Variazioni Patrimoniali'!AF4</f>
        <v>3000</v>
      </c>
      <c r="AF9" s="134">
        <f>+'Variazioni Patrimoniali'!AG4</f>
        <v>3000</v>
      </c>
      <c r="AG9" s="134">
        <f>+'Variazioni Patrimoniali'!AH4</f>
        <v>3000</v>
      </c>
      <c r="AH9" s="134">
        <f>+'Variazioni Patrimoniali'!AI4</f>
        <v>3000</v>
      </c>
      <c r="AI9" s="134">
        <f>+'Variazioni Patrimoniali'!AJ4</f>
        <v>3000</v>
      </c>
      <c r="AJ9" s="134">
        <f>+'Variazioni Patrimoniali'!AK4</f>
        <v>3000</v>
      </c>
      <c r="AK9" s="134">
        <f>+'Variazioni Patrimoniali'!AL4</f>
        <v>3000</v>
      </c>
      <c r="AL9" s="134">
        <f>+'Variazioni Patrimoniali'!AM4</f>
        <v>3000</v>
      </c>
      <c r="AM9" s="134">
        <f>+'Variazioni Patrimoniali'!AN4</f>
        <v>4000</v>
      </c>
      <c r="AN9" s="134">
        <f>+'Variazioni Patrimoniali'!AO4</f>
        <v>4000</v>
      </c>
      <c r="AO9" s="134">
        <f>+'Variazioni Patrimoniali'!AP4</f>
        <v>4000</v>
      </c>
      <c r="AP9" s="134">
        <f>+'Variazioni Patrimoniali'!AQ4</f>
        <v>4000</v>
      </c>
      <c r="AQ9" s="134">
        <f>+'Variazioni Patrimoniali'!AR4</f>
        <v>4000</v>
      </c>
      <c r="AR9" s="134">
        <f>+'Variazioni Patrimoniali'!AS4</f>
        <v>4000</v>
      </c>
      <c r="AS9" s="134">
        <f>+'Variazioni Patrimoniali'!AT4</f>
        <v>4000</v>
      </c>
      <c r="AT9" s="134">
        <f>+'Variazioni Patrimoniali'!AU4</f>
        <v>4000</v>
      </c>
      <c r="AU9" s="134">
        <f>+'Variazioni Patrimoniali'!AV4</f>
        <v>4000</v>
      </c>
      <c r="AV9" s="134">
        <f>+'Variazioni Patrimoniali'!AW4</f>
        <v>4000</v>
      </c>
      <c r="AW9" s="134">
        <f>+'Variazioni Patrimoniali'!AX4</f>
        <v>4000</v>
      </c>
      <c r="AX9" s="134">
        <f>+'Variazioni Patrimoniali'!AY4</f>
        <v>4000</v>
      </c>
      <c r="AY9" s="134">
        <f>+'Variazioni Patrimoniali'!AZ4</f>
        <v>4000</v>
      </c>
      <c r="AZ9" s="134">
        <f>+'Variazioni Patrimoniali'!BA4</f>
        <v>4000</v>
      </c>
      <c r="BA9" s="134">
        <f>+'Variazioni Patrimoniali'!BB4</f>
        <v>14000</v>
      </c>
      <c r="BB9" s="134">
        <f>+'Variazioni Patrimoniali'!BC4</f>
        <v>14000</v>
      </c>
      <c r="BC9" s="134">
        <f>+'Variazioni Patrimoniali'!BD4</f>
        <v>14000</v>
      </c>
      <c r="BD9" s="134">
        <f>+'Variazioni Patrimoniali'!BE4</f>
        <v>14000</v>
      </c>
      <c r="BE9" s="134">
        <f>+'Variazioni Patrimoniali'!BF4</f>
        <v>14000</v>
      </c>
      <c r="BF9" s="134">
        <f>+'Variazioni Patrimoniali'!BG4</f>
        <v>14000</v>
      </c>
      <c r="BG9" s="134">
        <f>+'Variazioni Patrimoniali'!BH4</f>
        <v>14000</v>
      </c>
      <c r="BH9" s="134">
        <f>+'Variazioni Patrimoniali'!BI4</f>
        <v>14000</v>
      </c>
      <c r="BI9" s="134">
        <f>+'Variazioni Patrimoniali'!BJ4</f>
        <v>14000</v>
      </c>
      <c r="BJ9" s="134">
        <f>+'Variazioni Patrimoniali'!BK4</f>
        <v>14000</v>
      </c>
    </row>
    <row r="10" spans="1:63" x14ac:dyDescent="0.2">
      <c r="A10" s="1" t="s">
        <v>4</v>
      </c>
      <c r="B10" s="6">
        <v>0</v>
      </c>
      <c r="C10" s="134">
        <f t="shared" ref="C10" si="2">+B10</f>
        <v>0</v>
      </c>
      <c r="D10" s="134">
        <f t="shared" ref="D10:BJ10" si="3">+C10</f>
        <v>0</v>
      </c>
      <c r="E10" s="134">
        <f t="shared" si="3"/>
        <v>0</v>
      </c>
      <c r="F10" s="134">
        <f t="shared" si="3"/>
        <v>0</v>
      </c>
      <c r="G10" s="134">
        <f t="shared" si="3"/>
        <v>0</v>
      </c>
      <c r="H10" s="134">
        <f t="shared" si="3"/>
        <v>0</v>
      </c>
      <c r="I10" s="134">
        <f t="shared" si="3"/>
        <v>0</v>
      </c>
      <c r="J10" s="134">
        <f t="shared" si="3"/>
        <v>0</v>
      </c>
      <c r="K10" s="134">
        <f t="shared" si="3"/>
        <v>0</v>
      </c>
      <c r="L10" s="134">
        <f t="shared" si="3"/>
        <v>0</v>
      </c>
      <c r="M10" s="134">
        <f t="shared" si="3"/>
        <v>0</v>
      </c>
      <c r="N10" s="134">
        <f t="shared" si="3"/>
        <v>0</v>
      </c>
      <c r="O10" s="134">
        <f t="shared" si="3"/>
        <v>0</v>
      </c>
      <c r="P10" s="134">
        <f t="shared" si="3"/>
        <v>0</v>
      </c>
      <c r="Q10" s="134">
        <f t="shared" si="3"/>
        <v>0</v>
      </c>
      <c r="R10" s="134">
        <f t="shared" si="3"/>
        <v>0</v>
      </c>
      <c r="S10" s="134">
        <f t="shared" si="3"/>
        <v>0</v>
      </c>
      <c r="T10" s="134">
        <f t="shared" si="3"/>
        <v>0</v>
      </c>
      <c r="U10" s="134">
        <f t="shared" si="3"/>
        <v>0</v>
      </c>
      <c r="V10" s="134">
        <f t="shared" si="3"/>
        <v>0</v>
      </c>
      <c r="W10" s="134">
        <f t="shared" si="3"/>
        <v>0</v>
      </c>
      <c r="X10" s="134">
        <f t="shared" si="3"/>
        <v>0</v>
      </c>
      <c r="Y10" s="134">
        <f t="shared" si="3"/>
        <v>0</v>
      </c>
      <c r="Z10" s="134">
        <f t="shared" si="3"/>
        <v>0</v>
      </c>
      <c r="AA10" s="134">
        <f t="shared" si="3"/>
        <v>0</v>
      </c>
      <c r="AB10" s="134">
        <f t="shared" si="3"/>
        <v>0</v>
      </c>
      <c r="AC10" s="134">
        <f t="shared" si="3"/>
        <v>0</v>
      </c>
      <c r="AD10" s="134">
        <f t="shared" si="3"/>
        <v>0</v>
      </c>
      <c r="AE10" s="134">
        <f t="shared" si="3"/>
        <v>0</v>
      </c>
      <c r="AF10" s="134">
        <f t="shared" si="3"/>
        <v>0</v>
      </c>
      <c r="AG10" s="134">
        <f t="shared" si="3"/>
        <v>0</v>
      </c>
      <c r="AH10" s="134">
        <f t="shared" si="3"/>
        <v>0</v>
      </c>
      <c r="AI10" s="134">
        <f t="shared" si="3"/>
        <v>0</v>
      </c>
      <c r="AJ10" s="134">
        <f t="shared" si="3"/>
        <v>0</v>
      </c>
      <c r="AK10" s="134">
        <f t="shared" si="3"/>
        <v>0</v>
      </c>
      <c r="AL10" s="134">
        <f t="shared" si="3"/>
        <v>0</v>
      </c>
      <c r="AM10" s="134">
        <f t="shared" si="3"/>
        <v>0</v>
      </c>
      <c r="AN10" s="134">
        <f t="shared" si="3"/>
        <v>0</v>
      </c>
      <c r="AO10" s="134">
        <f t="shared" si="3"/>
        <v>0</v>
      </c>
      <c r="AP10" s="134">
        <f t="shared" si="3"/>
        <v>0</v>
      </c>
      <c r="AQ10" s="134">
        <f t="shared" si="3"/>
        <v>0</v>
      </c>
      <c r="AR10" s="134">
        <f t="shared" si="3"/>
        <v>0</v>
      </c>
      <c r="AS10" s="134">
        <f t="shared" si="3"/>
        <v>0</v>
      </c>
      <c r="AT10" s="134">
        <f t="shared" si="3"/>
        <v>0</v>
      </c>
      <c r="AU10" s="134">
        <f t="shared" si="3"/>
        <v>0</v>
      </c>
      <c r="AV10" s="134">
        <f t="shared" si="3"/>
        <v>0</v>
      </c>
      <c r="AW10" s="134">
        <f t="shared" si="3"/>
        <v>0</v>
      </c>
      <c r="AX10" s="134">
        <f t="shared" si="3"/>
        <v>0</v>
      </c>
      <c r="AY10" s="134">
        <f t="shared" si="3"/>
        <v>0</v>
      </c>
      <c r="AZ10" s="134">
        <f t="shared" si="3"/>
        <v>0</v>
      </c>
      <c r="BA10" s="134">
        <f t="shared" si="3"/>
        <v>0</v>
      </c>
      <c r="BB10" s="134">
        <f t="shared" si="3"/>
        <v>0</v>
      </c>
      <c r="BC10" s="134">
        <f t="shared" si="3"/>
        <v>0</v>
      </c>
      <c r="BD10" s="134">
        <f t="shared" si="3"/>
        <v>0</v>
      </c>
      <c r="BE10" s="134">
        <f t="shared" si="3"/>
        <v>0</v>
      </c>
      <c r="BF10" s="134">
        <f t="shared" si="3"/>
        <v>0</v>
      </c>
      <c r="BG10" s="134">
        <f t="shared" si="3"/>
        <v>0</v>
      </c>
      <c r="BH10" s="134">
        <f t="shared" si="3"/>
        <v>0</v>
      </c>
      <c r="BI10" s="134">
        <f t="shared" si="3"/>
        <v>0</v>
      </c>
      <c r="BJ10" s="134">
        <f t="shared" si="3"/>
        <v>0</v>
      </c>
    </row>
    <row r="11" spans="1:63" x14ac:dyDescent="0.2">
      <c r="A11" s="1" t="s">
        <v>5</v>
      </c>
      <c r="B11" s="6">
        <v>0</v>
      </c>
      <c r="C11" s="134">
        <f>+'Variazioni Patrimoniali'!D11</f>
        <v>0</v>
      </c>
      <c r="D11" s="134">
        <f>+'Variazioni Patrimoniali'!E11</f>
        <v>330.86956521739131</v>
      </c>
      <c r="E11" s="134">
        <f>+'Variazioni Patrimoniali'!F11</f>
        <v>292.97079485472847</v>
      </c>
      <c r="F11" s="134">
        <f>+'Variazioni Patrimoniali'!G11</f>
        <v>254.31404908481235</v>
      </c>
      <c r="G11" s="134">
        <f>+'Variazioni Patrimoniali'!H11</f>
        <v>214.88416839949795</v>
      </c>
      <c r="H11" s="134">
        <f>+'Variazioni Patrimoniali'!I11</f>
        <v>174.66569010047724</v>
      </c>
      <c r="I11" s="134">
        <f>+'Variazioni Patrimoniali'!J11</f>
        <v>133.64284223547608</v>
      </c>
      <c r="J11" s="134">
        <f>+'Variazioni Patrimoniali'!K11</f>
        <v>91.799537413174946</v>
      </c>
      <c r="K11" s="134">
        <f>+'Variazioni Patrimoniali'!L11</f>
        <v>49.11936649442778</v>
      </c>
      <c r="L11" s="134">
        <f>+'Variazioni Patrimoniali'!M11</f>
        <v>5.5855921573056548</v>
      </c>
      <c r="M11" s="134">
        <f>+'Variazioni Patrimoniali'!N11</f>
        <v>0</v>
      </c>
      <c r="N11" s="134">
        <f>+'Variazioni Patrimoniali'!O11</f>
        <v>0</v>
      </c>
      <c r="O11" s="134">
        <f>+'Variazioni Patrimoniali'!P11</f>
        <v>0</v>
      </c>
      <c r="P11" s="134">
        <f>+'Variazioni Patrimoniali'!Q11</f>
        <v>0</v>
      </c>
      <c r="Q11" s="134">
        <f>+'Variazioni Patrimoniali'!R11</f>
        <v>0</v>
      </c>
      <c r="R11" s="134">
        <f>+'Variazioni Patrimoniali'!S11</f>
        <v>0</v>
      </c>
      <c r="S11" s="134">
        <f>+'Variazioni Patrimoniali'!T11</f>
        <v>0</v>
      </c>
      <c r="T11" s="134">
        <f>+'Variazioni Patrimoniali'!U11</f>
        <v>0</v>
      </c>
      <c r="U11" s="134">
        <f>+'Variazioni Patrimoniali'!V11</f>
        <v>0</v>
      </c>
      <c r="V11" s="134">
        <f>+'Variazioni Patrimoniali'!W11</f>
        <v>0</v>
      </c>
      <c r="W11" s="134">
        <f>+'Variazioni Patrimoniali'!X11</f>
        <v>0</v>
      </c>
      <c r="X11" s="134">
        <f>+'Variazioni Patrimoniali'!Y11</f>
        <v>0</v>
      </c>
      <c r="Y11" s="134">
        <f>+'Variazioni Patrimoniali'!Z11</f>
        <v>0</v>
      </c>
      <c r="Z11" s="134">
        <f>+'Variazioni Patrimoniali'!AA11</f>
        <v>0</v>
      </c>
      <c r="AA11" s="134">
        <f>+'Variazioni Patrimoniali'!AB11</f>
        <v>0</v>
      </c>
      <c r="AB11" s="134">
        <f>+'Variazioni Patrimoniali'!AC11</f>
        <v>40.846335904091575</v>
      </c>
      <c r="AC11" s="134">
        <f>+'Variazioni Patrimoniali'!AD11</f>
        <v>43.346664621291531</v>
      </c>
      <c r="AD11" s="134">
        <f>+'Variazioni Patrimoniali'!AE11</f>
        <v>43.471681057151528</v>
      </c>
      <c r="AE11" s="134">
        <f>+'Variazioni Patrimoniali'!AF11</f>
        <v>43.477931878944538</v>
      </c>
      <c r="AF11" s="134">
        <f>+'Variazioni Patrimoniali'!AG11</f>
        <v>43.478244420034187</v>
      </c>
      <c r="AG11" s="134">
        <f>+'Variazioni Patrimoniali'!AH11</f>
        <v>43.478260047088661</v>
      </c>
      <c r="AH11" s="134">
        <f>+'Variazioni Patrimoniali'!AI11</f>
        <v>43.478260828441378</v>
      </c>
      <c r="AI11" s="134">
        <f>+'Variazioni Patrimoniali'!AJ11</f>
        <v>43.478260867509022</v>
      </c>
      <c r="AJ11" s="134">
        <f>+'Variazioni Patrimoniali'!AK11</f>
        <v>43.47826086946241</v>
      </c>
      <c r="AK11" s="134">
        <f>+'Variazioni Patrimoniali'!AL11</f>
        <v>43.478260869560067</v>
      </c>
      <c r="AL11" s="134">
        <f>+'Variazioni Patrimoniali'!AM11</f>
        <v>43.478260869564956</v>
      </c>
      <c r="AM11" s="134">
        <f>+'Variazioni Patrimoniali'!AN11</f>
        <v>43.478260869565204</v>
      </c>
      <c r="AN11" s="134">
        <f>+'Variazioni Patrimoniali'!AO11</f>
        <v>93.478260869565204</v>
      </c>
      <c r="AO11" s="134">
        <f>+'Variazioni Patrimoniali'!AP11</f>
        <v>95.978260869565204</v>
      </c>
      <c r="AP11" s="134">
        <f>+'Variazioni Patrimoniali'!AQ11</f>
        <v>96.103260869565204</v>
      </c>
      <c r="AQ11" s="134">
        <f>+'Variazioni Patrimoniali'!AR11</f>
        <v>96.109510869565213</v>
      </c>
      <c r="AR11" s="134">
        <f>+'Variazioni Patrimoniali'!AS11</f>
        <v>20.775442662908173</v>
      </c>
      <c r="AS11" s="134">
        <f>+'Variazioni Patrimoniali'!AT11</f>
        <v>57.712690646601118</v>
      </c>
      <c r="AT11" s="134">
        <f>+'Variazioni Patrimoniali'!AU11</f>
        <v>95.388683589967911</v>
      </c>
      <c r="AU11" s="134">
        <f>+'Variazioni Patrimoniali'!AV11</f>
        <v>133.81819639220205</v>
      </c>
      <c r="AV11" s="134">
        <f>+'Variazioni Patrimoniali'!AW11</f>
        <v>173.01629945048089</v>
      </c>
      <c r="AW11" s="134">
        <f>+'Variazioni Patrimoniali'!AX11</f>
        <v>212.99836456992526</v>
      </c>
      <c r="AX11" s="134">
        <f>+'Variazioni Patrimoniali'!AY11</f>
        <v>253.78007099175855</v>
      </c>
      <c r="AY11" s="134">
        <f>+'Variazioni Patrimoniali'!AZ11</f>
        <v>295.37741154202848</v>
      </c>
      <c r="AZ11" s="134">
        <f>+'Variazioni Patrimoniali'!BA11</f>
        <v>337.80669890330387</v>
      </c>
      <c r="BA11" s="134">
        <f>+'Variazioni Patrimoniali'!BB11</f>
        <v>381.08457201180471</v>
      </c>
      <c r="BB11" s="134">
        <f>+'Variazioni Patrimoniali'!BC11</f>
        <v>625.2280025824756</v>
      </c>
      <c r="BC11" s="134">
        <f>+'Variazioni Patrimoniali'!BD11</f>
        <v>874.25430176455995</v>
      </c>
      <c r="BD11" s="134">
        <f>+'Variazioni Patrimoniali'!BE11</f>
        <v>1128.2611269302859</v>
      </c>
      <c r="BE11" s="134">
        <f>+'Variazioni Patrimoniali'!BF11</f>
        <v>1387.3480885993265</v>
      </c>
      <c r="BF11" s="134">
        <f>+'Variazioni Patrimoniali'!BG11</f>
        <v>1651.6167895017477</v>
      </c>
      <c r="BG11" s="134">
        <f>+'Variazioni Patrimoniali'!BH11</f>
        <v>1921.1708644222174</v>
      </c>
      <c r="BH11" s="134">
        <f>+'Variazioni Patrimoniali'!BI11</f>
        <v>2196.1160208410965</v>
      </c>
      <c r="BI11" s="134">
        <f>+'Variazioni Patrimoniali'!BJ11</f>
        <v>2476.5600803883531</v>
      </c>
      <c r="BJ11" s="134">
        <f>+'Variazioni Patrimoniali'!BK11</f>
        <v>2762.6130211265549</v>
      </c>
    </row>
    <row r="12" spans="1:63" x14ac:dyDescent="0.2"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</row>
    <row r="13" spans="1:63" x14ac:dyDescent="0.2">
      <c r="A13" s="2" t="s">
        <v>6</v>
      </c>
      <c r="B13" s="3">
        <f>SUM(B14:B15)</f>
        <v>0</v>
      </c>
      <c r="C13" s="135">
        <f>SUM(C14:C15)</f>
        <v>2000</v>
      </c>
      <c r="D13" s="135">
        <f t="shared" ref="D13:BJ13" si="4">SUM(D14:D15)</f>
        <v>2000</v>
      </c>
      <c r="E13" s="135">
        <f t="shared" si="4"/>
        <v>2000</v>
      </c>
      <c r="F13" s="135">
        <f t="shared" si="4"/>
        <v>2000</v>
      </c>
      <c r="G13" s="135">
        <f t="shared" si="4"/>
        <v>2000</v>
      </c>
      <c r="H13" s="135">
        <f t="shared" si="4"/>
        <v>2000</v>
      </c>
      <c r="I13" s="135">
        <f t="shared" si="4"/>
        <v>2000</v>
      </c>
      <c r="J13" s="135">
        <f t="shared" si="4"/>
        <v>2000</v>
      </c>
      <c r="K13" s="135">
        <f t="shared" si="4"/>
        <v>2000</v>
      </c>
      <c r="L13" s="135">
        <f t="shared" si="4"/>
        <v>2000</v>
      </c>
      <c r="M13" s="135">
        <f t="shared" si="4"/>
        <v>2000</v>
      </c>
      <c r="N13" s="135">
        <f t="shared" si="4"/>
        <v>2000</v>
      </c>
      <c r="O13" s="135">
        <f t="shared" si="4"/>
        <v>4000</v>
      </c>
      <c r="P13" s="135">
        <f t="shared" si="4"/>
        <v>4000</v>
      </c>
      <c r="Q13" s="135">
        <f t="shared" si="4"/>
        <v>4000</v>
      </c>
      <c r="R13" s="135">
        <f t="shared" si="4"/>
        <v>4000</v>
      </c>
      <c r="S13" s="135">
        <f t="shared" si="4"/>
        <v>4000</v>
      </c>
      <c r="T13" s="135">
        <f t="shared" si="4"/>
        <v>4000</v>
      </c>
      <c r="U13" s="135">
        <f t="shared" si="4"/>
        <v>4000</v>
      </c>
      <c r="V13" s="135">
        <f t="shared" si="4"/>
        <v>4000</v>
      </c>
      <c r="W13" s="135">
        <f t="shared" si="4"/>
        <v>4000</v>
      </c>
      <c r="X13" s="135">
        <f t="shared" si="4"/>
        <v>4000</v>
      </c>
      <c r="Y13" s="135">
        <f t="shared" si="4"/>
        <v>4000</v>
      </c>
      <c r="Z13" s="135">
        <f t="shared" si="4"/>
        <v>4000</v>
      </c>
      <c r="AA13" s="135">
        <f t="shared" si="4"/>
        <v>6000</v>
      </c>
      <c r="AB13" s="135">
        <f t="shared" si="4"/>
        <v>6000</v>
      </c>
      <c r="AC13" s="135">
        <f t="shared" si="4"/>
        <v>6000</v>
      </c>
      <c r="AD13" s="135">
        <f t="shared" si="4"/>
        <v>6000</v>
      </c>
      <c r="AE13" s="135">
        <f t="shared" si="4"/>
        <v>6000</v>
      </c>
      <c r="AF13" s="135">
        <f t="shared" si="4"/>
        <v>6000</v>
      </c>
      <c r="AG13" s="135">
        <f t="shared" si="4"/>
        <v>6000</v>
      </c>
      <c r="AH13" s="135">
        <f t="shared" si="4"/>
        <v>6000</v>
      </c>
      <c r="AI13" s="135">
        <f t="shared" si="4"/>
        <v>6000</v>
      </c>
      <c r="AJ13" s="135">
        <f t="shared" si="4"/>
        <v>6000</v>
      </c>
      <c r="AK13" s="135">
        <f t="shared" si="4"/>
        <v>6000</v>
      </c>
      <c r="AL13" s="135">
        <f t="shared" si="4"/>
        <v>6000</v>
      </c>
      <c r="AM13" s="135">
        <f t="shared" si="4"/>
        <v>8000</v>
      </c>
      <c r="AN13" s="135">
        <f t="shared" si="4"/>
        <v>8000</v>
      </c>
      <c r="AO13" s="135">
        <f t="shared" si="4"/>
        <v>8000</v>
      </c>
      <c r="AP13" s="135">
        <f t="shared" si="4"/>
        <v>8000</v>
      </c>
      <c r="AQ13" s="135">
        <f t="shared" si="4"/>
        <v>8000</v>
      </c>
      <c r="AR13" s="135">
        <f t="shared" si="4"/>
        <v>8000</v>
      </c>
      <c r="AS13" s="135">
        <f t="shared" si="4"/>
        <v>8000</v>
      </c>
      <c r="AT13" s="135">
        <f t="shared" si="4"/>
        <v>8000</v>
      </c>
      <c r="AU13" s="135">
        <f t="shared" si="4"/>
        <v>8000</v>
      </c>
      <c r="AV13" s="135">
        <f t="shared" si="4"/>
        <v>8000</v>
      </c>
      <c r="AW13" s="135">
        <f t="shared" si="4"/>
        <v>8000</v>
      </c>
      <c r="AX13" s="135">
        <f t="shared" si="4"/>
        <v>8000</v>
      </c>
      <c r="AY13" s="135">
        <f t="shared" si="4"/>
        <v>8000</v>
      </c>
      <c r="AZ13" s="135">
        <f t="shared" si="4"/>
        <v>8000</v>
      </c>
      <c r="BA13" s="135">
        <f t="shared" si="4"/>
        <v>28000</v>
      </c>
      <c r="BB13" s="135">
        <f t="shared" si="4"/>
        <v>28000</v>
      </c>
      <c r="BC13" s="135">
        <f t="shared" si="4"/>
        <v>28000</v>
      </c>
      <c r="BD13" s="135">
        <f t="shared" si="4"/>
        <v>28000</v>
      </c>
      <c r="BE13" s="135">
        <f t="shared" si="4"/>
        <v>28000</v>
      </c>
      <c r="BF13" s="135">
        <f t="shared" si="4"/>
        <v>28000</v>
      </c>
      <c r="BG13" s="135">
        <f t="shared" si="4"/>
        <v>28000</v>
      </c>
      <c r="BH13" s="135">
        <f t="shared" si="4"/>
        <v>28000</v>
      </c>
      <c r="BI13" s="135">
        <f t="shared" si="4"/>
        <v>28000</v>
      </c>
      <c r="BJ13" s="135">
        <f t="shared" si="4"/>
        <v>28000</v>
      </c>
    </row>
    <row r="14" spans="1:63" x14ac:dyDescent="0.2">
      <c r="A14" s="1" t="s">
        <v>7</v>
      </c>
      <c r="B14" s="6">
        <v>0</v>
      </c>
      <c r="C14" s="134">
        <f>+B14</f>
        <v>0</v>
      </c>
      <c r="D14" s="134">
        <f t="shared" ref="D14:BJ14" si="5">+C14</f>
        <v>0</v>
      </c>
      <c r="E14" s="134">
        <f t="shared" si="5"/>
        <v>0</v>
      </c>
      <c r="F14" s="134">
        <f t="shared" si="5"/>
        <v>0</v>
      </c>
      <c r="G14" s="134">
        <f t="shared" si="5"/>
        <v>0</v>
      </c>
      <c r="H14" s="134">
        <f t="shared" si="5"/>
        <v>0</v>
      </c>
      <c r="I14" s="134">
        <f t="shared" si="5"/>
        <v>0</v>
      </c>
      <c r="J14" s="134">
        <f t="shared" si="5"/>
        <v>0</v>
      </c>
      <c r="K14" s="134">
        <f t="shared" si="5"/>
        <v>0</v>
      </c>
      <c r="L14" s="134">
        <f t="shared" si="5"/>
        <v>0</v>
      </c>
      <c r="M14" s="134">
        <f t="shared" si="5"/>
        <v>0</v>
      </c>
      <c r="N14" s="134">
        <f t="shared" si="5"/>
        <v>0</v>
      </c>
      <c r="O14" s="134">
        <f t="shared" si="5"/>
        <v>0</v>
      </c>
      <c r="P14" s="134">
        <f t="shared" si="5"/>
        <v>0</v>
      </c>
      <c r="Q14" s="134">
        <f t="shared" si="5"/>
        <v>0</v>
      </c>
      <c r="R14" s="134">
        <f t="shared" si="5"/>
        <v>0</v>
      </c>
      <c r="S14" s="134">
        <f t="shared" si="5"/>
        <v>0</v>
      </c>
      <c r="T14" s="134">
        <f t="shared" si="5"/>
        <v>0</v>
      </c>
      <c r="U14" s="134">
        <f t="shared" si="5"/>
        <v>0</v>
      </c>
      <c r="V14" s="134">
        <f t="shared" si="5"/>
        <v>0</v>
      </c>
      <c r="W14" s="134">
        <f t="shared" si="5"/>
        <v>0</v>
      </c>
      <c r="X14" s="134">
        <f t="shared" si="5"/>
        <v>0</v>
      </c>
      <c r="Y14" s="134">
        <f t="shared" si="5"/>
        <v>0</v>
      </c>
      <c r="Z14" s="134">
        <f t="shared" si="5"/>
        <v>0</v>
      </c>
      <c r="AA14" s="134">
        <f t="shared" si="5"/>
        <v>0</v>
      </c>
      <c r="AB14" s="134">
        <f t="shared" si="5"/>
        <v>0</v>
      </c>
      <c r="AC14" s="134">
        <f t="shared" si="5"/>
        <v>0</v>
      </c>
      <c r="AD14" s="134">
        <f t="shared" si="5"/>
        <v>0</v>
      </c>
      <c r="AE14" s="134">
        <f t="shared" si="5"/>
        <v>0</v>
      </c>
      <c r="AF14" s="134">
        <f t="shared" si="5"/>
        <v>0</v>
      </c>
      <c r="AG14" s="134">
        <f t="shared" si="5"/>
        <v>0</v>
      </c>
      <c r="AH14" s="134">
        <f t="shared" si="5"/>
        <v>0</v>
      </c>
      <c r="AI14" s="134">
        <f t="shared" si="5"/>
        <v>0</v>
      </c>
      <c r="AJ14" s="134">
        <f t="shared" si="5"/>
        <v>0</v>
      </c>
      <c r="AK14" s="134">
        <f t="shared" si="5"/>
        <v>0</v>
      </c>
      <c r="AL14" s="134">
        <f t="shared" si="5"/>
        <v>0</v>
      </c>
      <c r="AM14" s="134">
        <f t="shared" si="5"/>
        <v>0</v>
      </c>
      <c r="AN14" s="134">
        <f t="shared" si="5"/>
        <v>0</v>
      </c>
      <c r="AO14" s="134">
        <f t="shared" si="5"/>
        <v>0</v>
      </c>
      <c r="AP14" s="134">
        <f t="shared" si="5"/>
        <v>0</v>
      </c>
      <c r="AQ14" s="134">
        <f t="shared" si="5"/>
        <v>0</v>
      </c>
      <c r="AR14" s="134">
        <f t="shared" si="5"/>
        <v>0</v>
      </c>
      <c r="AS14" s="134">
        <f t="shared" si="5"/>
        <v>0</v>
      </c>
      <c r="AT14" s="134">
        <f t="shared" si="5"/>
        <v>0</v>
      </c>
      <c r="AU14" s="134">
        <f t="shared" si="5"/>
        <v>0</v>
      </c>
      <c r="AV14" s="134">
        <f t="shared" si="5"/>
        <v>0</v>
      </c>
      <c r="AW14" s="134">
        <f t="shared" si="5"/>
        <v>0</v>
      </c>
      <c r="AX14" s="134">
        <f t="shared" si="5"/>
        <v>0</v>
      </c>
      <c r="AY14" s="134">
        <f t="shared" si="5"/>
        <v>0</v>
      </c>
      <c r="AZ14" s="134">
        <f t="shared" si="5"/>
        <v>0</v>
      </c>
      <c r="BA14" s="134">
        <f t="shared" si="5"/>
        <v>0</v>
      </c>
      <c r="BB14" s="134">
        <f t="shared" si="5"/>
        <v>0</v>
      </c>
      <c r="BC14" s="134">
        <f t="shared" si="5"/>
        <v>0</v>
      </c>
      <c r="BD14" s="134">
        <f t="shared" si="5"/>
        <v>0</v>
      </c>
      <c r="BE14" s="134">
        <f t="shared" si="5"/>
        <v>0</v>
      </c>
      <c r="BF14" s="134">
        <f t="shared" si="5"/>
        <v>0</v>
      </c>
      <c r="BG14" s="134">
        <f t="shared" si="5"/>
        <v>0</v>
      </c>
      <c r="BH14" s="134">
        <f t="shared" si="5"/>
        <v>0</v>
      </c>
      <c r="BI14" s="134">
        <f t="shared" si="5"/>
        <v>0</v>
      </c>
      <c r="BJ14" s="134">
        <f t="shared" si="5"/>
        <v>0</v>
      </c>
    </row>
    <row r="15" spans="1:63" x14ac:dyDescent="0.2">
      <c r="A15" s="1" t="s">
        <v>8</v>
      </c>
      <c r="B15" s="6">
        <v>0</v>
      </c>
      <c r="C15" s="134">
        <f>+CEm!B5</f>
        <v>2000</v>
      </c>
      <c r="D15" s="134">
        <f>+CEm!C5</f>
        <v>2000</v>
      </c>
      <c r="E15" s="134">
        <f>+CEm!D5</f>
        <v>2000</v>
      </c>
      <c r="F15" s="134">
        <f>+CEm!E5</f>
        <v>2000</v>
      </c>
      <c r="G15" s="134">
        <f>+CEm!F5</f>
        <v>2000</v>
      </c>
      <c r="H15" s="134">
        <f>+CEm!G5</f>
        <v>2000</v>
      </c>
      <c r="I15" s="134">
        <f>+CEm!H5</f>
        <v>2000</v>
      </c>
      <c r="J15" s="134">
        <f>+CEm!I5</f>
        <v>2000</v>
      </c>
      <c r="K15" s="134">
        <f>+CEm!J5</f>
        <v>2000</v>
      </c>
      <c r="L15" s="134">
        <f>+CEm!K5</f>
        <v>2000</v>
      </c>
      <c r="M15" s="134">
        <f>+CEm!L5</f>
        <v>2000</v>
      </c>
      <c r="N15" s="134">
        <f>+CEm!M5</f>
        <v>2000</v>
      </c>
      <c r="O15" s="134">
        <f>+CEm!N5</f>
        <v>4000</v>
      </c>
      <c r="P15" s="134">
        <f>+CEm!O5</f>
        <v>4000</v>
      </c>
      <c r="Q15" s="134">
        <f>+CEm!P5</f>
        <v>4000</v>
      </c>
      <c r="R15" s="134">
        <f>+CEm!Q5</f>
        <v>4000</v>
      </c>
      <c r="S15" s="134">
        <f>+CEm!R5</f>
        <v>4000</v>
      </c>
      <c r="T15" s="134">
        <f>+CEm!S5</f>
        <v>4000</v>
      </c>
      <c r="U15" s="134">
        <f>+CEm!T5</f>
        <v>4000</v>
      </c>
      <c r="V15" s="134">
        <f>+CEm!U5</f>
        <v>4000</v>
      </c>
      <c r="W15" s="134">
        <f>+CEm!V5</f>
        <v>4000</v>
      </c>
      <c r="X15" s="134">
        <f>+CEm!W5</f>
        <v>4000</v>
      </c>
      <c r="Y15" s="134">
        <f>+CEm!X5</f>
        <v>4000</v>
      </c>
      <c r="Z15" s="134">
        <f>+CEm!Y5</f>
        <v>4000</v>
      </c>
      <c r="AA15" s="134">
        <f>+CEm!Z5</f>
        <v>6000</v>
      </c>
      <c r="AB15" s="134">
        <f>+CEm!AA5</f>
        <v>6000</v>
      </c>
      <c r="AC15" s="134">
        <f>+CEm!AB5</f>
        <v>6000</v>
      </c>
      <c r="AD15" s="134">
        <f>+CEm!AC5</f>
        <v>6000</v>
      </c>
      <c r="AE15" s="134">
        <f>+CEm!AD5</f>
        <v>6000</v>
      </c>
      <c r="AF15" s="134">
        <f>+CEm!AE5</f>
        <v>6000</v>
      </c>
      <c r="AG15" s="134">
        <f>+CEm!AF5</f>
        <v>6000</v>
      </c>
      <c r="AH15" s="134">
        <f>+CEm!AG5</f>
        <v>6000</v>
      </c>
      <c r="AI15" s="134">
        <f>+CEm!AH5</f>
        <v>6000</v>
      </c>
      <c r="AJ15" s="134">
        <f>+CEm!AI5</f>
        <v>6000</v>
      </c>
      <c r="AK15" s="134">
        <f>+CEm!AJ5</f>
        <v>6000</v>
      </c>
      <c r="AL15" s="134">
        <f>+CEm!AK5</f>
        <v>6000</v>
      </c>
      <c r="AM15" s="134">
        <f>+CEm!AL5</f>
        <v>8000</v>
      </c>
      <c r="AN15" s="134">
        <f>+CEm!AM5</f>
        <v>8000</v>
      </c>
      <c r="AO15" s="134">
        <f>+CEm!AN5</f>
        <v>8000</v>
      </c>
      <c r="AP15" s="134">
        <f>+CEm!AO5</f>
        <v>8000</v>
      </c>
      <c r="AQ15" s="134">
        <f>+CEm!AP5</f>
        <v>8000</v>
      </c>
      <c r="AR15" s="134">
        <f>+CEm!AQ5</f>
        <v>8000</v>
      </c>
      <c r="AS15" s="134">
        <f>+CEm!AR5</f>
        <v>8000</v>
      </c>
      <c r="AT15" s="134">
        <f>+CEm!AS5</f>
        <v>8000</v>
      </c>
      <c r="AU15" s="134">
        <f>+CEm!AT5</f>
        <v>8000</v>
      </c>
      <c r="AV15" s="134">
        <f>+CEm!AU5</f>
        <v>8000</v>
      </c>
      <c r="AW15" s="134">
        <f>+CEm!AV5</f>
        <v>8000</v>
      </c>
      <c r="AX15" s="134">
        <f>+CEm!AW5</f>
        <v>8000</v>
      </c>
      <c r="AY15" s="134">
        <f>+CEm!AX5</f>
        <v>8000</v>
      </c>
      <c r="AZ15" s="134">
        <f>+CEm!AY5</f>
        <v>8000</v>
      </c>
      <c r="BA15" s="134">
        <f>+CEm!AZ5</f>
        <v>28000</v>
      </c>
      <c r="BB15" s="134">
        <f>+CEm!BA5</f>
        <v>28000</v>
      </c>
      <c r="BC15" s="134">
        <f>+CEm!BB5</f>
        <v>28000</v>
      </c>
      <c r="BD15" s="134">
        <f>+CEm!BC5</f>
        <v>28000</v>
      </c>
      <c r="BE15" s="134">
        <f>+CEm!BD5</f>
        <v>28000</v>
      </c>
      <c r="BF15" s="134">
        <f>+CEm!BE5</f>
        <v>28000</v>
      </c>
      <c r="BG15" s="134">
        <f>+CEm!BF5</f>
        <v>28000</v>
      </c>
      <c r="BH15" s="134">
        <f>+CEm!BG5</f>
        <v>28000</v>
      </c>
      <c r="BI15" s="134">
        <f>+CEm!BH5</f>
        <v>28000</v>
      </c>
      <c r="BJ15" s="134">
        <f>+CEm!BI5</f>
        <v>28000</v>
      </c>
    </row>
    <row r="16" spans="1:63" x14ac:dyDescent="0.2">
      <c r="A16" s="4"/>
      <c r="B16" s="4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</row>
    <row r="17" spans="1:62" x14ac:dyDescent="0.2">
      <c r="A17" s="4"/>
      <c r="B17" s="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</row>
    <row r="18" spans="1:62" x14ac:dyDescent="0.2">
      <c r="A18" s="2" t="s">
        <v>9</v>
      </c>
      <c r="B18" s="3">
        <f>+B19-B21+B22-B25</f>
        <v>0</v>
      </c>
      <c r="C18" s="135">
        <f>+C19-C21+C22-C25</f>
        <v>0</v>
      </c>
      <c r="D18" s="135">
        <f>+D19-D21+D22-D25</f>
        <v>0</v>
      </c>
      <c r="E18" s="135">
        <f t="shared" ref="E18:BJ18" si="6">+E19-E21+E22-E25</f>
        <v>0</v>
      </c>
      <c r="F18" s="135">
        <f t="shared" si="6"/>
        <v>0</v>
      </c>
      <c r="G18" s="135">
        <f t="shared" si="6"/>
        <v>0</v>
      </c>
      <c r="H18" s="135">
        <f t="shared" si="6"/>
        <v>0</v>
      </c>
      <c r="I18" s="135">
        <f t="shared" si="6"/>
        <v>0</v>
      </c>
      <c r="J18" s="135">
        <f t="shared" si="6"/>
        <v>0</v>
      </c>
      <c r="K18" s="135">
        <f t="shared" si="6"/>
        <v>0</v>
      </c>
      <c r="L18" s="135">
        <f t="shared" si="6"/>
        <v>0</v>
      </c>
      <c r="M18" s="135">
        <f t="shared" si="6"/>
        <v>0</v>
      </c>
      <c r="N18" s="135">
        <f t="shared" si="6"/>
        <v>0</v>
      </c>
      <c r="O18" s="135">
        <f t="shared" si="6"/>
        <v>0</v>
      </c>
      <c r="P18" s="135">
        <f t="shared" si="6"/>
        <v>0</v>
      </c>
      <c r="Q18" s="135">
        <f t="shared" si="6"/>
        <v>0</v>
      </c>
      <c r="R18" s="135">
        <f t="shared" si="6"/>
        <v>0</v>
      </c>
      <c r="S18" s="135">
        <f t="shared" si="6"/>
        <v>0</v>
      </c>
      <c r="T18" s="135">
        <f t="shared" si="6"/>
        <v>0</v>
      </c>
      <c r="U18" s="135">
        <f t="shared" si="6"/>
        <v>0</v>
      </c>
      <c r="V18" s="135">
        <f t="shared" si="6"/>
        <v>0</v>
      </c>
      <c r="W18" s="135">
        <f t="shared" si="6"/>
        <v>0</v>
      </c>
      <c r="X18" s="135">
        <f t="shared" si="6"/>
        <v>0</v>
      </c>
      <c r="Y18" s="135">
        <f t="shared" si="6"/>
        <v>0</v>
      </c>
      <c r="Z18" s="135">
        <f t="shared" si="6"/>
        <v>0</v>
      </c>
      <c r="AA18" s="135">
        <f t="shared" si="6"/>
        <v>0</v>
      </c>
      <c r="AB18" s="135">
        <f t="shared" si="6"/>
        <v>0</v>
      </c>
      <c r="AC18" s="135">
        <f t="shared" si="6"/>
        <v>0</v>
      </c>
      <c r="AD18" s="135">
        <f t="shared" si="6"/>
        <v>0</v>
      </c>
      <c r="AE18" s="135">
        <f t="shared" si="6"/>
        <v>0</v>
      </c>
      <c r="AF18" s="135">
        <f t="shared" si="6"/>
        <v>0</v>
      </c>
      <c r="AG18" s="135">
        <f t="shared" si="6"/>
        <v>0</v>
      </c>
      <c r="AH18" s="135">
        <f t="shared" si="6"/>
        <v>0</v>
      </c>
      <c r="AI18" s="135">
        <f t="shared" si="6"/>
        <v>0</v>
      </c>
      <c r="AJ18" s="135">
        <f t="shared" si="6"/>
        <v>0</v>
      </c>
      <c r="AK18" s="135">
        <f t="shared" si="6"/>
        <v>0</v>
      </c>
      <c r="AL18" s="135">
        <f t="shared" si="6"/>
        <v>0</v>
      </c>
      <c r="AM18" s="135">
        <f t="shared" si="6"/>
        <v>0</v>
      </c>
      <c r="AN18" s="135">
        <f t="shared" si="6"/>
        <v>0</v>
      </c>
      <c r="AO18" s="135">
        <f t="shared" si="6"/>
        <v>0</v>
      </c>
      <c r="AP18" s="135">
        <f t="shared" si="6"/>
        <v>0</v>
      </c>
      <c r="AQ18" s="135">
        <f t="shared" si="6"/>
        <v>0</v>
      </c>
      <c r="AR18" s="135">
        <f t="shared" si="6"/>
        <v>0</v>
      </c>
      <c r="AS18" s="135">
        <f t="shared" si="6"/>
        <v>0</v>
      </c>
      <c r="AT18" s="135">
        <f t="shared" si="6"/>
        <v>0</v>
      </c>
      <c r="AU18" s="135">
        <f t="shared" si="6"/>
        <v>0</v>
      </c>
      <c r="AV18" s="135">
        <f t="shared" si="6"/>
        <v>0</v>
      </c>
      <c r="AW18" s="135">
        <f t="shared" si="6"/>
        <v>0</v>
      </c>
      <c r="AX18" s="135">
        <f t="shared" si="6"/>
        <v>0</v>
      </c>
      <c r="AY18" s="135">
        <f t="shared" si="6"/>
        <v>0</v>
      </c>
      <c r="AZ18" s="135">
        <f t="shared" si="6"/>
        <v>0</v>
      </c>
      <c r="BA18" s="135">
        <f t="shared" si="6"/>
        <v>0</v>
      </c>
      <c r="BB18" s="135">
        <f t="shared" si="6"/>
        <v>0</v>
      </c>
      <c r="BC18" s="135">
        <f t="shared" si="6"/>
        <v>0</v>
      </c>
      <c r="BD18" s="135">
        <f t="shared" si="6"/>
        <v>0</v>
      </c>
      <c r="BE18" s="135">
        <f t="shared" si="6"/>
        <v>0</v>
      </c>
      <c r="BF18" s="135">
        <f t="shared" si="6"/>
        <v>0</v>
      </c>
      <c r="BG18" s="135">
        <f t="shared" si="6"/>
        <v>0</v>
      </c>
      <c r="BH18" s="135">
        <f t="shared" si="6"/>
        <v>0</v>
      </c>
      <c r="BI18" s="135">
        <f t="shared" si="6"/>
        <v>0</v>
      </c>
      <c r="BJ18" s="135">
        <f t="shared" si="6"/>
        <v>0</v>
      </c>
    </row>
    <row r="19" spans="1:62" x14ac:dyDescent="0.2">
      <c r="A19" s="4" t="s">
        <v>10</v>
      </c>
      <c r="B19" s="3">
        <f>+B20</f>
        <v>0</v>
      </c>
      <c r="C19" s="135">
        <f>+C20</f>
        <v>0</v>
      </c>
      <c r="D19" s="135">
        <f>+D20</f>
        <v>0</v>
      </c>
      <c r="E19" s="135">
        <f t="shared" ref="E19:BJ19" si="7">+E20</f>
        <v>0</v>
      </c>
      <c r="F19" s="135">
        <f t="shared" si="7"/>
        <v>0</v>
      </c>
      <c r="G19" s="135">
        <f t="shared" si="7"/>
        <v>0</v>
      </c>
      <c r="H19" s="135">
        <f t="shared" si="7"/>
        <v>0</v>
      </c>
      <c r="I19" s="135">
        <f t="shared" si="7"/>
        <v>0</v>
      </c>
      <c r="J19" s="135">
        <f t="shared" si="7"/>
        <v>0</v>
      </c>
      <c r="K19" s="135">
        <f t="shared" si="7"/>
        <v>0</v>
      </c>
      <c r="L19" s="135">
        <f t="shared" si="7"/>
        <v>0</v>
      </c>
      <c r="M19" s="135">
        <f t="shared" si="7"/>
        <v>0</v>
      </c>
      <c r="N19" s="135">
        <f t="shared" si="7"/>
        <v>0</v>
      </c>
      <c r="O19" s="135">
        <f t="shared" si="7"/>
        <v>0</v>
      </c>
      <c r="P19" s="135">
        <f t="shared" si="7"/>
        <v>0</v>
      </c>
      <c r="Q19" s="135">
        <f t="shared" si="7"/>
        <v>0</v>
      </c>
      <c r="R19" s="135">
        <f t="shared" si="7"/>
        <v>0</v>
      </c>
      <c r="S19" s="135">
        <f t="shared" si="7"/>
        <v>0</v>
      </c>
      <c r="T19" s="135">
        <f t="shared" si="7"/>
        <v>0</v>
      </c>
      <c r="U19" s="135">
        <f t="shared" si="7"/>
        <v>0</v>
      </c>
      <c r="V19" s="135">
        <f t="shared" si="7"/>
        <v>0</v>
      </c>
      <c r="W19" s="135">
        <f t="shared" si="7"/>
        <v>0</v>
      </c>
      <c r="X19" s="135">
        <f t="shared" si="7"/>
        <v>0</v>
      </c>
      <c r="Y19" s="135">
        <f t="shared" si="7"/>
        <v>0</v>
      </c>
      <c r="Z19" s="135">
        <f t="shared" si="7"/>
        <v>0</v>
      </c>
      <c r="AA19" s="135">
        <f t="shared" si="7"/>
        <v>0</v>
      </c>
      <c r="AB19" s="135">
        <f t="shared" si="7"/>
        <v>0</v>
      </c>
      <c r="AC19" s="135">
        <f t="shared" si="7"/>
        <v>0</v>
      </c>
      <c r="AD19" s="135">
        <f t="shared" si="7"/>
        <v>0</v>
      </c>
      <c r="AE19" s="135">
        <f t="shared" si="7"/>
        <v>0</v>
      </c>
      <c r="AF19" s="135">
        <f t="shared" si="7"/>
        <v>0</v>
      </c>
      <c r="AG19" s="135">
        <f t="shared" si="7"/>
        <v>0</v>
      </c>
      <c r="AH19" s="135">
        <f t="shared" si="7"/>
        <v>0</v>
      </c>
      <c r="AI19" s="135">
        <f t="shared" si="7"/>
        <v>0</v>
      </c>
      <c r="AJ19" s="135">
        <f t="shared" si="7"/>
        <v>0</v>
      </c>
      <c r="AK19" s="135">
        <f t="shared" si="7"/>
        <v>0</v>
      </c>
      <c r="AL19" s="135">
        <f t="shared" si="7"/>
        <v>0</v>
      </c>
      <c r="AM19" s="135">
        <f t="shared" si="7"/>
        <v>0</v>
      </c>
      <c r="AN19" s="135">
        <f t="shared" si="7"/>
        <v>0</v>
      </c>
      <c r="AO19" s="135">
        <f t="shared" si="7"/>
        <v>0</v>
      </c>
      <c r="AP19" s="135">
        <f t="shared" si="7"/>
        <v>0</v>
      </c>
      <c r="AQ19" s="135">
        <f t="shared" si="7"/>
        <v>0</v>
      </c>
      <c r="AR19" s="135">
        <f t="shared" si="7"/>
        <v>0</v>
      </c>
      <c r="AS19" s="135">
        <f t="shared" si="7"/>
        <v>0</v>
      </c>
      <c r="AT19" s="135">
        <f t="shared" si="7"/>
        <v>0</v>
      </c>
      <c r="AU19" s="135">
        <f t="shared" si="7"/>
        <v>0</v>
      </c>
      <c r="AV19" s="135">
        <f t="shared" si="7"/>
        <v>0</v>
      </c>
      <c r="AW19" s="135">
        <f t="shared" si="7"/>
        <v>0</v>
      </c>
      <c r="AX19" s="135">
        <f t="shared" si="7"/>
        <v>0</v>
      </c>
      <c r="AY19" s="135">
        <f t="shared" si="7"/>
        <v>0</v>
      </c>
      <c r="AZ19" s="135">
        <f t="shared" si="7"/>
        <v>0</v>
      </c>
      <c r="BA19" s="135">
        <f t="shared" si="7"/>
        <v>0</v>
      </c>
      <c r="BB19" s="135">
        <f t="shared" si="7"/>
        <v>0</v>
      </c>
      <c r="BC19" s="135">
        <f t="shared" si="7"/>
        <v>0</v>
      </c>
      <c r="BD19" s="135">
        <f t="shared" si="7"/>
        <v>0</v>
      </c>
      <c r="BE19" s="135">
        <f t="shared" si="7"/>
        <v>0</v>
      </c>
      <c r="BF19" s="135">
        <f t="shared" si="7"/>
        <v>0</v>
      </c>
      <c r="BG19" s="135">
        <f t="shared" si="7"/>
        <v>0</v>
      </c>
      <c r="BH19" s="135">
        <f t="shared" si="7"/>
        <v>0</v>
      </c>
      <c r="BI19" s="135">
        <f t="shared" si="7"/>
        <v>0</v>
      </c>
      <c r="BJ19" s="135">
        <f t="shared" si="7"/>
        <v>0</v>
      </c>
    </row>
    <row r="20" spans="1:62" x14ac:dyDescent="0.2">
      <c r="A20" s="1" t="s">
        <v>11</v>
      </c>
      <c r="B20" s="6">
        <v>0</v>
      </c>
      <c r="C20" s="134">
        <f>+M_Inv!F5</f>
        <v>0</v>
      </c>
      <c r="D20" s="134">
        <f>+M_Inv!G5+C20</f>
        <v>0</v>
      </c>
      <c r="E20" s="134">
        <f>+M_Inv!H5+D20</f>
        <v>0</v>
      </c>
      <c r="F20" s="134">
        <f>+M_Inv!I5+E20</f>
        <v>0</v>
      </c>
      <c r="G20" s="134">
        <f>+M_Inv!J5+F20</f>
        <v>0</v>
      </c>
      <c r="H20" s="134">
        <f>+M_Inv!K5+G20</f>
        <v>0</v>
      </c>
      <c r="I20" s="134">
        <f>+M_Inv!L5+H20</f>
        <v>0</v>
      </c>
      <c r="J20" s="134">
        <f>+M_Inv!M5+I20</f>
        <v>0</v>
      </c>
      <c r="K20" s="134">
        <f>+M_Inv!N5+J20</f>
        <v>0</v>
      </c>
      <c r="L20" s="134">
        <f>+M_Inv!O5+K20</f>
        <v>0</v>
      </c>
      <c r="M20" s="134">
        <f>+M_Inv!P5+L20</f>
        <v>0</v>
      </c>
      <c r="N20" s="134">
        <f>+M_Inv!Q5+M20</f>
        <v>0</v>
      </c>
      <c r="O20" s="134">
        <f>+M_Inv!R5+N20</f>
        <v>0</v>
      </c>
      <c r="P20" s="134">
        <f>+M_Inv!S5+O20</f>
        <v>0</v>
      </c>
      <c r="Q20" s="134">
        <f>+M_Inv!T5+P20</f>
        <v>0</v>
      </c>
      <c r="R20" s="134">
        <f>+M_Inv!U5+Q20</f>
        <v>0</v>
      </c>
      <c r="S20" s="134">
        <f>+M_Inv!V5+R20</f>
        <v>0</v>
      </c>
      <c r="T20" s="134">
        <f>+M_Inv!W5+S20</f>
        <v>0</v>
      </c>
      <c r="U20" s="134">
        <f>+M_Inv!X5+T20</f>
        <v>0</v>
      </c>
      <c r="V20" s="134">
        <f>+M_Inv!Y5+U20</f>
        <v>0</v>
      </c>
      <c r="W20" s="134">
        <f>+M_Inv!Z5+V20</f>
        <v>0</v>
      </c>
      <c r="X20" s="134">
        <f>+M_Inv!AA5+W20</f>
        <v>0</v>
      </c>
      <c r="Y20" s="134">
        <f>+M_Inv!AB5+X20</f>
        <v>0</v>
      </c>
      <c r="Z20" s="134">
        <f>+M_Inv!AC5+Y20</f>
        <v>0</v>
      </c>
      <c r="AA20" s="134">
        <f>+M_Inv!AD5+Z20</f>
        <v>0</v>
      </c>
      <c r="AB20" s="134">
        <f>+M_Inv!AE5+AA20</f>
        <v>0</v>
      </c>
      <c r="AC20" s="134">
        <f>+M_Inv!AF5+AB20</f>
        <v>0</v>
      </c>
      <c r="AD20" s="134">
        <f>+M_Inv!AG5+AC20</f>
        <v>0</v>
      </c>
      <c r="AE20" s="134">
        <f>+M_Inv!AH5+AD20</f>
        <v>0</v>
      </c>
      <c r="AF20" s="134">
        <f>+M_Inv!AI5+AE20</f>
        <v>0</v>
      </c>
      <c r="AG20" s="134">
        <f>+M_Inv!AJ5+AF20</f>
        <v>0</v>
      </c>
      <c r="AH20" s="134">
        <f>+M_Inv!AK5+AG20</f>
        <v>0</v>
      </c>
      <c r="AI20" s="134">
        <f>+M_Inv!AL5+AH20</f>
        <v>0</v>
      </c>
      <c r="AJ20" s="134">
        <f>+M_Inv!AM5+AI20</f>
        <v>0</v>
      </c>
      <c r="AK20" s="134">
        <f>+M_Inv!AN5+AJ20</f>
        <v>0</v>
      </c>
      <c r="AL20" s="134">
        <f>+M_Inv!AO5+AK20</f>
        <v>0</v>
      </c>
      <c r="AM20" s="134">
        <f>+M_Inv!AP5+AL20</f>
        <v>0</v>
      </c>
      <c r="AN20" s="134">
        <f>+M_Inv!AQ5+AM20</f>
        <v>0</v>
      </c>
      <c r="AO20" s="134">
        <f>+M_Inv!AR5+AN20</f>
        <v>0</v>
      </c>
      <c r="AP20" s="134">
        <f>+M_Inv!AS5+AO20</f>
        <v>0</v>
      </c>
      <c r="AQ20" s="134">
        <f>+M_Inv!AT5+AP20</f>
        <v>0</v>
      </c>
      <c r="AR20" s="134">
        <f>+M_Inv!AU5+AQ20</f>
        <v>0</v>
      </c>
      <c r="AS20" s="134">
        <f>+M_Inv!AV5+AR20</f>
        <v>0</v>
      </c>
      <c r="AT20" s="134">
        <f>+M_Inv!AW5+AS20</f>
        <v>0</v>
      </c>
      <c r="AU20" s="134">
        <f>+M_Inv!AX5+AT20</f>
        <v>0</v>
      </c>
      <c r="AV20" s="134">
        <f>+M_Inv!AY5+AU20</f>
        <v>0</v>
      </c>
      <c r="AW20" s="134">
        <f>+M_Inv!AZ5+AV20</f>
        <v>0</v>
      </c>
      <c r="AX20" s="134">
        <f>+M_Inv!BA5+AW20</f>
        <v>0</v>
      </c>
      <c r="AY20" s="134">
        <f>+M_Inv!BB5+AX20</f>
        <v>0</v>
      </c>
      <c r="AZ20" s="134">
        <f>+M_Inv!BC5+AY20</f>
        <v>0</v>
      </c>
      <c r="BA20" s="134">
        <f>+M_Inv!BD5+AZ20</f>
        <v>0</v>
      </c>
      <c r="BB20" s="134">
        <f>+M_Inv!BE5+BA20</f>
        <v>0</v>
      </c>
      <c r="BC20" s="134">
        <f>+M_Inv!BF5+BB20</f>
        <v>0</v>
      </c>
      <c r="BD20" s="134">
        <f>+M_Inv!BG5+BC20</f>
        <v>0</v>
      </c>
      <c r="BE20" s="134">
        <f>+M_Inv!BH5+BD20</f>
        <v>0</v>
      </c>
      <c r="BF20" s="134">
        <f>+M_Inv!BI5+BE20</f>
        <v>0</v>
      </c>
      <c r="BG20" s="134">
        <f>+M_Inv!BJ5+BF20</f>
        <v>0</v>
      </c>
      <c r="BH20" s="134">
        <f>+M_Inv!BK5+BG20</f>
        <v>0</v>
      </c>
      <c r="BI20" s="134">
        <f>+M_Inv!BL5+BH20</f>
        <v>0</v>
      </c>
      <c r="BJ20" s="134">
        <f>+M_Inv!BM5+BI20</f>
        <v>0</v>
      </c>
    </row>
    <row r="21" spans="1:62" x14ac:dyDescent="0.2">
      <c r="A21" s="4" t="s">
        <v>12</v>
      </c>
      <c r="B21" s="3">
        <v>0</v>
      </c>
      <c r="C21" s="135">
        <f>+M_Inv!F948</f>
        <v>0</v>
      </c>
      <c r="D21" s="135">
        <f>+M_Inv!G948</f>
        <v>0</v>
      </c>
      <c r="E21" s="135">
        <f>+M_Inv!H948</f>
        <v>0</v>
      </c>
      <c r="F21" s="135">
        <f>+M_Inv!I948</f>
        <v>0</v>
      </c>
      <c r="G21" s="135">
        <f>+M_Inv!J948</f>
        <v>0</v>
      </c>
      <c r="H21" s="135">
        <f>+M_Inv!K948</f>
        <v>0</v>
      </c>
      <c r="I21" s="135">
        <f>+M_Inv!L948</f>
        <v>0</v>
      </c>
      <c r="J21" s="135">
        <f>+M_Inv!M948</f>
        <v>0</v>
      </c>
      <c r="K21" s="135">
        <f>+M_Inv!N948</f>
        <v>0</v>
      </c>
      <c r="L21" s="135">
        <f>+M_Inv!O948</f>
        <v>0</v>
      </c>
      <c r="M21" s="135">
        <f>+M_Inv!P948</f>
        <v>0</v>
      </c>
      <c r="N21" s="135">
        <f>+M_Inv!Q948</f>
        <v>0</v>
      </c>
      <c r="O21" s="135">
        <f>+M_Inv!R948</f>
        <v>0</v>
      </c>
      <c r="P21" s="135">
        <f>+M_Inv!S948</f>
        <v>0</v>
      </c>
      <c r="Q21" s="135">
        <f>+M_Inv!T948</f>
        <v>0</v>
      </c>
      <c r="R21" s="135">
        <f>+M_Inv!U948</f>
        <v>0</v>
      </c>
      <c r="S21" s="135">
        <f>+M_Inv!V948</f>
        <v>0</v>
      </c>
      <c r="T21" s="135">
        <f>+M_Inv!W948</f>
        <v>0</v>
      </c>
      <c r="U21" s="135">
        <f>+M_Inv!X948</f>
        <v>0</v>
      </c>
      <c r="V21" s="135">
        <f>+M_Inv!Y948</f>
        <v>0</v>
      </c>
      <c r="W21" s="135">
        <f>+M_Inv!Z948</f>
        <v>0</v>
      </c>
      <c r="X21" s="135">
        <f>+M_Inv!AA948</f>
        <v>0</v>
      </c>
      <c r="Y21" s="135">
        <f>+M_Inv!AB948</f>
        <v>0</v>
      </c>
      <c r="Z21" s="135">
        <f>+M_Inv!AC948</f>
        <v>0</v>
      </c>
      <c r="AA21" s="135">
        <f>+M_Inv!AD948</f>
        <v>0</v>
      </c>
      <c r="AB21" s="135">
        <f>+M_Inv!AE948</f>
        <v>0</v>
      </c>
      <c r="AC21" s="135">
        <f>+M_Inv!AF948</f>
        <v>0</v>
      </c>
      <c r="AD21" s="135">
        <f>+M_Inv!AG948</f>
        <v>0</v>
      </c>
      <c r="AE21" s="135">
        <f>+M_Inv!AH948</f>
        <v>0</v>
      </c>
      <c r="AF21" s="135">
        <f>+M_Inv!AI948</f>
        <v>0</v>
      </c>
      <c r="AG21" s="135">
        <f>+M_Inv!AJ948</f>
        <v>0</v>
      </c>
      <c r="AH21" s="135">
        <f>+M_Inv!AK948</f>
        <v>0</v>
      </c>
      <c r="AI21" s="135">
        <f>+M_Inv!AL948</f>
        <v>0</v>
      </c>
      <c r="AJ21" s="135">
        <f>+M_Inv!AM948</f>
        <v>0</v>
      </c>
      <c r="AK21" s="135">
        <f>+M_Inv!AN948</f>
        <v>0</v>
      </c>
      <c r="AL21" s="135">
        <f>+M_Inv!AO948</f>
        <v>0</v>
      </c>
      <c r="AM21" s="135">
        <f>+M_Inv!AP948</f>
        <v>0</v>
      </c>
      <c r="AN21" s="135">
        <f>+M_Inv!AQ948</f>
        <v>0</v>
      </c>
      <c r="AO21" s="135">
        <f>+M_Inv!AR948</f>
        <v>0</v>
      </c>
      <c r="AP21" s="135">
        <f>+M_Inv!AS948</f>
        <v>0</v>
      </c>
      <c r="AQ21" s="135">
        <f>+M_Inv!AT948</f>
        <v>0</v>
      </c>
      <c r="AR21" s="135">
        <f>+M_Inv!AU948</f>
        <v>0</v>
      </c>
      <c r="AS21" s="135">
        <f>+M_Inv!AV948</f>
        <v>0</v>
      </c>
      <c r="AT21" s="135">
        <f>+M_Inv!AW948</f>
        <v>0</v>
      </c>
      <c r="AU21" s="135">
        <f>+M_Inv!AX948</f>
        <v>0</v>
      </c>
      <c r="AV21" s="135">
        <f>+M_Inv!AY948</f>
        <v>0</v>
      </c>
      <c r="AW21" s="135">
        <f>+M_Inv!AZ948</f>
        <v>0</v>
      </c>
      <c r="AX21" s="135">
        <f>+M_Inv!BA948</f>
        <v>0</v>
      </c>
      <c r="AY21" s="135">
        <f>+M_Inv!BB948</f>
        <v>0</v>
      </c>
      <c r="AZ21" s="135">
        <f>+M_Inv!BC948</f>
        <v>0</v>
      </c>
      <c r="BA21" s="135">
        <f>+M_Inv!BD948</f>
        <v>0</v>
      </c>
      <c r="BB21" s="135">
        <f>+M_Inv!BE948</f>
        <v>0</v>
      </c>
      <c r="BC21" s="135">
        <f>+M_Inv!BF948</f>
        <v>0</v>
      </c>
      <c r="BD21" s="135">
        <f>+M_Inv!BG948</f>
        <v>0</v>
      </c>
      <c r="BE21" s="135">
        <f>+M_Inv!BH948</f>
        <v>0</v>
      </c>
      <c r="BF21" s="135">
        <f>+M_Inv!BI948</f>
        <v>0</v>
      </c>
      <c r="BG21" s="135">
        <f>+M_Inv!BJ948</f>
        <v>0</v>
      </c>
      <c r="BH21" s="135">
        <f>+M_Inv!BK948</f>
        <v>0</v>
      </c>
      <c r="BI21" s="135">
        <f>+M_Inv!BL948</f>
        <v>0</v>
      </c>
      <c r="BJ21" s="135">
        <f>+M_Inv!BM948</f>
        <v>0</v>
      </c>
    </row>
    <row r="22" spans="1:62" x14ac:dyDescent="0.2">
      <c r="A22" s="4" t="s">
        <v>13</v>
      </c>
      <c r="B22" s="3">
        <f>+B23+B24</f>
        <v>0</v>
      </c>
      <c r="C22" s="135">
        <f>+C23+C24</f>
        <v>0</v>
      </c>
      <c r="D22" s="135">
        <f>+D23+D24</f>
        <v>0</v>
      </c>
      <c r="E22" s="135">
        <f t="shared" ref="E22:BJ22" si="8">+E23+E24</f>
        <v>0</v>
      </c>
      <c r="F22" s="135">
        <f t="shared" si="8"/>
        <v>0</v>
      </c>
      <c r="G22" s="135">
        <f t="shared" si="8"/>
        <v>0</v>
      </c>
      <c r="H22" s="135">
        <f t="shared" si="8"/>
        <v>0</v>
      </c>
      <c r="I22" s="135">
        <f t="shared" si="8"/>
        <v>0</v>
      </c>
      <c r="J22" s="135">
        <f t="shared" si="8"/>
        <v>0</v>
      </c>
      <c r="K22" s="135">
        <f t="shared" si="8"/>
        <v>0</v>
      </c>
      <c r="L22" s="135">
        <f t="shared" si="8"/>
        <v>0</v>
      </c>
      <c r="M22" s="135">
        <f t="shared" si="8"/>
        <v>0</v>
      </c>
      <c r="N22" s="135">
        <f t="shared" si="8"/>
        <v>0</v>
      </c>
      <c r="O22" s="135">
        <f t="shared" si="8"/>
        <v>0</v>
      </c>
      <c r="P22" s="135">
        <f t="shared" si="8"/>
        <v>0</v>
      </c>
      <c r="Q22" s="135">
        <f t="shared" si="8"/>
        <v>0</v>
      </c>
      <c r="R22" s="135">
        <f t="shared" si="8"/>
        <v>0</v>
      </c>
      <c r="S22" s="135">
        <f t="shared" si="8"/>
        <v>0</v>
      </c>
      <c r="T22" s="135">
        <f t="shared" si="8"/>
        <v>0</v>
      </c>
      <c r="U22" s="135">
        <f t="shared" si="8"/>
        <v>0</v>
      </c>
      <c r="V22" s="135">
        <f t="shared" si="8"/>
        <v>0</v>
      </c>
      <c r="W22" s="135">
        <f t="shared" si="8"/>
        <v>0</v>
      </c>
      <c r="X22" s="135">
        <f t="shared" si="8"/>
        <v>0</v>
      </c>
      <c r="Y22" s="135">
        <f t="shared" si="8"/>
        <v>0</v>
      </c>
      <c r="Z22" s="135">
        <f t="shared" si="8"/>
        <v>0</v>
      </c>
      <c r="AA22" s="135">
        <f t="shared" si="8"/>
        <v>0</v>
      </c>
      <c r="AB22" s="135">
        <f t="shared" si="8"/>
        <v>0</v>
      </c>
      <c r="AC22" s="135">
        <f t="shared" si="8"/>
        <v>0</v>
      </c>
      <c r="AD22" s="135">
        <f t="shared" si="8"/>
        <v>0</v>
      </c>
      <c r="AE22" s="135">
        <f t="shared" si="8"/>
        <v>0</v>
      </c>
      <c r="AF22" s="135">
        <f t="shared" si="8"/>
        <v>0</v>
      </c>
      <c r="AG22" s="135">
        <f t="shared" si="8"/>
        <v>0</v>
      </c>
      <c r="AH22" s="135">
        <f t="shared" si="8"/>
        <v>0</v>
      </c>
      <c r="AI22" s="135">
        <f t="shared" si="8"/>
        <v>0</v>
      </c>
      <c r="AJ22" s="135">
        <f t="shared" si="8"/>
        <v>0</v>
      </c>
      <c r="AK22" s="135">
        <f t="shared" si="8"/>
        <v>0</v>
      </c>
      <c r="AL22" s="135">
        <f t="shared" si="8"/>
        <v>0</v>
      </c>
      <c r="AM22" s="135">
        <f t="shared" si="8"/>
        <v>0</v>
      </c>
      <c r="AN22" s="135">
        <f t="shared" si="8"/>
        <v>0</v>
      </c>
      <c r="AO22" s="135">
        <f t="shared" si="8"/>
        <v>0</v>
      </c>
      <c r="AP22" s="135">
        <f t="shared" si="8"/>
        <v>0</v>
      </c>
      <c r="AQ22" s="135">
        <f t="shared" si="8"/>
        <v>0</v>
      </c>
      <c r="AR22" s="135">
        <f t="shared" si="8"/>
        <v>0</v>
      </c>
      <c r="AS22" s="135">
        <f t="shared" si="8"/>
        <v>0</v>
      </c>
      <c r="AT22" s="135">
        <f t="shared" si="8"/>
        <v>0</v>
      </c>
      <c r="AU22" s="135">
        <f t="shared" si="8"/>
        <v>0</v>
      </c>
      <c r="AV22" s="135">
        <f t="shared" si="8"/>
        <v>0</v>
      </c>
      <c r="AW22" s="135">
        <f t="shared" si="8"/>
        <v>0</v>
      </c>
      <c r="AX22" s="135">
        <f t="shared" si="8"/>
        <v>0</v>
      </c>
      <c r="AY22" s="135">
        <f t="shared" si="8"/>
        <v>0</v>
      </c>
      <c r="AZ22" s="135">
        <f t="shared" si="8"/>
        <v>0</v>
      </c>
      <c r="BA22" s="135">
        <f t="shared" si="8"/>
        <v>0</v>
      </c>
      <c r="BB22" s="135">
        <f t="shared" si="8"/>
        <v>0</v>
      </c>
      <c r="BC22" s="135">
        <f t="shared" si="8"/>
        <v>0</v>
      </c>
      <c r="BD22" s="135">
        <f t="shared" si="8"/>
        <v>0</v>
      </c>
      <c r="BE22" s="135">
        <f t="shared" si="8"/>
        <v>0</v>
      </c>
      <c r="BF22" s="135">
        <f t="shared" si="8"/>
        <v>0</v>
      </c>
      <c r="BG22" s="135">
        <f t="shared" si="8"/>
        <v>0</v>
      </c>
      <c r="BH22" s="135">
        <f t="shared" si="8"/>
        <v>0</v>
      </c>
      <c r="BI22" s="135">
        <f t="shared" si="8"/>
        <v>0</v>
      </c>
      <c r="BJ22" s="135">
        <f t="shared" si="8"/>
        <v>0</v>
      </c>
    </row>
    <row r="23" spans="1:62" x14ac:dyDescent="0.2">
      <c r="A23" s="1" t="s">
        <v>14</v>
      </c>
      <c r="B23" s="6">
        <v>0</v>
      </c>
      <c r="C23" s="134">
        <f>+M_Inv!F6</f>
        <v>0</v>
      </c>
      <c r="D23" s="134">
        <f>+M_Inv!G6+C23</f>
        <v>0</v>
      </c>
      <c r="E23" s="134">
        <f>+M_Inv!H6+D23</f>
        <v>0</v>
      </c>
      <c r="F23" s="134">
        <f>+M_Inv!I6+E23</f>
        <v>0</v>
      </c>
      <c r="G23" s="134">
        <f>+M_Inv!J6+F23</f>
        <v>0</v>
      </c>
      <c r="H23" s="134">
        <f>+M_Inv!K6+G23</f>
        <v>0</v>
      </c>
      <c r="I23" s="134">
        <f>+M_Inv!L6+H23</f>
        <v>0</v>
      </c>
      <c r="J23" s="134">
        <f>+M_Inv!M6+I23</f>
        <v>0</v>
      </c>
      <c r="K23" s="134">
        <f>+M_Inv!N6+J23</f>
        <v>0</v>
      </c>
      <c r="L23" s="134">
        <f>+M_Inv!O6+K23</f>
        <v>0</v>
      </c>
      <c r="M23" s="134">
        <f>+M_Inv!P6+L23</f>
        <v>0</v>
      </c>
      <c r="N23" s="134">
        <f>+M_Inv!Q6+M23</f>
        <v>0</v>
      </c>
      <c r="O23" s="134">
        <f>+M_Inv!R6+N23</f>
        <v>0</v>
      </c>
      <c r="P23" s="134">
        <f>+M_Inv!S6+O23</f>
        <v>0</v>
      </c>
      <c r="Q23" s="134">
        <f>+M_Inv!T6+P23</f>
        <v>0</v>
      </c>
      <c r="R23" s="134">
        <f>+M_Inv!U6+Q23</f>
        <v>0</v>
      </c>
      <c r="S23" s="134">
        <f>+M_Inv!V6+R23</f>
        <v>0</v>
      </c>
      <c r="T23" s="134">
        <f>+M_Inv!W6+S23</f>
        <v>0</v>
      </c>
      <c r="U23" s="134">
        <f>+M_Inv!X6+T23</f>
        <v>0</v>
      </c>
      <c r="V23" s="134">
        <f>+M_Inv!Y6+U23</f>
        <v>0</v>
      </c>
      <c r="W23" s="134">
        <f>+M_Inv!Z6+V23</f>
        <v>0</v>
      </c>
      <c r="X23" s="134">
        <f>+M_Inv!AA6+W23</f>
        <v>0</v>
      </c>
      <c r="Y23" s="134">
        <f>+M_Inv!AB6+X23</f>
        <v>0</v>
      </c>
      <c r="Z23" s="134">
        <f>+M_Inv!AC6+Y23</f>
        <v>0</v>
      </c>
      <c r="AA23" s="134">
        <f>+M_Inv!AD6+Z23</f>
        <v>0</v>
      </c>
      <c r="AB23" s="134">
        <f>+M_Inv!AE6+AA23</f>
        <v>0</v>
      </c>
      <c r="AC23" s="134">
        <f>+M_Inv!AF6+AB23</f>
        <v>0</v>
      </c>
      <c r="AD23" s="134">
        <f>+M_Inv!AG6+AC23</f>
        <v>0</v>
      </c>
      <c r="AE23" s="134">
        <f>+M_Inv!AH6+AD23</f>
        <v>0</v>
      </c>
      <c r="AF23" s="134">
        <f>+M_Inv!AI6+AE23</f>
        <v>0</v>
      </c>
      <c r="AG23" s="134">
        <f>+M_Inv!AJ6+AF23</f>
        <v>0</v>
      </c>
      <c r="AH23" s="134">
        <f>+M_Inv!AK6+AG23</f>
        <v>0</v>
      </c>
      <c r="AI23" s="134">
        <f>+M_Inv!AL6+AH23</f>
        <v>0</v>
      </c>
      <c r="AJ23" s="134">
        <f>+M_Inv!AM6+AI23</f>
        <v>0</v>
      </c>
      <c r="AK23" s="134">
        <f>+M_Inv!AN6+AJ23</f>
        <v>0</v>
      </c>
      <c r="AL23" s="134">
        <f>+M_Inv!AO6+AK23</f>
        <v>0</v>
      </c>
      <c r="AM23" s="134">
        <f>+M_Inv!AP6+AL23</f>
        <v>0</v>
      </c>
      <c r="AN23" s="134">
        <f>+M_Inv!AQ6+AM23</f>
        <v>0</v>
      </c>
      <c r="AO23" s="134">
        <f>+M_Inv!AR6+AN23</f>
        <v>0</v>
      </c>
      <c r="AP23" s="134">
        <f>+M_Inv!AS6+AO23</f>
        <v>0</v>
      </c>
      <c r="AQ23" s="134">
        <f>+M_Inv!AT6+AP23</f>
        <v>0</v>
      </c>
      <c r="AR23" s="134">
        <f>+M_Inv!AU6+AQ23</f>
        <v>0</v>
      </c>
      <c r="AS23" s="134">
        <f>+M_Inv!AV6+AR23</f>
        <v>0</v>
      </c>
      <c r="AT23" s="134">
        <f>+M_Inv!AW6+AS23</f>
        <v>0</v>
      </c>
      <c r="AU23" s="134">
        <f>+M_Inv!AX6+AT23</f>
        <v>0</v>
      </c>
      <c r="AV23" s="134">
        <f>+M_Inv!AY6+AU23</f>
        <v>0</v>
      </c>
      <c r="AW23" s="134">
        <f>+M_Inv!AZ6+AV23</f>
        <v>0</v>
      </c>
      <c r="AX23" s="134">
        <f>+M_Inv!BA6+AW23</f>
        <v>0</v>
      </c>
      <c r="AY23" s="134">
        <f>+M_Inv!BB6+AX23</f>
        <v>0</v>
      </c>
      <c r="AZ23" s="134">
        <f>+M_Inv!BC6+AY23</f>
        <v>0</v>
      </c>
      <c r="BA23" s="134">
        <f>+M_Inv!BD6+AZ23</f>
        <v>0</v>
      </c>
      <c r="BB23" s="134">
        <f>+M_Inv!BE6+BA23</f>
        <v>0</v>
      </c>
      <c r="BC23" s="134">
        <f>+M_Inv!BF6+BB23</f>
        <v>0</v>
      </c>
      <c r="BD23" s="134">
        <f>+M_Inv!BG6+BC23</f>
        <v>0</v>
      </c>
      <c r="BE23" s="134">
        <f>+M_Inv!BH6+BD23</f>
        <v>0</v>
      </c>
      <c r="BF23" s="134">
        <f>+M_Inv!BI6+BE23</f>
        <v>0</v>
      </c>
      <c r="BG23" s="134">
        <f>+M_Inv!BJ6+BF23</f>
        <v>0</v>
      </c>
      <c r="BH23" s="134">
        <f>+M_Inv!BK6+BG23</f>
        <v>0</v>
      </c>
      <c r="BI23" s="134">
        <f>+M_Inv!BL6+BH23</f>
        <v>0</v>
      </c>
      <c r="BJ23" s="134">
        <f>+M_Inv!BM6+BI23</f>
        <v>0</v>
      </c>
    </row>
    <row r="24" spans="1:62" x14ac:dyDescent="0.2">
      <c r="A24" s="1" t="s">
        <v>15</v>
      </c>
      <c r="B24" s="6">
        <v>0</v>
      </c>
      <c r="C24" s="134">
        <f>+M_Inv!F7</f>
        <v>0</v>
      </c>
      <c r="D24" s="134">
        <f>+M_Inv!G7+C24</f>
        <v>0</v>
      </c>
      <c r="E24" s="134">
        <f>+M_Inv!H7+D24</f>
        <v>0</v>
      </c>
      <c r="F24" s="134">
        <f>+M_Inv!I7+E24</f>
        <v>0</v>
      </c>
      <c r="G24" s="134">
        <f>+M_Inv!J7+F24</f>
        <v>0</v>
      </c>
      <c r="H24" s="134">
        <f>+M_Inv!K7+G24</f>
        <v>0</v>
      </c>
      <c r="I24" s="134">
        <f>+M_Inv!L7+H24</f>
        <v>0</v>
      </c>
      <c r="J24" s="134">
        <f>+M_Inv!M7+I24</f>
        <v>0</v>
      </c>
      <c r="K24" s="134">
        <f>+M_Inv!N7+J24</f>
        <v>0</v>
      </c>
      <c r="L24" s="134">
        <f>+M_Inv!O7+K24</f>
        <v>0</v>
      </c>
      <c r="M24" s="134">
        <f>+M_Inv!P7+L24</f>
        <v>0</v>
      </c>
      <c r="N24" s="134">
        <f>+M_Inv!Q7+M24</f>
        <v>0</v>
      </c>
      <c r="O24" s="134">
        <f>+M_Inv!R7+N24</f>
        <v>0</v>
      </c>
      <c r="P24" s="134">
        <f>+M_Inv!S7+O24</f>
        <v>0</v>
      </c>
      <c r="Q24" s="134">
        <f>+M_Inv!T7+P24</f>
        <v>0</v>
      </c>
      <c r="R24" s="134">
        <f>+M_Inv!U7+Q24</f>
        <v>0</v>
      </c>
      <c r="S24" s="134">
        <f>+M_Inv!V7+R24</f>
        <v>0</v>
      </c>
      <c r="T24" s="134">
        <f>+M_Inv!W7+S24</f>
        <v>0</v>
      </c>
      <c r="U24" s="134">
        <f>+M_Inv!X7+T24</f>
        <v>0</v>
      </c>
      <c r="V24" s="134">
        <f>+M_Inv!Y7+U24</f>
        <v>0</v>
      </c>
      <c r="W24" s="134">
        <f>+M_Inv!Z7+V24</f>
        <v>0</v>
      </c>
      <c r="X24" s="134">
        <f>+M_Inv!AA7+W24</f>
        <v>0</v>
      </c>
      <c r="Y24" s="134">
        <f>+M_Inv!AB7+X24</f>
        <v>0</v>
      </c>
      <c r="Z24" s="134">
        <f>+M_Inv!AC7+Y24</f>
        <v>0</v>
      </c>
      <c r="AA24" s="134">
        <f>+M_Inv!AD7+Z24</f>
        <v>0</v>
      </c>
      <c r="AB24" s="134">
        <f>+M_Inv!AE7+AA24</f>
        <v>0</v>
      </c>
      <c r="AC24" s="134">
        <f>+M_Inv!AF7+AB24</f>
        <v>0</v>
      </c>
      <c r="AD24" s="134">
        <f>+M_Inv!AG7+AC24</f>
        <v>0</v>
      </c>
      <c r="AE24" s="134">
        <f>+M_Inv!AH7+AD24</f>
        <v>0</v>
      </c>
      <c r="AF24" s="134">
        <f>+M_Inv!AI7+AE24</f>
        <v>0</v>
      </c>
      <c r="AG24" s="134">
        <f>+M_Inv!AJ7+AF24</f>
        <v>0</v>
      </c>
      <c r="AH24" s="134">
        <f>+M_Inv!AK7+AG24</f>
        <v>0</v>
      </c>
      <c r="AI24" s="134">
        <f>+M_Inv!AL7+AH24</f>
        <v>0</v>
      </c>
      <c r="AJ24" s="134">
        <f>+M_Inv!AM7+AI24</f>
        <v>0</v>
      </c>
      <c r="AK24" s="134">
        <f>+M_Inv!AN7+AJ24</f>
        <v>0</v>
      </c>
      <c r="AL24" s="134">
        <f>+M_Inv!AO7+AK24</f>
        <v>0</v>
      </c>
      <c r="AM24" s="134">
        <f>+M_Inv!AP7+AL24</f>
        <v>0</v>
      </c>
      <c r="AN24" s="134">
        <f>+M_Inv!AQ7+AM24</f>
        <v>0</v>
      </c>
      <c r="AO24" s="134">
        <f>+M_Inv!AR7+AN24</f>
        <v>0</v>
      </c>
      <c r="AP24" s="134">
        <f>+M_Inv!AS7+AO24</f>
        <v>0</v>
      </c>
      <c r="AQ24" s="134">
        <f>+M_Inv!AT7+AP24</f>
        <v>0</v>
      </c>
      <c r="AR24" s="134">
        <f>+M_Inv!AU7+AQ24</f>
        <v>0</v>
      </c>
      <c r="AS24" s="134">
        <f>+M_Inv!AV7+AR24</f>
        <v>0</v>
      </c>
      <c r="AT24" s="134">
        <f>+M_Inv!AW7+AS24</f>
        <v>0</v>
      </c>
      <c r="AU24" s="134">
        <f>+M_Inv!AX7+AT24</f>
        <v>0</v>
      </c>
      <c r="AV24" s="134">
        <f>+M_Inv!AY7+AU24</f>
        <v>0</v>
      </c>
      <c r="AW24" s="134">
        <f>+M_Inv!AZ7+AV24</f>
        <v>0</v>
      </c>
      <c r="AX24" s="134">
        <f>+M_Inv!BA7+AW24</f>
        <v>0</v>
      </c>
      <c r="AY24" s="134">
        <f>+M_Inv!BB7+AX24</f>
        <v>0</v>
      </c>
      <c r="AZ24" s="134">
        <f>+M_Inv!BC7+AY24</f>
        <v>0</v>
      </c>
      <c r="BA24" s="134">
        <f>+M_Inv!BD7+AZ24</f>
        <v>0</v>
      </c>
      <c r="BB24" s="134">
        <f>+M_Inv!BE7+BA24</f>
        <v>0</v>
      </c>
      <c r="BC24" s="134">
        <f>+M_Inv!BF7+BB24</f>
        <v>0</v>
      </c>
      <c r="BD24" s="134">
        <f>+M_Inv!BG7+BC24</f>
        <v>0</v>
      </c>
      <c r="BE24" s="134">
        <f>+M_Inv!BH7+BD24</f>
        <v>0</v>
      </c>
      <c r="BF24" s="134">
        <f>+M_Inv!BI7+BE24</f>
        <v>0</v>
      </c>
      <c r="BG24" s="134">
        <f>+M_Inv!BJ7+BF24</f>
        <v>0</v>
      </c>
      <c r="BH24" s="134">
        <f>+M_Inv!BK7+BG24</f>
        <v>0</v>
      </c>
      <c r="BI24" s="134">
        <f>+M_Inv!BL7+BH24</f>
        <v>0</v>
      </c>
      <c r="BJ24" s="134">
        <f>+M_Inv!BM7+BI24</f>
        <v>0</v>
      </c>
    </row>
    <row r="25" spans="1:62" x14ac:dyDescent="0.2">
      <c r="A25" s="4" t="s">
        <v>16</v>
      </c>
      <c r="B25" s="3">
        <v>0</v>
      </c>
      <c r="C25" s="135">
        <f>+M_Inv!F949+M_Inv!F950</f>
        <v>0</v>
      </c>
      <c r="D25" s="135">
        <f>+M_Inv!G949+M_Inv!G950</f>
        <v>0</v>
      </c>
      <c r="E25" s="135">
        <f>+M_Inv!H949+M_Inv!H950</f>
        <v>0</v>
      </c>
      <c r="F25" s="135">
        <f>+M_Inv!I949+M_Inv!I950</f>
        <v>0</v>
      </c>
      <c r="G25" s="135">
        <f>+M_Inv!J949+M_Inv!J950</f>
        <v>0</v>
      </c>
      <c r="H25" s="135">
        <f>+M_Inv!K949+M_Inv!K950</f>
        <v>0</v>
      </c>
      <c r="I25" s="135">
        <f>+M_Inv!L949+M_Inv!L950</f>
        <v>0</v>
      </c>
      <c r="J25" s="135">
        <f>+M_Inv!M949+M_Inv!M950</f>
        <v>0</v>
      </c>
      <c r="K25" s="135">
        <f>+M_Inv!N949+M_Inv!N950</f>
        <v>0</v>
      </c>
      <c r="L25" s="135">
        <f>+M_Inv!O949+M_Inv!O950</f>
        <v>0</v>
      </c>
      <c r="M25" s="135">
        <f>+M_Inv!P949+M_Inv!P950</f>
        <v>0</v>
      </c>
      <c r="N25" s="135">
        <f>+M_Inv!Q949+M_Inv!Q950</f>
        <v>0</v>
      </c>
      <c r="O25" s="135">
        <f>+M_Inv!R949+M_Inv!R950</f>
        <v>0</v>
      </c>
      <c r="P25" s="135">
        <f>+M_Inv!S949+M_Inv!S950</f>
        <v>0</v>
      </c>
      <c r="Q25" s="135">
        <f>+M_Inv!T949+M_Inv!T950</f>
        <v>0</v>
      </c>
      <c r="R25" s="135">
        <f>+M_Inv!U949+M_Inv!U950</f>
        <v>0</v>
      </c>
      <c r="S25" s="135">
        <f>+M_Inv!V949+M_Inv!V950</f>
        <v>0</v>
      </c>
      <c r="T25" s="135">
        <f>+M_Inv!W949+M_Inv!W950</f>
        <v>0</v>
      </c>
      <c r="U25" s="135">
        <f>+M_Inv!X949+M_Inv!X950</f>
        <v>0</v>
      </c>
      <c r="V25" s="135">
        <f>+M_Inv!Y949+M_Inv!Y950</f>
        <v>0</v>
      </c>
      <c r="W25" s="135">
        <f>+M_Inv!Z949+M_Inv!Z950</f>
        <v>0</v>
      </c>
      <c r="X25" s="135">
        <f>+M_Inv!AA949+M_Inv!AA950</f>
        <v>0</v>
      </c>
      <c r="Y25" s="135">
        <f>+M_Inv!AB949+M_Inv!AB950</f>
        <v>0</v>
      </c>
      <c r="Z25" s="135">
        <f>+M_Inv!AC949+M_Inv!AC950</f>
        <v>0</v>
      </c>
      <c r="AA25" s="135">
        <f>+M_Inv!AD949+M_Inv!AD950</f>
        <v>0</v>
      </c>
      <c r="AB25" s="135">
        <f>+M_Inv!AE949+M_Inv!AE950</f>
        <v>0</v>
      </c>
      <c r="AC25" s="135">
        <f>+M_Inv!AF949+M_Inv!AF950</f>
        <v>0</v>
      </c>
      <c r="AD25" s="135">
        <f>+M_Inv!AG949+M_Inv!AG950</f>
        <v>0</v>
      </c>
      <c r="AE25" s="135">
        <f>+M_Inv!AH949+M_Inv!AH950</f>
        <v>0</v>
      </c>
      <c r="AF25" s="135">
        <f>+M_Inv!AI949+M_Inv!AI950</f>
        <v>0</v>
      </c>
      <c r="AG25" s="135">
        <f>+M_Inv!AJ949+M_Inv!AJ950</f>
        <v>0</v>
      </c>
      <c r="AH25" s="135">
        <f>+M_Inv!AK949+M_Inv!AK950</f>
        <v>0</v>
      </c>
      <c r="AI25" s="135">
        <f>+M_Inv!AL949+M_Inv!AL950</f>
        <v>0</v>
      </c>
      <c r="AJ25" s="135">
        <f>+M_Inv!AM949+M_Inv!AM950</f>
        <v>0</v>
      </c>
      <c r="AK25" s="135">
        <f>+M_Inv!AN949+M_Inv!AN950</f>
        <v>0</v>
      </c>
      <c r="AL25" s="135">
        <f>+M_Inv!AO949+M_Inv!AO950</f>
        <v>0</v>
      </c>
      <c r="AM25" s="135">
        <f>+M_Inv!AP949+M_Inv!AP950</f>
        <v>0</v>
      </c>
      <c r="AN25" s="135">
        <f>+M_Inv!AQ949+M_Inv!AQ950</f>
        <v>0</v>
      </c>
      <c r="AO25" s="135">
        <f>+M_Inv!AR949+M_Inv!AR950</f>
        <v>0</v>
      </c>
      <c r="AP25" s="135">
        <f>+M_Inv!AS949+M_Inv!AS950</f>
        <v>0</v>
      </c>
      <c r="AQ25" s="135">
        <f>+M_Inv!AT949+M_Inv!AT950</f>
        <v>0</v>
      </c>
      <c r="AR25" s="135">
        <f>+M_Inv!AU949+M_Inv!AU950</f>
        <v>0</v>
      </c>
      <c r="AS25" s="135">
        <f>+M_Inv!AV949+M_Inv!AV950</f>
        <v>0</v>
      </c>
      <c r="AT25" s="135">
        <f>+M_Inv!AW949+M_Inv!AW950</f>
        <v>0</v>
      </c>
      <c r="AU25" s="135">
        <f>+M_Inv!AX949+M_Inv!AX950</f>
        <v>0</v>
      </c>
      <c r="AV25" s="135">
        <f>+M_Inv!AY949+M_Inv!AY950</f>
        <v>0</v>
      </c>
      <c r="AW25" s="135">
        <f>+M_Inv!AZ949+M_Inv!AZ950</f>
        <v>0</v>
      </c>
      <c r="AX25" s="135">
        <f>+M_Inv!BA949+M_Inv!BA950</f>
        <v>0</v>
      </c>
      <c r="AY25" s="135">
        <f>+M_Inv!BB949+M_Inv!BB950</f>
        <v>0</v>
      </c>
      <c r="AZ25" s="135">
        <f>+M_Inv!BC949+M_Inv!BC950</f>
        <v>0</v>
      </c>
      <c r="BA25" s="135">
        <f>+M_Inv!BD949+M_Inv!BD950</f>
        <v>0</v>
      </c>
      <c r="BB25" s="135">
        <f>+M_Inv!BE949+M_Inv!BE950</f>
        <v>0</v>
      </c>
      <c r="BC25" s="135">
        <f>+M_Inv!BF949+M_Inv!BF950</f>
        <v>0</v>
      </c>
      <c r="BD25" s="135">
        <f>+M_Inv!BG949+M_Inv!BG950</f>
        <v>0</v>
      </c>
      <c r="BE25" s="135">
        <f>+M_Inv!BH949+M_Inv!BH950</f>
        <v>0</v>
      </c>
      <c r="BF25" s="135">
        <f>+M_Inv!BI949+M_Inv!BI950</f>
        <v>0</v>
      </c>
      <c r="BG25" s="135">
        <f>+M_Inv!BJ949+M_Inv!BJ950</f>
        <v>0</v>
      </c>
      <c r="BH25" s="135">
        <f>+M_Inv!BK949+M_Inv!BK950</f>
        <v>0</v>
      </c>
      <c r="BI25" s="135">
        <f>+M_Inv!BL949+M_Inv!BL950</f>
        <v>0</v>
      </c>
      <c r="BJ25" s="135">
        <f>+M_Inv!BM949+M_Inv!BM950</f>
        <v>0</v>
      </c>
    </row>
    <row r="26" spans="1:62" x14ac:dyDescent="0.2">
      <c r="A26" s="4"/>
      <c r="B26" s="4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</row>
    <row r="27" spans="1:62" x14ac:dyDescent="0.2">
      <c r="A27" s="2" t="s">
        <v>17</v>
      </c>
      <c r="B27" s="3">
        <f>+B28-B32</f>
        <v>0</v>
      </c>
      <c r="C27" s="135">
        <f>+C28-C32</f>
        <v>0</v>
      </c>
      <c r="D27" s="135">
        <f>+D28-D32</f>
        <v>0</v>
      </c>
      <c r="E27" s="135">
        <f t="shared" ref="E27:BJ27" si="9">+E28-E32</f>
        <v>0</v>
      </c>
      <c r="F27" s="135">
        <f t="shared" si="9"/>
        <v>0</v>
      </c>
      <c r="G27" s="135">
        <f t="shared" si="9"/>
        <v>0</v>
      </c>
      <c r="H27" s="135">
        <f t="shared" si="9"/>
        <v>0</v>
      </c>
      <c r="I27" s="135">
        <f t="shared" si="9"/>
        <v>0</v>
      </c>
      <c r="J27" s="135">
        <f t="shared" si="9"/>
        <v>0</v>
      </c>
      <c r="K27" s="135">
        <f t="shared" si="9"/>
        <v>0</v>
      </c>
      <c r="L27" s="135">
        <f t="shared" si="9"/>
        <v>0</v>
      </c>
      <c r="M27" s="135">
        <f t="shared" si="9"/>
        <v>0</v>
      </c>
      <c r="N27" s="135">
        <f t="shared" si="9"/>
        <v>0</v>
      </c>
      <c r="O27" s="135">
        <f t="shared" si="9"/>
        <v>0</v>
      </c>
      <c r="P27" s="135">
        <f t="shared" si="9"/>
        <v>0</v>
      </c>
      <c r="Q27" s="135">
        <f t="shared" si="9"/>
        <v>0</v>
      </c>
      <c r="R27" s="135">
        <f t="shared" si="9"/>
        <v>0</v>
      </c>
      <c r="S27" s="135">
        <f t="shared" si="9"/>
        <v>0</v>
      </c>
      <c r="T27" s="135">
        <f t="shared" si="9"/>
        <v>0</v>
      </c>
      <c r="U27" s="135">
        <f t="shared" si="9"/>
        <v>0</v>
      </c>
      <c r="V27" s="135">
        <f t="shared" si="9"/>
        <v>0</v>
      </c>
      <c r="W27" s="135">
        <f t="shared" si="9"/>
        <v>0</v>
      </c>
      <c r="X27" s="135">
        <f t="shared" si="9"/>
        <v>0</v>
      </c>
      <c r="Y27" s="135">
        <f t="shared" si="9"/>
        <v>0</v>
      </c>
      <c r="Z27" s="135">
        <f t="shared" si="9"/>
        <v>0</v>
      </c>
      <c r="AA27" s="135">
        <f t="shared" si="9"/>
        <v>0</v>
      </c>
      <c r="AB27" s="135">
        <f t="shared" si="9"/>
        <v>0</v>
      </c>
      <c r="AC27" s="135">
        <f t="shared" si="9"/>
        <v>0</v>
      </c>
      <c r="AD27" s="135">
        <f t="shared" si="9"/>
        <v>0</v>
      </c>
      <c r="AE27" s="135">
        <f t="shared" si="9"/>
        <v>0</v>
      </c>
      <c r="AF27" s="135">
        <f t="shared" si="9"/>
        <v>0</v>
      </c>
      <c r="AG27" s="135">
        <f t="shared" si="9"/>
        <v>0</v>
      </c>
      <c r="AH27" s="135">
        <f t="shared" si="9"/>
        <v>0</v>
      </c>
      <c r="AI27" s="135">
        <f t="shared" si="9"/>
        <v>0</v>
      </c>
      <c r="AJ27" s="135">
        <f t="shared" si="9"/>
        <v>0</v>
      </c>
      <c r="AK27" s="135">
        <f t="shared" si="9"/>
        <v>0</v>
      </c>
      <c r="AL27" s="135">
        <f t="shared" si="9"/>
        <v>0</v>
      </c>
      <c r="AM27" s="135">
        <f t="shared" si="9"/>
        <v>0</v>
      </c>
      <c r="AN27" s="135">
        <f t="shared" si="9"/>
        <v>0</v>
      </c>
      <c r="AO27" s="135">
        <f t="shared" si="9"/>
        <v>0</v>
      </c>
      <c r="AP27" s="135">
        <f t="shared" si="9"/>
        <v>0</v>
      </c>
      <c r="AQ27" s="135">
        <f t="shared" si="9"/>
        <v>0</v>
      </c>
      <c r="AR27" s="135">
        <f t="shared" si="9"/>
        <v>0</v>
      </c>
      <c r="AS27" s="135">
        <f t="shared" si="9"/>
        <v>0</v>
      </c>
      <c r="AT27" s="135">
        <f t="shared" si="9"/>
        <v>0</v>
      </c>
      <c r="AU27" s="135">
        <f t="shared" si="9"/>
        <v>0</v>
      </c>
      <c r="AV27" s="135">
        <f t="shared" si="9"/>
        <v>0</v>
      </c>
      <c r="AW27" s="135">
        <f t="shared" si="9"/>
        <v>0</v>
      </c>
      <c r="AX27" s="135">
        <f t="shared" si="9"/>
        <v>0</v>
      </c>
      <c r="AY27" s="135">
        <f t="shared" si="9"/>
        <v>0</v>
      </c>
      <c r="AZ27" s="135">
        <f t="shared" si="9"/>
        <v>0</v>
      </c>
      <c r="BA27" s="135">
        <f t="shared" si="9"/>
        <v>0</v>
      </c>
      <c r="BB27" s="135">
        <f t="shared" si="9"/>
        <v>0</v>
      </c>
      <c r="BC27" s="135">
        <f t="shared" si="9"/>
        <v>0</v>
      </c>
      <c r="BD27" s="135">
        <f t="shared" si="9"/>
        <v>0</v>
      </c>
      <c r="BE27" s="135">
        <f t="shared" si="9"/>
        <v>0</v>
      </c>
      <c r="BF27" s="135">
        <f t="shared" si="9"/>
        <v>0</v>
      </c>
      <c r="BG27" s="135">
        <f t="shared" si="9"/>
        <v>0</v>
      </c>
      <c r="BH27" s="135">
        <f t="shared" si="9"/>
        <v>0</v>
      </c>
      <c r="BI27" s="135">
        <f t="shared" si="9"/>
        <v>0</v>
      </c>
      <c r="BJ27" s="135">
        <f t="shared" si="9"/>
        <v>0</v>
      </c>
    </row>
    <row r="28" spans="1:62" x14ac:dyDescent="0.2">
      <c r="A28" s="4" t="s">
        <v>18</v>
      </c>
      <c r="B28" s="3">
        <f>+SUM(B29:B31)</f>
        <v>0</v>
      </c>
      <c r="C28" s="135">
        <f>+SUM(C29:C31)</f>
        <v>0</v>
      </c>
      <c r="D28" s="135">
        <f>+SUM(D29:D31)</f>
        <v>0</v>
      </c>
      <c r="E28" s="135">
        <f t="shared" ref="E28:BJ28" si="10">+SUM(E29:E31)</f>
        <v>0</v>
      </c>
      <c r="F28" s="135">
        <f t="shared" si="10"/>
        <v>0</v>
      </c>
      <c r="G28" s="135">
        <f t="shared" si="10"/>
        <v>0</v>
      </c>
      <c r="H28" s="135">
        <f t="shared" si="10"/>
        <v>0</v>
      </c>
      <c r="I28" s="135">
        <f t="shared" si="10"/>
        <v>0</v>
      </c>
      <c r="J28" s="135">
        <f t="shared" si="10"/>
        <v>0</v>
      </c>
      <c r="K28" s="135">
        <f t="shared" si="10"/>
        <v>0</v>
      </c>
      <c r="L28" s="135">
        <f t="shared" si="10"/>
        <v>0</v>
      </c>
      <c r="M28" s="135">
        <f t="shared" si="10"/>
        <v>0</v>
      </c>
      <c r="N28" s="135">
        <f t="shared" si="10"/>
        <v>0</v>
      </c>
      <c r="O28" s="135">
        <f t="shared" si="10"/>
        <v>0</v>
      </c>
      <c r="P28" s="135">
        <f t="shared" si="10"/>
        <v>0</v>
      </c>
      <c r="Q28" s="135">
        <f t="shared" si="10"/>
        <v>0</v>
      </c>
      <c r="R28" s="135">
        <f t="shared" si="10"/>
        <v>0</v>
      </c>
      <c r="S28" s="135">
        <f t="shared" si="10"/>
        <v>0</v>
      </c>
      <c r="T28" s="135">
        <f t="shared" si="10"/>
        <v>0</v>
      </c>
      <c r="U28" s="135">
        <f t="shared" si="10"/>
        <v>0</v>
      </c>
      <c r="V28" s="135">
        <f t="shared" si="10"/>
        <v>0</v>
      </c>
      <c r="W28" s="135">
        <f t="shared" si="10"/>
        <v>0</v>
      </c>
      <c r="X28" s="135">
        <f t="shared" si="10"/>
        <v>0</v>
      </c>
      <c r="Y28" s="135">
        <f t="shared" si="10"/>
        <v>0</v>
      </c>
      <c r="Z28" s="135">
        <f t="shared" si="10"/>
        <v>0</v>
      </c>
      <c r="AA28" s="135">
        <f t="shared" si="10"/>
        <v>0</v>
      </c>
      <c r="AB28" s="135">
        <f t="shared" si="10"/>
        <v>0</v>
      </c>
      <c r="AC28" s="135">
        <f t="shared" si="10"/>
        <v>0</v>
      </c>
      <c r="AD28" s="135">
        <f t="shared" si="10"/>
        <v>0</v>
      </c>
      <c r="AE28" s="135">
        <f t="shared" si="10"/>
        <v>0</v>
      </c>
      <c r="AF28" s="135">
        <f t="shared" si="10"/>
        <v>0</v>
      </c>
      <c r="AG28" s="135">
        <f t="shared" si="10"/>
        <v>0</v>
      </c>
      <c r="AH28" s="135">
        <f t="shared" si="10"/>
        <v>0</v>
      </c>
      <c r="AI28" s="135">
        <f t="shared" si="10"/>
        <v>0</v>
      </c>
      <c r="AJ28" s="135">
        <f t="shared" si="10"/>
        <v>0</v>
      </c>
      <c r="AK28" s="135">
        <f t="shared" si="10"/>
        <v>0</v>
      </c>
      <c r="AL28" s="135">
        <f t="shared" si="10"/>
        <v>0</v>
      </c>
      <c r="AM28" s="135">
        <f t="shared" si="10"/>
        <v>0</v>
      </c>
      <c r="AN28" s="135">
        <f t="shared" si="10"/>
        <v>0</v>
      </c>
      <c r="AO28" s="135">
        <f t="shared" si="10"/>
        <v>0</v>
      </c>
      <c r="AP28" s="135">
        <f t="shared" si="10"/>
        <v>0</v>
      </c>
      <c r="AQ28" s="135">
        <f t="shared" si="10"/>
        <v>0</v>
      </c>
      <c r="AR28" s="135">
        <f t="shared" si="10"/>
        <v>0</v>
      </c>
      <c r="AS28" s="135">
        <f t="shared" si="10"/>
        <v>0</v>
      </c>
      <c r="AT28" s="135">
        <f t="shared" si="10"/>
        <v>0</v>
      </c>
      <c r="AU28" s="135">
        <f t="shared" si="10"/>
        <v>0</v>
      </c>
      <c r="AV28" s="135">
        <f t="shared" si="10"/>
        <v>0</v>
      </c>
      <c r="AW28" s="135">
        <f t="shared" si="10"/>
        <v>0</v>
      </c>
      <c r="AX28" s="135">
        <f t="shared" si="10"/>
        <v>0</v>
      </c>
      <c r="AY28" s="135">
        <f t="shared" si="10"/>
        <v>0</v>
      </c>
      <c r="AZ28" s="135">
        <f t="shared" si="10"/>
        <v>0</v>
      </c>
      <c r="BA28" s="135">
        <f t="shared" si="10"/>
        <v>0</v>
      </c>
      <c r="BB28" s="135">
        <f t="shared" si="10"/>
        <v>0</v>
      </c>
      <c r="BC28" s="135">
        <f t="shared" si="10"/>
        <v>0</v>
      </c>
      <c r="BD28" s="135">
        <f t="shared" si="10"/>
        <v>0</v>
      </c>
      <c r="BE28" s="135">
        <f t="shared" si="10"/>
        <v>0</v>
      </c>
      <c r="BF28" s="135">
        <f t="shared" si="10"/>
        <v>0</v>
      </c>
      <c r="BG28" s="135">
        <f t="shared" si="10"/>
        <v>0</v>
      </c>
      <c r="BH28" s="135">
        <f t="shared" si="10"/>
        <v>0</v>
      </c>
      <c r="BI28" s="135">
        <f t="shared" si="10"/>
        <v>0</v>
      </c>
      <c r="BJ28" s="135">
        <f t="shared" si="10"/>
        <v>0</v>
      </c>
    </row>
    <row r="29" spans="1:62" x14ac:dyDescent="0.2">
      <c r="A29" s="1" t="s">
        <v>19</v>
      </c>
      <c r="B29" s="6">
        <v>0</v>
      </c>
      <c r="C29" s="134">
        <f>+M_Inv!F8</f>
        <v>0</v>
      </c>
      <c r="D29" s="134">
        <f>+M_Inv!G8+C29</f>
        <v>0</v>
      </c>
      <c r="E29" s="134">
        <f>+M_Inv!H8+D29</f>
        <v>0</v>
      </c>
      <c r="F29" s="134">
        <f>+M_Inv!I8+E29</f>
        <v>0</v>
      </c>
      <c r="G29" s="134">
        <f>+M_Inv!J8+F29</f>
        <v>0</v>
      </c>
      <c r="H29" s="134">
        <f>+M_Inv!K8+G29</f>
        <v>0</v>
      </c>
      <c r="I29" s="134">
        <f>+M_Inv!L8+H29</f>
        <v>0</v>
      </c>
      <c r="J29" s="134">
        <f>+M_Inv!M8+I29</f>
        <v>0</v>
      </c>
      <c r="K29" s="134">
        <f>+M_Inv!N8+J29</f>
        <v>0</v>
      </c>
      <c r="L29" s="134">
        <f>+M_Inv!O8+K29</f>
        <v>0</v>
      </c>
      <c r="M29" s="134">
        <f>+M_Inv!P8+L29</f>
        <v>0</v>
      </c>
      <c r="N29" s="134">
        <f>+M_Inv!Q8+M29</f>
        <v>0</v>
      </c>
      <c r="O29" s="134">
        <f>+M_Inv!R8+N29</f>
        <v>0</v>
      </c>
      <c r="P29" s="134">
        <f>+M_Inv!S8+O29</f>
        <v>0</v>
      </c>
      <c r="Q29" s="134">
        <f>+M_Inv!T8+P29</f>
        <v>0</v>
      </c>
      <c r="R29" s="134">
        <f>+M_Inv!U8+Q29</f>
        <v>0</v>
      </c>
      <c r="S29" s="134">
        <f>+M_Inv!V8+R29</f>
        <v>0</v>
      </c>
      <c r="T29" s="134">
        <f>+M_Inv!W8+S29</f>
        <v>0</v>
      </c>
      <c r="U29" s="134">
        <f>+M_Inv!X8+T29</f>
        <v>0</v>
      </c>
      <c r="V29" s="134">
        <f>+M_Inv!Y8+U29</f>
        <v>0</v>
      </c>
      <c r="W29" s="134">
        <f>+M_Inv!Z8+V29</f>
        <v>0</v>
      </c>
      <c r="X29" s="134">
        <f>+M_Inv!AA8+W29</f>
        <v>0</v>
      </c>
      <c r="Y29" s="134">
        <f>+M_Inv!AB8+X29</f>
        <v>0</v>
      </c>
      <c r="Z29" s="134">
        <f>+M_Inv!AC8+Y29</f>
        <v>0</v>
      </c>
      <c r="AA29" s="134">
        <f>+M_Inv!AD8+Z29</f>
        <v>0</v>
      </c>
      <c r="AB29" s="134">
        <f>+M_Inv!AE8+AA29</f>
        <v>0</v>
      </c>
      <c r="AC29" s="134">
        <f>+M_Inv!AF8+AB29</f>
        <v>0</v>
      </c>
      <c r="AD29" s="134">
        <f>+M_Inv!AG8+AC29</f>
        <v>0</v>
      </c>
      <c r="AE29" s="134">
        <f>+M_Inv!AH8+AD29</f>
        <v>0</v>
      </c>
      <c r="AF29" s="134">
        <f>+M_Inv!AI8+AE29</f>
        <v>0</v>
      </c>
      <c r="AG29" s="134">
        <f>+M_Inv!AJ8+AF29</f>
        <v>0</v>
      </c>
      <c r="AH29" s="134">
        <f>+M_Inv!AK8+AG29</f>
        <v>0</v>
      </c>
      <c r="AI29" s="134">
        <f>+M_Inv!AL8+AH29</f>
        <v>0</v>
      </c>
      <c r="AJ29" s="134">
        <f>+M_Inv!AM8+AI29</f>
        <v>0</v>
      </c>
      <c r="AK29" s="134">
        <f>+M_Inv!AN8+AJ29</f>
        <v>0</v>
      </c>
      <c r="AL29" s="134">
        <f>+M_Inv!AO8+AK29</f>
        <v>0</v>
      </c>
      <c r="AM29" s="134">
        <f>+M_Inv!AP8+AL29</f>
        <v>0</v>
      </c>
      <c r="AN29" s="134">
        <f>+M_Inv!AQ8+AM29</f>
        <v>0</v>
      </c>
      <c r="AO29" s="134">
        <f>+M_Inv!AR8+AN29</f>
        <v>0</v>
      </c>
      <c r="AP29" s="134">
        <f>+M_Inv!AS8+AO29</f>
        <v>0</v>
      </c>
      <c r="AQ29" s="134">
        <f>+M_Inv!AT8+AP29</f>
        <v>0</v>
      </c>
      <c r="AR29" s="134">
        <f>+M_Inv!AU8+AQ29</f>
        <v>0</v>
      </c>
      <c r="AS29" s="134">
        <f>+M_Inv!AV8+AR29</f>
        <v>0</v>
      </c>
      <c r="AT29" s="134">
        <f>+M_Inv!AW8+AS29</f>
        <v>0</v>
      </c>
      <c r="AU29" s="134">
        <f>+M_Inv!AX8+AT29</f>
        <v>0</v>
      </c>
      <c r="AV29" s="134">
        <f>+M_Inv!AY8+AU29</f>
        <v>0</v>
      </c>
      <c r="AW29" s="134">
        <f>+M_Inv!AZ8+AV29</f>
        <v>0</v>
      </c>
      <c r="AX29" s="134">
        <f>+M_Inv!BA8+AW29</f>
        <v>0</v>
      </c>
      <c r="AY29" s="134">
        <f>+M_Inv!BB8+AX29</f>
        <v>0</v>
      </c>
      <c r="AZ29" s="134">
        <f>+M_Inv!BC8+AY29</f>
        <v>0</v>
      </c>
      <c r="BA29" s="134">
        <f>+M_Inv!BD8+AZ29</f>
        <v>0</v>
      </c>
      <c r="BB29" s="134">
        <f>+M_Inv!BE8+BA29</f>
        <v>0</v>
      </c>
      <c r="BC29" s="134">
        <f>+M_Inv!BF8+BB29</f>
        <v>0</v>
      </c>
      <c r="BD29" s="134">
        <f>+M_Inv!BG8+BC29</f>
        <v>0</v>
      </c>
      <c r="BE29" s="134">
        <f>+M_Inv!BH8+BD29</f>
        <v>0</v>
      </c>
      <c r="BF29" s="134">
        <f>+M_Inv!BI8+BE29</f>
        <v>0</v>
      </c>
      <c r="BG29" s="134">
        <f>+M_Inv!BJ8+BF29</f>
        <v>0</v>
      </c>
      <c r="BH29" s="134">
        <f>+M_Inv!BK8+BG29</f>
        <v>0</v>
      </c>
      <c r="BI29" s="134">
        <f>+M_Inv!BL8+BH29</f>
        <v>0</v>
      </c>
      <c r="BJ29" s="134">
        <f>+M_Inv!BM8+BI29</f>
        <v>0</v>
      </c>
    </row>
    <row r="30" spans="1:62" x14ac:dyDescent="0.2">
      <c r="A30" s="1" t="s">
        <v>20</v>
      </c>
      <c r="B30" s="6">
        <v>0</v>
      </c>
      <c r="C30" s="134">
        <f>+M_Inv!F9</f>
        <v>0</v>
      </c>
      <c r="D30" s="134">
        <f>+M_Inv!G9+C30</f>
        <v>0</v>
      </c>
      <c r="E30" s="134">
        <f>+M_Inv!H9+D30</f>
        <v>0</v>
      </c>
      <c r="F30" s="134">
        <f>+M_Inv!I9+E30</f>
        <v>0</v>
      </c>
      <c r="G30" s="134">
        <f>+M_Inv!J9+F30</f>
        <v>0</v>
      </c>
      <c r="H30" s="134">
        <f>+M_Inv!K9+G30</f>
        <v>0</v>
      </c>
      <c r="I30" s="134">
        <f>+M_Inv!L9+H30</f>
        <v>0</v>
      </c>
      <c r="J30" s="134">
        <f>+M_Inv!M9+I30</f>
        <v>0</v>
      </c>
      <c r="K30" s="134">
        <f>+M_Inv!N9+J30</f>
        <v>0</v>
      </c>
      <c r="L30" s="134">
        <f>+M_Inv!O9+K30</f>
        <v>0</v>
      </c>
      <c r="M30" s="134">
        <f>+M_Inv!P9+L30</f>
        <v>0</v>
      </c>
      <c r="N30" s="134">
        <f>+M_Inv!Q9+M30</f>
        <v>0</v>
      </c>
      <c r="O30" s="134">
        <f>+M_Inv!R9+N30</f>
        <v>0</v>
      </c>
      <c r="P30" s="134">
        <f>+M_Inv!S9+O30</f>
        <v>0</v>
      </c>
      <c r="Q30" s="134">
        <f>+M_Inv!T9+P30</f>
        <v>0</v>
      </c>
      <c r="R30" s="134">
        <f>+M_Inv!U9+Q30</f>
        <v>0</v>
      </c>
      <c r="S30" s="134">
        <f>+M_Inv!V9+R30</f>
        <v>0</v>
      </c>
      <c r="T30" s="134">
        <f>+M_Inv!W9+S30</f>
        <v>0</v>
      </c>
      <c r="U30" s="134">
        <f>+M_Inv!X9+T30</f>
        <v>0</v>
      </c>
      <c r="V30" s="134">
        <f>+M_Inv!Y9+U30</f>
        <v>0</v>
      </c>
      <c r="W30" s="134">
        <f>+M_Inv!Z9+V30</f>
        <v>0</v>
      </c>
      <c r="X30" s="134">
        <f>+M_Inv!AA9+W30</f>
        <v>0</v>
      </c>
      <c r="Y30" s="134">
        <f>+M_Inv!AB9+X30</f>
        <v>0</v>
      </c>
      <c r="Z30" s="134">
        <f>+M_Inv!AC9+Y30</f>
        <v>0</v>
      </c>
      <c r="AA30" s="134">
        <f>+M_Inv!AD9+Z30</f>
        <v>0</v>
      </c>
      <c r="AB30" s="134">
        <f>+M_Inv!AE9+AA30</f>
        <v>0</v>
      </c>
      <c r="AC30" s="134">
        <f>+M_Inv!AF9+AB30</f>
        <v>0</v>
      </c>
      <c r="AD30" s="134">
        <f>+M_Inv!AG9+AC30</f>
        <v>0</v>
      </c>
      <c r="AE30" s="134">
        <f>+M_Inv!AH9+AD30</f>
        <v>0</v>
      </c>
      <c r="AF30" s="134">
        <f>+M_Inv!AI9+AE30</f>
        <v>0</v>
      </c>
      <c r="AG30" s="134">
        <f>+M_Inv!AJ9+AF30</f>
        <v>0</v>
      </c>
      <c r="AH30" s="134">
        <f>+M_Inv!AK9+AG30</f>
        <v>0</v>
      </c>
      <c r="AI30" s="134">
        <f>+M_Inv!AL9+AH30</f>
        <v>0</v>
      </c>
      <c r="AJ30" s="134">
        <f>+M_Inv!AM9+AI30</f>
        <v>0</v>
      </c>
      <c r="AK30" s="134">
        <f>+M_Inv!AN9+AJ30</f>
        <v>0</v>
      </c>
      <c r="AL30" s="134">
        <f>+M_Inv!AO9+AK30</f>
        <v>0</v>
      </c>
      <c r="AM30" s="134">
        <f>+M_Inv!AP9+AL30</f>
        <v>0</v>
      </c>
      <c r="AN30" s="134">
        <f>+M_Inv!AQ9+AM30</f>
        <v>0</v>
      </c>
      <c r="AO30" s="134">
        <f>+M_Inv!AR9+AN30</f>
        <v>0</v>
      </c>
      <c r="AP30" s="134">
        <f>+M_Inv!AS9+AO30</f>
        <v>0</v>
      </c>
      <c r="AQ30" s="134">
        <f>+M_Inv!AT9+AP30</f>
        <v>0</v>
      </c>
      <c r="AR30" s="134">
        <f>+M_Inv!AU9+AQ30</f>
        <v>0</v>
      </c>
      <c r="AS30" s="134">
        <f>+M_Inv!AV9+AR30</f>
        <v>0</v>
      </c>
      <c r="AT30" s="134">
        <f>+M_Inv!AW9+AS30</f>
        <v>0</v>
      </c>
      <c r="AU30" s="134">
        <f>+M_Inv!AX9+AT30</f>
        <v>0</v>
      </c>
      <c r="AV30" s="134">
        <f>+M_Inv!AY9+AU30</f>
        <v>0</v>
      </c>
      <c r="AW30" s="134">
        <f>+M_Inv!AZ9+AV30</f>
        <v>0</v>
      </c>
      <c r="AX30" s="134">
        <f>+M_Inv!BA9+AW30</f>
        <v>0</v>
      </c>
      <c r="AY30" s="134">
        <f>+M_Inv!BB9+AX30</f>
        <v>0</v>
      </c>
      <c r="AZ30" s="134">
        <f>+M_Inv!BC9+AY30</f>
        <v>0</v>
      </c>
      <c r="BA30" s="134">
        <f>+M_Inv!BD9+AZ30</f>
        <v>0</v>
      </c>
      <c r="BB30" s="134">
        <f>+M_Inv!BE9+BA30</f>
        <v>0</v>
      </c>
      <c r="BC30" s="134">
        <f>+M_Inv!BF9+BB30</f>
        <v>0</v>
      </c>
      <c r="BD30" s="134">
        <f>+M_Inv!BG9+BC30</f>
        <v>0</v>
      </c>
      <c r="BE30" s="134">
        <f>+M_Inv!BH9+BD30</f>
        <v>0</v>
      </c>
      <c r="BF30" s="134">
        <f>+M_Inv!BI9+BE30</f>
        <v>0</v>
      </c>
      <c r="BG30" s="134">
        <f>+M_Inv!BJ9+BF30</f>
        <v>0</v>
      </c>
      <c r="BH30" s="134">
        <f>+M_Inv!BK9+BG30</f>
        <v>0</v>
      </c>
      <c r="BI30" s="134">
        <f>+M_Inv!BL9+BH30</f>
        <v>0</v>
      </c>
      <c r="BJ30" s="134">
        <f>+M_Inv!BM9+BI30</f>
        <v>0</v>
      </c>
    </row>
    <row r="31" spans="1:62" x14ac:dyDescent="0.2">
      <c r="A31" s="1" t="s">
        <v>21</v>
      </c>
      <c r="B31" s="6">
        <v>0</v>
      </c>
      <c r="C31" s="134">
        <f>+M_Inv!F10</f>
        <v>0</v>
      </c>
      <c r="D31" s="134">
        <f>+M_Inv!G10+C31</f>
        <v>0</v>
      </c>
      <c r="E31" s="134">
        <f>+M_Inv!H10+D31</f>
        <v>0</v>
      </c>
      <c r="F31" s="134">
        <f>+M_Inv!I10+E31</f>
        <v>0</v>
      </c>
      <c r="G31" s="134">
        <f>+M_Inv!J10+F31</f>
        <v>0</v>
      </c>
      <c r="H31" s="134">
        <f>+M_Inv!K10+G31</f>
        <v>0</v>
      </c>
      <c r="I31" s="134">
        <f>+M_Inv!L10+H31</f>
        <v>0</v>
      </c>
      <c r="J31" s="134">
        <f>+M_Inv!M10+I31</f>
        <v>0</v>
      </c>
      <c r="K31" s="134">
        <f>+M_Inv!N10+J31</f>
        <v>0</v>
      </c>
      <c r="L31" s="134">
        <f>+M_Inv!O10+K31</f>
        <v>0</v>
      </c>
      <c r="M31" s="134">
        <f>+M_Inv!P10+L31</f>
        <v>0</v>
      </c>
      <c r="N31" s="134">
        <f>+M_Inv!Q10+M31</f>
        <v>0</v>
      </c>
      <c r="O31" s="134">
        <f>+M_Inv!R10+N31</f>
        <v>0</v>
      </c>
      <c r="P31" s="134">
        <f>+M_Inv!S10+O31</f>
        <v>0</v>
      </c>
      <c r="Q31" s="134">
        <f>+M_Inv!T10+P31</f>
        <v>0</v>
      </c>
      <c r="R31" s="134">
        <f>+M_Inv!U10+Q31</f>
        <v>0</v>
      </c>
      <c r="S31" s="134">
        <f>+M_Inv!V10+R31</f>
        <v>0</v>
      </c>
      <c r="T31" s="134">
        <f>+M_Inv!W10+S31</f>
        <v>0</v>
      </c>
      <c r="U31" s="134">
        <f>+M_Inv!X10+T31</f>
        <v>0</v>
      </c>
      <c r="V31" s="134">
        <f>+M_Inv!Y10+U31</f>
        <v>0</v>
      </c>
      <c r="W31" s="134">
        <f>+M_Inv!Z10+V31</f>
        <v>0</v>
      </c>
      <c r="X31" s="134">
        <f>+M_Inv!AA10+W31</f>
        <v>0</v>
      </c>
      <c r="Y31" s="134">
        <f>+M_Inv!AB10+X31</f>
        <v>0</v>
      </c>
      <c r="Z31" s="134">
        <f>+M_Inv!AC10+Y31</f>
        <v>0</v>
      </c>
      <c r="AA31" s="134">
        <f>+M_Inv!AD10+Z31</f>
        <v>0</v>
      </c>
      <c r="AB31" s="134">
        <f>+M_Inv!AE10+AA31</f>
        <v>0</v>
      </c>
      <c r="AC31" s="134">
        <f>+M_Inv!AF10+AB31</f>
        <v>0</v>
      </c>
      <c r="AD31" s="134">
        <f>+M_Inv!AG10+AC31</f>
        <v>0</v>
      </c>
      <c r="AE31" s="134">
        <f>+M_Inv!AH10+AD31</f>
        <v>0</v>
      </c>
      <c r="AF31" s="134">
        <f>+M_Inv!AI10+AE31</f>
        <v>0</v>
      </c>
      <c r="AG31" s="134">
        <f>+M_Inv!AJ10+AF31</f>
        <v>0</v>
      </c>
      <c r="AH31" s="134">
        <f>+M_Inv!AK10+AG31</f>
        <v>0</v>
      </c>
      <c r="AI31" s="134">
        <f>+M_Inv!AL10+AH31</f>
        <v>0</v>
      </c>
      <c r="AJ31" s="134">
        <f>+M_Inv!AM10+AI31</f>
        <v>0</v>
      </c>
      <c r="AK31" s="134">
        <f>+M_Inv!AN10+AJ31</f>
        <v>0</v>
      </c>
      <c r="AL31" s="134">
        <f>+M_Inv!AO10+AK31</f>
        <v>0</v>
      </c>
      <c r="AM31" s="134">
        <f>+M_Inv!AP10+AL31</f>
        <v>0</v>
      </c>
      <c r="AN31" s="134">
        <f>+M_Inv!AQ10+AM31</f>
        <v>0</v>
      </c>
      <c r="AO31" s="134">
        <f>+M_Inv!AR10+AN31</f>
        <v>0</v>
      </c>
      <c r="AP31" s="134">
        <f>+M_Inv!AS10+AO31</f>
        <v>0</v>
      </c>
      <c r="AQ31" s="134">
        <f>+M_Inv!AT10+AP31</f>
        <v>0</v>
      </c>
      <c r="AR31" s="134">
        <f>+M_Inv!AU10+AQ31</f>
        <v>0</v>
      </c>
      <c r="AS31" s="134">
        <f>+M_Inv!AV10+AR31</f>
        <v>0</v>
      </c>
      <c r="AT31" s="134">
        <f>+M_Inv!AW10+AS31</f>
        <v>0</v>
      </c>
      <c r="AU31" s="134">
        <f>+M_Inv!AX10+AT31</f>
        <v>0</v>
      </c>
      <c r="AV31" s="134">
        <f>+M_Inv!AY10+AU31</f>
        <v>0</v>
      </c>
      <c r="AW31" s="134">
        <f>+M_Inv!AZ10+AV31</f>
        <v>0</v>
      </c>
      <c r="AX31" s="134">
        <f>+M_Inv!BA10+AW31</f>
        <v>0</v>
      </c>
      <c r="AY31" s="134">
        <f>+M_Inv!BB10+AX31</f>
        <v>0</v>
      </c>
      <c r="AZ31" s="134">
        <f>+M_Inv!BC10+AY31</f>
        <v>0</v>
      </c>
      <c r="BA31" s="134">
        <f>+M_Inv!BD10+AZ31</f>
        <v>0</v>
      </c>
      <c r="BB31" s="134">
        <f>+M_Inv!BE10+BA31</f>
        <v>0</v>
      </c>
      <c r="BC31" s="134">
        <f>+M_Inv!BF10+BB31</f>
        <v>0</v>
      </c>
      <c r="BD31" s="134">
        <f>+M_Inv!BG10+BC31</f>
        <v>0</v>
      </c>
      <c r="BE31" s="134">
        <f>+M_Inv!BH10+BD31</f>
        <v>0</v>
      </c>
      <c r="BF31" s="134">
        <f>+M_Inv!BI10+BE31</f>
        <v>0</v>
      </c>
      <c r="BG31" s="134">
        <f>+M_Inv!BJ10+BF31</f>
        <v>0</v>
      </c>
      <c r="BH31" s="134">
        <f>+M_Inv!BK10+BG31</f>
        <v>0</v>
      </c>
      <c r="BI31" s="134">
        <f>+M_Inv!BL10+BH31</f>
        <v>0</v>
      </c>
      <c r="BJ31" s="134">
        <f>+M_Inv!BM10+BI31</f>
        <v>0</v>
      </c>
    </row>
    <row r="32" spans="1:62" x14ac:dyDescent="0.2">
      <c r="A32" s="4" t="s">
        <v>22</v>
      </c>
      <c r="B32" s="3">
        <v>0</v>
      </c>
      <c r="C32" s="135">
        <f>+M_Inv!F951+M_Inv!F952+M_Inv!F953</f>
        <v>0</v>
      </c>
      <c r="D32" s="135">
        <f>+M_Inv!G951+M_Inv!G952+M_Inv!G953</f>
        <v>0</v>
      </c>
      <c r="E32" s="135">
        <f>+M_Inv!H951+M_Inv!H952+M_Inv!H953</f>
        <v>0</v>
      </c>
      <c r="F32" s="135">
        <f>+M_Inv!I951+M_Inv!I952+M_Inv!I953</f>
        <v>0</v>
      </c>
      <c r="G32" s="135">
        <f>+M_Inv!J951+M_Inv!J952+M_Inv!J953</f>
        <v>0</v>
      </c>
      <c r="H32" s="135">
        <f>+M_Inv!K951+M_Inv!K952+M_Inv!K953</f>
        <v>0</v>
      </c>
      <c r="I32" s="135">
        <f>+M_Inv!L951+M_Inv!L952+M_Inv!L953</f>
        <v>0</v>
      </c>
      <c r="J32" s="135">
        <f>+M_Inv!M951+M_Inv!M952+M_Inv!M953</f>
        <v>0</v>
      </c>
      <c r="K32" s="135">
        <f>+M_Inv!N951+M_Inv!N952+M_Inv!N953</f>
        <v>0</v>
      </c>
      <c r="L32" s="135">
        <f>+M_Inv!O951+M_Inv!O952+M_Inv!O953</f>
        <v>0</v>
      </c>
      <c r="M32" s="135">
        <f>+M_Inv!P951+M_Inv!P952+M_Inv!P953</f>
        <v>0</v>
      </c>
      <c r="N32" s="135">
        <f>+M_Inv!Q951+M_Inv!Q952+M_Inv!Q953</f>
        <v>0</v>
      </c>
      <c r="O32" s="135">
        <f>+M_Inv!R951+M_Inv!R952+M_Inv!R953</f>
        <v>0</v>
      </c>
      <c r="P32" s="135">
        <f>+M_Inv!S951+M_Inv!S952+M_Inv!S953</f>
        <v>0</v>
      </c>
      <c r="Q32" s="135">
        <f>+M_Inv!T951+M_Inv!T952+M_Inv!T953</f>
        <v>0</v>
      </c>
      <c r="R32" s="135">
        <f>+M_Inv!U951+M_Inv!U952+M_Inv!U953</f>
        <v>0</v>
      </c>
      <c r="S32" s="135">
        <f>+M_Inv!V951+M_Inv!V952+M_Inv!V953</f>
        <v>0</v>
      </c>
      <c r="T32" s="135">
        <f>+M_Inv!W951+M_Inv!W952+M_Inv!W953</f>
        <v>0</v>
      </c>
      <c r="U32" s="135">
        <f>+M_Inv!X951+M_Inv!X952+M_Inv!X953</f>
        <v>0</v>
      </c>
      <c r="V32" s="135">
        <f>+M_Inv!Y951+M_Inv!Y952+M_Inv!Y953</f>
        <v>0</v>
      </c>
      <c r="W32" s="135">
        <f>+M_Inv!Z951+M_Inv!Z952+M_Inv!Z953</f>
        <v>0</v>
      </c>
      <c r="X32" s="135">
        <f>+M_Inv!AA951+M_Inv!AA952+M_Inv!AA953</f>
        <v>0</v>
      </c>
      <c r="Y32" s="135">
        <f>+M_Inv!AB951+M_Inv!AB952+M_Inv!AB953</f>
        <v>0</v>
      </c>
      <c r="Z32" s="135">
        <f>+M_Inv!AC951+M_Inv!AC952+M_Inv!AC953</f>
        <v>0</v>
      </c>
      <c r="AA32" s="135">
        <f>+M_Inv!AD951+M_Inv!AD952+M_Inv!AD953</f>
        <v>0</v>
      </c>
      <c r="AB32" s="135">
        <f>+M_Inv!AE951+M_Inv!AE952+M_Inv!AE953</f>
        <v>0</v>
      </c>
      <c r="AC32" s="135">
        <f>+M_Inv!AF951+M_Inv!AF952+M_Inv!AF953</f>
        <v>0</v>
      </c>
      <c r="AD32" s="135">
        <f>+M_Inv!AG951+M_Inv!AG952+M_Inv!AG953</f>
        <v>0</v>
      </c>
      <c r="AE32" s="135">
        <f>+M_Inv!AH951+M_Inv!AH952+M_Inv!AH953</f>
        <v>0</v>
      </c>
      <c r="AF32" s="135">
        <f>+M_Inv!AI951+M_Inv!AI952+M_Inv!AI953</f>
        <v>0</v>
      </c>
      <c r="AG32" s="135">
        <f>+M_Inv!AJ951+M_Inv!AJ952+M_Inv!AJ953</f>
        <v>0</v>
      </c>
      <c r="AH32" s="135">
        <f>+M_Inv!AK951+M_Inv!AK952+M_Inv!AK953</f>
        <v>0</v>
      </c>
      <c r="AI32" s="135">
        <f>+M_Inv!AL951+M_Inv!AL952+M_Inv!AL953</f>
        <v>0</v>
      </c>
      <c r="AJ32" s="135">
        <f>+M_Inv!AM951+M_Inv!AM952+M_Inv!AM953</f>
        <v>0</v>
      </c>
      <c r="AK32" s="135">
        <f>+M_Inv!AN951+M_Inv!AN952+M_Inv!AN953</f>
        <v>0</v>
      </c>
      <c r="AL32" s="135">
        <f>+M_Inv!AO951+M_Inv!AO952+M_Inv!AO953</f>
        <v>0</v>
      </c>
      <c r="AM32" s="135">
        <f>+M_Inv!AP951+M_Inv!AP952+M_Inv!AP953</f>
        <v>0</v>
      </c>
      <c r="AN32" s="135">
        <f>+M_Inv!AQ951+M_Inv!AQ952+M_Inv!AQ953</f>
        <v>0</v>
      </c>
      <c r="AO32" s="135">
        <f>+M_Inv!AR951+M_Inv!AR952+M_Inv!AR953</f>
        <v>0</v>
      </c>
      <c r="AP32" s="135">
        <f>+M_Inv!AS951+M_Inv!AS952+M_Inv!AS953</f>
        <v>0</v>
      </c>
      <c r="AQ32" s="135">
        <f>+M_Inv!AT951+M_Inv!AT952+M_Inv!AT953</f>
        <v>0</v>
      </c>
      <c r="AR32" s="135">
        <f>+M_Inv!AU951+M_Inv!AU952+M_Inv!AU953</f>
        <v>0</v>
      </c>
      <c r="AS32" s="135">
        <f>+M_Inv!AV951+M_Inv!AV952+M_Inv!AV953</f>
        <v>0</v>
      </c>
      <c r="AT32" s="135">
        <f>+M_Inv!AW951+M_Inv!AW952+M_Inv!AW953</f>
        <v>0</v>
      </c>
      <c r="AU32" s="135">
        <f>+M_Inv!AX951+M_Inv!AX952+M_Inv!AX953</f>
        <v>0</v>
      </c>
      <c r="AV32" s="135">
        <f>+M_Inv!AY951+M_Inv!AY952+M_Inv!AY953</f>
        <v>0</v>
      </c>
      <c r="AW32" s="135">
        <f>+M_Inv!AZ951+M_Inv!AZ952+M_Inv!AZ953</f>
        <v>0</v>
      </c>
      <c r="AX32" s="135">
        <f>+M_Inv!BA951+M_Inv!BA952+M_Inv!BA953</f>
        <v>0</v>
      </c>
      <c r="AY32" s="135">
        <f>+M_Inv!BB951+M_Inv!BB952+M_Inv!BB953</f>
        <v>0</v>
      </c>
      <c r="AZ32" s="135">
        <f>+M_Inv!BC951+M_Inv!BC952+M_Inv!BC953</f>
        <v>0</v>
      </c>
      <c r="BA32" s="135">
        <f>+M_Inv!BD951+M_Inv!BD952+M_Inv!BD953</f>
        <v>0</v>
      </c>
      <c r="BB32" s="135">
        <f>+M_Inv!BE951+M_Inv!BE952+M_Inv!BE953</f>
        <v>0</v>
      </c>
      <c r="BC32" s="135">
        <f>+M_Inv!BF951+M_Inv!BF952+M_Inv!BF953</f>
        <v>0</v>
      </c>
      <c r="BD32" s="135">
        <f>+M_Inv!BG951+M_Inv!BG952+M_Inv!BG953</f>
        <v>0</v>
      </c>
      <c r="BE32" s="135">
        <f>+M_Inv!BH951+M_Inv!BH952+M_Inv!BH953</f>
        <v>0</v>
      </c>
      <c r="BF32" s="135">
        <f>+M_Inv!BI951+M_Inv!BI952+M_Inv!BI953</f>
        <v>0</v>
      </c>
      <c r="BG32" s="135">
        <f>+M_Inv!BJ951+M_Inv!BJ952+M_Inv!BJ953</f>
        <v>0</v>
      </c>
      <c r="BH32" s="135">
        <f>+M_Inv!BK951+M_Inv!BK952+M_Inv!BK953</f>
        <v>0</v>
      </c>
      <c r="BI32" s="135">
        <f>+M_Inv!BL951+M_Inv!BL952+M_Inv!BL953</f>
        <v>0</v>
      </c>
      <c r="BJ32" s="135">
        <f>+M_Inv!BM951+M_Inv!BM952+M_Inv!BM953</f>
        <v>0</v>
      </c>
    </row>
    <row r="33" spans="1:62" ht="15" customHeight="1" x14ac:dyDescent="0.2"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</row>
    <row r="34" spans="1:62" x14ac:dyDescent="0.2">
      <c r="A34" s="2" t="s">
        <v>336</v>
      </c>
      <c r="B34" s="3"/>
      <c r="C34" s="135">
        <f>+'M-Leasing'!C28-'M-Leasing'!C29</f>
        <v>0</v>
      </c>
      <c r="D34" s="135">
        <f>+'M-Leasing'!D28-'M-Leasing'!D29</f>
        <v>0</v>
      </c>
      <c r="E34" s="135">
        <f>+'M-Leasing'!E28-'M-Leasing'!E29</f>
        <v>0</v>
      </c>
      <c r="F34" s="135">
        <f>+'M-Leasing'!F28-'M-Leasing'!F29</f>
        <v>0</v>
      </c>
      <c r="G34" s="135">
        <f>+'M-Leasing'!G28-'M-Leasing'!G29</f>
        <v>0</v>
      </c>
      <c r="H34" s="135">
        <f>+'M-Leasing'!H28-'M-Leasing'!H29</f>
        <v>0</v>
      </c>
      <c r="I34" s="135">
        <f>+'M-Leasing'!I28-'M-Leasing'!I29</f>
        <v>0</v>
      </c>
      <c r="J34" s="135">
        <f>+'M-Leasing'!J28-'M-Leasing'!J29</f>
        <v>0</v>
      </c>
      <c r="K34" s="135">
        <f>+'M-Leasing'!K28-'M-Leasing'!K29</f>
        <v>0</v>
      </c>
      <c r="L34" s="135">
        <f>+'M-Leasing'!L28-'M-Leasing'!L29</f>
        <v>0</v>
      </c>
      <c r="M34" s="135">
        <f>+'M-Leasing'!M28-'M-Leasing'!M29</f>
        <v>0</v>
      </c>
      <c r="N34" s="135">
        <f>+'M-Leasing'!N28-'M-Leasing'!N29</f>
        <v>0</v>
      </c>
      <c r="O34" s="135">
        <f>+'M-Leasing'!O28-'M-Leasing'!O29</f>
        <v>0</v>
      </c>
      <c r="P34" s="135">
        <f>+'M-Leasing'!P28-'M-Leasing'!P29</f>
        <v>0</v>
      </c>
      <c r="Q34" s="135">
        <f>+'M-Leasing'!Q28-'M-Leasing'!Q29</f>
        <v>0</v>
      </c>
      <c r="R34" s="135">
        <f>+'M-Leasing'!R28-'M-Leasing'!R29</f>
        <v>0</v>
      </c>
      <c r="S34" s="135">
        <f>+'M-Leasing'!S28-'M-Leasing'!S29</f>
        <v>0</v>
      </c>
      <c r="T34" s="135">
        <f>+'M-Leasing'!T28-'M-Leasing'!T29</f>
        <v>0</v>
      </c>
      <c r="U34" s="135">
        <f>+'M-Leasing'!U28-'M-Leasing'!U29</f>
        <v>0</v>
      </c>
      <c r="V34" s="135">
        <f>+'M-Leasing'!V28-'M-Leasing'!V29</f>
        <v>0</v>
      </c>
      <c r="W34" s="135">
        <f>+'M-Leasing'!W28-'M-Leasing'!W29</f>
        <v>0</v>
      </c>
      <c r="X34" s="135">
        <f>+'M-Leasing'!X28-'M-Leasing'!X29</f>
        <v>0</v>
      </c>
      <c r="Y34" s="135">
        <f>+'M-Leasing'!Y28-'M-Leasing'!Y29</f>
        <v>0</v>
      </c>
      <c r="Z34" s="135">
        <f>+'M-Leasing'!Z28-'M-Leasing'!Z29</f>
        <v>0</v>
      </c>
      <c r="AA34" s="135">
        <f>+'M-Leasing'!AA28-'M-Leasing'!AA29</f>
        <v>0</v>
      </c>
      <c r="AB34" s="135">
        <f>+'M-Leasing'!AB28-'M-Leasing'!AB29</f>
        <v>0</v>
      </c>
      <c r="AC34" s="135">
        <f>+'M-Leasing'!AC28-'M-Leasing'!AC29</f>
        <v>0</v>
      </c>
      <c r="AD34" s="135">
        <f>+'M-Leasing'!AD28-'M-Leasing'!AD29</f>
        <v>0</v>
      </c>
      <c r="AE34" s="135">
        <f>+'M-Leasing'!AE28-'M-Leasing'!AE29</f>
        <v>0</v>
      </c>
      <c r="AF34" s="135">
        <f>+'M-Leasing'!AF28-'M-Leasing'!AF29</f>
        <v>0</v>
      </c>
      <c r="AG34" s="135">
        <f>+'M-Leasing'!AG28-'M-Leasing'!AG29</f>
        <v>0</v>
      </c>
      <c r="AH34" s="135">
        <f>+'M-Leasing'!AH28-'M-Leasing'!AH29</f>
        <v>0</v>
      </c>
      <c r="AI34" s="135">
        <f>+'M-Leasing'!AI28-'M-Leasing'!AI29</f>
        <v>0</v>
      </c>
      <c r="AJ34" s="135">
        <f>+'M-Leasing'!AJ28-'M-Leasing'!AJ29</f>
        <v>0</v>
      </c>
      <c r="AK34" s="135">
        <f>+'M-Leasing'!AK28-'M-Leasing'!AK29</f>
        <v>0</v>
      </c>
      <c r="AL34" s="135">
        <f>+'M-Leasing'!AL28-'M-Leasing'!AL29</f>
        <v>0</v>
      </c>
      <c r="AM34" s="135">
        <f>+'M-Leasing'!AM28-'M-Leasing'!AM29</f>
        <v>0</v>
      </c>
      <c r="AN34" s="135">
        <f>+'M-Leasing'!AN28-'M-Leasing'!AN29</f>
        <v>0</v>
      </c>
      <c r="AO34" s="135">
        <f>+'M-Leasing'!AO28-'M-Leasing'!AO29</f>
        <v>0</v>
      </c>
      <c r="AP34" s="135">
        <f>+'M-Leasing'!AP28-'M-Leasing'!AP29</f>
        <v>0</v>
      </c>
      <c r="AQ34" s="135">
        <f>+'M-Leasing'!AQ28-'M-Leasing'!AQ29</f>
        <v>0</v>
      </c>
      <c r="AR34" s="135">
        <f>+'M-Leasing'!AR28-'M-Leasing'!AR29</f>
        <v>0</v>
      </c>
      <c r="AS34" s="135">
        <f>+'M-Leasing'!AS28-'M-Leasing'!AS29</f>
        <v>0</v>
      </c>
      <c r="AT34" s="135">
        <f>+'M-Leasing'!AT28-'M-Leasing'!AT29</f>
        <v>0</v>
      </c>
      <c r="AU34" s="135">
        <f>+'M-Leasing'!AU28-'M-Leasing'!AU29</f>
        <v>0</v>
      </c>
      <c r="AV34" s="135">
        <f>+'M-Leasing'!AV28-'M-Leasing'!AV29</f>
        <v>0</v>
      </c>
      <c r="AW34" s="135">
        <f>+'M-Leasing'!AW28-'M-Leasing'!AW29</f>
        <v>0</v>
      </c>
      <c r="AX34" s="135">
        <f>+'M-Leasing'!AX28-'M-Leasing'!AX29</f>
        <v>0</v>
      </c>
      <c r="AY34" s="135">
        <f>+'M-Leasing'!AY28-'M-Leasing'!AY29</f>
        <v>0</v>
      </c>
      <c r="AZ34" s="135">
        <f>+'M-Leasing'!AZ28-'M-Leasing'!AZ29</f>
        <v>0</v>
      </c>
      <c r="BA34" s="135">
        <f>+'M-Leasing'!BA28-'M-Leasing'!BA29</f>
        <v>0</v>
      </c>
      <c r="BB34" s="135">
        <f>+'M-Leasing'!BB28-'M-Leasing'!BB29</f>
        <v>0</v>
      </c>
      <c r="BC34" s="135">
        <f>+'M-Leasing'!BC28-'M-Leasing'!BC29</f>
        <v>0</v>
      </c>
      <c r="BD34" s="135">
        <f>+'M-Leasing'!BD28-'M-Leasing'!BD29</f>
        <v>0</v>
      </c>
      <c r="BE34" s="135">
        <f>+'M-Leasing'!BE28-'M-Leasing'!BE29</f>
        <v>0</v>
      </c>
      <c r="BF34" s="135">
        <f>+'M-Leasing'!BF28-'M-Leasing'!BF29</f>
        <v>0</v>
      </c>
      <c r="BG34" s="135">
        <f>+'M-Leasing'!BG28-'M-Leasing'!BG29</f>
        <v>0</v>
      </c>
      <c r="BH34" s="135">
        <f>+'M-Leasing'!BH28-'M-Leasing'!BH29</f>
        <v>0</v>
      </c>
      <c r="BI34" s="135">
        <f>+'M-Leasing'!BI28-'M-Leasing'!BI29</f>
        <v>0</v>
      </c>
      <c r="BJ34" s="135">
        <f>+'M-Leasing'!BJ28-'M-Leasing'!BJ29</f>
        <v>0</v>
      </c>
    </row>
    <row r="35" spans="1:62" x14ac:dyDescent="0.2"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</row>
    <row r="36" spans="1:62" s="39" customFormat="1" x14ac:dyDescent="0.2">
      <c r="A36" s="40" t="s">
        <v>23</v>
      </c>
      <c r="B36" s="40">
        <f>+B27+B18+B13+B8+B5</f>
        <v>0</v>
      </c>
      <c r="C36" s="135">
        <f t="shared" ref="C36:AH36" si="11">+C27+C18+C13+C8+C5+C34</f>
        <v>3000</v>
      </c>
      <c r="D36" s="135">
        <f t="shared" si="11"/>
        <v>19874.347826086956</v>
      </c>
      <c r="E36" s="135">
        <f t="shared" si="11"/>
        <v>17941.510537591152</v>
      </c>
      <c r="F36" s="135">
        <f t="shared" si="11"/>
        <v>15970.016503325431</v>
      </c>
      <c r="G36" s="135">
        <f t="shared" si="11"/>
        <v>13959.092588374395</v>
      </c>
      <c r="H36" s="135">
        <f t="shared" si="11"/>
        <v>11907.950195124338</v>
      </c>
      <c r="I36" s="135">
        <f t="shared" si="11"/>
        <v>9815.7849540092811</v>
      </c>
      <c r="J36" s="135">
        <f t="shared" si="11"/>
        <v>7681.7764080719226</v>
      </c>
      <c r="K36" s="135">
        <f t="shared" si="11"/>
        <v>5505.0876912158164</v>
      </c>
      <c r="L36" s="135">
        <f t="shared" si="11"/>
        <v>3284.8652000225884</v>
      </c>
      <c r="M36" s="135">
        <f t="shared" si="11"/>
        <v>3000</v>
      </c>
      <c r="N36" s="135">
        <f t="shared" si="11"/>
        <v>3000</v>
      </c>
      <c r="O36" s="135">
        <f t="shared" si="11"/>
        <v>6000</v>
      </c>
      <c r="P36" s="135">
        <f t="shared" si="11"/>
        <v>6000</v>
      </c>
      <c r="Q36" s="135">
        <f t="shared" si="11"/>
        <v>6000</v>
      </c>
      <c r="R36" s="135">
        <f t="shared" si="11"/>
        <v>6000</v>
      </c>
      <c r="S36" s="135">
        <f t="shared" si="11"/>
        <v>6000</v>
      </c>
      <c r="T36" s="135">
        <f t="shared" si="11"/>
        <v>6000</v>
      </c>
      <c r="U36" s="135">
        <f t="shared" si="11"/>
        <v>6000</v>
      </c>
      <c r="V36" s="135">
        <f t="shared" si="11"/>
        <v>6000</v>
      </c>
      <c r="W36" s="135">
        <f t="shared" si="11"/>
        <v>6000</v>
      </c>
      <c r="X36" s="135">
        <f t="shared" si="11"/>
        <v>6000</v>
      </c>
      <c r="Y36" s="135">
        <f t="shared" si="11"/>
        <v>6000</v>
      </c>
      <c r="Z36" s="135">
        <f t="shared" si="11"/>
        <v>6000</v>
      </c>
      <c r="AA36" s="135">
        <f t="shared" si="11"/>
        <v>9000</v>
      </c>
      <c r="AB36" s="135">
        <f t="shared" si="11"/>
        <v>9040.8463359040907</v>
      </c>
      <c r="AC36" s="135">
        <f t="shared" si="11"/>
        <v>9043.346664621291</v>
      </c>
      <c r="AD36" s="135">
        <f t="shared" si="11"/>
        <v>9043.4716810571517</v>
      </c>
      <c r="AE36" s="135">
        <f t="shared" si="11"/>
        <v>9043.4779318789442</v>
      </c>
      <c r="AF36" s="135">
        <f t="shared" si="11"/>
        <v>9043.4782444200337</v>
      </c>
      <c r="AG36" s="135">
        <f t="shared" si="11"/>
        <v>9043.478260047088</v>
      </c>
      <c r="AH36" s="135">
        <f t="shared" si="11"/>
        <v>9043.4782608284404</v>
      </c>
      <c r="AI36" s="135">
        <f t="shared" ref="AI36:BJ36" si="12">+AI27+AI18+AI13+AI8+AI5+AI34</f>
        <v>9043.4782608675087</v>
      </c>
      <c r="AJ36" s="135">
        <f t="shared" si="12"/>
        <v>9043.4782608694622</v>
      </c>
      <c r="AK36" s="135">
        <f t="shared" si="12"/>
        <v>9043.4782608695605</v>
      </c>
      <c r="AL36" s="135">
        <f t="shared" si="12"/>
        <v>9043.4782608695641</v>
      </c>
      <c r="AM36" s="135">
        <f t="shared" si="12"/>
        <v>12043.478260869564</v>
      </c>
      <c r="AN36" s="135">
        <f t="shared" si="12"/>
        <v>12093.478260869564</v>
      </c>
      <c r="AO36" s="135">
        <f t="shared" si="12"/>
        <v>12095.978260869564</v>
      </c>
      <c r="AP36" s="135">
        <f t="shared" si="12"/>
        <v>12096.103260869564</v>
      </c>
      <c r="AQ36" s="135">
        <f t="shared" si="12"/>
        <v>12096.109510869566</v>
      </c>
      <c r="AR36" s="135">
        <f t="shared" si="12"/>
        <v>13059.547575808316</v>
      </c>
      <c r="AS36" s="135">
        <f t="shared" si="12"/>
        <v>14943.347222976656</v>
      </c>
      <c r="AT36" s="135">
        <f t="shared" si="12"/>
        <v>16864.822863088364</v>
      </c>
      <c r="AU36" s="135">
        <f t="shared" si="12"/>
        <v>18824.728016002307</v>
      </c>
      <c r="AV36" s="135">
        <f t="shared" si="12"/>
        <v>20823.831271974523</v>
      </c>
      <c r="AW36" s="135">
        <f t="shared" si="12"/>
        <v>22862.916593066187</v>
      </c>
      <c r="AX36" s="135">
        <f t="shared" si="12"/>
        <v>24942.783620579685</v>
      </c>
      <c r="AY36" s="135">
        <f t="shared" si="12"/>
        <v>27064.247988643452</v>
      </c>
      <c r="AZ36" s="135">
        <f t="shared" si="12"/>
        <v>29228.141644068495</v>
      </c>
      <c r="BA36" s="135">
        <f t="shared" si="12"/>
        <v>61435.313172602044</v>
      </c>
      <c r="BB36" s="135">
        <f t="shared" si="12"/>
        <v>73886.628131706253</v>
      </c>
      <c r="BC36" s="135">
        <f t="shared" si="12"/>
        <v>86586.969389992562</v>
      </c>
      <c r="BD36" s="135">
        <f t="shared" si="12"/>
        <v>99541.317473444578</v>
      </c>
      <c r="BE36" s="135">
        <f t="shared" si="12"/>
        <v>112754.75251856566</v>
      </c>
      <c r="BF36" s="135">
        <f t="shared" si="12"/>
        <v>126232.45626458913</v>
      </c>
      <c r="BG36" s="135">
        <f t="shared" si="12"/>
        <v>139979.71408553308</v>
      </c>
      <c r="BH36" s="135">
        <f t="shared" si="12"/>
        <v>154001.91706289593</v>
      </c>
      <c r="BI36" s="135">
        <f t="shared" si="12"/>
        <v>168304.56409980601</v>
      </c>
      <c r="BJ36" s="135">
        <f t="shared" si="12"/>
        <v>182893.26407745428</v>
      </c>
    </row>
    <row r="37" spans="1:62" x14ac:dyDescent="0.2"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</row>
    <row r="38" spans="1:62" x14ac:dyDescent="0.2">
      <c r="A38" s="2" t="s">
        <v>24</v>
      </c>
      <c r="B38" s="6">
        <v>0</v>
      </c>
      <c r="C38" s="134">
        <f>+B38</f>
        <v>0</v>
      </c>
      <c r="D38" s="134">
        <f t="shared" ref="D38:BJ38" si="13">+C38</f>
        <v>0</v>
      </c>
      <c r="E38" s="134">
        <f t="shared" si="13"/>
        <v>0</v>
      </c>
      <c r="F38" s="134">
        <f t="shared" si="13"/>
        <v>0</v>
      </c>
      <c r="G38" s="134">
        <f t="shared" si="13"/>
        <v>0</v>
      </c>
      <c r="H38" s="134">
        <f t="shared" si="13"/>
        <v>0</v>
      </c>
      <c r="I38" s="134">
        <f t="shared" si="13"/>
        <v>0</v>
      </c>
      <c r="J38" s="134">
        <f t="shared" si="13"/>
        <v>0</v>
      </c>
      <c r="K38" s="134">
        <f t="shared" si="13"/>
        <v>0</v>
      </c>
      <c r="L38" s="134">
        <f t="shared" si="13"/>
        <v>0</v>
      </c>
      <c r="M38" s="134">
        <f t="shared" si="13"/>
        <v>0</v>
      </c>
      <c r="N38" s="134">
        <f t="shared" si="13"/>
        <v>0</v>
      </c>
      <c r="O38" s="134">
        <f t="shared" si="13"/>
        <v>0</v>
      </c>
      <c r="P38" s="134">
        <f t="shared" si="13"/>
        <v>0</v>
      </c>
      <c r="Q38" s="134">
        <f t="shared" si="13"/>
        <v>0</v>
      </c>
      <c r="R38" s="134">
        <f t="shared" si="13"/>
        <v>0</v>
      </c>
      <c r="S38" s="134">
        <f t="shared" si="13"/>
        <v>0</v>
      </c>
      <c r="T38" s="134">
        <f t="shared" si="13"/>
        <v>0</v>
      </c>
      <c r="U38" s="134">
        <f t="shared" si="13"/>
        <v>0</v>
      </c>
      <c r="V38" s="134">
        <f t="shared" si="13"/>
        <v>0</v>
      </c>
      <c r="W38" s="134">
        <f t="shared" si="13"/>
        <v>0</v>
      </c>
      <c r="X38" s="134">
        <f t="shared" si="13"/>
        <v>0</v>
      </c>
      <c r="Y38" s="134">
        <f t="shared" si="13"/>
        <v>0</v>
      </c>
      <c r="Z38" s="134">
        <f t="shared" si="13"/>
        <v>0</v>
      </c>
      <c r="AA38" s="134">
        <f t="shared" si="13"/>
        <v>0</v>
      </c>
      <c r="AB38" s="134">
        <f t="shared" si="13"/>
        <v>0</v>
      </c>
      <c r="AC38" s="134">
        <f t="shared" si="13"/>
        <v>0</v>
      </c>
      <c r="AD38" s="134">
        <f t="shared" si="13"/>
        <v>0</v>
      </c>
      <c r="AE38" s="134">
        <f t="shared" si="13"/>
        <v>0</v>
      </c>
      <c r="AF38" s="134">
        <f t="shared" si="13"/>
        <v>0</v>
      </c>
      <c r="AG38" s="134">
        <f t="shared" si="13"/>
        <v>0</v>
      </c>
      <c r="AH38" s="134">
        <f t="shared" si="13"/>
        <v>0</v>
      </c>
      <c r="AI38" s="134">
        <f t="shared" si="13"/>
        <v>0</v>
      </c>
      <c r="AJ38" s="134">
        <f t="shared" si="13"/>
        <v>0</v>
      </c>
      <c r="AK38" s="134">
        <f t="shared" si="13"/>
        <v>0</v>
      </c>
      <c r="AL38" s="134">
        <f t="shared" si="13"/>
        <v>0</v>
      </c>
      <c r="AM38" s="134">
        <f t="shared" si="13"/>
        <v>0</v>
      </c>
      <c r="AN38" s="134">
        <f t="shared" si="13"/>
        <v>0</v>
      </c>
      <c r="AO38" s="134">
        <f t="shared" si="13"/>
        <v>0</v>
      </c>
      <c r="AP38" s="134">
        <f t="shared" si="13"/>
        <v>0</v>
      </c>
      <c r="AQ38" s="134">
        <f t="shared" si="13"/>
        <v>0</v>
      </c>
      <c r="AR38" s="134">
        <f t="shared" si="13"/>
        <v>0</v>
      </c>
      <c r="AS38" s="134">
        <f t="shared" si="13"/>
        <v>0</v>
      </c>
      <c r="AT38" s="134">
        <f t="shared" si="13"/>
        <v>0</v>
      </c>
      <c r="AU38" s="134">
        <f t="shared" si="13"/>
        <v>0</v>
      </c>
      <c r="AV38" s="134">
        <f t="shared" si="13"/>
        <v>0</v>
      </c>
      <c r="AW38" s="134">
        <f t="shared" si="13"/>
        <v>0</v>
      </c>
      <c r="AX38" s="134">
        <f t="shared" si="13"/>
        <v>0</v>
      </c>
      <c r="AY38" s="134">
        <f t="shared" si="13"/>
        <v>0</v>
      </c>
      <c r="AZ38" s="134">
        <f t="shared" si="13"/>
        <v>0</v>
      </c>
      <c r="BA38" s="134">
        <f t="shared" si="13"/>
        <v>0</v>
      </c>
      <c r="BB38" s="134">
        <f t="shared" si="13"/>
        <v>0</v>
      </c>
      <c r="BC38" s="134">
        <f t="shared" si="13"/>
        <v>0</v>
      </c>
      <c r="BD38" s="134">
        <f t="shared" si="13"/>
        <v>0</v>
      </c>
      <c r="BE38" s="134">
        <f t="shared" si="13"/>
        <v>0</v>
      </c>
      <c r="BF38" s="134">
        <f t="shared" si="13"/>
        <v>0</v>
      </c>
      <c r="BG38" s="134">
        <f t="shared" si="13"/>
        <v>0</v>
      </c>
      <c r="BH38" s="134">
        <f t="shared" si="13"/>
        <v>0</v>
      </c>
      <c r="BI38" s="134">
        <f t="shared" si="13"/>
        <v>0</v>
      </c>
      <c r="BJ38" s="134">
        <f t="shared" si="13"/>
        <v>0</v>
      </c>
    </row>
    <row r="39" spans="1:62" x14ac:dyDescent="0.2"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</row>
    <row r="40" spans="1:62" x14ac:dyDescent="0.2">
      <c r="A40" s="2" t="s">
        <v>25</v>
      </c>
      <c r="B40" s="3">
        <f>+B41</f>
        <v>0</v>
      </c>
      <c r="C40" s="135">
        <f>+C41</f>
        <v>2173.913043478261</v>
      </c>
      <c r="D40" s="135">
        <f t="shared" ref="D40:BJ40" si="14">+D41</f>
        <v>0</v>
      </c>
      <c r="E40" s="135">
        <f t="shared" si="14"/>
        <v>0</v>
      </c>
      <c r="F40" s="135">
        <f t="shared" si="14"/>
        <v>0</v>
      </c>
      <c r="G40" s="135">
        <f t="shared" si="14"/>
        <v>0</v>
      </c>
      <c r="H40" s="135">
        <f t="shared" si="14"/>
        <v>0</v>
      </c>
      <c r="I40" s="135">
        <f t="shared" si="14"/>
        <v>0</v>
      </c>
      <c r="J40" s="135">
        <f t="shared" si="14"/>
        <v>0</v>
      </c>
      <c r="K40" s="135">
        <f t="shared" si="14"/>
        <v>0</v>
      </c>
      <c r="L40" s="135">
        <f t="shared" si="14"/>
        <v>0</v>
      </c>
      <c r="M40" s="135">
        <f t="shared" si="14"/>
        <v>1940.9428833279453</v>
      </c>
      <c r="N40" s="135">
        <f t="shared" si="14"/>
        <v>4277.7620912381408</v>
      </c>
      <c r="O40" s="135">
        <f t="shared" si="14"/>
        <v>6620.4111349841842</v>
      </c>
      <c r="P40" s="135">
        <f t="shared" si="14"/>
        <v>7963.35167052202</v>
      </c>
      <c r="Q40" s="135">
        <f t="shared" si="14"/>
        <v>9256.3067806494455</v>
      </c>
      <c r="R40" s="135">
        <f t="shared" si="14"/>
        <v>10546.762619506349</v>
      </c>
      <c r="S40" s="135">
        <f t="shared" si="14"/>
        <v>11837.093494799728</v>
      </c>
      <c r="T40" s="135">
        <f t="shared" si="14"/>
        <v>13127.41812191493</v>
      </c>
      <c r="U40" s="135">
        <f t="shared" si="14"/>
        <v>14417.742436621225</v>
      </c>
      <c r="V40" s="135">
        <f t="shared" si="14"/>
        <v>15708.066735707074</v>
      </c>
      <c r="W40" s="135">
        <f t="shared" si="14"/>
        <v>16998.3910340119</v>
      </c>
      <c r="X40" s="135">
        <f t="shared" si="14"/>
        <v>18288.715332277676</v>
      </c>
      <c r="Y40" s="135">
        <f t="shared" si="14"/>
        <v>18527.144590669224</v>
      </c>
      <c r="Z40" s="135">
        <f t="shared" si="14"/>
        <v>18712.979097067062</v>
      </c>
      <c r="AA40" s="135">
        <f t="shared" si="14"/>
        <v>18896.183865865216</v>
      </c>
      <c r="AB40" s="135">
        <f t="shared" si="14"/>
        <v>18079.257147783384</v>
      </c>
      <c r="AC40" s="135">
        <f t="shared" si="14"/>
        <v>17212.323855357554</v>
      </c>
      <c r="AD40" s="135">
        <f t="shared" si="14"/>
        <v>16342.890234214523</v>
      </c>
      <c r="AE40" s="135">
        <f t="shared" si="14"/>
        <v>15473.331596635631</v>
      </c>
      <c r="AF40" s="135">
        <f t="shared" si="14"/>
        <v>14603.766708234947</v>
      </c>
      <c r="AG40" s="135">
        <f t="shared" si="14"/>
        <v>13734.201507293174</v>
      </c>
      <c r="AH40" s="135">
        <f t="shared" si="14"/>
        <v>12864.636290724346</v>
      </c>
      <c r="AI40" s="135">
        <f t="shared" si="14"/>
        <v>11995.071073374165</v>
      </c>
      <c r="AJ40" s="135">
        <f t="shared" si="14"/>
        <v>11125.505855984917</v>
      </c>
      <c r="AK40" s="135">
        <f t="shared" si="14"/>
        <v>10255.940638593715</v>
      </c>
      <c r="AL40" s="135">
        <f t="shared" si="14"/>
        <v>9386.375421202416</v>
      </c>
      <c r="AM40" s="135">
        <f t="shared" si="14"/>
        <v>8516.8102038111119</v>
      </c>
      <c r="AN40" s="135">
        <f t="shared" si="14"/>
        <v>6647.2449864198079</v>
      </c>
      <c r="AO40" s="135">
        <f t="shared" si="14"/>
        <v>4727.6797690285039</v>
      </c>
      <c r="AP40" s="135">
        <f t="shared" si="14"/>
        <v>2805.6145516371998</v>
      </c>
      <c r="AQ40" s="135">
        <f t="shared" si="14"/>
        <v>883.42433424589581</v>
      </c>
      <c r="AR40" s="135">
        <f t="shared" si="14"/>
        <v>0</v>
      </c>
      <c r="AS40" s="135">
        <f t="shared" si="14"/>
        <v>0</v>
      </c>
      <c r="AT40" s="135">
        <f t="shared" si="14"/>
        <v>0</v>
      </c>
      <c r="AU40" s="135">
        <f t="shared" si="14"/>
        <v>0</v>
      </c>
      <c r="AV40" s="135">
        <f t="shared" si="14"/>
        <v>0</v>
      </c>
      <c r="AW40" s="135">
        <f t="shared" si="14"/>
        <v>0</v>
      </c>
      <c r="AX40" s="135">
        <f t="shared" si="14"/>
        <v>0</v>
      </c>
      <c r="AY40" s="135">
        <f t="shared" si="14"/>
        <v>0</v>
      </c>
      <c r="AZ40" s="135">
        <f t="shared" si="14"/>
        <v>0</v>
      </c>
      <c r="BA40" s="135">
        <f t="shared" si="14"/>
        <v>0</v>
      </c>
      <c r="BB40" s="135">
        <f t="shared" si="14"/>
        <v>0</v>
      </c>
      <c r="BC40" s="135">
        <f t="shared" si="14"/>
        <v>0</v>
      </c>
      <c r="BD40" s="135">
        <f t="shared" si="14"/>
        <v>0</v>
      </c>
      <c r="BE40" s="135">
        <f t="shared" si="14"/>
        <v>0</v>
      </c>
      <c r="BF40" s="135">
        <f t="shared" si="14"/>
        <v>0</v>
      </c>
      <c r="BG40" s="135">
        <f t="shared" si="14"/>
        <v>0</v>
      </c>
      <c r="BH40" s="135">
        <f t="shared" si="14"/>
        <v>0</v>
      </c>
      <c r="BI40" s="135">
        <f t="shared" si="14"/>
        <v>0</v>
      </c>
      <c r="BJ40" s="135">
        <f t="shared" si="14"/>
        <v>0</v>
      </c>
    </row>
    <row r="41" spans="1:62" x14ac:dyDescent="0.2">
      <c r="A41" s="4" t="s">
        <v>26</v>
      </c>
      <c r="B41" s="6">
        <v>0</v>
      </c>
      <c r="C41" s="134">
        <f>+IF(SUM('Flussi Cassa'!D24)&lt;0,-'Flussi Cassa'!D24,0)</f>
        <v>2173.913043478261</v>
      </c>
      <c r="D41" s="134">
        <f>+IF(SUM('Flussi Cassa'!$D24:E24)&lt;0,-SUM('Flussi Cassa'!$D24:E24),0)</f>
        <v>0</v>
      </c>
      <c r="E41" s="134">
        <f>+IF(SUM('Flussi Cassa'!$D24:F24)&lt;0,-SUM('Flussi Cassa'!$D24:F24),0)</f>
        <v>0</v>
      </c>
      <c r="F41" s="134">
        <f>+IF(SUM('Flussi Cassa'!$D24:G24)&lt;0,-SUM('Flussi Cassa'!$D24:G24),0)</f>
        <v>0</v>
      </c>
      <c r="G41" s="134">
        <f>+IF(SUM('Flussi Cassa'!$D24:H24)&lt;0,-SUM('Flussi Cassa'!$D24:H24),0)</f>
        <v>0</v>
      </c>
      <c r="H41" s="134">
        <f>+IF(SUM('Flussi Cassa'!$D24:I24)&lt;0,-SUM('Flussi Cassa'!$D24:I24),0)</f>
        <v>0</v>
      </c>
      <c r="I41" s="134">
        <f>+IF(SUM('Flussi Cassa'!$D24:J24)&lt;0,-SUM('Flussi Cassa'!$D24:J24),0)</f>
        <v>0</v>
      </c>
      <c r="J41" s="134">
        <f>+IF(SUM('Flussi Cassa'!$D24:K24)&lt;0,-SUM('Flussi Cassa'!$D24:K24),0)</f>
        <v>0</v>
      </c>
      <c r="K41" s="134">
        <f>+IF(SUM('Flussi Cassa'!$D24:L24)&lt;0,-SUM('Flussi Cassa'!$D24:L24),0)</f>
        <v>0</v>
      </c>
      <c r="L41" s="134">
        <f>+IF(SUM('Flussi Cassa'!$D24:M24)&lt;0,-SUM('Flussi Cassa'!$D24:M24),0)</f>
        <v>0</v>
      </c>
      <c r="M41" s="134">
        <f>+IF(SUM('Flussi Cassa'!$D24:N24)&lt;0,-SUM('Flussi Cassa'!$D24:N24),0)</f>
        <v>1940.9428833279453</v>
      </c>
      <c r="N41" s="134">
        <f>+IF(SUM('Flussi Cassa'!$D24:O24)&lt;0,-SUM('Flussi Cassa'!$D24:O24),0)</f>
        <v>4277.7620912381408</v>
      </c>
      <c r="O41" s="134">
        <f>+IF(SUM('Flussi Cassa'!$D24:P24)&lt;0,-SUM('Flussi Cassa'!$D24:P24),0)</f>
        <v>6620.4111349841842</v>
      </c>
      <c r="P41" s="134">
        <f>+IF(SUM('Flussi Cassa'!$D24:Q24)&lt;0,-SUM('Flussi Cassa'!$D24:Q24),0)</f>
        <v>7963.35167052202</v>
      </c>
      <c r="Q41" s="134">
        <f>+IF(SUM('Flussi Cassa'!$D24:R24)&lt;0,-SUM('Flussi Cassa'!$D24:R24),0)</f>
        <v>9256.3067806494455</v>
      </c>
      <c r="R41" s="134">
        <f>+IF(SUM('Flussi Cassa'!$D24:S24)&lt;0,-SUM('Flussi Cassa'!$D24:S24),0)</f>
        <v>10546.762619506349</v>
      </c>
      <c r="S41" s="134">
        <f>+IF(SUM('Flussi Cassa'!$D24:T24)&lt;0,-SUM('Flussi Cassa'!$D24:T24),0)</f>
        <v>11837.093494799728</v>
      </c>
      <c r="T41" s="134">
        <f>+IF(SUM('Flussi Cassa'!$D24:U24)&lt;0,-SUM('Flussi Cassa'!$D24:U24),0)</f>
        <v>13127.41812191493</v>
      </c>
      <c r="U41" s="134">
        <f>+IF(SUM('Flussi Cassa'!$D24:V24)&lt;0,-SUM('Flussi Cassa'!$D24:V24),0)</f>
        <v>14417.742436621225</v>
      </c>
      <c r="V41" s="134">
        <f>+IF(SUM('Flussi Cassa'!$D24:W24)&lt;0,-SUM('Flussi Cassa'!$D24:W24),0)</f>
        <v>15708.066735707074</v>
      </c>
      <c r="W41" s="134">
        <f>+IF(SUM('Flussi Cassa'!$D24:X24)&lt;0,-SUM('Flussi Cassa'!$D24:X24),0)</f>
        <v>16998.3910340119</v>
      </c>
      <c r="X41" s="134">
        <f>+IF(SUM('Flussi Cassa'!$D24:Y24)&lt;0,-SUM('Flussi Cassa'!$D24:Y24),0)</f>
        <v>18288.715332277676</v>
      </c>
      <c r="Y41" s="134">
        <f>+IF(SUM('Flussi Cassa'!$D24:Z24)&lt;0,-SUM('Flussi Cassa'!$D24:Z24),0)</f>
        <v>18527.144590669224</v>
      </c>
      <c r="Z41" s="134">
        <f>+IF(SUM('Flussi Cassa'!$D24:AA24)&lt;0,-SUM('Flussi Cassa'!$D24:AA24),0)</f>
        <v>18712.979097067062</v>
      </c>
      <c r="AA41" s="134">
        <f>+IF(SUM('Flussi Cassa'!$D24:AB24)&lt;0,-SUM('Flussi Cassa'!$D24:AB24),0)</f>
        <v>18896.183865865216</v>
      </c>
      <c r="AB41" s="134">
        <f>+IF(SUM('Flussi Cassa'!$D24:AC24)&lt;0,-SUM('Flussi Cassa'!$D24:AC24),0)</f>
        <v>18079.257147783384</v>
      </c>
      <c r="AC41" s="134">
        <f>+IF(SUM('Flussi Cassa'!$D24:AD24)&lt;0,-SUM('Flussi Cassa'!$D24:AD24),0)</f>
        <v>17212.323855357554</v>
      </c>
      <c r="AD41" s="134">
        <f>+IF(SUM('Flussi Cassa'!$D24:AE24)&lt;0,-SUM('Flussi Cassa'!$D24:AE24),0)</f>
        <v>16342.890234214523</v>
      </c>
      <c r="AE41" s="134">
        <f>+IF(SUM('Flussi Cassa'!$D24:AF24)&lt;0,-SUM('Flussi Cassa'!$D24:AF24),0)</f>
        <v>15473.331596635631</v>
      </c>
      <c r="AF41" s="134">
        <f>+IF(SUM('Flussi Cassa'!$D24:AG24)&lt;0,-SUM('Flussi Cassa'!$D24:AG24),0)</f>
        <v>14603.766708234947</v>
      </c>
      <c r="AG41" s="134">
        <f>+IF(SUM('Flussi Cassa'!$D24:AH24)&lt;0,-SUM('Flussi Cassa'!$D24:AH24),0)</f>
        <v>13734.201507293174</v>
      </c>
      <c r="AH41" s="134">
        <f>+IF(SUM('Flussi Cassa'!$D24:AI24)&lt;0,-SUM('Flussi Cassa'!$D24:AI24),0)</f>
        <v>12864.636290724346</v>
      </c>
      <c r="AI41" s="134">
        <f>+IF(SUM('Flussi Cassa'!$D24:AJ24)&lt;0,-SUM('Flussi Cassa'!$D24:AJ24),0)</f>
        <v>11995.071073374165</v>
      </c>
      <c r="AJ41" s="134">
        <f>+IF(SUM('Flussi Cassa'!$D24:AK24)&lt;0,-SUM('Flussi Cassa'!$D24:AK24),0)</f>
        <v>11125.505855984917</v>
      </c>
      <c r="AK41" s="134">
        <f>+IF(SUM('Flussi Cassa'!$D24:AL24)&lt;0,-SUM('Flussi Cassa'!$D24:AL24),0)</f>
        <v>10255.940638593715</v>
      </c>
      <c r="AL41" s="134">
        <f>+IF(SUM('Flussi Cassa'!$D24:AM24)&lt;0,-SUM('Flussi Cassa'!$D24:AM24),0)</f>
        <v>9386.375421202416</v>
      </c>
      <c r="AM41" s="134">
        <f>+IF(SUM('Flussi Cassa'!$D24:AN24)&lt;0,-SUM('Flussi Cassa'!$D24:AN24),0)</f>
        <v>8516.8102038111119</v>
      </c>
      <c r="AN41" s="134">
        <f>+IF(SUM('Flussi Cassa'!$D24:AO24)&lt;0,-SUM('Flussi Cassa'!$D24:AO24),0)</f>
        <v>6647.2449864198079</v>
      </c>
      <c r="AO41" s="134">
        <f>+IF(SUM('Flussi Cassa'!$D24:AP24)&lt;0,-SUM('Flussi Cassa'!$D24:AP24),0)</f>
        <v>4727.6797690285039</v>
      </c>
      <c r="AP41" s="134">
        <f>+IF(SUM('Flussi Cassa'!$D24:AQ24)&lt;0,-SUM('Flussi Cassa'!$D24:AQ24),0)</f>
        <v>2805.6145516371998</v>
      </c>
      <c r="AQ41" s="134">
        <f>+IF(SUM('Flussi Cassa'!$D24:AR24)&lt;0,-SUM('Flussi Cassa'!$D24:AR24),0)</f>
        <v>883.42433424589581</v>
      </c>
      <c r="AR41" s="134">
        <f>+IF(SUM('Flussi Cassa'!$D24:AS24)&lt;0,-SUM('Flussi Cassa'!$D24:AS24),0)</f>
        <v>0</v>
      </c>
      <c r="AS41" s="134">
        <f>+IF(SUM('Flussi Cassa'!$D24:AT24)&lt;0,-SUM('Flussi Cassa'!$D24:AT24),0)</f>
        <v>0</v>
      </c>
      <c r="AT41" s="134">
        <f>+IF(SUM('Flussi Cassa'!$D24:AU24)&lt;0,-SUM('Flussi Cassa'!$D24:AU24),0)</f>
        <v>0</v>
      </c>
      <c r="AU41" s="134">
        <f>+IF(SUM('Flussi Cassa'!$D24:AV24)&lt;0,-SUM('Flussi Cassa'!$D24:AV24),0)</f>
        <v>0</v>
      </c>
      <c r="AV41" s="134">
        <f>+IF(SUM('Flussi Cassa'!$D24:AW24)&lt;0,-SUM('Flussi Cassa'!$D24:AW24),0)</f>
        <v>0</v>
      </c>
      <c r="AW41" s="134">
        <f>+IF(SUM('Flussi Cassa'!$D24:AX24)&lt;0,-SUM('Flussi Cassa'!$D24:AX24),0)</f>
        <v>0</v>
      </c>
      <c r="AX41" s="134">
        <f>+IF(SUM('Flussi Cassa'!$D24:AY24)&lt;0,-SUM('Flussi Cassa'!$D24:AY24),0)</f>
        <v>0</v>
      </c>
      <c r="AY41" s="134">
        <f>+IF(SUM('Flussi Cassa'!$D24:AZ24)&lt;0,-SUM('Flussi Cassa'!$D24:AZ24),0)</f>
        <v>0</v>
      </c>
      <c r="AZ41" s="134">
        <f>+IF(SUM('Flussi Cassa'!$D24:BA24)&lt;0,-SUM('Flussi Cassa'!$D24:BA24),0)</f>
        <v>0</v>
      </c>
      <c r="BA41" s="134">
        <f>+IF(SUM('Flussi Cassa'!$D24:BB24)&lt;0,-SUM('Flussi Cassa'!$D24:BB24),0)</f>
        <v>0</v>
      </c>
      <c r="BB41" s="134">
        <f>+IF(SUM('Flussi Cassa'!$D24:BC24)&lt;0,-SUM('Flussi Cassa'!$D24:BC24),0)</f>
        <v>0</v>
      </c>
      <c r="BC41" s="134">
        <f>+IF(SUM('Flussi Cassa'!$D24:BD24)&lt;0,-SUM('Flussi Cassa'!$D24:BD24),0)</f>
        <v>0</v>
      </c>
      <c r="BD41" s="134">
        <f>+IF(SUM('Flussi Cassa'!$D24:BE24)&lt;0,-SUM('Flussi Cassa'!$D24:BE24),0)</f>
        <v>0</v>
      </c>
      <c r="BE41" s="134">
        <f>+IF(SUM('Flussi Cassa'!$D24:BF24)&lt;0,-SUM('Flussi Cassa'!$D24:BF24),0)</f>
        <v>0</v>
      </c>
      <c r="BF41" s="134">
        <f>+IF(SUM('Flussi Cassa'!$D24:BG24)&lt;0,-SUM('Flussi Cassa'!$D24:BG24),0)</f>
        <v>0</v>
      </c>
      <c r="BG41" s="134">
        <f>+IF(SUM('Flussi Cassa'!$D24:BH24)&lt;0,-SUM('Flussi Cassa'!$D24:BH24),0)</f>
        <v>0</v>
      </c>
      <c r="BH41" s="134">
        <f>+IF(SUM('Flussi Cassa'!$D24:BI24)&lt;0,-SUM('Flussi Cassa'!$D24:BI24),0)</f>
        <v>0</v>
      </c>
      <c r="BI41" s="134">
        <f>+IF(SUM('Flussi Cassa'!$D24:BJ24)&lt;0,-SUM('Flussi Cassa'!$D24:BJ24),0)</f>
        <v>0</v>
      </c>
      <c r="BJ41" s="134">
        <f>+IF(SUM('Flussi Cassa'!$D24:BK24)&lt;0,-SUM('Flussi Cassa'!$D24:BK24),0)</f>
        <v>0</v>
      </c>
    </row>
    <row r="42" spans="1:62" x14ac:dyDescent="0.2">
      <c r="A42" s="4"/>
      <c r="B42" s="4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</row>
    <row r="43" spans="1:62" x14ac:dyDescent="0.2">
      <c r="A43" s="2" t="s">
        <v>27</v>
      </c>
      <c r="B43" s="3">
        <f t="shared" ref="B43:AG43" si="15">+B44+SUM(B47:B48)</f>
        <v>0</v>
      </c>
      <c r="C43" s="135">
        <f t="shared" si="15"/>
        <v>108.69565217391306</v>
      </c>
      <c r="D43" s="135">
        <f t="shared" si="15"/>
        <v>0</v>
      </c>
      <c r="E43" s="135">
        <f t="shared" si="15"/>
        <v>0</v>
      </c>
      <c r="F43" s="135">
        <f t="shared" si="15"/>
        <v>0</v>
      </c>
      <c r="G43" s="135">
        <f t="shared" si="15"/>
        <v>0</v>
      </c>
      <c r="H43" s="135">
        <f t="shared" si="15"/>
        <v>0</v>
      </c>
      <c r="I43" s="135">
        <f t="shared" si="15"/>
        <v>0</v>
      </c>
      <c r="J43" s="135">
        <f t="shared" si="15"/>
        <v>0</v>
      </c>
      <c r="K43" s="135">
        <f t="shared" si="15"/>
        <v>0</v>
      </c>
      <c r="L43" s="135">
        <f t="shared" si="15"/>
        <v>0</v>
      </c>
      <c r="M43" s="135">
        <f t="shared" si="15"/>
        <v>111.01112455966141</v>
      </c>
      <c r="N43" s="135">
        <f t="shared" si="15"/>
        <v>116.84096039550975</v>
      </c>
      <c r="O43" s="135">
        <f t="shared" si="15"/>
        <v>117.13245218730218</v>
      </c>
      <c r="P43" s="135">
        <f t="shared" si="15"/>
        <v>67.147026776891792</v>
      </c>
      <c r="Q43" s="135">
        <f t="shared" si="15"/>
        <v>64.647755506371283</v>
      </c>
      <c r="R43" s="135">
        <f t="shared" si="15"/>
        <v>64.522791942845245</v>
      </c>
      <c r="S43" s="135">
        <f t="shared" si="15"/>
        <v>64.516543764668953</v>
      </c>
      <c r="T43" s="135">
        <f t="shared" si="15"/>
        <v>64.516231355760127</v>
      </c>
      <c r="U43" s="135">
        <f t="shared" si="15"/>
        <v>64.516215735314702</v>
      </c>
      <c r="V43" s="135">
        <f t="shared" si="15"/>
        <v>64.516214954292423</v>
      </c>
      <c r="W43" s="135">
        <f t="shared" si="15"/>
        <v>64.516214915241321</v>
      </c>
      <c r="X43" s="135">
        <f t="shared" si="15"/>
        <v>64.516214913288749</v>
      </c>
      <c r="Y43" s="135">
        <f t="shared" si="15"/>
        <v>11.921462919577493</v>
      </c>
      <c r="Z43" s="135">
        <f t="shared" si="15"/>
        <v>9.2917253198919294</v>
      </c>
      <c r="AA43" s="135">
        <f t="shared" si="15"/>
        <v>9.1602384399076531</v>
      </c>
      <c r="AB43" s="135">
        <f t="shared" si="15"/>
        <v>0</v>
      </c>
      <c r="AC43" s="135">
        <f t="shared" si="15"/>
        <v>0</v>
      </c>
      <c r="AD43" s="135">
        <f t="shared" si="15"/>
        <v>0</v>
      </c>
      <c r="AE43" s="135">
        <f t="shared" si="15"/>
        <v>0</v>
      </c>
      <c r="AF43" s="135">
        <f t="shared" si="15"/>
        <v>0</v>
      </c>
      <c r="AG43" s="135">
        <f t="shared" si="15"/>
        <v>0</v>
      </c>
      <c r="AH43" s="135">
        <f t="shared" ref="AH43:BJ43" si="16">+AH44+SUM(AH47:AH48)</f>
        <v>0</v>
      </c>
      <c r="AI43" s="135">
        <f t="shared" si="16"/>
        <v>0</v>
      </c>
      <c r="AJ43" s="135">
        <f t="shared" si="16"/>
        <v>0</v>
      </c>
      <c r="AK43" s="135">
        <f t="shared" si="16"/>
        <v>0</v>
      </c>
      <c r="AL43" s="135">
        <f t="shared" si="16"/>
        <v>0</v>
      </c>
      <c r="AM43" s="135">
        <f t="shared" si="16"/>
        <v>0</v>
      </c>
      <c r="AN43" s="135">
        <f t="shared" si="16"/>
        <v>0</v>
      </c>
      <c r="AO43" s="135">
        <f t="shared" si="16"/>
        <v>0</v>
      </c>
      <c r="AP43" s="135">
        <f t="shared" si="16"/>
        <v>0</v>
      </c>
      <c r="AQ43" s="135">
        <f t="shared" si="16"/>
        <v>0</v>
      </c>
      <c r="AR43" s="135">
        <f t="shared" si="16"/>
        <v>0</v>
      </c>
      <c r="AS43" s="135">
        <f t="shared" si="16"/>
        <v>0</v>
      </c>
      <c r="AT43" s="135">
        <f t="shared" si="16"/>
        <v>0</v>
      </c>
      <c r="AU43" s="135">
        <f t="shared" si="16"/>
        <v>0</v>
      </c>
      <c r="AV43" s="135">
        <f t="shared" si="16"/>
        <v>0</v>
      </c>
      <c r="AW43" s="135">
        <f t="shared" si="16"/>
        <v>0</v>
      </c>
      <c r="AX43" s="135">
        <f t="shared" si="16"/>
        <v>0</v>
      </c>
      <c r="AY43" s="135">
        <f t="shared" si="16"/>
        <v>0</v>
      </c>
      <c r="AZ43" s="135">
        <f t="shared" si="16"/>
        <v>0</v>
      </c>
      <c r="BA43" s="135">
        <f t="shared" si="16"/>
        <v>0</v>
      </c>
      <c r="BB43" s="135">
        <f t="shared" si="16"/>
        <v>0</v>
      </c>
      <c r="BC43" s="135">
        <f t="shared" si="16"/>
        <v>0</v>
      </c>
      <c r="BD43" s="135">
        <f t="shared" si="16"/>
        <v>0</v>
      </c>
      <c r="BE43" s="135">
        <f t="shared" si="16"/>
        <v>0</v>
      </c>
      <c r="BF43" s="135">
        <f t="shared" si="16"/>
        <v>0</v>
      </c>
      <c r="BG43" s="135">
        <f t="shared" si="16"/>
        <v>0</v>
      </c>
      <c r="BH43" s="135">
        <f t="shared" si="16"/>
        <v>0</v>
      </c>
      <c r="BI43" s="135">
        <f t="shared" si="16"/>
        <v>0</v>
      </c>
      <c r="BJ43" s="135">
        <f t="shared" si="16"/>
        <v>0</v>
      </c>
    </row>
    <row r="44" spans="1:62" x14ac:dyDescent="0.2">
      <c r="A44" s="4" t="s">
        <v>28</v>
      </c>
      <c r="B44" s="3">
        <f>+B45+B46</f>
        <v>0</v>
      </c>
      <c r="C44" s="135">
        <f>+C45+C46</f>
        <v>0</v>
      </c>
      <c r="D44" s="135">
        <f t="shared" ref="D44:BJ44" si="17">+D45+D46</f>
        <v>0</v>
      </c>
      <c r="E44" s="135">
        <f t="shared" si="17"/>
        <v>0</v>
      </c>
      <c r="F44" s="135">
        <f t="shared" si="17"/>
        <v>0</v>
      </c>
      <c r="G44" s="135">
        <f t="shared" si="17"/>
        <v>0</v>
      </c>
      <c r="H44" s="135">
        <f t="shared" si="17"/>
        <v>0</v>
      </c>
      <c r="I44" s="135">
        <f t="shared" si="17"/>
        <v>0</v>
      </c>
      <c r="J44" s="135">
        <f t="shared" si="17"/>
        <v>0</v>
      </c>
      <c r="K44" s="135">
        <f t="shared" si="17"/>
        <v>0</v>
      </c>
      <c r="L44" s="135">
        <f t="shared" si="17"/>
        <v>0</v>
      </c>
      <c r="M44" s="135">
        <f t="shared" si="17"/>
        <v>0</v>
      </c>
      <c r="N44" s="135">
        <f t="shared" si="17"/>
        <v>0</v>
      </c>
      <c r="O44" s="135">
        <f t="shared" si="17"/>
        <v>0</v>
      </c>
      <c r="P44" s="135">
        <f t="shared" si="17"/>
        <v>0</v>
      </c>
      <c r="Q44" s="135">
        <f t="shared" si="17"/>
        <v>0</v>
      </c>
      <c r="R44" s="135">
        <f t="shared" si="17"/>
        <v>0</v>
      </c>
      <c r="S44" s="135">
        <f t="shared" si="17"/>
        <v>0</v>
      </c>
      <c r="T44" s="135">
        <f t="shared" si="17"/>
        <v>0</v>
      </c>
      <c r="U44" s="135">
        <f t="shared" si="17"/>
        <v>0</v>
      </c>
      <c r="V44" s="135">
        <f t="shared" si="17"/>
        <v>0</v>
      </c>
      <c r="W44" s="135">
        <f t="shared" si="17"/>
        <v>0</v>
      </c>
      <c r="X44" s="135">
        <f t="shared" si="17"/>
        <v>0</v>
      </c>
      <c r="Y44" s="135">
        <f t="shared" si="17"/>
        <v>0</v>
      </c>
      <c r="Z44" s="135">
        <f t="shared" si="17"/>
        <v>0</v>
      </c>
      <c r="AA44" s="135">
        <f t="shared" si="17"/>
        <v>0</v>
      </c>
      <c r="AB44" s="135">
        <f t="shared" si="17"/>
        <v>0</v>
      </c>
      <c r="AC44" s="135">
        <f t="shared" si="17"/>
        <v>0</v>
      </c>
      <c r="AD44" s="135">
        <f t="shared" si="17"/>
        <v>0</v>
      </c>
      <c r="AE44" s="135">
        <f t="shared" si="17"/>
        <v>0</v>
      </c>
      <c r="AF44" s="135">
        <f t="shared" si="17"/>
        <v>0</v>
      </c>
      <c r="AG44" s="135">
        <f t="shared" si="17"/>
        <v>0</v>
      </c>
      <c r="AH44" s="135">
        <f t="shared" si="17"/>
        <v>0</v>
      </c>
      <c r="AI44" s="135">
        <f t="shared" si="17"/>
        <v>0</v>
      </c>
      <c r="AJ44" s="135">
        <f t="shared" si="17"/>
        <v>0</v>
      </c>
      <c r="AK44" s="135">
        <f t="shared" si="17"/>
        <v>0</v>
      </c>
      <c r="AL44" s="135">
        <f t="shared" si="17"/>
        <v>0</v>
      </c>
      <c r="AM44" s="135">
        <f t="shared" si="17"/>
        <v>0</v>
      </c>
      <c r="AN44" s="135">
        <f t="shared" si="17"/>
        <v>0</v>
      </c>
      <c r="AO44" s="135">
        <f t="shared" si="17"/>
        <v>0</v>
      </c>
      <c r="AP44" s="135">
        <f t="shared" si="17"/>
        <v>0</v>
      </c>
      <c r="AQ44" s="135">
        <f t="shared" si="17"/>
        <v>0</v>
      </c>
      <c r="AR44" s="135">
        <f t="shared" si="17"/>
        <v>0</v>
      </c>
      <c r="AS44" s="135">
        <f t="shared" si="17"/>
        <v>0</v>
      </c>
      <c r="AT44" s="135">
        <f t="shared" si="17"/>
        <v>0</v>
      </c>
      <c r="AU44" s="135">
        <f t="shared" si="17"/>
        <v>0</v>
      </c>
      <c r="AV44" s="135">
        <f t="shared" si="17"/>
        <v>0</v>
      </c>
      <c r="AW44" s="135">
        <f t="shared" si="17"/>
        <v>0</v>
      </c>
      <c r="AX44" s="135">
        <f t="shared" si="17"/>
        <v>0</v>
      </c>
      <c r="AY44" s="135">
        <f t="shared" si="17"/>
        <v>0</v>
      </c>
      <c r="AZ44" s="135">
        <f t="shared" si="17"/>
        <v>0</v>
      </c>
      <c r="BA44" s="135">
        <f t="shared" si="17"/>
        <v>0</v>
      </c>
      <c r="BB44" s="135">
        <f t="shared" si="17"/>
        <v>0</v>
      </c>
      <c r="BC44" s="135">
        <f t="shared" si="17"/>
        <v>0</v>
      </c>
      <c r="BD44" s="135">
        <f t="shared" si="17"/>
        <v>0</v>
      </c>
      <c r="BE44" s="135">
        <f t="shared" si="17"/>
        <v>0</v>
      </c>
      <c r="BF44" s="135">
        <f t="shared" si="17"/>
        <v>0</v>
      </c>
      <c r="BG44" s="135">
        <f t="shared" si="17"/>
        <v>0</v>
      </c>
      <c r="BH44" s="135">
        <f t="shared" si="17"/>
        <v>0</v>
      </c>
      <c r="BI44" s="135">
        <f t="shared" si="17"/>
        <v>0</v>
      </c>
      <c r="BJ44" s="135">
        <f t="shared" si="17"/>
        <v>0</v>
      </c>
    </row>
    <row r="45" spans="1:62" x14ac:dyDescent="0.2">
      <c r="A45" s="1" t="s">
        <v>29</v>
      </c>
      <c r="B45" s="6">
        <v>0</v>
      </c>
      <c r="C45" s="134">
        <f>+'Variazioni Patrimoniali'!D5+'Variazioni Patrimoniali'!D7</f>
        <v>0</v>
      </c>
      <c r="D45" s="134">
        <f>+'Variazioni Patrimoniali'!E5+'Variazioni Patrimoniali'!E7</f>
        <v>0</v>
      </c>
      <c r="E45" s="134">
        <f>+'Variazioni Patrimoniali'!F5+'Variazioni Patrimoniali'!F7</f>
        <v>0</v>
      </c>
      <c r="F45" s="134">
        <f>+'Variazioni Patrimoniali'!G5+'Variazioni Patrimoniali'!G7</f>
        <v>0</v>
      </c>
      <c r="G45" s="134">
        <f>+'Variazioni Patrimoniali'!H5+'Variazioni Patrimoniali'!H7</f>
        <v>0</v>
      </c>
      <c r="H45" s="134">
        <f>+'Variazioni Patrimoniali'!I5+'Variazioni Patrimoniali'!I7</f>
        <v>0</v>
      </c>
      <c r="I45" s="134">
        <f>+'Variazioni Patrimoniali'!J5+'Variazioni Patrimoniali'!J7</f>
        <v>0</v>
      </c>
      <c r="J45" s="134">
        <f>+'Variazioni Patrimoniali'!K5+'Variazioni Patrimoniali'!K7</f>
        <v>0</v>
      </c>
      <c r="K45" s="134">
        <f>+'Variazioni Patrimoniali'!L5+'Variazioni Patrimoniali'!L7</f>
        <v>0</v>
      </c>
      <c r="L45" s="134">
        <f>+'Variazioni Patrimoniali'!M5+'Variazioni Patrimoniali'!M7</f>
        <v>0</v>
      </c>
      <c r="M45" s="134">
        <f>+'Variazioni Patrimoniali'!N5+'Variazioni Patrimoniali'!N7</f>
        <v>0</v>
      </c>
      <c r="N45" s="134">
        <f>+'Variazioni Patrimoniali'!O5+'Variazioni Patrimoniali'!O7</f>
        <v>0</v>
      </c>
      <c r="O45" s="134">
        <f>+'Variazioni Patrimoniali'!P5+'Variazioni Patrimoniali'!P7</f>
        <v>0</v>
      </c>
      <c r="P45" s="134">
        <f>+'Variazioni Patrimoniali'!Q5+'Variazioni Patrimoniali'!Q7</f>
        <v>0</v>
      </c>
      <c r="Q45" s="134">
        <f>+'Variazioni Patrimoniali'!R5+'Variazioni Patrimoniali'!R7</f>
        <v>0</v>
      </c>
      <c r="R45" s="134">
        <f>+'Variazioni Patrimoniali'!S5+'Variazioni Patrimoniali'!S7</f>
        <v>0</v>
      </c>
      <c r="S45" s="134">
        <f>+'Variazioni Patrimoniali'!T5+'Variazioni Patrimoniali'!T7</f>
        <v>0</v>
      </c>
      <c r="T45" s="134">
        <f>+'Variazioni Patrimoniali'!U5+'Variazioni Patrimoniali'!U7</f>
        <v>0</v>
      </c>
      <c r="U45" s="134">
        <f>+'Variazioni Patrimoniali'!V5+'Variazioni Patrimoniali'!V7</f>
        <v>0</v>
      </c>
      <c r="V45" s="134">
        <f>+'Variazioni Patrimoniali'!W5+'Variazioni Patrimoniali'!W7</f>
        <v>0</v>
      </c>
      <c r="W45" s="134">
        <f>+'Variazioni Patrimoniali'!X5+'Variazioni Patrimoniali'!X7</f>
        <v>0</v>
      </c>
      <c r="X45" s="134">
        <f>+'Variazioni Patrimoniali'!Y5+'Variazioni Patrimoniali'!Y7</f>
        <v>0</v>
      </c>
      <c r="Y45" s="134">
        <f>+'Variazioni Patrimoniali'!Z5+'Variazioni Patrimoniali'!Z7</f>
        <v>0</v>
      </c>
      <c r="Z45" s="134">
        <f>+'Variazioni Patrimoniali'!AA5+'Variazioni Patrimoniali'!AA7</f>
        <v>0</v>
      </c>
      <c r="AA45" s="134">
        <f>+'Variazioni Patrimoniali'!AB5+'Variazioni Patrimoniali'!AB7</f>
        <v>0</v>
      </c>
      <c r="AB45" s="134">
        <f>+'Variazioni Patrimoniali'!AC5+'Variazioni Patrimoniali'!AC7</f>
        <v>0</v>
      </c>
      <c r="AC45" s="134">
        <f>+'Variazioni Patrimoniali'!AD5+'Variazioni Patrimoniali'!AD7</f>
        <v>0</v>
      </c>
      <c r="AD45" s="134">
        <f>+'Variazioni Patrimoniali'!AE5+'Variazioni Patrimoniali'!AE7</f>
        <v>0</v>
      </c>
      <c r="AE45" s="134">
        <f>+'Variazioni Patrimoniali'!AF5+'Variazioni Patrimoniali'!AF7</f>
        <v>0</v>
      </c>
      <c r="AF45" s="134">
        <f>+'Variazioni Patrimoniali'!AG5+'Variazioni Patrimoniali'!AG7</f>
        <v>0</v>
      </c>
      <c r="AG45" s="134">
        <f>+'Variazioni Patrimoniali'!AH5+'Variazioni Patrimoniali'!AH7</f>
        <v>0</v>
      </c>
      <c r="AH45" s="134">
        <f>+'Variazioni Patrimoniali'!AI5+'Variazioni Patrimoniali'!AI7</f>
        <v>0</v>
      </c>
      <c r="AI45" s="134">
        <f>+'Variazioni Patrimoniali'!AJ5+'Variazioni Patrimoniali'!AJ7</f>
        <v>0</v>
      </c>
      <c r="AJ45" s="134">
        <f>+'Variazioni Patrimoniali'!AK5+'Variazioni Patrimoniali'!AK7</f>
        <v>0</v>
      </c>
      <c r="AK45" s="134">
        <f>+'Variazioni Patrimoniali'!AL5+'Variazioni Patrimoniali'!AL7</f>
        <v>0</v>
      </c>
      <c r="AL45" s="134">
        <f>+'Variazioni Patrimoniali'!AM5+'Variazioni Patrimoniali'!AM7</f>
        <v>0</v>
      </c>
      <c r="AM45" s="134">
        <f>+'Variazioni Patrimoniali'!AN5+'Variazioni Patrimoniali'!AN7</f>
        <v>0</v>
      </c>
      <c r="AN45" s="134">
        <f>+'Variazioni Patrimoniali'!AO5+'Variazioni Patrimoniali'!AO7</f>
        <v>0</v>
      </c>
      <c r="AO45" s="134">
        <f>+'Variazioni Patrimoniali'!AP5+'Variazioni Patrimoniali'!AP7</f>
        <v>0</v>
      </c>
      <c r="AP45" s="134">
        <f>+'Variazioni Patrimoniali'!AQ5+'Variazioni Patrimoniali'!AQ7</f>
        <v>0</v>
      </c>
      <c r="AQ45" s="134">
        <f>+'Variazioni Patrimoniali'!AR5+'Variazioni Patrimoniali'!AR7</f>
        <v>0</v>
      </c>
      <c r="AR45" s="134">
        <f>+'Variazioni Patrimoniali'!AS5+'Variazioni Patrimoniali'!AS7</f>
        <v>0</v>
      </c>
      <c r="AS45" s="134">
        <f>+'Variazioni Patrimoniali'!AT5+'Variazioni Patrimoniali'!AT7</f>
        <v>0</v>
      </c>
      <c r="AT45" s="134">
        <f>+'Variazioni Patrimoniali'!AU5+'Variazioni Patrimoniali'!AU7</f>
        <v>0</v>
      </c>
      <c r="AU45" s="134">
        <f>+'Variazioni Patrimoniali'!AV5+'Variazioni Patrimoniali'!AV7</f>
        <v>0</v>
      </c>
      <c r="AV45" s="134">
        <f>+'Variazioni Patrimoniali'!AW5+'Variazioni Patrimoniali'!AW7</f>
        <v>0</v>
      </c>
      <c r="AW45" s="134">
        <f>+'Variazioni Patrimoniali'!AX5+'Variazioni Patrimoniali'!AX7</f>
        <v>0</v>
      </c>
      <c r="AX45" s="134">
        <f>+'Variazioni Patrimoniali'!AY5+'Variazioni Patrimoniali'!AY7</f>
        <v>0</v>
      </c>
      <c r="AY45" s="134">
        <f>+'Variazioni Patrimoniali'!AZ5+'Variazioni Patrimoniali'!AZ7</f>
        <v>0</v>
      </c>
      <c r="AZ45" s="134">
        <f>+'Variazioni Patrimoniali'!BA5+'Variazioni Patrimoniali'!BA7</f>
        <v>0</v>
      </c>
      <c r="BA45" s="134">
        <f>+'Variazioni Patrimoniali'!BB5+'Variazioni Patrimoniali'!BB7</f>
        <v>0</v>
      </c>
      <c r="BB45" s="134">
        <f>+'Variazioni Patrimoniali'!BC5+'Variazioni Patrimoniali'!BC7</f>
        <v>0</v>
      </c>
      <c r="BC45" s="134">
        <f>+'Variazioni Patrimoniali'!BD5+'Variazioni Patrimoniali'!BD7</f>
        <v>0</v>
      </c>
      <c r="BD45" s="134">
        <f>+'Variazioni Patrimoniali'!BE5+'Variazioni Patrimoniali'!BE7</f>
        <v>0</v>
      </c>
      <c r="BE45" s="134">
        <f>+'Variazioni Patrimoniali'!BF5+'Variazioni Patrimoniali'!BF7</f>
        <v>0</v>
      </c>
      <c r="BF45" s="134">
        <f>+'Variazioni Patrimoniali'!BG5+'Variazioni Patrimoniali'!BG7</f>
        <v>0</v>
      </c>
      <c r="BG45" s="134">
        <f>+'Variazioni Patrimoniali'!BH5+'Variazioni Patrimoniali'!BH7</f>
        <v>0</v>
      </c>
      <c r="BH45" s="134">
        <f>+'Variazioni Patrimoniali'!BI5+'Variazioni Patrimoniali'!BI7</f>
        <v>0</v>
      </c>
      <c r="BI45" s="134">
        <f>+'Variazioni Patrimoniali'!BJ5+'Variazioni Patrimoniali'!BJ7</f>
        <v>0</v>
      </c>
      <c r="BJ45" s="134">
        <f>+'Variazioni Patrimoniali'!BK5+'Variazioni Patrimoniali'!BK7</f>
        <v>0</v>
      </c>
    </row>
    <row r="46" spans="1:62" x14ac:dyDescent="0.2">
      <c r="A46" s="1" t="s">
        <v>30</v>
      </c>
      <c r="B46" s="6">
        <v>0</v>
      </c>
      <c r="C46" s="134">
        <f>+'Variazioni Patrimoniali'!D6</f>
        <v>0</v>
      </c>
      <c r="D46" s="134">
        <f>+'Variazioni Patrimoniali'!E6</f>
        <v>0</v>
      </c>
      <c r="E46" s="134">
        <f>+'Variazioni Patrimoniali'!F6</f>
        <v>0</v>
      </c>
      <c r="F46" s="134">
        <f>+'Variazioni Patrimoniali'!G6</f>
        <v>0</v>
      </c>
      <c r="G46" s="134">
        <f>+'Variazioni Patrimoniali'!H6</f>
        <v>0</v>
      </c>
      <c r="H46" s="134">
        <f>+'Variazioni Patrimoniali'!I6</f>
        <v>0</v>
      </c>
      <c r="I46" s="134">
        <f>+'Variazioni Patrimoniali'!J6</f>
        <v>0</v>
      </c>
      <c r="J46" s="134">
        <f>+'Variazioni Patrimoniali'!K6</f>
        <v>0</v>
      </c>
      <c r="K46" s="134">
        <f>+'Variazioni Patrimoniali'!L6</f>
        <v>0</v>
      </c>
      <c r="L46" s="134">
        <f>+'Variazioni Patrimoniali'!M6</f>
        <v>0</v>
      </c>
      <c r="M46" s="134">
        <f>+'Variazioni Patrimoniali'!N6</f>
        <v>0</v>
      </c>
      <c r="N46" s="134">
        <f>+'Variazioni Patrimoniali'!O6</f>
        <v>0</v>
      </c>
      <c r="O46" s="134">
        <f>+'Variazioni Patrimoniali'!P6</f>
        <v>0</v>
      </c>
      <c r="P46" s="134">
        <f>+'Variazioni Patrimoniali'!Q6</f>
        <v>0</v>
      </c>
      <c r="Q46" s="134">
        <f>+'Variazioni Patrimoniali'!R6</f>
        <v>0</v>
      </c>
      <c r="R46" s="134">
        <f>+'Variazioni Patrimoniali'!S6</f>
        <v>0</v>
      </c>
      <c r="S46" s="134">
        <f>+'Variazioni Patrimoniali'!T6</f>
        <v>0</v>
      </c>
      <c r="T46" s="134">
        <f>+'Variazioni Patrimoniali'!U6</f>
        <v>0</v>
      </c>
      <c r="U46" s="134">
        <f>+'Variazioni Patrimoniali'!V6</f>
        <v>0</v>
      </c>
      <c r="V46" s="134">
        <f>+'Variazioni Patrimoniali'!W6</f>
        <v>0</v>
      </c>
      <c r="W46" s="134">
        <f>+'Variazioni Patrimoniali'!X6</f>
        <v>0</v>
      </c>
      <c r="X46" s="134">
        <f>+'Variazioni Patrimoniali'!Y6</f>
        <v>0</v>
      </c>
      <c r="Y46" s="134">
        <f>+'Variazioni Patrimoniali'!Z6</f>
        <v>0</v>
      </c>
      <c r="Z46" s="134">
        <f>+'Variazioni Patrimoniali'!AA6</f>
        <v>0</v>
      </c>
      <c r="AA46" s="134">
        <f>+'Variazioni Patrimoniali'!AB6</f>
        <v>0</v>
      </c>
      <c r="AB46" s="134">
        <f>+'Variazioni Patrimoniali'!AC6</f>
        <v>0</v>
      </c>
      <c r="AC46" s="134">
        <f>+'Variazioni Patrimoniali'!AD6</f>
        <v>0</v>
      </c>
      <c r="AD46" s="134">
        <f>+'Variazioni Patrimoniali'!AE6</f>
        <v>0</v>
      </c>
      <c r="AE46" s="134">
        <f>+'Variazioni Patrimoniali'!AF6</f>
        <v>0</v>
      </c>
      <c r="AF46" s="134">
        <f>+'Variazioni Patrimoniali'!AG6</f>
        <v>0</v>
      </c>
      <c r="AG46" s="134">
        <f>+'Variazioni Patrimoniali'!AH6</f>
        <v>0</v>
      </c>
      <c r="AH46" s="134">
        <f>+'Variazioni Patrimoniali'!AI6</f>
        <v>0</v>
      </c>
      <c r="AI46" s="134">
        <f>+'Variazioni Patrimoniali'!AJ6</f>
        <v>0</v>
      </c>
      <c r="AJ46" s="134">
        <f>+'Variazioni Patrimoniali'!AK6</f>
        <v>0</v>
      </c>
      <c r="AK46" s="134">
        <f>+'Variazioni Patrimoniali'!AL6</f>
        <v>0</v>
      </c>
      <c r="AL46" s="134">
        <f>+'Variazioni Patrimoniali'!AM6</f>
        <v>0</v>
      </c>
      <c r="AM46" s="134">
        <f>+'Variazioni Patrimoniali'!AN6</f>
        <v>0</v>
      </c>
      <c r="AN46" s="134">
        <f>+'Variazioni Patrimoniali'!AO6</f>
        <v>0</v>
      </c>
      <c r="AO46" s="134">
        <f>+'Variazioni Patrimoniali'!AP6</f>
        <v>0</v>
      </c>
      <c r="AP46" s="134">
        <f>+'Variazioni Patrimoniali'!AQ6</f>
        <v>0</v>
      </c>
      <c r="AQ46" s="134">
        <f>+'Variazioni Patrimoniali'!AR6</f>
        <v>0</v>
      </c>
      <c r="AR46" s="134">
        <f>+'Variazioni Patrimoniali'!AS6</f>
        <v>0</v>
      </c>
      <c r="AS46" s="134">
        <f>+'Variazioni Patrimoniali'!AT6</f>
        <v>0</v>
      </c>
      <c r="AT46" s="134">
        <f>+'Variazioni Patrimoniali'!AU6</f>
        <v>0</v>
      </c>
      <c r="AU46" s="134">
        <f>+'Variazioni Patrimoniali'!AV6</f>
        <v>0</v>
      </c>
      <c r="AV46" s="134">
        <f>+'Variazioni Patrimoniali'!AW6</f>
        <v>0</v>
      </c>
      <c r="AW46" s="134">
        <f>+'Variazioni Patrimoniali'!AX6</f>
        <v>0</v>
      </c>
      <c r="AX46" s="134">
        <f>+'Variazioni Patrimoniali'!AY6</f>
        <v>0</v>
      </c>
      <c r="AY46" s="134">
        <f>+'Variazioni Patrimoniali'!AZ6</f>
        <v>0</v>
      </c>
      <c r="AZ46" s="134">
        <f>+'Variazioni Patrimoniali'!BA6</f>
        <v>0</v>
      </c>
      <c r="BA46" s="134">
        <f>+'Variazioni Patrimoniali'!BB6</f>
        <v>0</v>
      </c>
      <c r="BB46" s="134">
        <f>+'Variazioni Patrimoniali'!BC6</f>
        <v>0</v>
      </c>
      <c r="BC46" s="134">
        <f>+'Variazioni Patrimoniali'!BD6</f>
        <v>0</v>
      </c>
      <c r="BD46" s="134">
        <f>+'Variazioni Patrimoniali'!BE6</f>
        <v>0</v>
      </c>
      <c r="BE46" s="134">
        <f>+'Variazioni Patrimoniali'!BF6</f>
        <v>0</v>
      </c>
      <c r="BF46" s="134">
        <f>+'Variazioni Patrimoniali'!BG6</f>
        <v>0</v>
      </c>
      <c r="BG46" s="134">
        <f>+'Variazioni Patrimoniali'!BH6</f>
        <v>0</v>
      </c>
      <c r="BH46" s="134">
        <f>+'Variazioni Patrimoniali'!BI6</f>
        <v>0</v>
      </c>
      <c r="BI46" s="134">
        <f>+'Variazioni Patrimoniali'!BJ6</f>
        <v>0</v>
      </c>
      <c r="BJ46" s="134">
        <f>+'Variazioni Patrimoniali'!BK6</f>
        <v>0</v>
      </c>
    </row>
    <row r="47" spans="1:62" x14ac:dyDescent="0.2">
      <c r="A47" s="4" t="s">
        <v>31</v>
      </c>
      <c r="B47" s="6">
        <v>0</v>
      </c>
      <c r="C47" s="134">
        <f>+B47+'Variazioni Patrimoniali'!D10</f>
        <v>108.69565217391306</v>
      </c>
      <c r="D47" s="134">
        <f>+'Variazioni Patrimoniali'!E10</f>
        <v>0</v>
      </c>
      <c r="E47" s="134">
        <f>+'Variazioni Patrimoniali'!F10</f>
        <v>0</v>
      </c>
      <c r="F47" s="134">
        <f>+'Variazioni Patrimoniali'!G10</f>
        <v>0</v>
      </c>
      <c r="G47" s="134">
        <f>+'Variazioni Patrimoniali'!H10</f>
        <v>0</v>
      </c>
      <c r="H47" s="134">
        <f>+'Variazioni Patrimoniali'!I10</f>
        <v>0</v>
      </c>
      <c r="I47" s="134">
        <f>+'Variazioni Patrimoniali'!J10</f>
        <v>0</v>
      </c>
      <c r="J47" s="134">
        <f>+'Variazioni Patrimoniali'!K10</f>
        <v>0</v>
      </c>
      <c r="K47" s="134">
        <f>+'Variazioni Patrimoniali'!L10</f>
        <v>0</v>
      </c>
      <c r="L47" s="134">
        <f>+'Variazioni Patrimoniali'!M10</f>
        <v>0</v>
      </c>
      <c r="M47" s="134">
        <f>+'Variazioni Patrimoniali'!N10</f>
        <v>111.01112455966141</v>
      </c>
      <c r="N47" s="134">
        <f>+'Variazioni Patrimoniali'!O10</f>
        <v>116.84096039550975</v>
      </c>
      <c r="O47" s="134">
        <f>+'Variazioni Patrimoniali'!P10</f>
        <v>117.13245218730218</v>
      </c>
      <c r="P47" s="134">
        <f>+'Variazioni Patrimoniali'!Q10</f>
        <v>67.147026776891792</v>
      </c>
      <c r="Q47" s="134">
        <f>+'Variazioni Patrimoniali'!R10</f>
        <v>64.647755506371283</v>
      </c>
      <c r="R47" s="134">
        <f>+'Variazioni Patrimoniali'!S10</f>
        <v>64.522791942845245</v>
      </c>
      <c r="S47" s="134">
        <f>+'Variazioni Patrimoniali'!T10</f>
        <v>64.516543764668953</v>
      </c>
      <c r="T47" s="134">
        <f>+'Variazioni Patrimoniali'!U10</f>
        <v>64.516231355760127</v>
      </c>
      <c r="U47" s="134">
        <f>+'Variazioni Patrimoniali'!V10</f>
        <v>64.516215735314702</v>
      </c>
      <c r="V47" s="134">
        <f>+'Variazioni Patrimoniali'!W10</f>
        <v>64.516214954292423</v>
      </c>
      <c r="W47" s="134">
        <f>+'Variazioni Patrimoniali'!X10</f>
        <v>64.516214915241321</v>
      </c>
      <c r="X47" s="134">
        <f>+'Variazioni Patrimoniali'!Y10</f>
        <v>64.516214913288749</v>
      </c>
      <c r="Y47" s="134">
        <f>+'Variazioni Patrimoniali'!Z10</f>
        <v>11.921462919577493</v>
      </c>
      <c r="Z47" s="134">
        <f>+'Variazioni Patrimoniali'!AA10</f>
        <v>9.2917253198919294</v>
      </c>
      <c r="AA47" s="134">
        <f>+'Variazioni Patrimoniali'!AB10</f>
        <v>9.1602384399076531</v>
      </c>
      <c r="AB47" s="134">
        <f>+'Variazioni Patrimoniali'!AC10</f>
        <v>0</v>
      </c>
      <c r="AC47" s="134">
        <f>+'Variazioni Patrimoniali'!AD10</f>
        <v>0</v>
      </c>
      <c r="AD47" s="134">
        <f>+'Variazioni Patrimoniali'!AE10</f>
        <v>0</v>
      </c>
      <c r="AE47" s="134">
        <f>+'Variazioni Patrimoniali'!AF10</f>
        <v>0</v>
      </c>
      <c r="AF47" s="134">
        <f>+'Variazioni Patrimoniali'!AG10</f>
        <v>0</v>
      </c>
      <c r="AG47" s="134">
        <f>+'Variazioni Patrimoniali'!AH10</f>
        <v>0</v>
      </c>
      <c r="AH47" s="134">
        <f>+'Variazioni Patrimoniali'!AI10</f>
        <v>0</v>
      </c>
      <c r="AI47" s="134">
        <f>+'Variazioni Patrimoniali'!AJ10</f>
        <v>0</v>
      </c>
      <c r="AJ47" s="134">
        <f>+'Variazioni Patrimoniali'!AK10</f>
        <v>0</v>
      </c>
      <c r="AK47" s="134">
        <f>+'Variazioni Patrimoniali'!AL10</f>
        <v>0</v>
      </c>
      <c r="AL47" s="134">
        <f>+'Variazioni Patrimoniali'!AM10</f>
        <v>0</v>
      </c>
      <c r="AM47" s="134">
        <f>+'Variazioni Patrimoniali'!AN10</f>
        <v>0</v>
      </c>
      <c r="AN47" s="134">
        <f>+'Variazioni Patrimoniali'!AO10</f>
        <v>0</v>
      </c>
      <c r="AO47" s="134">
        <f>+'Variazioni Patrimoniali'!AP10</f>
        <v>0</v>
      </c>
      <c r="AP47" s="134">
        <f>+'Variazioni Patrimoniali'!AQ10</f>
        <v>0</v>
      </c>
      <c r="AQ47" s="134">
        <f>+'Variazioni Patrimoniali'!AR10</f>
        <v>0</v>
      </c>
      <c r="AR47" s="134">
        <f>+'Variazioni Patrimoniali'!AS10</f>
        <v>0</v>
      </c>
      <c r="AS47" s="134">
        <f>+'Variazioni Patrimoniali'!AT10</f>
        <v>0</v>
      </c>
      <c r="AT47" s="134">
        <f>+'Variazioni Patrimoniali'!AU10</f>
        <v>0</v>
      </c>
      <c r="AU47" s="134">
        <f>+'Variazioni Patrimoniali'!AV10</f>
        <v>0</v>
      </c>
      <c r="AV47" s="134">
        <f>+'Variazioni Patrimoniali'!AW10</f>
        <v>0</v>
      </c>
      <c r="AW47" s="134">
        <f>+'Variazioni Patrimoniali'!AX10</f>
        <v>0</v>
      </c>
      <c r="AX47" s="134">
        <f>+'Variazioni Patrimoniali'!AY10</f>
        <v>0</v>
      </c>
      <c r="AY47" s="134">
        <f>+'Variazioni Patrimoniali'!AZ10</f>
        <v>0</v>
      </c>
      <c r="AZ47" s="134">
        <f>+'Variazioni Patrimoniali'!BA10</f>
        <v>0</v>
      </c>
      <c r="BA47" s="134">
        <f>+'Variazioni Patrimoniali'!BB10</f>
        <v>0</v>
      </c>
      <c r="BB47" s="134">
        <f>+'Variazioni Patrimoniali'!BC10</f>
        <v>0</v>
      </c>
      <c r="BC47" s="134">
        <f>+'Variazioni Patrimoniali'!BD10</f>
        <v>0</v>
      </c>
      <c r="BD47" s="134">
        <f>+'Variazioni Patrimoniali'!BE10</f>
        <v>0</v>
      </c>
      <c r="BE47" s="134">
        <f>+'Variazioni Patrimoniali'!BF10</f>
        <v>0</v>
      </c>
      <c r="BF47" s="134">
        <f>+'Variazioni Patrimoniali'!BG10</f>
        <v>0</v>
      </c>
      <c r="BG47" s="134">
        <f>+'Variazioni Patrimoniali'!BH10</f>
        <v>0</v>
      </c>
      <c r="BH47" s="134">
        <f>+'Variazioni Patrimoniali'!BI10</f>
        <v>0</v>
      </c>
      <c r="BI47" s="134">
        <f>+'Variazioni Patrimoniali'!BJ10</f>
        <v>0</v>
      </c>
      <c r="BJ47" s="134">
        <f>+'Variazioni Patrimoniali'!BK10</f>
        <v>0</v>
      </c>
    </row>
    <row r="48" spans="1:62" x14ac:dyDescent="0.2">
      <c r="A48" s="2"/>
      <c r="B48" s="6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</row>
    <row r="49" spans="1:62" x14ac:dyDescent="0.2">
      <c r="A49" s="2" t="s">
        <v>32</v>
      </c>
      <c r="B49" s="3">
        <f t="shared" ref="B49:AG49" si="18">+SUM(B50:B52)</f>
        <v>0</v>
      </c>
      <c r="C49" s="135">
        <f t="shared" si="18"/>
        <v>0</v>
      </c>
      <c r="D49" s="135">
        <f t="shared" si="18"/>
        <v>20000</v>
      </c>
      <c r="E49" s="135">
        <f t="shared" si="18"/>
        <v>19045.455971434589</v>
      </c>
      <c r="F49" s="135">
        <f t="shared" si="18"/>
        <v>18086.26565154329</v>
      </c>
      <c r="G49" s="135">
        <f t="shared" si="18"/>
        <v>17122.406424268131</v>
      </c>
      <c r="H49" s="135">
        <f t="shared" si="18"/>
        <v>16153.855563466337</v>
      </c>
      <c r="I49" s="135">
        <f t="shared" si="18"/>
        <v>15180.590232374485</v>
      </c>
      <c r="J49" s="135">
        <f t="shared" si="18"/>
        <v>14202.587483070049</v>
      </c>
      <c r="K49" s="135">
        <f t="shared" si="18"/>
        <v>13219.824255930329</v>
      </c>
      <c r="L49" s="135">
        <f t="shared" si="18"/>
        <v>12232.277379088744</v>
      </c>
      <c r="M49" s="135">
        <f t="shared" si="18"/>
        <v>11239.923567888489</v>
      </c>
      <c r="N49" s="135">
        <f t="shared" si="18"/>
        <v>10242.739424333504</v>
      </c>
      <c r="O49" s="135">
        <f t="shared" si="18"/>
        <v>9240.7014365368068</v>
      </c>
      <c r="P49" s="135">
        <f t="shared" si="18"/>
        <v>8233.7859781661155</v>
      </c>
      <c r="Q49" s="135">
        <f t="shared" si="18"/>
        <v>7221.9693078867786</v>
      </c>
      <c r="R49" s="135">
        <f t="shared" si="18"/>
        <v>6205.227568802</v>
      </c>
      <c r="S49" s="135">
        <f t="shared" si="18"/>
        <v>5183.5367878903326</v>
      </c>
      <c r="T49" s="135">
        <f t="shared" si="18"/>
        <v>4156.8728754404328</v>
      </c>
      <c r="U49" s="135">
        <f t="shared" si="18"/>
        <v>3125.2116244830686</v>
      </c>
      <c r="V49" s="135">
        <f t="shared" si="18"/>
        <v>2088.5287102203656</v>
      </c>
      <c r="W49" s="135">
        <f t="shared" si="18"/>
        <v>1046.7996894522621</v>
      </c>
      <c r="X49" s="135">
        <f t="shared" si="18"/>
        <v>1.8553691916167736E-10</v>
      </c>
      <c r="Y49" s="135">
        <f t="shared" si="18"/>
        <v>0</v>
      </c>
      <c r="Z49" s="135">
        <f t="shared" si="18"/>
        <v>0</v>
      </c>
      <c r="AA49" s="135">
        <f t="shared" si="18"/>
        <v>0</v>
      </c>
      <c r="AB49" s="135">
        <f t="shared" si="18"/>
        <v>0</v>
      </c>
      <c r="AC49" s="135">
        <f t="shared" si="18"/>
        <v>0</v>
      </c>
      <c r="AD49" s="135">
        <f t="shared" si="18"/>
        <v>0</v>
      </c>
      <c r="AE49" s="135">
        <f t="shared" si="18"/>
        <v>0</v>
      </c>
      <c r="AF49" s="135">
        <f t="shared" si="18"/>
        <v>0</v>
      </c>
      <c r="AG49" s="135">
        <f t="shared" si="18"/>
        <v>0</v>
      </c>
      <c r="AH49" s="135">
        <f t="shared" ref="AH49:BJ49" si="19">+SUM(AH50:AH52)</f>
        <v>0</v>
      </c>
      <c r="AI49" s="135">
        <f t="shared" si="19"/>
        <v>0</v>
      </c>
      <c r="AJ49" s="135">
        <f t="shared" si="19"/>
        <v>0</v>
      </c>
      <c r="AK49" s="135">
        <f t="shared" si="19"/>
        <v>0</v>
      </c>
      <c r="AL49" s="135">
        <f t="shared" si="19"/>
        <v>0</v>
      </c>
      <c r="AM49" s="135">
        <f t="shared" si="19"/>
        <v>0</v>
      </c>
      <c r="AN49" s="135">
        <f t="shared" si="19"/>
        <v>0</v>
      </c>
      <c r="AO49" s="135">
        <f t="shared" si="19"/>
        <v>0</v>
      </c>
      <c r="AP49" s="135">
        <f t="shared" si="19"/>
        <v>0</v>
      </c>
      <c r="AQ49" s="135">
        <f t="shared" si="19"/>
        <v>0</v>
      </c>
      <c r="AR49" s="135">
        <f t="shared" si="19"/>
        <v>0</v>
      </c>
      <c r="AS49" s="135">
        <f t="shared" si="19"/>
        <v>0</v>
      </c>
      <c r="AT49" s="135">
        <f t="shared" si="19"/>
        <v>0</v>
      </c>
      <c r="AU49" s="135">
        <f t="shared" si="19"/>
        <v>0</v>
      </c>
      <c r="AV49" s="135">
        <f t="shared" si="19"/>
        <v>0</v>
      </c>
      <c r="AW49" s="135">
        <f t="shared" si="19"/>
        <v>0</v>
      </c>
      <c r="AX49" s="135">
        <f t="shared" si="19"/>
        <v>0</v>
      </c>
      <c r="AY49" s="135">
        <f t="shared" si="19"/>
        <v>0</v>
      </c>
      <c r="AZ49" s="135">
        <f t="shared" si="19"/>
        <v>0</v>
      </c>
      <c r="BA49" s="135">
        <f t="shared" si="19"/>
        <v>0</v>
      </c>
      <c r="BB49" s="135">
        <f t="shared" si="19"/>
        <v>0</v>
      </c>
      <c r="BC49" s="135">
        <f t="shared" si="19"/>
        <v>0</v>
      </c>
      <c r="BD49" s="135">
        <f t="shared" si="19"/>
        <v>0</v>
      </c>
      <c r="BE49" s="135">
        <f t="shared" si="19"/>
        <v>0</v>
      </c>
      <c r="BF49" s="135">
        <f t="shared" si="19"/>
        <v>0</v>
      </c>
      <c r="BG49" s="135">
        <f t="shared" si="19"/>
        <v>0</v>
      </c>
      <c r="BH49" s="135">
        <f t="shared" si="19"/>
        <v>0</v>
      </c>
      <c r="BI49" s="135">
        <f t="shared" si="19"/>
        <v>0</v>
      </c>
      <c r="BJ49" s="135">
        <f t="shared" si="19"/>
        <v>0</v>
      </c>
    </row>
    <row r="50" spans="1:62" x14ac:dyDescent="0.2">
      <c r="A50" s="4" t="s">
        <v>33</v>
      </c>
      <c r="B50" s="6">
        <v>0</v>
      </c>
      <c r="C50" s="134">
        <f>+'Variazioni Patrimoniali'!D8</f>
        <v>0</v>
      </c>
      <c r="D50" s="134">
        <f>+'Variazioni Patrimoniali'!E8</f>
        <v>20000</v>
      </c>
      <c r="E50" s="134">
        <f>+'Variazioni Patrimoniali'!F8</f>
        <v>19045.455971434589</v>
      </c>
      <c r="F50" s="134">
        <f>+'Variazioni Patrimoniali'!G8</f>
        <v>18086.26565154329</v>
      </c>
      <c r="G50" s="134">
        <f>+'Variazioni Patrimoniali'!H8</f>
        <v>17122.406424268131</v>
      </c>
      <c r="H50" s="134">
        <f>+'Variazioni Patrimoniali'!I8</f>
        <v>16153.855563466337</v>
      </c>
      <c r="I50" s="134">
        <f>+'Variazioni Patrimoniali'!J8</f>
        <v>15180.590232374485</v>
      </c>
      <c r="J50" s="134">
        <f>+'Variazioni Patrimoniali'!K8</f>
        <v>14202.587483070049</v>
      </c>
      <c r="K50" s="134">
        <f>+'Variazioni Patrimoniali'!L8</f>
        <v>13219.824255930329</v>
      </c>
      <c r="L50" s="134">
        <f>+'Variazioni Patrimoniali'!M8</f>
        <v>12232.277379088744</v>
      </c>
      <c r="M50" s="134">
        <f>+'Variazioni Patrimoniali'!N8</f>
        <v>11239.923567888489</v>
      </c>
      <c r="N50" s="134">
        <f>+'Variazioni Patrimoniali'!O8</f>
        <v>10242.739424333504</v>
      </c>
      <c r="O50" s="134">
        <f>+'Variazioni Patrimoniali'!P8</f>
        <v>9240.7014365368068</v>
      </c>
      <c r="P50" s="134">
        <f>+'Variazioni Patrimoniali'!Q8</f>
        <v>8233.7859781661155</v>
      </c>
      <c r="Q50" s="134">
        <f>+'Variazioni Patrimoniali'!R8</f>
        <v>7221.9693078867786</v>
      </c>
      <c r="R50" s="134">
        <f>+'Variazioni Patrimoniali'!S8</f>
        <v>6205.227568802</v>
      </c>
      <c r="S50" s="134">
        <f>+'Variazioni Patrimoniali'!T8</f>
        <v>5183.5367878903326</v>
      </c>
      <c r="T50" s="134">
        <f>+'Variazioni Patrimoniali'!U8</f>
        <v>4156.8728754404328</v>
      </c>
      <c r="U50" s="134">
        <f>+'Variazioni Patrimoniali'!V8</f>
        <v>3125.2116244830686</v>
      </c>
      <c r="V50" s="134">
        <f>+'Variazioni Patrimoniali'!W8</f>
        <v>2088.5287102203656</v>
      </c>
      <c r="W50" s="134">
        <f>+'Variazioni Patrimoniali'!X8</f>
        <v>1046.7996894522621</v>
      </c>
      <c r="X50" s="134">
        <f>+'Variazioni Patrimoniali'!Y8</f>
        <v>1.8553691916167736E-10</v>
      </c>
      <c r="Y50" s="134">
        <f>+'Variazioni Patrimoniali'!Z8</f>
        <v>0</v>
      </c>
      <c r="Z50" s="134">
        <f>+'Variazioni Patrimoniali'!AA8</f>
        <v>0</v>
      </c>
      <c r="AA50" s="134">
        <f>+'Variazioni Patrimoniali'!AB8</f>
        <v>0</v>
      </c>
      <c r="AB50" s="134">
        <f>+'Variazioni Patrimoniali'!AC8</f>
        <v>0</v>
      </c>
      <c r="AC50" s="134">
        <f>+'Variazioni Patrimoniali'!AD8</f>
        <v>0</v>
      </c>
      <c r="AD50" s="134">
        <f>+'Variazioni Patrimoniali'!AE8</f>
        <v>0</v>
      </c>
      <c r="AE50" s="134">
        <f>+'Variazioni Patrimoniali'!AF8</f>
        <v>0</v>
      </c>
      <c r="AF50" s="134">
        <f>+'Variazioni Patrimoniali'!AG8</f>
        <v>0</v>
      </c>
      <c r="AG50" s="134">
        <f>+'Variazioni Patrimoniali'!AH8</f>
        <v>0</v>
      </c>
      <c r="AH50" s="134">
        <f>+'Variazioni Patrimoniali'!AI8</f>
        <v>0</v>
      </c>
      <c r="AI50" s="134">
        <f>+'Variazioni Patrimoniali'!AJ8</f>
        <v>0</v>
      </c>
      <c r="AJ50" s="134">
        <f>+'Variazioni Patrimoniali'!AK8</f>
        <v>0</v>
      </c>
      <c r="AK50" s="134">
        <f>+'Variazioni Patrimoniali'!AL8</f>
        <v>0</v>
      </c>
      <c r="AL50" s="134">
        <f>+'Variazioni Patrimoniali'!AM8</f>
        <v>0</v>
      </c>
      <c r="AM50" s="134">
        <f>+'Variazioni Patrimoniali'!AN8</f>
        <v>0</v>
      </c>
      <c r="AN50" s="134">
        <f>+'Variazioni Patrimoniali'!AO8</f>
        <v>0</v>
      </c>
      <c r="AO50" s="134">
        <f>+'Variazioni Patrimoniali'!AP8</f>
        <v>0</v>
      </c>
      <c r="AP50" s="134">
        <f>+'Variazioni Patrimoniali'!AQ8</f>
        <v>0</v>
      </c>
      <c r="AQ50" s="134">
        <f>+'Variazioni Patrimoniali'!AR8</f>
        <v>0</v>
      </c>
      <c r="AR50" s="134">
        <f>+'Variazioni Patrimoniali'!AS8</f>
        <v>0</v>
      </c>
      <c r="AS50" s="134">
        <f>+'Variazioni Patrimoniali'!AT8</f>
        <v>0</v>
      </c>
      <c r="AT50" s="134">
        <f>+'Variazioni Patrimoniali'!AU8</f>
        <v>0</v>
      </c>
      <c r="AU50" s="134">
        <f>+'Variazioni Patrimoniali'!AV8</f>
        <v>0</v>
      </c>
      <c r="AV50" s="134">
        <f>+'Variazioni Patrimoniali'!AW8</f>
        <v>0</v>
      </c>
      <c r="AW50" s="134">
        <f>+'Variazioni Patrimoniali'!AX8</f>
        <v>0</v>
      </c>
      <c r="AX50" s="134">
        <f>+'Variazioni Patrimoniali'!AY8</f>
        <v>0</v>
      </c>
      <c r="AY50" s="134">
        <f>+'Variazioni Patrimoniali'!AZ8</f>
        <v>0</v>
      </c>
      <c r="AZ50" s="134">
        <f>+'Variazioni Patrimoniali'!BA8</f>
        <v>0</v>
      </c>
      <c r="BA50" s="134">
        <f>+'Variazioni Patrimoniali'!BB8</f>
        <v>0</v>
      </c>
      <c r="BB50" s="134">
        <f>+'Variazioni Patrimoniali'!BC8</f>
        <v>0</v>
      </c>
      <c r="BC50" s="134">
        <f>+'Variazioni Patrimoniali'!BD8</f>
        <v>0</v>
      </c>
      <c r="BD50" s="134">
        <f>+'Variazioni Patrimoniali'!BE8</f>
        <v>0</v>
      </c>
      <c r="BE50" s="134">
        <f>+'Variazioni Patrimoniali'!BF8</f>
        <v>0</v>
      </c>
      <c r="BF50" s="134">
        <f>+'Variazioni Patrimoniali'!BG8</f>
        <v>0</v>
      </c>
      <c r="BG50" s="134">
        <f>+'Variazioni Patrimoniali'!BH8</f>
        <v>0</v>
      </c>
      <c r="BH50" s="134">
        <f>+'Variazioni Patrimoniali'!BI8</f>
        <v>0</v>
      </c>
      <c r="BI50" s="134">
        <f>+'Variazioni Patrimoniali'!BJ8</f>
        <v>0</v>
      </c>
      <c r="BJ50" s="134">
        <f>+'Variazioni Patrimoniali'!BK8</f>
        <v>0</v>
      </c>
    </row>
    <row r="51" spans="1:62" x14ac:dyDescent="0.2">
      <c r="A51" s="4" t="s">
        <v>335</v>
      </c>
      <c r="B51" s="6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</row>
    <row r="52" spans="1:62" x14ac:dyDescent="0.2">
      <c r="A52" s="4" t="s">
        <v>34</v>
      </c>
      <c r="B52" s="6">
        <v>0</v>
      </c>
      <c r="C52" s="134">
        <f>+B52</f>
        <v>0</v>
      </c>
      <c r="D52" s="134">
        <f t="shared" ref="D52:BJ52" si="20">+C52</f>
        <v>0</v>
      </c>
      <c r="E52" s="134">
        <f t="shared" si="20"/>
        <v>0</v>
      </c>
      <c r="F52" s="134">
        <f t="shared" si="20"/>
        <v>0</v>
      </c>
      <c r="G52" s="134">
        <f t="shared" si="20"/>
        <v>0</v>
      </c>
      <c r="H52" s="134">
        <f t="shared" si="20"/>
        <v>0</v>
      </c>
      <c r="I52" s="134">
        <f t="shared" si="20"/>
        <v>0</v>
      </c>
      <c r="J52" s="134">
        <f t="shared" si="20"/>
        <v>0</v>
      </c>
      <c r="K52" s="134">
        <f t="shared" si="20"/>
        <v>0</v>
      </c>
      <c r="L52" s="134">
        <f t="shared" si="20"/>
        <v>0</v>
      </c>
      <c r="M52" s="134">
        <f t="shared" si="20"/>
        <v>0</v>
      </c>
      <c r="N52" s="134">
        <f t="shared" si="20"/>
        <v>0</v>
      </c>
      <c r="O52" s="134">
        <f t="shared" si="20"/>
        <v>0</v>
      </c>
      <c r="P52" s="134">
        <f t="shared" si="20"/>
        <v>0</v>
      </c>
      <c r="Q52" s="134">
        <f t="shared" si="20"/>
        <v>0</v>
      </c>
      <c r="R52" s="134">
        <f t="shared" si="20"/>
        <v>0</v>
      </c>
      <c r="S52" s="134">
        <f t="shared" si="20"/>
        <v>0</v>
      </c>
      <c r="T52" s="134">
        <f t="shared" si="20"/>
        <v>0</v>
      </c>
      <c r="U52" s="134">
        <f t="shared" si="20"/>
        <v>0</v>
      </c>
      <c r="V52" s="134">
        <f t="shared" si="20"/>
        <v>0</v>
      </c>
      <c r="W52" s="134">
        <f t="shared" si="20"/>
        <v>0</v>
      </c>
      <c r="X52" s="134">
        <f t="shared" si="20"/>
        <v>0</v>
      </c>
      <c r="Y52" s="134">
        <f t="shared" si="20"/>
        <v>0</v>
      </c>
      <c r="Z52" s="134">
        <f t="shared" si="20"/>
        <v>0</v>
      </c>
      <c r="AA52" s="134">
        <f t="shared" si="20"/>
        <v>0</v>
      </c>
      <c r="AB52" s="134">
        <f t="shared" si="20"/>
        <v>0</v>
      </c>
      <c r="AC52" s="134">
        <f t="shared" si="20"/>
        <v>0</v>
      </c>
      <c r="AD52" s="134">
        <f t="shared" si="20"/>
        <v>0</v>
      </c>
      <c r="AE52" s="134">
        <f t="shared" si="20"/>
        <v>0</v>
      </c>
      <c r="AF52" s="134">
        <f t="shared" si="20"/>
        <v>0</v>
      </c>
      <c r="AG52" s="134">
        <f t="shared" si="20"/>
        <v>0</v>
      </c>
      <c r="AH52" s="134">
        <f t="shared" si="20"/>
        <v>0</v>
      </c>
      <c r="AI52" s="134">
        <f t="shared" si="20"/>
        <v>0</v>
      </c>
      <c r="AJ52" s="134">
        <f t="shared" si="20"/>
        <v>0</v>
      </c>
      <c r="AK52" s="134">
        <f t="shared" si="20"/>
        <v>0</v>
      </c>
      <c r="AL52" s="134">
        <f t="shared" si="20"/>
        <v>0</v>
      </c>
      <c r="AM52" s="134">
        <f t="shared" si="20"/>
        <v>0</v>
      </c>
      <c r="AN52" s="134">
        <f t="shared" si="20"/>
        <v>0</v>
      </c>
      <c r="AO52" s="134">
        <f t="shared" si="20"/>
        <v>0</v>
      </c>
      <c r="AP52" s="134">
        <f t="shared" si="20"/>
        <v>0</v>
      </c>
      <c r="AQ52" s="134">
        <f t="shared" si="20"/>
        <v>0</v>
      </c>
      <c r="AR52" s="134">
        <f t="shared" si="20"/>
        <v>0</v>
      </c>
      <c r="AS52" s="134">
        <f t="shared" si="20"/>
        <v>0</v>
      </c>
      <c r="AT52" s="134">
        <f t="shared" si="20"/>
        <v>0</v>
      </c>
      <c r="AU52" s="134">
        <f t="shared" si="20"/>
        <v>0</v>
      </c>
      <c r="AV52" s="134">
        <f t="shared" si="20"/>
        <v>0</v>
      </c>
      <c r="AW52" s="134">
        <f t="shared" si="20"/>
        <v>0</v>
      </c>
      <c r="AX52" s="134">
        <f t="shared" si="20"/>
        <v>0</v>
      </c>
      <c r="AY52" s="134">
        <f t="shared" si="20"/>
        <v>0</v>
      </c>
      <c r="AZ52" s="134">
        <f t="shared" si="20"/>
        <v>0</v>
      </c>
      <c r="BA52" s="134">
        <f t="shared" si="20"/>
        <v>0</v>
      </c>
      <c r="BB52" s="134">
        <f t="shared" si="20"/>
        <v>0</v>
      </c>
      <c r="BC52" s="134">
        <f t="shared" si="20"/>
        <v>0</v>
      </c>
      <c r="BD52" s="134">
        <f t="shared" si="20"/>
        <v>0</v>
      </c>
      <c r="BE52" s="134">
        <f t="shared" si="20"/>
        <v>0</v>
      </c>
      <c r="BF52" s="134">
        <f t="shared" si="20"/>
        <v>0</v>
      </c>
      <c r="BG52" s="134">
        <f t="shared" si="20"/>
        <v>0</v>
      </c>
      <c r="BH52" s="134">
        <f t="shared" si="20"/>
        <v>0</v>
      </c>
      <c r="BI52" s="134">
        <f t="shared" si="20"/>
        <v>0</v>
      </c>
      <c r="BJ52" s="134">
        <f t="shared" si="20"/>
        <v>0</v>
      </c>
    </row>
    <row r="53" spans="1:62" x14ac:dyDescent="0.2">
      <c r="A53" s="4"/>
      <c r="B53" s="4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</row>
    <row r="54" spans="1:62" x14ac:dyDescent="0.2">
      <c r="A54" s="2" t="s">
        <v>35</v>
      </c>
      <c r="B54" s="3">
        <f>+B55+B56+B57+B61+B62</f>
        <v>0</v>
      </c>
      <c r="C54" s="135">
        <f>+C55+C56+C57+C61+C62</f>
        <v>717.39130434782601</v>
      </c>
      <c r="D54" s="135">
        <f t="shared" ref="D54:BJ54" si="21">+D55+D56+D57+D61+D62</f>
        <v>-125.65217391304373</v>
      </c>
      <c r="E54" s="135">
        <f t="shared" si="21"/>
        <v>-1103.9454338434373</v>
      </c>
      <c r="F54" s="135">
        <f t="shared" si="21"/>
        <v>-2116.2491482178584</v>
      </c>
      <c r="G54" s="135">
        <f t="shared" si="21"/>
        <v>-3163.3138358937358</v>
      </c>
      <c r="H54" s="135">
        <f t="shared" si="21"/>
        <v>-4245.9053683419988</v>
      </c>
      <c r="I54" s="135">
        <f t="shared" si="21"/>
        <v>-5364.8052783652038</v>
      </c>
      <c r="J54" s="135">
        <f t="shared" si="21"/>
        <v>-6520.8110749981252</v>
      </c>
      <c r="K54" s="135">
        <f t="shared" si="21"/>
        <v>-7714.7365647145098</v>
      </c>
      <c r="L54" s="135">
        <f t="shared" si="21"/>
        <v>-8947.4121790661538</v>
      </c>
      <c r="M54" s="135">
        <f t="shared" si="21"/>
        <v>-10291.877575776092</v>
      </c>
      <c r="N54" s="135">
        <f t="shared" si="21"/>
        <v>-11637.342475967151</v>
      </c>
      <c r="O54" s="135">
        <f t="shared" si="21"/>
        <v>-9978.2450237082903</v>
      </c>
      <c r="P54" s="135">
        <f t="shared" si="21"/>
        <v>-10264.284675465024</v>
      </c>
      <c r="Q54" s="135">
        <f t="shared" si="21"/>
        <v>-10542.923844042592</v>
      </c>
      <c r="R54" s="135">
        <f t="shared" si="21"/>
        <v>-10816.512980251193</v>
      </c>
      <c r="S54" s="135">
        <f t="shared" si="21"/>
        <v>-11085.146826454727</v>
      </c>
      <c r="T54" s="135">
        <f t="shared" si="21"/>
        <v>-11348.807228711121</v>
      </c>
      <c r="U54" s="135">
        <f t="shared" si="21"/>
        <v>-11607.470276839606</v>
      </c>
      <c r="V54" s="135">
        <f t="shared" si="21"/>
        <v>-11861.111660881728</v>
      </c>
      <c r="W54" s="135">
        <f t="shared" si="21"/>
        <v>-12109.706938379399</v>
      </c>
      <c r="X54" s="135">
        <f t="shared" si="21"/>
        <v>-12353.231547191142</v>
      </c>
      <c r="Y54" s="135">
        <f t="shared" si="21"/>
        <v>-12539.06605358898</v>
      </c>
      <c r="Z54" s="135">
        <f t="shared" si="21"/>
        <v>-12722.270822387132</v>
      </c>
      <c r="AA54" s="135">
        <f t="shared" si="21"/>
        <v>-9905.3441043053008</v>
      </c>
      <c r="AB54" s="135">
        <f t="shared" si="21"/>
        <v>-9038.4108118794702</v>
      </c>
      <c r="AC54" s="135">
        <f t="shared" si="21"/>
        <v>-8168.9771907364393</v>
      </c>
      <c r="AD54" s="135">
        <f t="shared" si="21"/>
        <v>-7299.4185531575486</v>
      </c>
      <c r="AE54" s="135">
        <f t="shared" si="21"/>
        <v>-6429.8536647568653</v>
      </c>
      <c r="AF54" s="135">
        <f t="shared" si="21"/>
        <v>-5560.2884638150917</v>
      </c>
      <c r="AG54" s="135">
        <f t="shared" si="21"/>
        <v>-4690.7232472462638</v>
      </c>
      <c r="AH54" s="135">
        <f t="shared" si="21"/>
        <v>-3821.1580298960835</v>
      </c>
      <c r="AI54" s="135">
        <f t="shared" si="21"/>
        <v>-2951.5928125068353</v>
      </c>
      <c r="AJ54" s="135">
        <f t="shared" si="21"/>
        <v>-2082.0275951156341</v>
      </c>
      <c r="AK54" s="135">
        <f t="shared" si="21"/>
        <v>-1212.4623777243351</v>
      </c>
      <c r="AL54" s="135">
        <f t="shared" si="21"/>
        <v>-342.89716033303114</v>
      </c>
      <c r="AM54" s="135">
        <f t="shared" si="21"/>
        <v>3526.668057058273</v>
      </c>
      <c r="AN54" s="135">
        <f t="shared" si="21"/>
        <v>5446.233274449577</v>
      </c>
      <c r="AO54" s="135">
        <f t="shared" si="21"/>
        <v>7368.2984918408811</v>
      </c>
      <c r="AP54" s="135">
        <f t="shared" si="21"/>
        <v>9290.488709232186</v>
      </c>
      <c r="AQ54" s="135">
        <f t="shared" si="21"/>
        <v>11212.68517662349</v>
      </c>
      <c r="AR54" s="135">
        <f t="shared" si="21"/>
        <v>13059.547575808137</v>
      </c>
      <c r="AS54" s="135">
        <f t="shared" si="21"/>
        <v>14943.347222976477</v>
      </c>
      <c r="AT54" s="135">
        <f t="shared" si="21"/>
        <v>16864.822863088186</v>
      </c>
      <c r="AU54" s="135">
        <f t="shared" si="21"/>
        <v>18824.728016002126</v>
      </c>
      <c r="AV54" s="135">
        <f t="shared" si="21"/>
        <v>20823.831271974344</v>
      </c>
      <c r="AW54" s="135">
        <f t="shared" si="21"/>
        <v>22862.916593066009</v>
      </c>
      <c r="AX54" s="135">
        <f t="shared" si="21"/>
        <v>24942.783620579507</v>
      </c>
      <c r="AY54" s="135">
        <f t="shared" si="21"/>
        <v>27064.247988643274</v>
      </c>
      <c r="AZ54" s="135">
        <f t="shared" si="21"/>
        <v>29228.141644068317</v>
      </c>
      <c r="BA54" s="135">
        <f t="shared" si="21"/>
        <v>61435.313172601862</v>
      </c>
      <c r="BB54" s="135">
        <f t="shared" si="21"/>
        <v>73886.628131706078</v>
      </c>
      <c r="BC54" s="135">
        <f t="shared" si="21"/>
        <v>86586.969389992373</v>
      </c>
      <c r="BD54" s="135">
        <f t="shared" si="21"/>
        <v>99541.317473444404</v>
      </c>
      <c r="BE54" s="135">
        <f t="shared" si="21"/>
        <v>112754.75251856547</v>
      </c>
      <c r="BF54" s="135">
        <f t="shared" si="21"/>
        <v>126232.45626458895</v>
      </c>
      <c r="BG54" s="135">
        <f t="shared" si="21"/>
        <v>139979.71408553291</v>
      </c>
      <c r="BH54" s="135">
        <f t="shared" si="21"/>
        <v>154001.91706289575</v>
      </c>
      <c r="BI54" s="135">
        <f t="shared" si="21"/>
        <v>168304.56409980584</v>
      </c>
      <c r="BJ54" s="135">
        <f t="shared" si="21"/>
        <v>182893.26407745414</v>
      </c>
    </row>
    <row r="55" spans="1:62" x14ac:dyDescent="0.2">
      <c r="A55" s="2" t="s">
        <v>36</v>
      </c>
      <c r="B55" s="3">
        <v>0</v>
      </c>
      <c r="C55" s="135">
        <f>+'Variazioni Patrimoniali'!D9</f>
        <v>0</v>
      </c>
      <c r="D55" s="135">
        <f>+'Variazioni Patrimoniali'!E9</f>
        <v>0</v>
      </c>
      <c r="E55" s="135">
        <f>+'Variazioni Patrimoniali'!F9</f>
        <v>0</v>
      </c>
      <c r="F55" s="135">
        <f>+'Variazioni Patrimoniali'!G9</f>
        <v>0</v>
      </c>
      <c r="G55" s="135">
        <f>+'Variazioni Patrimoniali'!H9</f>
        <v>0</v>
      </c>
      <c r="H55" s="135">
        <f>+'Variazioni Patrimoniali'!I9</f>
        <v>0</v>
      </c>
      <c r="I55" s="135">
        <f>+'Variazioni Patrimoniali'!J9</f>
        <v>0</v>
      </c>
      <c r="J55" s="135">
        <f>+'Variazioni Patrimoniali'!K9</f>
        <v>0</v>
      </c>
      <c r="K55" s="135">
        <f>+'Variazioni Patrimoniali'!L9</f>
        <v>0</v>
      </c>
      <c r="L55" s="135">
        <f>+'Variazioni Patrimoniali'!M9</f>
        <v>0</v>
      </c>
      <c r="M55" s="135">
        <f>+'Variazioni Patrimoniali'!N9</f>
        <v>0</v>
      </c>
      <c r="N55" s="135">
        <f>+'Variazioni Patrimoniali'!O9</f>
        <v>0</v>
      </c>
      <c r="O55" s="135">
        <f>+'Variazioni Patrimoniali'!P9</f>
        <v>0</v>
      </c>
      <c r="P55" s="135">
        <f>+'Variazioni Patrimoniali'!Q9</f>
        <v>0</v>
      </c>
      <c r="Q55" s="135">
        <f>+'Variazioni Patrimoniali'!R9</f>
        <v>0</v>
      </c>
      <c r="R55" s="135">
        <f>+'Variazioni Patrimoniali'!S9</f>
        <v>0</v>
      </c>
      <c r="S55" s="135">
        <f>+'Variazioni Patrimoniali'!T9</f>
        <v>0</v>
      </c>
      <c r="T55" s="135">
        <f>+'Variazioni Patrimoniali'!U9</f>
        <v>0</v>
      </c>
      <c r="U55" s="135">
        <f>+'Variazioni Patrimoniali'!V9</f>
        <v>0</v>
      </c>
      <c r="V55" s="135">
        <f>+'Variazioni Patrimoniali'!W9</f>
        <v>0</v>
      </c>
      <c r="W55" s="135">
        <f>+'Variazioni Patrimoniali'!X9</f>
        <v>0</v>
      </c>
      <c r="X55" s="135">
        <f>+'Variazioni Patrimoniali'!Y9</f>
        <v>0</v>
      </c>
      <c r="Y55" s="135">
        <f>+'Variazioni Patrimoniali'!Z9</f>
        <v>0</v>
      </c>
      <c r="Z55" s="135">
        <f>+'Variazioni Patrimoniali'!AA9</f>
        <v>0</v>
      </c>
      <c r="AA55" s="135">
        <f>+'Variazioni Patrimoniali'!AB9</f>
        <v>0</v>
      </c>
      <c r="AB55" s="135">
        <f>+'Variazioni Patrimoniali'!AC9</f>
        <v>0</v>
      </c>
      <c r="AC55" s="135">
        <f>+'Variazioni Patrimoniali'!AD9</f>
        <v>0</v>
      </c>
      <c r="AD55" s="135">
        <f>+'Variazioni Patrimoniali'!AE9</f>
        <v>0</v>
      </c>
      <c r="AE55" s="135">
        <f>+'Variazioni Patrimoniali'!AF9</f>
        <v>0</v>
      </c>
      <c r="AF55" s="135">
        <f>+'Variazioni Patrimoniali'!AG9</f>
        <v>0</v>
      </c>
      <c r="AG55" s="135">
        <f>+'Variazioni Patrimoniali'!AH9</f>
        <v>0</v>
      </c>
      <c r="AH55" s="135">
        <f>+'Variazioni Patrimoniali'!AI9</f>
        <v>0</v>
      </c>
      <c r="AI55" s="135">
        <f>+'Variazioni Patrimoniali'!AJ9</f>
        <v>0</v>
      </c>
      <c r="AJ55" s="135">
        <f>+'Variazioni Patrimoniali'!AK9</f>
        <v>0</v>
      </c>
      <c r="AK55" s="135">
        <f>+'Variazioni Patrimoniali'!AL9</f>
        <v>0</v>
      </c>
      <c r="AL55" s="135">
        <f>+'Variazioni Patrimoniali'!AM9</f>
        <v>0</v>
      </c>
      <c r="AM55" s="135">
        <f>+'Variazioni Patrimoniali'!AN9</f>
        <v>0</v>
      </c>
      <c r="AN55" s="135">
        <f>+'Variazioni Patrimoniali'!AO9</f>
        <v>0</v>
      </c>
      <c r="AO55" s="135">
        <f>+'Variazioni Patrimoniali'!AP9</f>
        <v>0</v>
      </c>
      <c r="AP55" s="135">
        <f>+'Variazioni Patrimoniali'!AQ9</f>
        <v>0</v>
      </c>
      <c r="AQ55" s="135">
        <f>+'Variazioni Patrimoniali'!AR9</f>
        <v>0</v>
      </c>
      <c r="AR55" s="135">
        <f>+'Variazioni Patrimoniali'!AS9</f>
        <v>0</v>
      </c>
      <c r="AS55" s="135">
        <f>+'Variazioni Patrimoniali'!AT9</f>
        <v>0</v>
      </c>
      <c r="AT55" s="135">
        <f>+'Variazioni Patrimoniali'!AU9</f>
        <v>0</v>
      </c>
      <c r="AU55" s="135">
        <f>+'Variazioni Patrimoniali'!AV9</f>
        <v>0</v>
      </c>
      <c r="AV55" s="135">
        <f>+'Variazioni Patrimoniali'!AW9</f>
        <v>0</v>
      </c>
      <c r="AW55" s="135">
        <f>+'Variazioni Patrimoniali'!AX9</f>
        <v>0</v>
      </c>
      <c r="AX55" s="135">
        <f>+'Variazioni Patrimoniali'!AY9</f>
        <v>0</v>
      </c>
      <c r="AY55" s="135">
        <f>+'Variazioni Patrimoniali'!AZ9</f>
        <v>0</v>
      </c>
      <c r="AZ55" s="135">
        <f>+'Variazioni Patrimoniali'!BA9</f>
        <v>0</v>
      </c>
      <c r="BA55" s="135">
        <f>+'Variazioni Patrimoniali'!BB9</f>
        <v>0</v>
      </c>
      <c r="BB55" s="135">
        <f>+'Variazioni Patrimoniali'!BC9</f>
        <v>0</v>
      </c>
      <c r="BC55" s="135">
        <f>+'Variazioni Patrimoniali'!BD9</f>
        <v>0</v>
      </c>
      <c r="BD55" s="135">
        <f>+'Variazioni Patrimoniali'!BE9</f>
        <v>0</v>
      </c>
      <c r="BE55" s="135">
        <f>+'Variazioni Patrimoniali'!BF9</f>
        <v>0</v>
      </c>
      <c r="BF55" s="135">
        <f>+'Variazioni Patrimoniali'!BG9</f>
        <v>0</v>
      </c>
      <c r="BG55" s="135">
        <f>+'Variazioni Patrimoniali'!BH9</f>
        <v>0</v>
      </c>
      <c r="BH55" s="135">
        <f>+'Variazioni Patrimoniali'!BI9</f>
        <v>0</v>
      </c>
      <c r="BI55" s="135">
        <f>+'Variazioni Patrimoniali'!BJ9</f>
        <v>0</v>
      </c>
      <c r="BJ55" s="135">
        <f>+'Variazioni Patrimoniali'!BK9</f>
        <v>0</v>
      </c>
    </row>
    <row r="56" spans="1:62" x14ac:dyDescent="0.2">
      <c r="A56" s="2" t="s">
        <v>37</v>
      </c>
      <c r="B56" s="3">
        <v>0</v>
      </c>
      <c r="C56" s="135">
        <f>+B56</f>
        <v>0</v>
      </c>
      <c r="D56" s="135">
        <f t="shared" ref="D56:BJ56" si="22">+C56</f>
        <v>0</v>
      </c>
      <c r="E56" s="135">
        <f t="shared" si="22"/>
        <v>0</v>
      </c>
      <c r="F56" s="135">
        <f t="shared" si="22"/>
        <v>0</v>
      </c>
      <c r="G56" s="135">
        <f t="shared" si="22"/>
        <v>0</v>
      </c>
      <c r="H56" s="135">
        <f t="shared" si="22"/>
        <v>0</v>
      </c>
      <c r="I56" s="135">
        <f t="shared" si="22"/>
        <v>0</v>
      </c>
      <c r="J56" s="135">
        <f t="shared" si="22"/>
        <v>0</v>
      </c>
      <c r="K56" s="135">
        <f t="shared" si="22"/>
        <v>0</v>
      </c>
      <c r="L56" s="135">
        <f t="shared" si="22"/>
        <v>0</v>
      </c>
      <c r="M56" s="135">
        <f t="shared" si="22"/>
        <v>0</v>
      </c>
      <c r="N56" s="135">
        <f t="shared" si="22"/>
        <v>0</v>
      </c>
      <c r="O56" s="135">
        <f t="shared" si="22"/>
        <v>0</v>
      </c>
      <c r="P56" s="135">
        <f t="shared" si="22"/>
        <v>0</v>
      </c>
      <c r="Q56" s="135">
        <f t="shared" si="22"/>
        <v>0</v>
      </c>
      <c r="R56" s="135">
        <f t="shared" si="22"/>
        <v>0</v>
      </c>
      <c r="S56" s="135">
        <f t="shared" si="22"/>
        <v>0</v>
      </c>
      <c r="T56" s="135">
        <f t="shared" si="22"/>
        <v>0</v>
      </c>
      <c r="U56" s="135">
        <f t="shared" si="22"/>
        <v>0</v>
      </c>
      <c r="V56" s="135">
        <f t="shared" si="22"/>
        <v>0</v>
      </c>
      <c r="W56" s="135">
        <f t="shared" si="22"/>
        <v>0</v>
      </c>
      <c r="X56" s="135">
        <f t="shared" si="22"/>
        <v>0</v>
      </c>
      <c r="Y56" s="135">
        <f t="shared" si="22"/>
        <v>0</v>
      </c>
      <c r="Z56" s="135">
        <f t="shared" si="22"/>
        <v>0</v>
      </c>
      <c r="AA56" s="135">
        <f t="shared" si="22"/>
        <v>0</v>
      </c>
      <c r="AB56" s="135">
        <f t="shared" si="22"/>
        <v>0</v>
      </c>
      <c r="AC56" s="135">
        <f t="shared" si="22"/>
        <v>0</v>
      </c>
      <c r="AD56" s="135">
        <f t="shared" si="22"/>
        <v>0</v>
      </c>
      <c r="AE56" s="135">
        <f t="shared" si="22"/>
        <v>0</v>
      </c>
      <c r="AF56" s="135">
        <f t="shared" si="22"/>
        <v>0</v>
      </c>
      <c r="AG56" s="135">
        <f t="shared" si="22"/>
        <v>0</v>
      </c>
      <c r="AH56" s="135">
        <f t="shared" si="22"/>
        <v>0</v>
      </c>
      <c r="AI56" s="135">
        <f t="shared" si="22"/>
        <v>0</v>
      </c>
      <c r="AJ56" s="135">
        <f t="shared" si="22"/>
        <v>0</v>
      </c>
      <c r="AK56" s="135">
        <f t="shared" si="22"/>
        <v>0</v>
      </c>
      <c r="AL56" s="135">
        <f t="shared" si="22"/>
        <v>0</v>
      </c>
      <c r="AM56" s="135">
        <f t="shared" si="22"/>
        <v>0</v>
      </c>
      <c r="AN56" s="135">
        <f t="shared" si="22"/>
        <v>0</v>
      </c>
      <c r="AO56" s="135">
        <f t="shared" si="22"/>
        <v>0</v>
      </c>
      <c r="AP56" s="135">
        <f t="shared" si="22"/>
        <v>0</v>
      </c>
      <c r="AQ56" s="135">
        <f t="shared" si="22"/>
        <v>0</v>
      </c>
      <c r="AR56" s="135">
        <f t="shared" si="22"/>
        <v>0</v>
      </c>
      <c r="AS56" s="135">
        <f t="shared" si="22"/>
        <v>0</v>
      </c>
      <c r="AT56" s="135">
        <f t="shared" si="22"/>
        <v>0</v>
      </c>
      <c r="AU56" s="135">
        <f t="shared" si="22"/>
        <v>0</v>
      </c>
      <c r="AV56" s="135">
        <f t="shared" si="22"/>
        <v>0</v>
      </c>
      <c r="AW56" s="135">
        <f t="shared" si="22"/>
        <v>0</v>
      </c>
      <c r="AX56" s="135">
        <f t="shared" si="22"/>
        <v>0</v>
      </c>
      <c r="AY56" s="135">
        <f t="shared" si="22"/>
        <v>0</v>
      </c>
      <c r="AZ56" s="135">
        <f t="shared" si="22"/>
        <v>0</v>
      </c>
      <c r="BA56" s="135">
        <f t="shared" si="22"/>
        <v>0</v>
      </c>
      <c r="BB56" s="135">
        <f t="shared" si="22"/>
        <v>0</v>
      </c>
      <c r="BC56" s="135">
        <f t="shared" si="22"/>
        <v>0</v>
      </c>
      <c r="BD56" s="135">
        <f t="shared" si="22"/>
        <v>0</v>
      </c>
      <c r="BE56" s="135">
        <f t="shared" si="22"/>
        <v>0</v>
      </c>
      <c r="BF56" s="135">
        <f t="shared" si="22"/>
        <v>0</v>
      </c>
      <c r="BG56" s="135">
        <f t="shared" si="22"/>
        <v>0</v>
      </c>
      <c r="BH56" s="135">
        <f t="shared" si="22"/>
        <v>0</v>
      </c>
      <c r="BI56" s="135">
        <f t="shared" si="22"/>
        <v>0</v>
      </c>
      <c r="BJ56" s="135">
        <f t="shared" si="22"/>
        <v>0</v>
      </c>
    </row>
    <row r="57" spans="1:62" x14ac:dyDescent="0.2">
      <c r="A57" s="2" t="s">
        <v>38</v>
      </c>
      <c r="B57" s="3">
        <f>+SUM(B58:B60)</f>
        <v>0</v>
      </c>
      <c r="C57" s="135">
        <f>+SUM(C58:C60)</f>
        <v>0</v>
      </c>
      <c r="D57" s="135">
        <f t="shared" ref="D57:BJ57" si="23">+SUM(D58:D60)</f>
        <v>0</v>
      </c>
      <c r="E57" s="135">
        <f t="shared" si="23"/>
        <v>0</v>
      </c>
      <c r="F57" s="135">
        <f t="shared" si="23"/>
        <v>0</v>
      </c>
      <c r="G57" s="135">
        <f t="shared" si="23"/>
        <v>0</v>
      </c>
      <c r="H57" s="135">
        <f t="shared" si="23"/>
        <v>0</v>
      </c>
      <c r="I57" s="135">
        <f t="shared" si="23"/>
        <v>0</v>
      </c>
      <c r="J57" s="135">
        <f t="shared" si="23"/>
        <v>0</v>
      </c>
      <c r="K57" s="135">
        <f t="shared" si="23"/>
        <v>0</v>
      </c>
      <c r="L57" s="135">
        <f t="shared" si="23"/>
        <v>0</v>
      </c>
      <c r="M57" s="135">
        <f t="shared" si="23"/>
        <v>0</v>
      </c>
      <c r="N57" s="135">
        <f t="shared" si="23"/>
        <v>0</v>
      </c>
      <c r="O57" s="135">
        <f t="shared" si="23"/>
        <v>0</v>
      </c>
      <c r="P57" s="135">
        <f t="shared" si="23"/>
        <v>0</v>
      </c>
      <c r="Q57" s="135">
        <f t="shared" si="23"/>
        <v>0</v>
      </c>
      <c r="R57" s="135">
        <f t="shared" si="23"/>
        <v>0</v>
      </c>
      <c r="S57" s="135">
        <f t="shared" si="23"/>
        <v>0</v>
      </c>
      <c r="T57" s="135">
        <f t="shared" si="23"/>
        <v>0</v>
      </c>
      <c r="U57" s="135">
        <f t="shared" si="23"/>
        <v>0</v>
      </c>
      <c r="V57" s="135">
        <f t="shared" si="23"/>
        <v>0</v>
      </c>
      <c r="W57" s="135">
        <f t="shared" si="23"/>
        <v>0</v>
      </c>
      <c r="X57" s="135">
        <f t="shared" si="23"/>
        <v>0</v>
      </c>
      <c r="Y57" s="135">
        <f t="shared" si="23"/>
        <v>0</v>
      </c>
      <c r="Z57" s="135">
        <f t="shared" si="23"/>
        <v>0</v>
      </c>
      <c r="AA57" s="135">
        <f t="shared" si="23"/>
        <v>0</v>
      </c>
      <c r="AB57" s="135">
        <f t="shared" si="23"/>
        <v>0</v>
      </c>
      <c r="AC57" s="135">
        <f t="shared" si="23"/>
        <v>0</v>
      </c>
      <c r="AD57" s="135">
        <f t="shared" si="23"/>
        <v>0</v>
      </c>
      <c r="AE57" s="135">
        <f t="shared" si="23"/>
        <v>0</v>
      </c>
      <c r="AF57" s="135">
        <f t="shared" si="23"/>
        <v>0</v>
      </c>
      <c r="AG57" s="135">
        <f t="shared" si="23"/>
        <v>0</v>
      </c>
      <c r="AH57" s="135">
        <f t="shared" si="23"/>
        <v>0</v>
      </c>
      <c r="AI57" s="135">
        <f t="shared" si="23"/>
        <v>0</v>
      </c>
      <c r="AJ57" s="135">
        <f t="shared" si="23"/>
        <v>0</v>
      </c>
      <c r="AK57" s="135">
        <f t="shared" si="23"/>
        <v>0</v>
      </c>
      <c r="AL57" s="135">
        <f t="shared" si="23"/>
        <v>0</v>
      </c>
      <c r="AM57" s="135">
        <f t="shared" si="23"/>
        <v>0</v>
      </c>
      <c r="AN57" s="135">
        <f t="shared" si="23"/>
        <v>0</v>
      </c>
      <c r="AO57" s="135">
        <f t="shared" si="23"/>
        <v>0</v>
      </c>
      <c r="AP57" s="135">
        <f t="shared" si="23"/>
        <v>0</v>
      </c>
      <c r="AQ57" s="135">
        <f t="shared" si="23"/>
        <v>0</v>
      </c>
      <c r="AR57" s="135">
        <f t="shared" si="23"/>
        <v>0</v>
      </c>
      <c r="AS57" s="135">
        <f t="shared" si="23"/>
        <v>0</v>
      </c>
      <c r="AT57" s="135">
        <f t="shared" si="23"/>
        <v>0</v>
      </c>
      <c r="AU57" s="135">
        <f t="shared" si="23"/>
        <v>0</v>
      </c>
      <c r="AV57" s="135">
        <f t="shared" si="23"/>
        <v>0</v>
      </c>
      <c r="AW57" s="135">
        <f t="shared" si="23"/>
        <v>0</v>
      </c>
      <c r="AX57" s="135">
        <f t="shared" si="23"/>
        <v>0</v>
      </c>
      <c r="AY57" s="135">
        <f t="shared" si="23"/>
        <v>0</v>
      </c>
      <c r="AZ57" s="135">
        <f t="shared" si="23"/>
        <v>0</v>
      </c>
      <c r="BA57" s="135">
        <f t="shared" si="23"/>
        <v>0</v>
      </c>
      <c r="BB57" s="135">
        <f t="shared" si="23"/>
        <v>0</v>
      </c>
      <c r="BC57" s="135">
        <f t="shared" si="23"/>
        <v>0</v>
      </c>
      <c r="BD57" s="135">
        <f t="shared" si="23"/>
        <v>0</v>
      </c>
      <c r="BE57" s="135">
        <f t="shared" si="23"/>
        <v>0</v>
      </c>
      <c r="BF57" s="135">
        <f t="shared" si="23"/>
        <v>0</v>
      </c>
      <c r="BG57" s="135">
        <f t="shared" si="23"/>
        <v>0</v>
      </c>
      <c r="BH57" s="135">
        <f t="shared" si="23"/>
        <v>0</v>
      </c>
      <c r="BI57" s="135">
        <f t="shared" si="23"/>
        <v>0</v>
      </c>
      <c r="BJ57" s="135">
        <f t="shared" si="23"/>
        <v>0</v>
      </c>
    </row>
    <row r="58" spans="1:62" x14ac:dyDescent="0.2">
      <c r="A58" s="1" t="s">
        <v>39</v>
      </c>
      <c r="B58" s="6">
        <v>0</v>
      </c>
      <c r="C58" s="134">
        <f>+B58</f>
        <v>0</v>
      </c>
      <c r="D58" s="134">
        <f t="shared" ref="D58:BJ58" si="24">+C58</f>
        <v>0</v>
      </c>
      <c r="E58" s="134">
        <f t="shared" si="24"/>
        <v>0</v>
      </c>
      <c r="F58" s="134">
        <f t="shared" si="24"/>
        <v>0</v>
      </c>
      <c r="G58" s="134">
        <f t="shared" si="24"/>
        <v>0</v>
      </c>
      <c r="H58" s="134">
        <f t="shared" si="24"/>
        <v>0</v>
      </c>
      <c r="I58" s="134">
        <f t="shared" si="24"/>
        <v>0</v>
      </c>
      <c r="J58" s="134">
        <f t="shared" si="24"/>
        <v>0</v>
      </c>
      <c r="K58" s="134">
        <f t="shared" si="24"/>
        <v>0</v>
      </c>
      <c r="L58" s="134">
        <f t="shared" si="24"/>
        <v>0</v>
      </c>
      <c r="M58" s="134">
        <f t="shared" si="24"/>
        <v>0</v>
      </c>
      <c r="N58" s="134">
        <f t="shared" si="24"/>
        <v>0</v>
      </c>
      <c r="O58" s="134">
        <f t="shared" si="24"/>
        <v>0</v>
      </c>
      <c r="P58" s="134">
        <f t="shared" si="24"/>
        <v>0</v>
      </c>
      <c r="Q58" s="134">
        <f t="shared" si="24"/>
        <v>0</v>
      </c>
      <c r="R58" s="134">
        <f t="shared" si="24"/>
        <v>0</v>
      </c>
      <c r="S58" s="134">
        <f t="shared" si="24"/>
        <v>0</v>
      </c>
      <c r="T58" s="134">
        <f t="shared" si="24"/>
        <v>0</v>
      </c>
      <c r="U58" s="134">
        <f t="shared" si="24"/>
        <v>0</v>
      </c>
      <c r="V58" s="134">
        <f t="shared" si="24"/>
        <v>0</v>
      </c>
      <c r="W58" s="134">
        <f t="shared" si="24"/>
        <v>0</v>
      </c>
      <c r="X58" s="134">
        <f t="shared" si="24"/>
        <v>0</v>
      </c>
      <c r="Y58" s="134">
        <f t="shared" si="24"/>
        <v>0</v>
      </c>
      <c r="Z58" s="134">
        <f t="shared" si="24"/>
        <v>0</v>
      </c>
      <c r="AA58" s="134">
        <f t="shared" si="24"/>
        <v>0</v>
      </c>
      <c r="AB58" s="134">
        <f t="shared" si="24"/>
        <v>0</v>
      </c>
      <c r="AC58" s="134">
        <f t="shared" si="24"/>
        <v>0</v>
      </c>
      <c r="AD58" s="134">
        <f t="shared" si="24"/>
        <v>0</v>
      </c>
      <c r="AE58" s="134">
        <f t="shared" si="24"/>
        <v>0</v>
      </c>
      <c r="AF58" s="134">
        <f t="shared" si="24"/>
        <v>0</v>
      </c>
      <c r="AG58" s="134">
        <f t="shared" si="24"/>
        <v>0</v>
      </c>
      <c r="AH58" s="134">
        <f t="shared" si="24"/>
        <v>0</v>
      </c>
      <c r="AI58" s="134">
        <f t="shared" si="24"/>
        <v>0</v>
      </c>
      <c r="AJ58" s="134">
        <f t="shared" si="24"/>
        <v>0</v>
      </c>
      <c r="AK58" s="134">
        <f t="shared" si="24"/>
        <v>0</v>
      </c>
      <c r="AL58" s="134">
        <f t="shared" si="24"/>
        <v>0</v>
      </c>
      <c r="AM58" s="134">
        <f t="shared" si="24"/>
        <v>0</v>
      </c>
      <c r="AN58" s="134">
        <f t="shared" si="24"/>
        <v>0</v>
      </c>
      <c r="AO58" s="134">
        <f t="shared" si="24"/>
        <v>0</v>
      </c>
      <c r="AP58" s="134">
        <f t="shared" si="24"/>
        <v>0</v>
      </c>
      <c r="AQ58" s="134">
        <f t="shared" si="24"/>
        <v>0</v>
      </c>
      <c r="AR58" s="134">
        <f t="shared" si="24"/>
        <v>0</v>
      </c>
      <c r="AS58" s="134">
        <f t="shared" si="24"/>
        <v>0</v>
      </c>
      <c r="AT58" s="134">
        <f t="shared" si="24"/>
        <v>0</v>
      </c>
      <c r="AU58" s="134">
        <f t="shared" si="24"/>
        <v>0</v>
      </c>
      <c r="AV58" s="134">
        <f t="shared" si="24"/>
        <v>0</v>
      </c>
      <c r="AW58" s="134">
        <f t="shared" si="24"/>
        <v>0</v>
      </c>
      <c r="AX58" s="134">
        <f t="shared" si="24"/>
        <v>0</v>
      </c>
      <c r="AY58" s="134">
        <f t="shared" si="24"/>
        <v>0</v>
      </c>
      <c r="AZ58" s="134">
        <f t="shared" si="24"/>
        <v>0</v>
      </c>
      <c r="BA58" s="134">
        <f t="shared" si="24"/>
        <v>0</v>
      </c>
      <c r="BB58" s="134">
        <f t="shared" si="24"/>
        <v>0</v>
      </c>
      <c r="BC58" s="134">
        <f t="shared" si="24"/>
        <v>0</v>
      </c>
      <c r="BD58" s="134">
        <f t="shared" si="24"/>
        <v>0</v>
      </c>
      <c r="BE58" s="134">
        <f t="shared" si="24"/>
        <v>0</v>
      </c>
      <c r="BF58" s="134">
        <f t="shared" si="24"/>
        <v>0</v>
      </c>
      <c r="BG58" s="134">
        <f t="shared" si="24"/>
        <v>0</v>
      </c>
      <c r="BH58" s="134">
        <f t="shared" si="24"/>
        <v>0</v>
      </c>
      <c r="BI58" s="134">
        <f t="shared" si="24"/>
        <v>0</v>
      </c>
      <c r="BJ58" s="134">
        <f t="shared" si="24"/>
        <v>0</v>
      </c>
    </row>
    <row r="59" spans="1:62" x14ac:dyDescent="0.2">
      <c r="A59" s="1" t="s">
        <v>40</v>
      </c>
      <c r="B59" s="6">
        <v>0</v>
      </c>
      <c r="C59" s="134">
        <f>+B59</f>
        <v>0</v>
      </c>
      <c r="D59" s="134">
        <f t="shared" ref="D59:BJ59" si="25">+C59</f>
        <v>0</v>
      </c>
      <c r="E59" s="134">
        <f t="shared" si="25"/>
        <v>0</v>
      </c>
      <c r="F59" s="134">
        <f t="shared" si="25"/>
        <v>0</v>
      </c>
      <c r="G59" s="134">
        <f t="shared" si="25"/>
        <v>0</v>
      </c>
      <c r="H59" s="134">
        <f t="shared" si="25"/>
        <v>0</v>
      </c>
      <c r="I59" s="134">
        <f t="shared" si="25"/>
        <v>0</v>
      </c>
      <c r="J59" s="134">
        <f t="shared" si="25"/>
        <v>0</v>
      </c>
      <c r="K59" s="134">
        <f t="shared" si="25"/>
        <v>0</v>
      </c>
      <c r="L59" s="134">
        <f t="shared" si="25"/>
        <v>0</v>
      </c>
      <c r="M59" s="134">
        <f t="shared" si="25"/>
        <v>0</v>
      </c>
      <c r="N59" s="134">
        <f t="shared" si="25"/>
        <v>0</v>
      </c>
      <c r="O59" s="134">
        <f t="shared" si="25"/>
        <v>0</v>
      </c>
      <c r="P59" s="134">
        <f t="shared" si="25"/>
        <v>0</v>
      </c>
      <c r="Q59" s="134">
        <f t="shared" si="25"/>
        <v>0</v>
      </c>
      <c r="R59" s="134">
        <f t="shared" si="25"/>
        <v>0</v>
      </c>
      <c r="S59" s="134">
        <f t="shared" si="25"/>
        <v>0</v>
      </c>
      <c r="T59" s="134">
        <f t="shared" si="25"/>
        <v>0</v>
      </c>
      <c r="U59" s="134">
        <f t="shared" si="25"/>
        <v>0</v>
      </c>
      <c r="V59" s="134">
        <f t="shared" si="25"/>
        <v>0</v>
      </c>
      <c r="W59" s="134">
        <f t="shared" si="25"/>
        <v>0</v>
      </c>
      <c r="X59" s="134">
        <f t="shared" si="25"/>
        <v>0</v>
      </c>
      <c r="Y59" s="134">
        <f t="shared" si="25"/>
        <v>0</v>
      </c>
      <c r="Z59" s="134">
        <f t="shared" si="25"/>
        <v>0</v>
      </c>
      <c r="AA59" s="134">
        <f t="shared" si="25"/>
        <v>0</v>
      </c>
      <c r="AB59" s="134">
        <f t="shared" si="25"/>
        <v>0</v>
      </c>
      <c r="AC59" s="134">
        <f t="shared" si="25"/>
        <v>0</v>
      </c>
      <c r="AD59" s="134">
        <f t="shared" si="25"/>
        <v>0</v>
      </c>
      <c r="AE59" s="134">
        <f t="shared" si="25"/>
        <v>0</v>
      </c>
      <c r="AF59" s="134">
        <f t="shared" si="25"/>
        <v>0</v>
      </c>
      <c r="AG59" s="134">
        <f t="shared" si="25"/>
        <v>0</v>
      </c>
      <c r="AH59" s="134">
        <f t="shared" si="25"/>
        <v>0</v>
      </c>
      <c r="AI59" s="134">
        <f t="shared" si="25"/>
        <v>0</v>
      </c>
      <c r="AJ59" s="134">
        <f t="shared" si="25"/>
        <v>0</v>
      </c>
      <c r="AK59" s="134">
        <f t="shared" si="25"/>
        <v>0</v>
      </c>
      <c r="AL59" s="134">
        <f t="shared" si="25"/>
        <v>0</v>
      </c>
      <c r="AM59" s="134">
        <f t="shared" si="25"/>
        <v>0</v>
      </c>
      <c r="AN59" s="134">
        <f t="shared" si="25"/>
        <v>0</v>
      </c>
      <c r="AO59" s="134">
        <f t="shared" si="25"/>
        <v>0</v>
      </c>
      <c r="AP59" s="134">
        <f t="shared" si="25"/>
        <v>0</v>
      </c>
      <c r="AQ59" s="134">
        <f t="shared" si="25"/>
        <v>0</v>
      </c>
      <c r="AR59" s="134">
        <f t="shared" si="25"/>
        <v>0</v>
      </c>
      <c r="AS59" s="134">
        <f t="shared" si="25"/>
        <v>0</v>
      </c>
      <c r="AT59" s="134">
        <f t="shared" si="25"/>
        <v>0</v>
      </c>
      <c r="AU59" s="134">
        <f t="shared" si="25"/>
        <v>0</v>
      </c>
      <c r="AV59" s="134">
        <f t="shared" si="25"/>
        <v>0</v>
      </c>
      <c r="AW59" s="134">
        <f t="shared" si="25"/>
        <v>0</v>
      </c>
      <c r="AX59" s="134">
        <f t="shared" si="25"/>
        <v>0</v>
      </c>
      <c r="AY59" s="134">
        <f t="shared" si="25"/>
        <v>0</v>
      </c>
      <c r="AZ59" s="134">
        <f t="shared" si="25"/>
        <v>0</v>
      </c>
      <c r="BA59" s="134">
        <f t="shared" si="25"/>
        <v>0</v>
      </c>
      <c r="BB59" s="134">
        <f t="shared" si="25"/>
        <v>0</v>
      </c>
      <c r="BC59" s="134">
        <f t="shared" si="25"/>
        <v>0</v>
      </c>
      <c r="BD59" s="134">
        <f t="shared" si="25"/>
        <v>0</v>
      </c>
      <c r="BE59" s="134">
        <f t="shared" si="25"/>
        <v>0</v>
      </c>
      <c r="BF59" s="134">
        <f t="shared" si="25"/>
        <v>0</v>
      </c>
      <c r="BG59" s="134">
        <f t="shared" si="25"/>
        <v>0</v>
      </c>
      <c r="BH59" s="134">
        <f t="shared" si="25"/>
        <v>0</v>
      </c>
      <c r="BI59" s="134">
        <f t="shared" si="25"/>
        <v>0</v>
      </c>
      <c r="BJ59" s="134">
        <f t="shared" si="25"/>
        <v>0</v>
      </c>
    </row>
    <row r="60" spans="1:62" x14ac:dyDescent="0.2">
      <c r="A60" s="1" t="s">
        <v>41</v>
      </c>
      <c r="B60" s="6">
        <v>0</v>
      </c>
      <c r="C60" s="134">
        <f>+B60</f>
        <v>0</v>
      </c>
      <c r="D60" s="134">
        <f t="shared" ref="D60:BJ60" si="26">+C60</f>
        <v>0</v>
      </c>
      <c r="E60" s="134">
        <f t="shared" si="26"/>
        <v>0</v>
      </c>
      <c r="F60" s="134">
        <f t="shared" si="26"/>
        <v>0</v>
      </c>
      <c r="G60" s="134">
        <f t="shared" si="26"/>
        <v>0</v>
      </c>
      <c r="H60" s="134">
        <f t="shared" si="26"/>
        <v>0</v>
      </c>
      <c r="I60" s="134">
        <f t="shared" si="26"/>
        <v>0</v>
      </c>
      <c r="J60" s="134">
        <f t="shared" si="26"/>
        <v>0</v>
      </c>
      <c r="K60" s="134">
        <f t="shared" si="26"/>
        <v>0</v>
      </c>
      <c r="L60" s="134">
        <f t="shared" si="26"/>
        <v>0</v>
      </c>
      <c r="M60" s="134">
        <f t="shared" si="26"/>
        <v>0</v>
      </c>
      <c r="N60" s="134">
        <f t="shared" si="26"/>
        <v>0</v>
      </c>
      <c r="O60" s="134">
        <f t="shared" si="26"/>
        <v>0</v>
      </c>
      <c r="P60" s="134">
        <f t="shared" si="26"/>
        <v>0</v>
      </c>
      <c r="Q60" s="134">
        <f t="shared" si="26"/>
        <v>0</v>
      </c>
      <c r="R60" s="134">
        <f t="shared" si="26"/>
        <v>0</v>
      </c>
      <c r="S60" s="134">
        <f t="shared" si="26"/>
        <v>0</v>
      </c>
      <c r="T60" s="134">
        <f t="shared" si="26"/>
        <v>0</v>
      </c>
      <c r="U60" s="134">
        <f t="shared" si="26"/>
        <v>0</v>
      </c>
      <c r="V60" s="134">
        <f t="shared" si="26"/>
        <v>0</v>
      </c>
      <c r="W60" s="134">
        <f t="shared" si="26"/>
        <v>0</v>
      </c>
      <c r="X60" s="134">
        <f t="shared" si="26"/>
        <v>0</v>
      </c>
      <c r="Y60" s="134">
        <f t="shared" si="26"/>
        <v>0</v>
      </c>
      <c r="Z60" s="134">
        <f t="shared" si="26"/>
        <v>0</v>
      </c>
      <c r="AA60" s="134">
        <f t="shared" si="26"/>
        <v>0</v>
      </c>
      <c r="AB60" s="134">
        <f t="shared" si="26"/>
        <v>0</v>
      </c>
      <c r="AC60" s="134">
        <f t="shared" si="26"/>
        <v>0</v>
      </c>
      <c r="AD60" s="134">
        <f t="shared" si="26"/>
        <v>0</v>
      </c>
      <c r="AE60" s="134">
        <f t="shared" si="26"/>
        <v>0</v>
      </c>
      <c r="AF60" s="134">
        <f t="shared" si="26"/>
        <v>0</v>
      </c>
      <c r="AG60" s="134">
        <f t="shared" si="26"/>
        <v>0</v>
      </c>
      <c r="AH60" s="134">
        <f t="shared" si="26"/>
        <v>0</v>
      </c>
      <c r="AI60" s="134">
        <f t="shared" si="26"/>
        <v>0</v>
      </c>
      <c r="AJ60" s="134">
        <f t="shared" si="26"/>
        <v>0</v>
      </c>
      <c r="AK60" s="134">
        <f t="shared" si="26"/>
        <v>0</v>
      </c>
      <c r="AL60" s="134">
        <f t="shared" si="26"/>
        <v>0</v>
      </c>
      <c r="AM60" s="134">
        <f t="shared" si="26"/>
        <v>0</v>
      </c>
      <c r="AN60" s="134">
        <f t="shared" si="26"/>
        <v>0</v>
      </c>
      <c r="AO60" s="134">
        <f t="shared" si="26"/>
        <v>0</v>
      </c>
      <c r="AP60" s="134">
        <f t="shared" si="26"/>
        <v>0</v>
      </c>
      <c r="AQ60" s="134">
        <f t="shared" si="26"/>
        <v>0</v>
      </c>
      <c r="AR60" s="134">
        <f t="shared" si="26"/>
        <v>0</v>
      </c>
      <c r="AS60" s="134">
        <f t="shared" si="26"/>
        <v>0</v>
      </c>
      <c r="AT60" s="134">
        <f t="shared" si="26"/>
        <v>0</v>
      </c>
      <c r="AU60" s="134">
        <f t="shared" si="26"/>
        <v>0</v>
      </c>
      <c r="AV60" s="134">
        <f t="shared" si="26"/>
        <v>0</v>
      </c>
      <c r="AW60" s="134">
        <f t="shared" si="26"/>
        <v>0</v>
      </c>
      <c r="AX60" s="134">
        <f t="shared" si="26"/>
        <v>0</v>
      </c>
      <c r="AY60" s="134">
        <f t="shared" si="26"/>
        <v>0</v>
      </c>
      <c r="AZ60" s="134">
        <f t="shared" si="26"/>
        <v>0</v>
      </c>
      <c r="BA60" s="134">
        <f t="shared" si="26"/>
        <v>0</v>
      </c>
      <c r="BB60" s="134">
        <f t="shared" si="26"/>
        <v>0</v>
      </c>
      <c r="BC60" s="134">
        <f t="shared" si="26"/>
        <v>0</v>
      </c>
      <c r="BD60" s="134">
        <f t="shared" si="26"/>
        <v>0</v>
      </c>
      <c r="BE60" s="134">
        <f t="shared" si="26"/>
        <v>0</v>
      </c>
      <c r="BF60" s="134">
        <f t="shared" si="26"/>
        <v>0</v>
      </c>
      <c r="BG60" s="134">
        <f t="shared" si="26"/>
        <v>0</v>
      </c>
      <c r="BH60" s="134">
        <f t="shared" si="26"/>
        <v>0</v>
      </c>
      <c r="BI60" s="134">
        <f t="shared" si="26"/>
        <v>0</v>
      </c>
      <c r="BJ60" s="134">
        <f t="shared" si="26"/>
        <v>0</v>
      </c>
    </row>
    <row r="61" spans="1:62" x14ac:dyDescent="0.2">
      <c r="A61" s="2" t="s">
        <v>42</v>
      </c>
      <c r="B61" s="3">
        <v>0</v>
      </c>
      <c r="C61" s="135">
        <f>+B61+B62</f>
        <v>0</v>
      </c>
      <c r="D61" s="135">
        <f t="shared" ref="D61:BI61" si="27">+C61+C62</f>
        <v>717.39130434782601</v>
      </c>
      <c r="E61" s="135">
        <f t="shared" si="27"/>
        <v>-125.65217391304373</v>
      </c>
      <c r="F61" s="135">
        <f t="shared" si="27"/>
        <v>-1103.9454338434373</v>
      </c>
      <c r="G61" s="135">
        <f t="shared" si="27"/>
        <v>-2116.2491482178584</v>
      </c>
      <c r="H61" s="135">
        <f t="shared" si="27"/>
        <v>-3163.3138358937358</v>
      </c>
      <c r="I61" s="135">
        <f t="shared" si="27"/>
        <v>-4245.9053683419988</v>
      </c>
      <c r="J61" s="135">
        <f t="shared" si="27"/>
        <v>-5364.8052783652038</v>
      </c>
      <c r="K61" s="135">
        <f t="shared" si="27"/>
        <v>-6520.8110749981252</v>
      </c>
      <c r="L61" s="135">
        <f t="shared" si="27"/>
        <v>-7714.7365647145098</v>
      </c>
      <c r="M61" s="135">
        <f t="shared" si="27"/>
        <v>-8947.4121790661538</v>
      </c>
      <c r="N61" s="135">
        <f>+M61+M62-'I_distr utili'!C4</f>
        <v>-10291.877575776092</v>
      </c>
      <c r="O61" s="135">
        <f t="shared" si="27"/>
        <v>-11637.342475967151</v>
      </c>
      <c r="P61" s="135">
        <f t="shared" si="27"/>
        <v>-9978.2450237082903</v>
      </c>
      <c r="Q61" s="135">
        <f t="shared" si="27"/>
        <v>-10264.284675465024</v>
      </c>
      <c r="R61" s="135">
        <f t="shared" si="27"/>
        <v>-10542.923844042592</v>
      </c>
      <c r="S61" s="135">
        <f t="shared" si="27"/>
        <v>-10816.512980251193</v>
      </c>
      <c r="T61" s="135">
        <f t="shared" si="27"/>
        <v>-11085.146826454727</v>
      </c>
      <c r="U61" s="135">
        <f t="shared" si="27"/>
        <v>-11348.807228711121</v>
      </c>
      <c r="V61" s="135">
        <f t="shared" si="27"/>
        <v>-11607.470276839606</v>
      </c>
      <c r="W61" s="135">
        <f t="shared" si="27"/>
        <v>-11861.111660881728</v>
      </c>
      <c r="X61" s="135">
        <f t="shared" si="27"/>
        <v>-12109.706938379399</v>
      </c>
      <c r="Y61" s="135">
        <f t="shared" si="27"/>
        <v>-12353.231547191142</v>
      </c>
      <c r="Z61" s="135">
        <f>+Y61+Y62-'I_distr utili'!D4</f>
        <v>-12539.06605358898</v>
      </c>
      <c r="AA61" s="135">
        <f t="shared" si="27"/>
        <v>-12722.270822387132</v>
      </c>
      <c r="AB61" s="135">
        <f t="shared" si="27"/>
        <v>-9905.3441043053008</v>
      </c>
      <c r="AC61" s="135">
        <f t="shared" si="27"/>
        <v>-9038.4108118794702</v>
      </c>
      <c r="AD61" s="135">
        <f t="shared" si="27"/>
        <v>-8168.9771907364393</v>
      </c>
      <c r="AE61" s="135">
        <f t="shared" si="27"/>
        <v>-7299.4185531575486</v>
      </c>
      <c r="AF61" s="135">
        <f t="shared" si="27"/>
        <v>-6429.8536647568653</v>
      </c>
      <c r="AG61" s="135">
        <f t="shared" si="27"/>
        <v>-5560.2884638150917</v>
      </c>
      <c r="AH61" s="135">
        <f t="shared" si="27"/>
        <v>-4690.7232472462638</v>
      </c>
      <c r="AI61" s="135">
        <f t="shared" si="27"/>
        <v>-3821.1580298960835</v>
      </c>
      <c r="AJ61" s="135">
        <f t="shared" si="27"/>
        <v>-2951.5928125068353</v>
      </c>
      <c r="AK61" s="135">
        <f t="shared" si="27"/>
        <v>-2082.0275951156341</v>
      </c>
      <c r="AL61" s="135">
        <f>+AK61+AK62-'I_distr utili'!E4</f>
        <v>-1212.4623777243351</v>
      </c>
      <c r="AM61" s="135">
        <f t="shared" si="27"/>
        <v>-342.89716033303114</v>
      </c>
      <c r="AN61" s="135">
        <f t="shared" si="27"/>
        <v>3526.668057058273</v>
      </c>
      <c r="AO61" s="135">
        <f t="shared" si="27"/>
        <v>5446.233274449577</v>
      </c>
      <c r="AP61" s="135">
        <f t="shared" si="27"/>
        <v>7368.2984918408811</v>
      </c>
      <c r="AQ61" s="135">
        <f t="shared" si="27"/>
        <v>9290.488709232186</v>
      </c>
      <c r="AR61" s="135">
        <f t="shared" si="27"/>
        <v>11212.68517662349</v>
      </c>
      <c r="AS61" s="135">
        <f t="shared" si="27"/>
        <v>13059.547575808137</v>
      </c>
      <c r="AT61" s="135">
        <f t="shared" si="27"/>
        <v>14943.347222976477</v>
      </c>
      <c r="AU61" s="135">
        <f t="shared" si="27"/>
        <v>16864.822863088186</v>
      </c>
      <c r="AV61" s="135">
        <f t="shared" si="27"/>
        <v>18824.728016002126</v>
      </c>
      <c r="AW61" s="135">
        <f t="shared" si="27"/>
        <v>20823.831271974344</v>
      </c>
      <c r="AX61" s="135">
        <f>+AW61+AW62-'I_distr utili'!F4</f>
        <v>22862.916593066009</v>
      </c>
      <c r="AY61" s="135">
        <f t="shared" si="27"/>
        <v>24942.783620579507</v>
      </c>
      <c r="AZ61" s="135">
        <f t="shared" si="27"/>
        <v>27064.247988643274</v>
      </c>
      <c r="BA61" s="135">
        <f t="shared" si="27"/>
        <v>29228.141644068317</v>
      </c>
      <c r="BB61" s="135">
        <f t="shared" si="27"/>
        <v>61435.313172601862</v>
      </c>
      <c r="BC61" s="135">
        <f t="shared" si="27"/>
        <v>73886.628131706078</v>
      </c>
      <c r="BD61" s="135">
        <f t="shared" si="27"/>
        <v>86586.969389992373</v>
      </c>
      <c r="BE61" s="135">
        <f t="shared" si="27"/>
        <v>99541.317473444404</v>
      </c>
      <c r="BF61" s="135">
        <f t="shared" si="27"/>
        <v>112754.75251856547</v>
      </c>
      <c r="BG61" s="135">
        <f t="shared" si="27"/>
        <v>126232.45626458895</v>
      </c>
      <c r="BH61" s="135">
        <f t="shared" si="27"/>
        <v>139979.71408553291</v>
      </c>
      <c r="BI61" s="135">
        <f t="shared" si="27"/>
        <v>154001.91706289575</v>
      </c>
      <c r="BJ61" s="135">
        <f>+BI61+BI62-'I_distr utili'!G4</f>
        <v>168304.56409980584</v>
      </c>
    </row>
    <row r="62" spans="1:62" x14ac:dyDescent="0.2">
      <c r="A62" s="2" t="s">
        <v>43</v>
      </c>
      <c r="B62" s="3">
        <v>0</v>
      </c>
      <c r="C62" s="134">
        <f>+CEm!B68</f>
        <v>717.39130434782601</v>
      </c>
      <c r="D62" s="134">
        <f>+CEm!C68</f>
        <v>-843.04347826086973</v>
      </c>
      <c r="E62" s="134">
        <f>+CEm!D68</f>
        <v>-978.29325993039356</v>
      </c>
      <c r="F62" s="134">
        <f>+CEm!E68</f>
        <v>-1012.3037143744211</v>
      </c>
      <c r="G62" s="134">
        <f>+CEm!F68</f>
        <v>-1047.0646876758772</v>
      </c>
      <c r="H62" s="134">
        <f>+CEm!G68</f>
        <v>-1082.5915324482635</v>
      </c>
      <c r="I62" s="134">
        <f>+CEm!H68</f>
        <v>-1118.8999100232054</v>
      </c>
      <c r="J62" s="134">
        <f>+CEm!I68</f>
        <v>-1156.0057966329216</v>
      </c>
      <c r="K62" s="134">
        <f>+CEm!J68</f>
        <v>-1193.9254897163848</v>
      </c>
      <c r="L62" s="134">
        <f>+CEm!K68</f>
        <v>-1232.6756143516448</v>
      </c>
      <c r="M62" s="134">
        <f>+CEm!L68</f>
        <v>-1344.4653967099389</v>
      </c>
      <c r="N62" s="134">
        <f>+CEm!M68</f>
        <v>-1345.4649001910591</v>
      </c>
      <c r="O62" s="134">
        <f>+CEm!N68</f>
        <v>1659.0974522588608</v>
      </c>
      <c r="P62" s="134">
        <f>+CEm!O68</f>
        <v>-286.03965175673386</v>
      </c>
      <c r="Q62" s="134">
        <f>+CEm!P68</f>
        <v>-278.6391685775684</v>
      </c>
      <c r="R62" s="134">
        <f>+CEm!Q68</f>
        <v>-273.58913620860068</v>
      </c>
      <c r="S62" s="134">
        <f>+CEm!R68</f>
        <v>-268.6338462035344</v>
      </c>
      <c r="T62" s="134">
        <f>+CEm!S68</f>
        <v>-263.66040225639318</v>
      </c>
      <c r="U62" s="134">
        <f>+CEm!T68</f>
        <v>-258.66304812848495</v>
      </c>
      <c r="V62" s="134">
        <f>+CEm!U68</f>
        <v>-253.64138404212264</v>
      </c>
      <c r="W62" s="134">
        <f>+CEm!V68</f>
        <v>-248.59527749767062</v>
      </c>
      <c r="X62" s="134">
        <f>+CEm!W68</f>
        <v>-243.52460881174403</v>
      </c>
      <c r="Y62" s="134">
        <f>+CEm!X68</f>
        <v>-185.83450639783848</v>
      </c>
      <c r="Z62" s="134">
        <f>+CEm!Y68</f>
        <v>-183.20476879815291</v>
      </c>
      <c r="AA62" s="134">
        <f>+CEm!Z68</f>
        <v>2816.9267180818315</v>
      </c>
      <c r="AB62" s="134">
        <f>+CEm!AA68</f>
        <v>866.93329242583059</v>
      </c>
      <c r="AC62" s="134">
        <f>+CEm!AB68</f>
        <v>869.43362114303056</v>
      </c>
      <c r="AD62" s="134">
        <f>+CEm!AC68</f>
        <v>869.55863757889051</v>
      </c>
      <c r="AE62" s="134">
        <f>+CEm!AD68</f>
        <v>869.56488840068357</v>
      </c>
      <c r="AF62" s="134">
        <f>+CEm!AE68</f>
        <v>869.56520094177324</v>
      </c>
      <c r="AG62" s="134">
        <f>+CEm!AF68</f>
        <v>869.56521656882762</v>
      </c>
      <c r="AH62" s="134">
        <f>+CEm!AG68</f>
        <v>869.56521735018043</v>
      </c>
      <c r="AI62" s="134">
        <f>+CEm!AH68</f>
        <v>869.56521738924801</v>
      </c>
      <c r="AJ62" s="134">
        <f>+CEm!AI68</f>
        <v>869.56521739120137</v>
      </c>
      <c r="AK62" s="134">
        <f>+CEm!AJ68</f>
        <v>869.56521739129903</v>
      </c>
      <c r="AL62" s="134">
        <f>+CEm!AK68</f>
        <v>869.56521739130392</v>
      </c>
      <c r="AM62" s="134">
        <f>+CEm!AL68</f>
        <v>3869.565217391304</v>
      </c>
      <c r="AN62" s="134">
        <f>+CEm!AM68</f>
        <v>1919.5652173913043</v>
      </c>
      <c r="AO62" s="134">
        <f>+CEm!AN68</f>
        <v>1922.0652173913043</v>
      </c>
      <c r="AP62" s="134">
        <f>+CEm!AO68</f>
        <v>1922.1902173913043</v>
      </c>
      <c r="AQ62" s="134">
        <f>+CEm!AP68</f>
        <v>1922.1964673913042</v>
      </c>
      <c r="AR62" s="134">
        <f>+CEm!AQ68</f>
        <v>1846.8623991846471</v>
      </c>
      <c r="AS62" s="134">
        <f>+CEm!AR68</f>
        <v>1883.79964716834</v>
      </c>
      <c r="AT62" s="134">
        <f>+CEm!AS68</f>
        <v>1921.475640111707</v>
      </c>
      <c r="AU62" s="134">
        <f>+CEm!AT68</f>
        <v>1959.905152913941</v>
      </c>
      <c r="AV62" s="134">
        <f>+CEm!AU68</f>
        <v>1999.1032559722198</v>
      </c>
      <c r="AW62" s="134">
        <f>+CEm!AV68</f>
        <v>2039.0853210916644</v>
      </c>
      <c r="AX62" s="134">
        <f>+CEm!AW68</f>
        <v>2079.8670275134978</v>
      </c>
      <c r="AY62" s="134">
        <f>+CEm!AX68</f>
        <v>2121.4643680637673</v>
      </c>
      <c r="AZ62" s="134">
        <f>+CEm!AY68</f>
        <v>2163.8936554250431</v>
      </c>
      <c r="BA62" s="134">
        <f>+CEm!AZ68</f>
        <v>32207.171528533545</v>
      </c>
      <c r="BB62" s="134">
        <f>+CEm!BA68</f>
        <v>12451.314959104215</v>
      </c>
      <c r="BC62" s="134">
        <f>+CEm!BB68</f>
        <v>12700.3412582863</v>
      </c>
      <c r="BD62" s="134">
        <f>+CEm!BC68</f>
        <v>12954.348083452025</v>
      </c>
      <c r="BE62" s="134">
        <f>+CEm!BD68</f>
        <v>13213.435045121067</v>
      </c>
      <c r="BF62" s="134">
        <f>+CEm!BE68</f>
        <v>13477.703746023488</v>
      </c>
      <c r="BG62" s="134">
        <f>+CEm!BF68</f>
        <v>13747.257820943958</v>
      </c>
      <c r="BH62" s="134">
        <f>+CEm!BG68</f>
        <v>14022.202977362836</v>
      </c>
      <c r="BI62" s="134">
        <f>+CEm!BH68</f>
        <v>14302.647036910093</v>
      </c>
      <c r="BJ62" s="134">
        <f>+CEm!BI68</f>
        <v>14588.699977648295</v>
      </c>
    </row>
    <row r="63" spans="1:62" x14ac:dyDescent="0.2"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</row>
    <row r="64" spans="1:62" s="39" customFormat="1" x14ac:dyDescent="0.2">
      <c r="A64" s="40" t="s">
        <v>44</v>
      </c>
      <c r="B64" s="40">
        <f t="shared" ref="B64:AG64" si="28">+B54+B49+B43+B40+B38</f>
        <v>0</v>
      </c>
      <c r="C64" s="135">
        <f t="shared" si="28"/>
        <v>3000</v>
      </c>
      <c r="D64" s="135">
        <f t="shared" si="28"/>
        <v>19874.347826086956</v>
      </c>
      <c r="E64" s="135">
        <f t="shared" si="28"/>
        <v>17941.510537591152</v>
      </c>
      <c r="F64" s="135">
        <f t="shared" si="28"/>
        <v>15970.016503325431</v>
      </c>
      <c r="G64" s="135">
        <f t="shared" si="28"/>
        <v>13959.092588374395</v>
      </c>
      <c r="H64" s="135">
        <f t="shared" si="28"/>
        <v>11907.950195124338</v>
      </c>
      <c r="I64" s="135">
        <f t="shared" si="28"/>
        <v>9815.7849540092811</v>
      </c>
      <c r="J64" s="135">
        <f t="shared" si="28"/>
        <v>7681.7764080719235</v>
      </c>
      <c r="K64" s="135">
        <f t="shared" si="28"/>
        <v>5505.0876912158192</v>
      </c>
      <c r="L64" s="135">
        <f t="shared" si="28"/>
        <v>3284.8652000225902</v>
      </c>
      <c r="M64" s="135">
        <f t="shared" si="28"/>
        <v>3000.0000000000032</v>
      </c>
      <c r="N64" s="135">
        <f t="shared" si="28"/>
        <v>3000.0000000000036</v>
      </c>
      <c r="O64" s="135">
        <f t="shared" si="28"/>
        <v>6000.0000000000027</v>
      </c>
      <c r="P64" s="135">
        <f t="shared" si="28"/>
        <v>6000.0000000000036</v>
      </c>
      <c r="Q64" s="135">
        <f t="shared" si="28"/>
        <v>6000.0000000000027</v>
      </c>
      <c r="R64" s="135">
        <f t="shared" si="28"/>
        <v>6000.0000000000018</v>
      </c>
      <c r="S64" s="135">
        <f t="shared" si="28"/>
        <v>6000.0000000000027</v>
      </c>
      <c r="T64" s="135">
        <f t="shared" si="28"/>
        <v>6000.0000000000027</v>
      </c>
      <c r="U64" s="135">
        <f t="shared" si="28"/>
        <v>6000.0000000000036</v>
      </c>
      <c r="V64" s="135">
        <f t="shared" si="28"/>
        <v>6000.0000000000036</v>
      </c>
      <c r="W64" s="135">
        <f t="shared" si="28"/>
        <v>6000.0000000000055</v>
      </c>
      <c r="X64" s="135">
        <f t="shared" si="28"/>
        <v>6000.0000000000073</v>
      </c>
      <c r="Y64" s="135">
        <f t="shared" si="28"/>
        <v>5999.9999999998217</v>
      </c>
      <c r="Z64" s="135">
        <f t="shared" si="28"/>
        <v>5999.9999999998217</v>
      </c>
      <c r="AA64" s="135">
        <f t="shared" si="28"/>
        <v>8999.9999999998236</v>
      </c>
      <c r="AB64" s="135">
        <f t="shared" si="28"/>
        <v>9040.8463359039142</v>
      </c>
      <c r="AC64" s="135">
        <f t="shared" si="28"/>
        <v>9043.3466646211145</v>
      </c>
      <c r="AD64" s="135">
        <f t="shared" si="28"/>
        <v>9043.4716810569735</v>
      </c>
      <c r="AE64" s="135">
        <f t="shared" si="28"/>
        <v>9043.477931878766</v>
      </c>
      <c r="AF64" s="135">
        <f t="shared" si="28"/>
        <v>9043.4782444198554</v>
      </c>
      <c r="AG64" s="135">
        <f t="shared" si="28"/>
        <v>9043.4782600469098</v>
      </c>
      <c r="AH64" s="135">
        <f t="shared" ref="AH64:BJ64" si="29">+AH54+AH49+AH43+AH40+AH38</f>
        <v>9043.4782608282621</v>
      </c>
      <c r="AI64" s="135">
        <f t="shared" si="29"/>
        <v>9043.4782608673304</v>
      </c>
      <c r="AJ64" s="135">
        <f t="shared" si="29"/>
        <v>9043.4782608692822</v>
      </c>
      <c r="AK64" s="135">
        <f t="shared" si="29"/>
        <v>9043.4782608693786</v>
      </c>
      <c r="AL64" s="135">
        <f t="shared" si="29"/>
        <v>9043.478260869384</v>
      </c>
      <c r="AM64" s="135">
        <f t="shared" si="29"/>
        <v>12043.478260869386</v>
      </c>
      <c r="AN64" s="135">
        <f t="shared" si="29"/>
        <v>12093.478260869386</v>
      </c>
      <c r="AO64" s="135">
        <f t="shared" si="29"/>
        <v>12095.978260869386</v>
      </c>
      <c r="AP64" s="135">
        <f t="shared" si="29"/>
        <v>12096.103260869386</v>
      </c>
      <c r="AQ64" s="135">
        <f t="shared" si="29"/>
        <v>12096.109510869386</v>
      </c>
      <c r="AR64" s="135">
        <f t="shared" si="29"/>
        <v>13059.547575808137</v>
      </c>
      <c r="AS64" s="135">
        <f t="shared" si="29"/>
        <v>14943.347222976477</v>
      </c>
      <c r="AT64" s="135">
        <f t="shared" si="29"/>
        <v>16864.822863088186</v>
      </c>
      <c r="AU64" s="135">
        <f t="shared" si="29"/>
        <v>18824.728016002126</v>
      </c>
      <c r="AV64" s="135">
        <f t="shared" si="29"/>
        <v>20823.831271974344</v>
      </c>
      <c r="AW64" s="135">
        <f t="shared" si="29"/>
        <v>22862.916593066009</v>
      </c>
      <c r="AX64" s="135">
        <f t="shared" si="29"/>
        <v>24942.783620579507</v>
      </c>
      <c r="AY64" s="135">
        <f t="shared" si="29"/>
        <v>27064.247988643274</v>
      </c>
      <c r="AZ64" s="135">
        <f t="shared" si="29"/>
        <v>29228.141644068317</v>
      </c>
      <c r="BA64" s="135">
        <f t="shared" si="29"/>
        <v>61435.313172601862</v>
      </c>
      <c r="BB64" s="135">
        <f t="shared" si="29"/>
        <v>73886.628131706078</v>
      </c>
      <c r="BC64" s="135">
        <f t="shared" si="29"/>
        <v>86586.969389992373</v>
      </c>
      <c r="BD64" s="135">
        <f t="shared" si="29"/>
        <v>99541.317473444404</v>
      </c>
      <c r="BE64" s="135">
        <f t="shared" si="29"/>
        <v>112754.75251856547</v>
      </c>
      <c r="BF64" s="135">
        <f t="shared" si="29"/>
        <v>126232.45626458895</v>
      </c>
      <c r="BG64" s="135">
        <f t="shared" si="29"/>
        <v>139979.71408553291</v>
      </c>
      <c r="BH64" s="135">
        <f t="shared" si="29"/>
        <v>154001.91706289575</v>
      </c>
      <c r="BI64" s="135">
        <f t="shared" si="29"/>
        <v>168304.56409980584</v>
      </c>
      <c r="BJ64" s="135">
        <f t="shared" si="29"/>
        <v>182893.26407745414</v>
      </c>
    </row>
    <row r="65" spans="1:62" x14ac:dyDescent="0.2"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</row>
    <row r="66" spans="1:62" x14ac:dyDescent="0.2"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</row>
    <row r="67" spans="1:62" x14ac:dyDescent="0.2"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</row>
    <row r="68" spans="1:62" x14ac:dyDescent="0.2">
      <c r="A68" s="2" t="s">
        <v>45</v>
      </c>
      <c r="B68" s="3">
        <f t="shared" ref="B68:AG68" si="30">+B36-B64</f>
        <v>0</v>
      </c>
      <c r="C68" s="135">
        <f t="shared" si="30"/>
        <v>0</v>
      </c>
      <c r="D68" s="135">
        <f t="shared" si="30"/>
        <v>0</v>
      </c>
      <c r="E68" s="135">
        <f t="shared" si="30"/>
        <v>0</v>
      </c>
      <c r="F68" s="135">
        <f t="shared" si="30"/>
        <v>0</v>
      </c>
      <c r="G68" s="135">
        <f t="shared" si="30"/>
        <v>0</v>
      </c>
      <c r="H68" s="135">
        <f t="shared" si="30"/>
        <v>0</v>
      </c>
      <c r="I68" s="135">
        <f t="shared" si="30"/>
        <v>0</v>
      </c>
      <c r="J68" s="135">
        <f t="shared" si="30"/>
        <v>0</v>
      </c>
      <c r="K68" s="135">
        <f t="shared" si="30"/>
        <v>0</v>
      </c>
      <c r="L68" s="135">
        <f t="shared" si="30"/>
        <v>0</v>
      </c>
      <c r="M68" s="135">
        <f t="shared" si="30"/>
        <v>0</v>
      </c>
      <c r="N68" s="135">
        <f t="shared" si="30"/>
        <v>-3.637978807091713E-12</v>
      </c>
      <c r="O68" s="135">
        <f t="shared" si="30"/>
        <v>0</v>
      </c>
      <c r="P68" s="135">
        <f t="shared" si="30"/>
        <v>0</v>
      </c>
      <c r="Q68" s="135">
        <f t="shared" si="30"/>
        <v>0</v>
      </c>
      <c r="R68" s="135">
        <f t="shared" si="30"/>
        <v>0</v>
      </c>
      <c r="S68" s="135">
        <f t="shared" si="30"/>
        <v>0</v>
      </c>
      <c r="T68" s="135">
        <f t="shared" si="30"/>
        <v>0</v>
      </c>
      <c r="U68" s="135">
        <f t="shared" si="30"/>
        <v>0</v>
      </c>
      <c r="V68" s="135">
        <f t="shared" si="30"/>
        <v>0</v>
      </c>
      <c r="W68" s="135">
        <f t="shared" si="30"/>
        <v>0</v>
      </c>
      <c r="X68" s="135">
        <f t="shared" si="30"/>
        <v>-7.2759576141834259E-12</v>
      </c>
      <c r="Y68" s="135">
        <f t="shared" si="30"/>
        <v>1.7826096154749393E-10</v>
      </c>
      <c r="Z68" s="135">
        <f t="shared" si="30"/>
        <v>1.7826096154749393E-10</v>
      </c>
      <c r="AA68" s="135">
        <f t="shared" si="30"/>
        <v>1.7644197214394808E-10</v>
      </c>
      <c r="AB68" s="135">
        <f t="shared" si="30"/>
        <v>1.7644197214394808E-10</v>
      </c>
      <c r="AC68" s="135">
        <f t="shared" si="30"/>
        <v>1.7644197214394808E-10</v>
      </c>
      <c r="AD68" s="135">
        <f t="shared" si="30"/>
        <v>1.7826096154749393E-10</v>
      </c>
      <c r="AE68" s="135">
        <f t="shared" si="30"/>
        <v>1.7826096154749393E-10</v>
      </c>
      <c r="AF68" s="135">
        <f t="shared" si="30"/>
        <v>1.7826096154749393E-10</v>
      </c>
      <c r="AG68" s="135">
        <f t="shared" si="30"/>
        <v>1.7826096154749393E-10</v>
      </c>
      <c r="AH68" s="135">
        <f t="shared" ref="AH68:BJ68" si="31">+AH36-AH64</f>
        <v>1.7826096154749393E-10</v>
      </c>
      <c r="AI68" s="135">
        <f t="shared" si="31"/>
        <v>1.7826096154749393E-10</v>
      </c>
      <c r="AJ68" s="135">
        <f t="shared" si="31"/>
        <v>1.8007995095103979E-10</v>
      </c>
      <c r="AK68" s="135">
        <f t="shared" si="31"/>
        <v>1.8189894035458565E-10</v>
      </c>
      <c r="AL68" s="135">
        <f t="shared" si="31"/>
        <v>1.8007995095103979E-10</v>
      </c>
      <c r="AM68" s="135">
        <f t="shared" si="31"/>
        <v>1.7826096154749393E-10</v>
      </c>
      <c r="AN68" s="135">
        <f t="shared" si="31"/>
        <v>1.7826096154749393E-10</v>
      </c>
      <c r="AO68" s="135">
        <f t="shared" si="31"/>
        <v>1.7826096154749393E-10</v>
      </c>
      <c r="AP68" s="135">
        <f t="shared" si="31"/>
        <v>1.7826096154749393E-10</v>
      </c>
      <c r="AQ68" s="135">
        <f t="shared" si="31"/>
        <v>1.8007995095103979E-10</v>
      </c>
      <c r="AR68" s="135">
        <f t="shared" si="31"/>
        <v>1.7826096154749393E-10</v>
      </c>
      <c r="AS68" s="135">
        <f t="shared" si="31"/>
        <v>1.7826096154749393E-10</v>
      </c>
      <c r="AT68" s="135">
        <f t="shared" si="31"/>
        <v>1.7826096154749393E-10</v>
      </c>
      <c r="AU68" s="135">
        <f t="shared" si="31"/>
        <v>1.8189894035458565E-10</v>
      </c>
      <c r="AV68" s="135">
        <f t="shared" si="31"/>
        <v>1.7826096154749393E-10</v>
      </c>
      <c r="AW68" s="135">
        <f t="shared" si="31"/>
        <v>1.7826096154749393E-10</v>
      </c>
      <c r="AX68" s="135">
        <f t="shared" si="31"/>
        <v>1.7826096154749393E-10</v>
      </c>
      <c r="AY68" s="135">
        <f t="shared" si="31"/>
        <v>1.7826096154749393E-10</v>
      </c>
      <c r="AZ68" s="135">
        <f t="shared" si="31"/>
        <v>1.7826096154749393E-10</v>
      </c>
      <c r="BA68" s="135">
        <f t="shared" si="31"/>
        <v>1.8189894035458565E-10</v>
      </c>
      <c r="BB68" s="135">
        <f t="shared" si="31"/>
        <v>1.7462298274040222E-10</v>
      </c>
      <c r="BC68" s="135">
        <f t="shared" si="31"/>
        <v>1.8917489796876907E-10</v>
      </c>
      <c r="BD68" s="135">
        <f t="shared" si="31"/>
        <v>1.7462298274040222E-10</v>
      </c>
      <c r="BE68" s="135">
        <f t="shared" si="31"/>
        <v>1.8917489796876907E-10</v>
      </c>
      <c r="BF68" s="135">
        <f t="shared" si="31"/>
        <v>1.7462298274040222E-10</v>
      </c>
      <c r="BG68" s="135">
        <f t="shared" si="31"/>
        <v>0</v>
      </c>
      <c r="BH68" s="135">
        <f t="shared" si="31"/>
        <v>0</v>
      </c>
      <c r="BI68" s="135">
        <f t="shared" si="31"/>
        <v>0</v>
      </c>
      <c r="BJ68" s="135">
        <f t="shared" si="31"/>
        <v>0</v>
      </c>
    </row>
    <row r="71" spans="1:62" x14ac:dyDescent="0.2">
      <c r="A71" s="5"/>
      <c r="B71" s="5"/>
    </row>
  </sheetData>
  <hyperlinks>
    <hyperlink ref="A1" location="Input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2"/>
  <sheetViews>
    <sheetView showGridLines="0"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3" max="3" width="16.5703125" bestFit="1" customWidth="1"/>
  </cols>
  <sheetData>
    <row r="1" spans="3:4" x14ac:dyDescent="0.25">
      <c r="C1" s="44" t="s">
        <v>129</v>
      </c>
    </row>
    <row r="2" spans="3:4" ht="15.75" thickBot="1" x14ac:dyDescent="0.3"/>
    <row r="3" spans="3:4" ht="15.75" thickBot="1" x14ac:dyDescent="0.3">
      <c r="C3" s="45" t="s">
        <v>130</v>
      </c>
      <c r="D3" s="46" t="s">
        <v>151</v>
      </c>
    </row>
    <row r="4" spans="3:4" ht="15.75" thickBot="1" x14ac:dyDescent="0.3">
      <c r="C4" s="45" t="s">
        <v>131</v>
      </c>
      <c r="D4" s="46" t="s">
        <v>152</v>
      </c>
    </row>
    <row r="5" spans="3:4" ht="15.75" thickBot="1" x14ac:dyDescent="0.3">
      <c r="C5" s="45" t="s">
        <v>132</v>
      </c>
      <c r="D5" s="46" t="s">
        <v>153</v>
      </c>
    </row>
    <row r="6" spans="3:4" ht="15.75" thickBot="1" x14ac:dyDescent="0.3">
      <c r="C6" s="45" t="s">
        <v>133</v>
      </c>
      <c r="D6" s="46" t="s">
        <v>154</v>
      </c>
    </row>
    <row r="7" spans="3:4" ht="15.75" thickBot="1" x14ac:dyDescent="0.3">
      <c r="C7" s="45" t="s">
        <v>134</v>
      </c>
      <c r="D7" s="46" t="s">
        <v>155</v>
      </c>
    </row>
    <row r="8" spans="3:4" ht="15.75" thickBot="1" x14ac:dyDescent="0.3">
      <c r="C8" s="45" t="s">
        <v>135</v>
      </c>
      <c r="D8" s="46" t="s">
        <v>156</v>
      </c>
    </row>
    <row r="9" spans="3:4" ht="15.75" thickBot="1" x14ac:dyDescent="0.3">
      <c r="C9" s="45" t="s">
        <v>136</v>
      </c>
      <c r="D9" s="46" t="s">
        <v>157</v>
      </c>
    </row>
    <row r="10" spans="3:4" ht="15.75" thickBot="1" x14ac:dyDescent="0.3">
      <c r="C10" s="45" t="s">
        <v>137</v>
      </c>
      <c r="D10" s="46" t="s">
        <v>158</v>
      </c>
    </row>
    <row r="11" spans="3:4" ht="15.75" thickBot="1" x14ac:dyDescent="0.3">
      <c r="C11" s="45" t="s">
        <v>138</v>
      </c>
      <c r="D11" s="46" t="s">
        <v>396</v>
      </c>
    </row>
    <row r="12" spans="3:4" ht="15.75" thickBot="1" x14ac:dyDescent="0.3">
      <c r="C12" s="45" t="s">
        <v>139</v>
      </c>
      <c r="D12" s="46" t="s">
        <v>397</v>
      </c>
    </row>
    <row r="13" spans="3:4" ht="15.75" thickBot="1" x14ac:dyDescent="0.3">
      <c r="C13" s="45" t="s">
        <v>140</v>
      </c>
      <c r="D13" s="46" t="s">
        <v>398</v>
      </c>
    </row>
    <row r="14" spans="3:4" ht="15.75" thickBot="1" x14ac:dyDescent="0.3">
      <c r="C14" s="45" t="s">
        <v>141</v>
      </c>
      <c r="D14" s="46" t="s">
        <v>399</v>
      </c>
    </row>
    <row r="15" spans="3:4" ht="15.75" thickBot="1" x14ac:dyDescent="0.3">
      <c r="C15" s="45" t="s">
        <v>142</v>
      </c>
      <c r="D15" s="46" t="s">
        <v>400</v>
      </c>
    </row>
    <row r="16" spans="3:4" ht="15.75" thickBot="1" x14ac:dyDescent="0.3">
      <c r="C16" s="45" t="s">
        <v>143</v>
      </c>
      <c r="D16" s="46" t="s">
        <v>401</v>
      </c>
    </row>
    <row r="17" spans="3:4" ht="15.75" thickBot="1" x14ac:dyDescent="0.3">
      <c r="C17" s="45" t="s">
        <v>144</v>
      </c>
      <c r="D17" s="46" t="s">
        <v>402</v>
      </c>
    </row>
    <row r="18" spans="3:4" ht="15.75" thickBot="1" x14ac:dyDescent="0.3">
      <c r="C18" s="45" t="s">
        <v>145</v>
      </c>
      <c r="D18" s="46" t="s">
        <v>403</v>
      </c>
    </row>
    <row r="19" spans="3:4" ht="15.75" thickBot="1" x14ac:dyDescent="0.3">
      <c r="C19" s="45" t="s">
        <v>146</v>
      </c>
      <c r="D19" s="46" t="s">
        <v>404</v>
      </c>
    </row>
    <row r="20" spans="3:4" ht="15.75" thickBot="1" x14ac:dyDescent="0.3">
      <c r="C20" s="45" t="s">
        <v>147</v>
      </c>
      <c r="D20" s="46" t="s">
        <v>405</v>
      </c>
    </row>
    <row r="21" spans="3:4" ht="15.75" thickBot="1" x14ac:dyDescent="0.3">
      <c r="C21" s="45" t="s">
        <v>148</v>
      </c>
      <c r="D21" s="46" t="s">
        <v>406</v>
      </c>
    </row>
    <row r="22" spans="3:4" ht="15.75" thickBot="1" x14ac:dyDescent="0.3">
      <c r="C22" s="45" t="s">
        <v>149</v>
      </c>
      <c r="D22" s="46" t="s">
        <v>407</v>
      </c>
    </row>
  </sheetData>
  <hyperlinks>
    <hyperlink ref="C1" location="Input!A1" display="Torna Input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26"/>
  <sheetViews>
    <sheetView showGridLines="0" topLeftCell="AO1" workbookViewId="0">
      <pane ySplit="1" topLeftCell="A2" activePane="bottomLeft" state="frozen"/>
      <selection pane="bottomLeft" activeCell="D14" sqref="D14:BK19"/>
    </sheetView>
  </sheetViews>
  <sheetFormatPr defaultRowHeight="15" x14ac:dyDescent="0.25"/>
  <cols>
    <col min="2" max="2" width="34.140625" bestFit="1" customWidth="1"/>
    <col min="3" max="3" width="11.5703125" bestFit="1" customWidth="1"/>
    <col min="4" max="4" width="9.140625" bestFit="1" customWidth="1"/>
  </cols>
  <sheetData>
    <row r="1" spans="2:63" x14ac:dyDescent="0.25">
      <c r="B1" s="44" t="s">
        <v>129</v>
      </c>
    </row>
    <row r="3" spans="2:63" ht="30" x14ac:dyDescent="0.25">
      <c r="C3" s="22" t="s">
        <v>117</v>
      </c>
      <c r="D3" s="52" t="s">
        <v>174</v>
      </c>
      <c r="E3" s="52" t="s">
        <v>177</v>
      </c>
    </row>
    <row r="4" spans="2:63" x14ac:dyDescent="0.25">
      <c r="B4" t="s">
        <v>169</v>
      </c>
      <c r="C4" s="37"/>
      <c r="D4" s="47"/>
      <c r="E4" s="37"/>
    </row>
    <row r="5" spans="2:63" x14ac:dyDescent="0.25">
      <c r="B5" t="s">
        <v>170</v>
      </c>
      <c r="C5" s="37"/>
      <c r="D5" s="47"/>
      <c r="E5" s="37"/>
    </row>
    <row r="6" spans="2:63" x14ac:dyDescent="0.25">
      <c r="B6" t="s">
        <v>171</v>
      </c>
      <c r="C6" s="37"/>
      <c r="D6" s="47"/>
      <c r="E6" s="37"/>
    </row>
    <row r="7" spans="2:63" x14ac:dyDescent="0.25">
      <c r="B7" t="s">
        <v>172</v>
      </c>
      <c r="C7" s="37"/>
      <c r="D7" s="47"/>
      <c r="E7" s="37"/>
    </row>
    <row r="8" spans="2:63" x14ac:dyDescent="0.25">
      <c r="B8" t="s">
        <v>217</v>
      </c>
      <c r="C8" s="37"/>
      <c r="D8" s="47"/>
      <c r="E8" s="37"/>
    </row>
    <row r="9" spans="2:63" x14ac:dyDescent="0.25">
      <c r="B9" t="s">
        <v>173</v>
      </c>
      <c r="C9" s="37"/>
      <c r="D9" s="47"/>
      <c r="E9" s="37"/>
    </row>
    <row r="12" spans="2:63" x14ac:dyDescent="0.25">
      <c r="B12" t="s">
        <v>168</v>
      </c>
      <c r="D12" s="49">
        <f>+I_Vendite!D3</f>
        <v>41640</v>
      </c>
      <c r="E12" s="49">
        <f>+I_Vendite!E3</f>
        <v>41698</v>
      </c>
      <c r="F12" s="49">
        <f>+I_Vendite!F3</f>
        <v>41729</v>
      </c>
      <c r="G12" s="49">
        <f>+I_Vendite!G3</f>
        <v>41759</v>
      </c>
      <c r="H12" s="49">
        <f>+I_Vendite!H3</f>
        <v>41790</v>
      </c>
      <c r="I12" s="49">
        <f>+I_Vendite!I3</f>
        <v>41820</v>
      </c>
      <c r="J12" s="49">
        <f>+I_Vendite!J3</f>
        <v>41851</v>
      </c>
      <c r="K12" s="49">
        <f>+I_Vendite!K3</f>
        <v>41882</v>
      </c>
      <c r="L12" s="49">
        <f>+I_Vendite!L3</f>
        <v>41912</v>
      </c>
      <c r="M12" s="49">
        <f>+I_Vendite!M3</f>
        <v>41943</v>
      </c>
      <c r="N12" s="49">
        <f>+I_Vendite!N3</f>
        <v>41973</v>
      </c>
      <c r="O12" s="49">
        <f>+I_Vendite!O3</f>
        <v>42004</v>
      </c>
      <c r="P12" s="49">
        <f>+I_Vendite!P3</f>
        <v>42035</v>
      </c>
      <c r="Q12" s="49">
        <f>+I_Vendite!Q3</f>
        <v>42063</v>
      </c>
      <c r="R12" s="49">
        <f>+I_Vendite!R3</f>
        <v>42094</v>
      </c>
      <c r="S12" s="49">
        <f>+I_Vendite!S3</f>
        <v>42124</v>
      </c>
      <c r="T12" s="49">
        <f>+I_Vendite!T3</f>
        <v>42155</v>
      </c>
      <c r="U12" s="49">
        <f>+I_Vendite!U3</f>
        <v>42185</v>
      </c>
      <c r="V12" s="49">
        <f>+I_Vendite!V3</f>
        <v>42216</v>
      </c>
      <c r="W12" s="49">
        <f>+I_Vendite!W3</f>
        <v>42247</v>
      </c>
      <c r="X12" s="49">
        <f>+I_Vendite!X3</f>
        <v>42277</v>
      </c>
      <c r="Y12" s="49">
        <f>+I_Vendite!Y3</f>
        <v>42308</v>
      </c>
      <c r="Z12" s="49">
        <f>+I_Vendite!Z3</f>
        <v>42338</v>
      </c>
      <c r="AA12" s="49">
        <f>+I_Vendite!AA3</f>
        <v>42369</v>
      </c>
      <c r="AB12" s="49">
        <f>+I_Vendite!AB3</f>
        <v>42400</v>
      </c>
      <c r="AC12" s="49">
        <f>+I_Vendite!AC3</f>
        <v>42429</v>
      </c>
      <c r="AD12" s="49">
        <f>+I_Vendite!AD3</f>
        <v>42460</v>
      </c>
      <c r="AE12" s="49">
        <f>+I_Vendite!AE3</f>
        <v>42490</v>
      </c>
      <c r="AF12" s="49">
        <f>+I_Vendite!AF3</f>
        <v>42521</v>
      </c>
      <c r="AG12" s="49">
        <f>+I_Vendite!AG3</f>
        <v>42551</v>
      </c>
      <c r="AH12" s="49">
        <f>+I_Vendite!AH3</f>
        <v>42582</v>
      </c>
      <c r="AI12" s="49">
        <f>+I_Vendite!AI3</f>
        <v>42613</v>
      </c>
      <c r="AJ12" s="49">
        <f>+I_Vendite!AJ3</f>
        <v>42643</v>
      </c>
      <c r="AK12" s="49">
        <f>+I_Vendite!AK3</f>
        <v>42674</v>
      </c>
      <c r="AL12" s="49">
        <f>+I_Vendite!AL3</f>
        <v>42704</v>
      </c>
      <c r="AM12" s="49">
        <f>+I_Vendite!AM3</f>
        <v>42735</v>
      </c>
      <c r="AN12" s="49">
        <f>+I_Vendite!AN3</f>
        <v>42766</v>
      </c>
      <c r="AO12" s="49">
        <f>+I_Vendite!AO3</f>
        <v>42794</v>
      </c>
      <c r="AP12" s="49">
        <f>+I_Vendite!AP3</f>
        <v>42825</v>
      </c>
      <c r="AQ12" s="49">
        <f>+I_Vendite!AQ3</f>
        <v>42855</v>
      </c>
      <c r="AR12" s="49">
        <f>+I_Vendite!AR3</f>
        <v>42886</v>
      </c>
      <c r="AS12" s="49">
        <f>+I_Vendite!AS3</f>
        <v>42916</v>
      </c>
      <c r="AT12" s="49">
        <f>+I_Vendite!AT3</f>
        <v>42947</v>
      </c>
      <c r="AU12" s="49">
        <f>+I_Vendite!AU3</f>
        <v>42978</v>
      </c>
      <c r="AV12" s="49">
        <f>+I_Vendite!AV3</f>
        <v>43008</v>
      </c>
      <c r="AW12" s="49">
        <f>+I_Vendite!AW3</f>
        <v>43039</v>
      </c>
      <c r="AX12" s="49">
        <f>+I_Vendite!AX3</f>
        <v>43069</v>
      </c>
      <c r="AY12" s="49">
        <f>+I_Vendite!AY3</f>
        <v>43100</v>
      </c>
      <c r="AZ12" s="49">
        <f>+I_Vendite!AZ3</f>
        <v>43131</v>
      </c>
      <c r="BA12" s="49">
        <f>+I_Vendite!BA3</f>
        <v>43159</v>
      </c>
      <c r="BB12" s="49">
        <f>+I_Vendite!BB3</f>
        <v>43190</v>
      </c>
      <c r="BC12" s="49">
        <f>+I_Vendite!BC3</f>
        <v>43220</v>
      </c>
      <c r="BD12" s="49">
        <f>+I_Vendite!BD3</f>
        <v>43251</v>
      </c>
      <c r="BE12" s="49">
        <f>+I_Vendite!BE3</f>
        <v>43281</v>
      </c>
      <c r="BF12" s="49">
        <f>+I_Vendite!BF3</f>
        <v>43312</v>
      </c>
      <c r="BG12" s="49">
        <f>+I_Vendite!BG3</f>
        <v>43343</v>
      </c>
      <c r="BH12" s="49">
        <f>+I_Vendite!BH3</f>
        <v>43373</v>
      </c>
      <c r="BI12" s="49">
        <f>+I_Vendite!BI3</f>
        <v>43404</v>
      </c>
      <c r="BJ12" s="49">
        <f>+I_Vendite!BJ3</f>
        <v>43434</v>
      </c>
      <c r="BK12" s="49">
        <f>+I_Vendite!BK3</f>
        <v>43465</v>
      </c>
    </row>
    <row r="13" spans="2:63" x14ac:dyDescent="0.25">
      <c r="D13" s="24" t="s">
        <v>164</v>
      </c>
      <c r="E13" s="24" t="s">
        <v>164</v>
      </c>
      <c r="F13" s="24" t="s">
        <v>164</v>
      </c>
      <c r="G13" s="24" t="s">
        <v>164</v>
      </c>
      <c r="H13" s="24" t="s">
        <v>164</v>
      </c>
      <c r="I13" s="24" t="s">
        <v>164</v>
      </c>
      <c r="J13" s="24" t="s">
        <v>164</v>
      </c>
      <c r="K13" s="24" t="s">
        <v>164</v>
      </c>
      <c r="L13" s="24" t="s">
        <v>164</v>
      </c>
      <c r="M13" s="24" t="s">
        <v>164</v>
      </c>
      <c r="N13" s="24" t="s">
        <v>164</v>
      </c>
      <c r="O13" s="24" t="s">
        <v>164</v>
      </c>
      <c r="P13" s="24" t="s">
        <v>164</v>
      </c>
      <c r="Q13" s="24" t="s">
        <v>164</v>
      </c>
      <c r="R13" s="24" t="s">
        <v>164</v>
      </c>
      <c r="S13" s="24" t="s">
        <v>164</v>
      </c>
      <c r="T13" s="24" t="s">
        <v>164</v>
      </c>
      <c r="U13" s="24" t="s">
        <v>164</v>
      </c>
      <c r="V13" s="24" t="s">
        <v>164</v>
      </c>
      <c r="W13" s="24" t="s">
        <v>164</v>
      </c>
      <c r="X13" s="24" t="s">
        <v>164</v>
      </c>
      <c r="Y13" s="24" t="s">
        <v>164</v>
      </c>
      <c r="Z13" s="24" t="s">
        <v>164</v>
      </c>
      <c r="AA13" s="24" t="s">
        <v>164</v>
      </c>
      <c r="AB13" s="24" t="s">
        <v>164</v>
      </c>
      <c r="AC13" s="24" t="s">
        <v>164</v>
      </c>
      <c r="AD13" s="24" t="s">
        <v>164</v>
      </c>
      <c r="AE13" s="24" t="s">
        <v>164</v>
      </c>
      <c r="AF13" s="24" t="s">
        <v>164</v>
      </c>
      <c r="AG13" s="24" t="s">
        <v>164</v>
      </c>
      <c r="AH13" s="24" t="s">
        <v>164</v>
      </c>
      <c r="AI13" s="24" t="s">
        <v>164</v>
      </c>
      <c r="AJ13" s="24" t="s">
        <v>164</v>
      </c>
      <c r="AK13" s="24" t="s">
        <v>164</v>
      </c>
      <c r="AL13" s="24" t="s">
        <v>164</v>
      </c>
      <c r="AM13" s="24" t="s">
        <v>164</v>
      </c>
      <c r="AN13" s="24" t="s">
        <v>164</v>
      </c>
      <c r="AO13" s="24" t="s">
        <v>164</v>
      </c>
      <c r="AP13" s="24" t="s">
        <v>164</v>
      </c>
      <c r="AQ13" s="24" t="s">
        <v>164</v>
      </c>
      <c r="AR13" s="24" t="s">
        <v>164</v>
      </c>
      <c r="AS13" s="24" t="s">
        <v>164</v>
      </c>
      <c r="AT13" s="24" t="s">
        <v>164</v>
      </c>
      <c r="AU13" s="24" t="s">
        <v>164</v>
      </c>
      <c r="AV13" s="24" t="s">
        <v>164</v>
      </c>
      <c r="AW13" s="24" t="s">
        <v>164</v>
      </c>
      <c r="AX13" s="24" t="s">
        <v>164</v>
      </c>
      <c r="AY13" s="24" t="s">
        <v>164</v>
      </c>
      <c r="AZ13" s="24" t="s">
        <v>164</v>
      </c>
      <c r="BA13" s="24" t="s">
        <v>164</v>
      </c>
      <c r="BB13" s="24" t="s">
        <v>164</v>
      </c>
      <c r="BC13" s="24" t="s">
        <v>164</v>
      </c>
      <c r="BD13" s="24" t="s">
        <v>164</v>
      </c>
      <c r="BE13" s="24" t="s">
        <v>164</v>
      </c>
      <c r="BF13" s="24" t="s">
        <v>164</v>
      </c>
      <c r="BG13" s="24" t="s">
        <v>164</v>
      </c>
      <c r="BH13" s="24" t="s">
        <v>164</v>
      </c>
      <c r="BI13" s="24" t="s">
        <v>164</v>
      </c>
      <c r="BJ13" s="24" t="s">
        <v>164</v>
      </c>
      <c r="BK13" s="24" t="s">
        <v>164</v>
      </c>
    </row>
    <row r="14" spans="2:63" x14ac:dyDescent="0.25">
      <c r="B14" t="str">
        <f>+B4</f>
        <v>FABBRICATI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</row>
    <row r="15" spans="2:63" x14ac:dyDescent="0.25">
      <c r="B15" t="str">
        <f t="shared" ref="B15:B19" si="0">+B5</f>
        <v>IMPIANTI E MACCHINARI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</row>
    <row r="16" spans="2:63" x14ac:dyDescent="0.25">
      <c r="B16" t="str">
        <f t="shared" si="0"/>
        <v>ATTREZZATURE IND.LI E COMM.LI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</row>
    <row r="17" spans="2:63" x14ac:dyDescent="0.25">
      <c r="B17" t="str">
        <f t="shared" si="0"/>
        <v>COSTI D'IMPIANTO E AMPLIAMENTO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</row>
    <row r="18" spans="2:63" x14ac:dyDescent="0.25">
      <c r="B18" t="str">
        <f t="shared" si="0"/>
        <v>FEE D'INGRESSO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</row>
    <row r="19" spans="2:63" x14ac:dyDescent="0.25">
      <c r="B19" t="str">
        <f t="shared" si="0"/>
        <v>ALTRE IMM.NI IMMATERIALI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</row>
    <row r="20" spans="2:63" x14ac:dyDescent="0.25"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</row>
    <row r="26" spans="2:63" x14ac:dyDescent="0.25">
      <c r="D26" t="s">
        <v>216</v>
      </c>
    </row>
  </sheetData>
  <hyperlinks>
    <hyperlink ref="B1" location="Input!A1" display="Torna Input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app!$C$2:$C$5</xm:f>
          </x14:formula1>
          <xm:sqref>D4:D9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showGridLines="0" workbookViewId="0">
      <pane ySplit="1" topLeftCell="A2" activePane="bottomLeft" state="frozen"/>
      <selection pane="bottomLeft" activeCell="L26" sqref="L26"/>
    </sheetView>
  </sheetViews>
  <sheetFormatPr defaultRowHeight="15" x14ac:dyDescent="0.25"/>
  <cols>
    <col min="2" max="2" width="10" bestFit="1" customWidth="1"/>
    <col min="3" max="3" width="11.5703125" bestFit="1" customWidth="1"/>
  </cols>
  <sheetData>
    <row r="1" spans="2:3" x14ac:dyDescent="0.25">
      <c r="B1" s="44" t="s">
        <v>129</v>
      </c>
    </row>
    <row r="3" spans="2:3" x14ac:dyDescent="0.25">
      <c r="B3" s="22" t="s">
        <v>102</v>
      </c>
      <c r="C3" s="22" t="s">
        <v>117</v>
      </c>
    </row>
    <row r="4" spans="2:3" x14ac:dyDescent="0.25">
      <c r="B4" t="str">
        <f>+M_Vendite!B4</f>
        <v>Linea A</v>
      </c>
      <c r="C4" s="37"/>
    </row>
    <row r="5" spans="2:3" x14ac:dyDescent="0.25">
      <c r="B5" t="str">
        <f>+M_Vendite!B5</f>
        <v>Linea B</v>
      </c>
      <c r="C5" s="37"/>
    </row>
    <row r="6" spans="2:3" x14ac:dyDescent="0.25">
      <c r="B6" t="str">
        <f>+M_Vendite!B6</f>
        <v>Linea C</v>
      </c>
      <c r="C6" s="37"/>
    </row>
    <row r="7" spans="2:3" x14ac:dyDescent="0.25">
      <c r="B7" t="str">
        <f>+M_Vendite!B7</f>
        <v>Linea D</v>
      </c>
      <c r="C7" s="37"/>
    </row>
    <row r="8" spans="2:3" x14ac:dyDescent="0.25">
      <c r="B8" t="str">
        <f>+M_Vendite!B8</f>
        <v>Linea E</v>
      </c>
      <c r="C8" s="37"/>
    </row>
    <row r="9" spans="2:3" x14ac:dyDescent="0.25">
      <c r="B9" t="str">
        <f>+M_Vendite!B9</f>
        <v>Linea F</v>
      </c>
      <c r="C9" s="37"/>
    </row>
    <row r="10" spans="2:3" x14ac:dyDescent="0.25">
      <c r="B10" t="str">
        <f>+M_Vendite!B10</f>
        <v>Linea G</v>
      </c>
      <c r="C10" s="37"/>
    </row>
    <row r="11" spans="2:3" x14ac:dyDescent="0.25">
      <c r="B11" t="str">
        <f>+M_Vendite!B11</f>
        <v>Linea H</v>
      </c>
      <c r="C11" s="37"/>
    </row>
    <row r="12" spans="2:3" x14ac:dyDescent="0.25">
      <c r="B12" t="str">
        <f>+M_Vendite!B12</f>
        <v>Linea I</v>
      </c>
      <c r="C12" s="37"/>
    </row>
    <row r="13" spans="2:3" x14ac:dyDescent="0.25">
      <c r="B13" t="str">
        <f>+M_Vendite!B13</f>
        <v>Linea j</v>
      </c>
      <c r="C13" s="37"/>
    </row>
    <row r="14" spans="2:3" x14ac:dyDescent="0.25">
      <c r="B14" t="str">
        <f>+M_Vendite!B14</f>
        <v>Linea K</v>
      </c>
      <c r="C14" s="37"/>
    </row>
    <row r="15" spans="2:3" x14ac:dyDescent="0.25">
      <c r="B15" t="str">
        <f>+M_Vendite!B15</f>
        <v>Linea L</v>
      </c>
      <c r="C15" s="37"/>
    </row>
    <row r="16" spans="2:3" x14ac:dyDescent="0.25">
      <c r="B16" t="str">
        <f>+M_Vendite!B16</f>
        <v>Linea M</v>
      </c>
      <c r="C16" s="37"/>
    </row>
    <row r="17" spans="2:3" x14ac:dyDescent="0.25">
      <c r="B17" t="str">
        <f>+M_Vendite!B17</f>
        <v>Linea N</v>
      </c>
      <c r="C17" s="37"/>
    </row>
    <row r="18" spans="2:3" x14ac:dyDescent="0.25">
      <c r="B18" t="str">
        <f>+M_Vendite!B18</f>
        <v>Linea O</v>
      </c>
      <c r="C18" s="37"/>
    </row>
    <row r="19" spans="2:3" x14ac:dyDescent="0.25">
      <c r="B19" t="str">
        <f>+M_Vendite!B19</f>
        <v>Linea P</v>
      </c>
      <c r="C19" s="37"/>
    </row>
    <row r="20" spans="2:3" x14ac:dyDescent="0.25">
      <c r="B20" t="str">
        <f>+M_Vendite!B20</f>
        <v>Linea Q</v>
      </c>
      <c r="C20" s="37"/>
    </row>
    <row r="21" spans="2:3" x14ac:dyDescent="0.25">
      <c r="B21" t="str">
        <f>+M_Vendite!B21</f>
        <v>Linea R</v>
      </c>
      <c r="C21" s="37"/>
    </row>
    <row r="22" spans="2:3" x14ac:dyDescent="0.25">
      <c r="B22" t="str">
        <f>+M_Vendite!B22</f>
        <v>Linea S</v>
      </c>
      <c r="C22" s="37"/>
    </row>
    <row r="23" spans="2:3" x14ac:dyDescent="0.25">
      <c r="B23" t="str">
        <f>+M_Vendite!B23</f>
        <v>Linea T</v>
      </c>
      <c r="C23" s="37"/>
    </row>
  </sheetData>
  <hyperlinks>
    <hyperlink ref="B1" location="Input!A1" display="Torna Input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45"/>
  <sheetViews>
    <sheetView showGridLines="0"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B1" sqref="B1"/>
    </sheetView>
  </sheetViews>
  <sheetFormatPr defaultRowHeight="15" x14ac:dyDescent="0.25"/>
  <cols>
    <col min="2" max="2" width="22.42578125" bestFit="1" customWidth="1"/>
    <col min="4" max="4" width="17.28515625" customWidth="1"/>
    <col min="5" max="63" width="9.5703125" bestFit="1" customWidth="1"/>
  </cols>
  <sheetData>
    <row r="1" spans="2:63" x14ac:dyDescent="0.25">
      <c r="B1" s="44" t="s">
        <v>129</v>
      </c>
    </row>
    <row r="2" spans="2:63" x14ac:dyDescent="0.25">
      <c r="B2" s="44"/>
      <c r="D2" t="s">
        <v>150</v>
      </c>
    </row>
    <row r="3" spans="2:63" x14ac:dyDescent="0.25">
      <c r="B3" s="22" t="s">
        <v>109</v>
      </c>
      <c r="C3" s="22"/>
      <c r="D3" s="31">
        <f>+Input!E4</f>
        <v>41640</v>
      </c>
      <c r="E3" s="31">
        <f>EOMONTH(D3,1)</f>
        <v>41698</v>
      </c>
      <c r="F3" s="31">
        <f t="shared" ref="F3:BK3" si="0">EOMONTH(E3,1)</f>
        <v>41729</v>
      </c>
      <c r="G3" s="31">
        <f t="shared" si="0"/>
        <v>41759</v>
      </c>
      <c r="H3" s="31">
        <f t="shared" si="0"/>
        <v>41790</v>
      </c>
      <c r="I3" s="31">
        <f t="shared" si="0"/>
        <v>41820</v>
      </c>
      <c r="J3" s="31">
        <f t="shared" si="0"/>
        <v>41851</v>
      </c>
      <c r="K3" s="31">
        <f t="shared" si="0"/>
        <v>41882</v>
      </c>
      <c r="L3" s="31">
        <f t="shared" si="0"/>
        <v>41912</v>
      </c>
      <c r="M3" s="31">
        <f t="shared" si="0"/>
        <v>41943</v>
      </c>
      <c r="N3" s="31">
        <f t="shared" si="0"/>
        <v>41973</v>
      </c>
      <c r="O3" s="31">
        <f t="shared" si="0"/>
        <v>42004</v>
      </c>
      <c r="P3" s="31">
        <f t="shared" si="0"/>
        <v>42035</v>
      </c>
      <c r="Q3" s="31">
        <f t="shared" si="0"/>
        <v>42063</v>
      </c>
      <c r="R3" s="31">
        <f t="shared" si="0"/>
        <v>42094</v>
      </c>
      <c r="S3" s="31">
        <f t="shared" si="0"/>
        <v>42124</v>
      </c>
      <c r="T3" s="31">
        <f t="shared" si="0"/>
        <v>42155</v>
      </c>
      <c r="U3" s="31">
        <f t="shared" si="0"/>
        <v>42185</v>
      </c>
      <c r="V3" s="31">
        <f t="shared" si="0"/>
        <v>42216</v>
      </c>
      <c r="W3" s="31">
        <f t="shared" si="0"/>
        <v>42247</v>
      </c>
      <c r="X3" s="31">
        <f t="shared" si="0"/>
        <v>42277</v>
      </c>
      <c r="Y3" s="31">
        <f t="shared" si="0"/>
        <v>42308</v>
      </c>
      <c r="Z3" s="31">
        <f t="shared" si="0"/>
        <v>42338</v>
      </c>
      <c r="AA3" s="31">
        <f t="shared" si="0"/>
        <v>42369</v>
      </c>
      <c r="AB3" s="31">
        <f t="shared" si="0"/>
        <v>42400</v>
      </c>
      <c r="AC3" s="31">
        <f t="shared" si="0"/>
        <v>42429</v>
      </c>
      <c r="AD3" s="31">
        <f t="shared" si="0"/>
        <v>42460</v>
      </c>
      <c r="AE3" s="31">
        <f t="shared" si="0"/>
        <v>42490</v>
      </c>
      <c r="AF3" s="31">
        <f t="shared" si="0"/>
        <v>42521</v>
      </c>
      <c r="AG3" s="31">
        <f t="shared" si="0"/>
        <v>42551</v>
      </c>
      <c r="AH3" s="31">
        <f t="shared" si="0"/>
        <v>42582</v>
      </c>
      <c r="AI3" s="31">
        <f t="shared" si="0"/>
        <v>42613</v>
      </c>
      <c r="AJ3" s="31">
        <f t="shared" si="0"/>
        <v>42643</v>
      </c>
      <c r="AK3" s="31">
        <f t="shared" si="0"/>
        <v>42674</v>
      </c>
      <c r="AL3" s="31">
        <f t="shared" si="0"/>
        <v>42704</v>
      </c>
      <c r="AM3" s="31">
        <f t="shared" si="0"/>
        <v>42735</v>
      </c>
      <c r="AN3" s="31">
        <f t="shared" si="0"/>
        <v>42766</v>
      </c>
      <c r="AO3" s="31">
        <f t="shared" si="0"/>
        <v>42794</v>
      </c>
      <c r="AP3" s="31">
        <f t="shared" si="0"/>
        <v>42825</v>
      </c>
      <c r="AQ3" s="31">
        <f t="shared" si="0"/>
        <v>42855</v>
      </c>
      <c r="AR3" s="31">
        <f t="shared" si="0"/>
        <v>42886</v>
      </c>
      <c r="AS3" s="31">
        <f t="shared" si="0"/>
        <v>42916</v>
      </c>
      <c r="AT3" s="31">
        <f t="shared" si="0"/>
        <v>42947</v>
      </c>
      <c r="AU3" s="31">
        <f t="shared" si="0"/>
        <v>42978</v>
      </c>
      <c r="AV3" s="31">
        <f t="shared" si="0"/>
        <v>43008</v>
      </c>
      <c r="AW3" s="31">
        <f t="shared" si="0"/>
        <v>43039</v>
      </c>
      <c r="AX3" s="31">
        <f t="shared" si="0"/>
        <v>43069</v>
      </c>
      <c r="AY3" s="31">
        <f t="shared" si="0"/>
        <v>43100</v>
      </c>
      <c r="AZ3" s="31">
        <f t="shared" si="0"/>
        <v>43131</v>
      </c>
      <c r="BA3" s="31">
        <f t="shared" si="0"/>
        <v>43159</v>
      </c>
      <c r="BB3" s="31">
        <f t="shared" si="0"/>
        <v>43190</v>
      </c>
      <c r="BC3" s="31">
        <f t="shared" si="0"/>
        <v>43220</v>
      </c>
      <c r="BD3" s="31">
        <f t="shared" si="0"/>
        <v>43251</v>
      </c>
      <c r="BE3" s="31">
        <f t="shared" si="0"/>
        <v>43281</v>
      </c>
      <c r="BF3" s="31">
        <f t="shared" si="0"/>
        <v>43312</v>
      </c>
      <c r="BG3" s="31">
        <f t="shared" si="0"/>
        <v>43343</v>
      </c>
      <c r="BH3" s="31">
        <f t="shared" si="0"/>
        <v>43373</v>
      </c>
      <c r="BI3" s="31">
        <f t="shared" si="0"/>
        <v>43404</v>
      </c>
      <c r="BJ3" s="31">
        <f t="shared" si="0"/>
        <v>43434</v>
      </c>
      <c r="BK3" s="31">
        <f t="shared" si="0"/>
        <v>43465</v>
      </c>
    </row>
    <row r="4" spans="2:63" x14ac:dyDescent="0.25">
      <c r="B4" t="str">
        <f>+IF('Linee Prodotto'!D3=0,"",'Linee Prodotto'!D3)</f>
        <v>Linea A</v>
      </c>
      <c r="D4" s="130">
        <v>10</v>
      </c>
      <c r="E4" s="130">
        <v>10</v>
      </c>
      <c r="F4" s="130">
        <v>10</v>
      </c>
      <c r="G4" s="130">
        <v>10</v>
      </c>
      <c r="H4" s="130">
        <v>10</v>
      </c>
      <c r="I4" s="130">
        <v>10</v>
      </c>
      <c r="J4" s="130">
        <v>10</v>
      </c>
      <c r="K4" s="130">
        <v>10</v>
      </c>
      <c r="L4" s="130">
        <v>10</v>
      </c>
      <c r="M4" s="130">
        <v>10</v>
      </c>
      <c r="N4" s="130">
        <v>10</v>
      </c>
      <c r="O4" s="130">
        <v>10</v>
      </c>
      <c r="P4" s="130">
        <v>10</v>
      </c>
      <c r="Q4" s="130">
        <v>10</v>
      </c>
      <c r="R4" s="130">
        <v>10</v>
      </c>
      <c r="S4" s="130">
        <v>10</v>
      </c>
      <c r="T4" s="130">
        <v>10</v>
      </c>
      <c r="U4" s="130">
        <v>10</v>
      </c>
      <c r="V4" s="130">
        <v>10</v>
      </c>
      <c r="W4" s="130">
        <v>10</v>
      </c>
      <c r="X4" s="130">
        <v>10</v>
      </c>
      <c r="Y4" s="130">
        <v>10</v>
      </c>
      <c r="Z4" s="130">
        <v>10</v>
      </c>
      <c r="AA4" s="130">
        <v>10</v>
      </c>
      <c r="AB4" s="130">
        <v>10</v>
      </c>
      <c r="AC4" s="130">
        <v>10</v>
      </c>
      <c r="AD4" s="130">
        <v>10</v>
      </c>
      <c r="AE4" s="130">
        <v>10</v>
      </c>
      <c r="AF4" s="130">
        <v>10</v>
      </c>
      <c r="AG4" s="130">
        <v>10</v>
      </c>
      <c r="AH4" s="130">
        <v>10</v>
      </c>
      <c r="AI4" s="130">
        <v>10</v>
      </c>
      <c r="AJ4" s="130">
        <v>10</v>
      </c>
      <c r="AK4" s="130">
        <v>10</v>
      </c>
      <c r="AL4" s="130">
        <v>10</v>
      </c>
      <c r="AM4" s="130">
        <v>10</v>
      </c>
      <c r="AN4" s="130">
        <v>10</v>
      </c>
      <c r="AO4" s="130">
        <v>10</v>
      </c>
      <c r="AP4" s="130">
        <v>10</v>
      </c>
      <c r="AQ4" s="130">
        <v>10</v>
      </c>
      <c r="AR4" s="130">
        <v>10</v>
      </c>
      <c r="AS4" s="130">
        <v>10</v>
      </c>
      <c r="AT4" s="130">
        <v>10</v>
      </c>
      <c r="AU4" s="130">
        <v>10</v>
      </c>
      <c r="AV4" s="130">
        <v>10</v>
      </c>
      <c r="AW4" s="130">
        <v>10</v>
      </c>
      <c r="AX4" s="130">
        <v>10</v>
      </c>
      <c r="AY4" s="130">
        <v>10</v>
      </c>
      <c r="AZ4" s="130">
        <v>10</v>
      </c>
      <c r="BA4" s="130">
        <v>10</v>
      </c>
      <c r="BB4" s="130">
        <v>10</v>
      </c>
      <c r="BC4" s="130">
        <v>10</v>
      </c>
      <c r="BD4" s="130">
        <v>10</v>
      </c>
      <c r="BE4" s="130">
        <v>10</v>
      </c>
      <c r="BF4" s="130">
        <v>10</v>
      </c>
      <c r="BG4" s="130">
        <v>10</v>
      </c>
      <c r="BH4" s="130">
        <v>10</v>
      </c>
      <c r="BI4" s="130">
        <v>10</v>
      </c>
      <c r="BJ4" s="130">
        <v>10</v>
      </c>
      <c r="BK4" s="130">
        <v>10</v>
      </c>
    </row>
    <row r="5" spans="2:63" x14ac:dyDescent="0.25">
      <c r="B5" t="str">
        <f>+IF('Linee Prodotto'!D4=0,"",'Linee Prodotto'!D4)</f>
        <v>Linea B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>
        <v>10</v>
      </c>
      <c r="Q5" s="130">
        <v>10</v>
      </c>
      <c r="R5" s="130">
        <v>10</v>
      </c>
      <c r="S5" s="130">
        <v>10</v>
      </c>
      <c r="T5" s="130">
        <v>10</v>
      </c>
      <c r="U5" s="130">
        <v>10</v>
      </c>
      <c r="V5" s="130">
        <v>10</v>
      </c>
      <c r="W5" s="130">
        <v>10</v>
      </c>
      <c r="X5" s="130">
        <v>10</v>
      </c>
      <c r="Y5" s="130">
        <v>10</v>
      </c>
      <c r="Z5" s="130">
        <v>10</v>
      </c>
      <c r="AA5" s="130">
        <v>10</v>
      </c>
      <c r="AB5" s="130">
        <v>10</v>
      </c>
      <c r="AC5" s="130">
        <v>10</v>
      </c>
      <c r="AD5" s="130">
        <v>10</v>
      </c>
      <c r="AE5" s="130">
        <v>10</v>
      </c>
      <c r="AF5" s="130">
        <v>10</v>
      </c>
      <c r="AG5" s="130">
        <v>10</v>
      </c>
      <c r="AH5" s="130">
        <v>10</v>
      </c>
      <c r="AI5" s="130">
        <v>10</v>
      </c>
      <c r="AJ5" s="130">
        <v>10</v>
      </c>
      <c r="AK5" s="130">
        <v>10</v>
      </c>
      <c r="AL5" s="130">
        <v>10</v>
      </c>
      <c r="AM5" s="130">
        <v>10</v>
      </c>
      <c r="AN5" s="130">
        <v>10</v>
      </c>
      <c r="AO5" s="130">
        <v>10</v>
      </c>
      <c r="AP5" s="130">
        <v>10</v>
      </c>
      <c r="AQ5" s="130">
        <v>10</v>
      </c>
      <c r="AR5" s="130">
        <v>10</v>
      </c>
      <c r="AS5" s="130">
        <v>10</v>
      </c>
      <c r="AT5" s="130">
        <v>10</v>
      </c>
      <c r="AU5" s="130">
        <v>10</v>
      </c>
      <c r="AV5" s="130">
        <v>10</v>
      </c>
      <c r="AW5" s="130">
        <v>10</v>
      </c>
      <c r="AX5" s="130">
        <v>10</v>
      </c>
      <c r="AY5" s="130">
        <v>10</v>
      </c>
      <c r="AZ5" s="130">
        <v>10</v>
      </c>
      <c r="BA5" s="130">
        <v>10</v>
      </c>
      <c r="BB5" s="130">
        <v>10</v>
      </c>
      <c r="BC5" s="130">
        <v>10</v>
      </c>
      <c r="BD5" s="130">
        <v>10</v>
      </c>
      <c r="BE5" s="130">
        <v>10</v>
      </c>
      <c r="BF5" s="130">
        <v>10</v>
      </c>
      <c r="BG5" s="130">
        <v>10</v>
      </c>
      <c r="BH5" s="130">
        <v>10</v>
      </c>
      <c r="BI5" s="130">
        <v>10</v>
      </c>
      <c r="BJ5" s="130">
        <v>10</v>
      </c>
      <c r="BK5" s="130">
        <v>10</v>
      </c>
    </row>
    <row r="6" spans="2:63" x14ac:dyDescent="0.25">
      <c r="B6" t="str">
        <f>+IF('Linee Prodotto'!D5=0,"",'Linee Prodotto'!D5)</f>
        <v>Linea C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>
        <v>10</v>
      </c>
      <c r="AC6" s="130">
        <v>10</v>
      </c>
      <c r="AD6" s="130">
        <v>10</v>
      </c>
      <c r="AE6" s="130">
        <v>10</v>
      </c>
      <c r="AF6" s="130">
        <v>10</v>
      </c>
      <c r="AG6" s="130">
        <v>10</v>
      </c>
      <c r="AH6" s="130">
        <v>10</v>
      </c>
      <c r="AI6" s="130">
        <v>10</v>
      </c>
      <c r="AJ6" s="130">
        <v>10</v>
      </c>
      <c r="AK6" s="130">
        <v>10</v>
      </c>
      <c r="AL6" s="130">
        <v>10</v>
      </c>
      <c r="AM6" s="130">
        <v>10</v>
      </c>
      <c r="AN6" s="130">
        <v>10</v>
      </c>
      <c r="AO6" s="130">
        <v>10</v>
      </c>
      <c r="AP6" s="130">
        <v>10</v>
      </c>
      <c r="AQ6" s="130">
        <v>10</v>
      </c>
      <c r="AR6" s="130">
        <v>10</v>
      </c>
      <c r="AS6" s="130">
        <v>10</v>
      </c>
      <c r="AT6" s="130">
        <v>10</v>
      </c>
      <c r="AU6" s="130">
        <v>10</v>
      </c>
      <c r="AV6" s="130">
        <v>10</v>
      </c>
      <c r="AW6" s="130">
        <v>10</v>
      </c>
      <c r="AX6" s="130">
        <v>10</v>
      </c>
      <c r="AY6" s="130">
        <v>10</v>
      </c>
      <c r="AZ6" s="130">
        <v>10</v>
      </c>
      <c r="BA6" s="130">
        <v>10</v>
      </c>
      <c r="BB6" s="130">
        <v>10</v>
      </c>
      <c r="BC6" s="130">
        <v>10</v>
      </c>
      <c r="BD6" s="130">
        <v>10</v>
      </c>
      <c r="BE6" s="130">
        <v>10</v>
      </c>
      <c r="BF6" s="130">
        <v>10</v>
      </c>
      <c r="BG6" s="130">
        <v>10</v>
      </c>
      <c r="BH6" s="130">
        <v>10</v>
      </c>
      <c r="BI6" s="130">
        <v>10</v>
      </c>
      <c r="BJ6" s="130">
        <v>10</v>
      </c>
      <c r="BK6" s="130">
        <v>10</v>
      </c>
    </row>
    <row r="7" spans="2:63" x14ac:dyDescent="0.25">
      <c r="B7" t="str">
        <f>+IF('Linee Prodotto'!D6=0,"",'Linee Prodotto'!D6)</f>
        <v>Linea D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>
        <v>10</v>
      </c>
      <c r="AO7" s="130">
        <v>10</v>
      </c>
      <c r="AP7" s="130">
        <v>10</v>
      </c>
      <c r="AQ7" s="130">
        <v>10</v>
      </c>
      <c r="AR7" s="130">
        <v>10</v>
      </c>
      <c r="AS7" s="130">
        <v>10</v>
      </c>
      <c r="AT7" s="130">
        <v>10</v>
      </c>
      <c r="AU7" s="130">
        <v>10</v>
      </c>
      <c r="AV7" s="130">
        <v>10</v>
      </c>
      <c r="AW7" s="130">
        <v>10</v>
      </c>
      <c r="AX7" s="130">
        <v>10</v>
      </c>
      <c r="AY7" s="130">
        <v>10</v>
      </c>
      <c r="AZ7" s="130">
        <v>10</v>
      </c>
      <c r="BA7" s="130">
        <v>10</v>
      </c>
      <c r="BB7" s="130">
        <v>10</v>
      </c>
      <c r="BC7" s="130">
        <v>10</v>
      </c>
      <c r="BD7" s="130">
        <v>10</v>
      </c>
      <c r="BE7" s="130">
        <v>10</v>
      </c>
      <c r="BF7" s="130">
        <v>10</v>
      </c>
      <c r="BG7" s="130">
        <v>10</v>
      </c>
      <c r="BH7" s="130">
        <v>10</v>
      </c>
      <c r="BI7" s="130">
        <v>10</v>
      </c>
      <c r="BJ7" s="130">
        <v>10</v>
      </c>
      <c r="BK7" s="130">
        <v>10</v>
      </c>
    </row>
    <row r="8" spans="2:63" x14ac:dyDescent="0.25">
      <c r="B8" t="str">
        <f>+IF('Linee Prodotto'!D7=0,"",'Linee Prodotto'!D7)</f>
        <v>Linea E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>
        <v>50</v>
      </c>
      <c r="BC8" s="130">
        <v>50</v>
      </c>
      <c r="BD8" s="130">
        <v>50</v>
      </c>
      <c r="BE8" s="130">
        <v>50</v>
      </c>
      <c r="BF8" s="130">
        <v>50</v>
      </c>
      <c r="BG8" s="130">
        <v>50</v>
      </c>
      <c r="BH8" s="130">
        <v>50</v>
      </c>
      <c r="BI8" s="130">
        <v>50</v>
      </c>
      <c r="BJ8" s="130">
        <v>50</v>
      </c>
      <c r="BK8" s="130">
        <v>50</v>
      </c>
    </row>
    <row r="9" spans="2:63" x14ac:dyDescent="0.25">
      <c r="B9" t="str">
        <f>+IF('Linee Prodotto'!D8=0,"",'Linee Prodotto'!D8)</f>
        <v>Linea F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>
        <v>50</v>
      </c>
      <c r="BC9" s="130">
        <v>50</v>
      </c>
      <c r="BD9" s="130">
        <v>50</v>
      </c>
      <c r="BE9" s="130">
        <v>50</v>
      </c>
      <c r="BF9" s="130">
        <v>50</v>
      </c>
      <c r="BG9" s="130">
        <v>50</v>
      </c>
      <c r="BH9" s="130">
        <v>50</v>
      </c>
      <c r="BI9" s="130">
        <v>50</v>
      </c>
      <c r="BJ9" s="130">
        <v>50</v>
      </c>
      <c r="BK9" s="130">
        <v>50</v>
      </c>
    </row>
    <row r="10" spans="2:63" x14ac:dyDescent="0.25">
      <c r="B10" t="str">
        <f>+IF('Linee Prodotto'!D9=0,"",'Linee Prodotto'!D9)</f>
        <v>Linea G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</row>
    <row r="11" spans="2:63" x14ac:dyDescent="0.25">
      <c r="B11" t="str">
        <f>+IF('Linee Prodotto'!D10=0,"",'Linee Prodotto'!D10)</f>
        <v>Linea H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</row>
    <row r="12" spans="2:63" x14ac:dyDescent="0.25">
      <c r="B12" t="str">
        <f>+IF('Linee Prodotto'!D11=0,"",'Linee Prodotto'!D11)</f>
        <v>Linea I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</row>
    <row r="13" spans="2:63" x14ac:dyDescent="0.25">
      <c r="B13" t="str">
        <f>+IF('Linee Prodotto'!D12=0,"",'Linee Prodotto'!D12)</f>
        <v>Linea j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</row>
    <row r="14" spans="2:63" x14ac:dyDescent="0.25">
      <c r="B14" t="str">
        <f>+IF('Linee Prodotto'!D13=0,"",'Linee Prodotto'!D13)</f>
        <v>Linea K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</row>
    <row r="15" spans="2:63" x14ac:dyDescent="0.25">
      <c r="B15" t="str">
        <f>+IF('Linee Prodotto'!D14=0,"",'Linee Prodotto'!D14)</f>
        <v>Linea L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</row>
    <row r="16" spans="2:63" x14ac:dyDescent="0.25">
      <c r="B16" t="str">
        <f>+IF('Linee Prodotto'!D15=0,"",'Linee Prodotto'!D15)</f>
        <v>Linea M</v>
      </c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</row>
    <row r="17" spans="2:63" x14ac:dyDescent="0.25">
      <c r="B17" t="str">
        <f>+IF('Linee Prodotto'!D16=0,"",'Linee Prodotto'!D16)</f>
        <v>Linea N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</row>
    <row r="18" spans="2:63" x14ac:dyDescent="0.25">
      <c r="B18" t="str">
        <f>+IF('Linee Prodotto'!D17=0,"",'Linee Prodotto'!D17)</f>
        <v>Linea O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</row>
    <row r="19" spans="2:63" x14ac:dyDescent="0.25">
      <c r="B19" t="str">
        <f>+IF('Linee Prodotto'!D18=0,"",'Linee Prodotto'!D18)</f>
        <v>Linea P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</row>
    <row r="20" spans="2:63" x14ac:dyDescent="0.25">
      <c r="B20" t="str">
        <f>+IF('Linee Prodotto'!D19=0,"",'Linee Prodotto'!D19)</f>
        <v>Linea Q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</row>
    <row r="21" spans="2:63" x14ac:dyDescent="0.25">
      <c r="B21" t="str">
        <f>+IF('Linee Prodotto'!D20=0,"",'Linee Prodotto'!D20)</f>
        <v>Linea R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</row>
    <row r="22" spans="2:63" x14ac:dyDescent="0.25">
      <c r="B22" t="str">
        <f>+IF('Linee Prodotto'!D21=0,"",'Linee Prodotto'!D21)</f>
        <v>Linea S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</row>
    <row r="23" spans="2:63" x14ac:dyDescent="0.25">
      <c r="B23" t="str">
        <f>+IF('Linee Prodotto'!D22=0,"",'Linee Prodotto'!D22)</f>
        <v>Linea T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</row>
    <row r="25" spans="2:63" x14ac:dyDescent="0.25">
      <c r="B25" s="22" t="s">
        <v>110</v>
      </c>
      <c r="C25" s="22"/>
      <c r="D25" s="31">
        <f>+D3</f>
        <v>41640</v>
      </c>
      <c r="E25" s="31">
        <f t="shared" ref="E25:BK25" si="1">+E3</f>
        <v>41698</v>
      </c>
      <c r="F25" s="31">
        <f t="shared" si="1"/>
        <v>41729</v>
      </c>
      <c r="G25" s="31">
        <f t="shared" si="1"/>
        <v>41759</v>
      </c>
      <c r="H25" s="31">
        <f t="shared" si="1"/>
        <v>41790</v>
      </c>
      <c r="I25" s="31">
        <f t="shared" si="1"/>
        <v>41820</v>
      </c>
      <c r="J25" s="31">
        <f t="shared" si="1"/>
        <v>41851</v>
      </c>
      <c r="K25" s="31">
        <f t="shared" si="1"/>
        <v>41882</v>
      </c>
      <c r="L25" s="31">
        <f t="shared" si="1"/>
        <v>41912</v>
      </c>
      <c r="M25" s="31">
        <f t="shared" si="1"/>
        <v>41943</v>
      </c>
      <c r="N25" s="31">
        <f t="shared" si="1"/>
        <v>41973</v>
      </c>
      <c r="O25" s="31">
        <f t="shared" si="1"/>
        <v>42004</v>
      </c>
      <c r="P25" s="31">
        <f t="shared" si="1"/>
        <v>42035</v>
      </c>
      <c r="Q25" s="31">
        <f t="shared" si="1"/>
        <v>42063</v>
      </c>
      <c r="R25" s="31">
        <f t="shared" si="1"/>
        <v>42094</v>
      </c>
      <c r="S25" s="31">
        <f t="shared" si="1"/>
        <v>42124</v>
      </c>
      <c r="T25" s="31">
        <f t="shared" si="1"/>
        <v>42155</v>
      </c>
      <c r="U25" s="31">
        <f t="shared" si="1"/>
        <v>42185</v>
      </c>
      <c r="V25" s="31">
        <f t="shared" si="1"/>
        <v>42216</v>
      </c>
      <c r="W25" s="31">
        <f t="shared" si="1"/>
        <v>42247</v>
      </c>
      <c r="X25" s="31">
        <f t="shared" si="1"/>
        <v>42277</v>
      </c>
      <c r="Y25" s="31">
        <f t="shared" si="1"/>
        <v>42308</v>
      </c>
      <c r="Z25" s="31">
        <f t="shared" si="1"/>
        <v>42338</v>
      </c>
      <c r="AA25" s="31">
        <f t="shared" si="1"/>
        <v>42369</v>
      </c>
      <c r="AB25" s="31">
        <f t="shared" si="1"/>
        <v>42400</v>
      </c>
      <c r="AC25" s="31">
        <f t="shared" si="1"/>
        <v>42429</v>
      </c>
      <c r="AD25" s="31">
        <f t="shared" si="1"/>
        <v>42460</v>
      </c>
      <c r="AE25" s="31">
        <f t="shared" si="1"/>
        <v>42490</v>
      </c>
      <c r="AF25" s="31">
        <f t="shared" si="1"/>
        <v>42521</v>
      </c>
      <c r="AG25" s="31">
        <f t="shared" si="1"/>
        <v>42551</v>
      </c>
      <c r="AH25" s="31">
        <f t="shared" si="1"/>
        <v>42582</v>
      </c>
      <c r="AI25" s="31">
        <f t="shared" si="1"/>
        <v>42613</v>
      </c>
      <c r="AJ25" s="31">
        <f t="shared" si="1"/>
        <v>42643</v>
      </c>
      <c r="AK25" s="31">
        <f t="shared" si="1"/>
        <v>42674</v>
      </c>
      <c r="AL25" s="31">
        <f t="shared" si="1"/>
        <v>42704</v>
      </c>
      <c r="AM25" s="31">
        <f t="shared" si="1"/>
        <v>42735</v>
      </c>
      <c r="AN25" s="31">
        <f t="shared" si="1"/>
        <v>42766</v>
      </c>
      <c r="AO25" s="31">
        <f t="shared" si="1"/>
        <v>42794</v>
      </c>
      <c r="AP25" s="31">
        <f t="shared" si="1"/>
        <v>42825</v>
      </c>
      <c r="AQ25" s="31">
        <f t="shared" si="1"/>
        <v>42855</v>
      </c>
      <c r="AR25" s="31">
        <f t="shared" si="1"/>
        <v>42886</v>
      </c>
      <c r="AS25" s="31">
        <f t="shared" si="1"/>
        <v>42916</v>
      </c>
      <c r="AT25" s="31">
        <f t="shared" si="1"/>
        <v>42947</v>
      </c>
      <c r="AU25" s="31">
        <f t="shared" si="1"/>
        <v>42978</v>
      </c>
      <c r="AV25" s="31">
        <f t="shared" si="1"/>
        <v>43008</v>
      </c>
      <c r="AW25" s="31">
        <f t="shared" si="1"/>
        <v>43039</v>
      </c>
      <c r="AX25" s="31">
        <f t="shared" si="1"/>
        <v>43069</v>
      </c>
      <c r="AY25" s="31">
        <f t="shared" si="1"/>
        <v>43100</v>
      </c>
      <c r="AZ25" s="31">
        <f t="shared" si="1"/>
        <v>43131</v>
      </c>
      <c r="BA25" s="31">
        <f t="shared" si="1"/>
        <v>43159</v>
      </c>
      <c r="BB25" s="31">
        <f t="shared" si="1"/>
        <v>43190</v>
      </c>
      <c r="BC25" s="31">
        <f t="shared" si="1"/>
        <v>43220</v>
      </c>
      <c r="BD25" s="31">
        <f t="shared" si="1"/>
        <v>43251</v>
      </c>
      <c r="BE25" s="31">
        <f t="shared" si="1"/>
        <v>43281</v>
      </c>
      <c r="BF25" s="31">
        <f t="shared" si="1"/>
        <v>43312</v>
      </c>
      <c r="BG25" s="31">
        <f t="shared" si="1"/>
        <v>43343</v>
      </c>
      <c r="BH25" s="31">
        <f t="shared" si="1"/>
        <v>43373</v>
      </c>
      <c r="BI25" s="31">
        <f t="shared" si="1"/>
        <v>43404</v>
      </c>
      <c r="BJ25" s="31">
        <f t="shared" si="1"/>
        <v>43434</v>
      </c>
      <c r="BK25" s="31">
        <f t="shared" si="1"/>
        <v>43465</v>
      </c>
    </row>
    <row r="26" spans="2:63" x14ac:dyDescent="0.25">
      <c r="B26" t="str">
        <f>+B4</f>
        <v>Linea A</v>
      </c>
      <c r="D26" s="129">
        <v>100</v>
      </c>
      <c r="E26" s="129">
        <v>100</v>
      </c>
      <c r="F26" s="129">
        <v>100</v>
      </c>
      <c r="G26" s="129">
        <v>100</v>
      </c>
      <c r="H26" s="129">
        <v>100</v>
      </c>
      <c r="I26" s="129">
        <v>100</v>
      </c>
      <c r="J26" s="129">
        <v>100</v>
      </c>
      <c r="K26" s="129">
        <v>100</v>
      </c>
      <c r="L26" s="129">
        <v>100</v>
      </c>
      <c r="M26" s="129">
        <v>100</v>
      </c>
      <c r="N26" s="129">
        <v>100</v>
      </c>
      <c r="O26" s="129">
        <v>100</v>
      </c>
      <c r="P26" s="129">
        <v>100</v>
      </c>
      <c r="Q26" s="129">
        <v>100</v>
      </c>
      <c r="R26" s="129">
        <v>100</v>
      </c>
      <c r="S26" s="129">
        <v>100</v>
      </c>
      <c r="T26" s="129">
        <v>100</v>
      </c>
      <c r="U26" s="129">
        <v>100</v>
      </c>
      <c r="V26" s="129">
        <v>100</v>
      </c>
      <c r="W26" s="129">
        <v>100</v>
      </c>
      <c r="X26" s="129">
        <v>100</v>
      </c>
      <c r="Y26" s="129">
        <v>100</v>
      </c>
      <c r="Z26" s="129">
        <v>100</v>
      </c>
      <c r="AA26" s="129">
        <v>100</v>
      </c>
      <c r="AB26" s="129">
        <v>100</v>
      </c>
      <c r="AC26" s="129">
        <v>100</v>
      </c>
      <c r="AD26" s="129">
        <v>100</v>
      </c>
      <c r="AE26" s="129">
        <v>100</v>
      </c>
      <c r="AF26" s="129">
        <v>100</v>
      </c>
      <c r="AG26" s="129">
        <v>100</v>
      </c>
      <c r="AH26" s="129">
        <v>100</v>
      </c>
      <c r="AI26" s="129">
        <v>100</v>
      </c>
      <c r="AJ26" s="129">
        <v>100</v>
      </c>
      <c r="AK26" s="129">
        <v>100</v>
      </c>
      <c r="AL26" s="129">
        <v>100</v>
      </c>
      <c r="AM26" s="129">
        <v>100</v>
      </c>
      <c r="AN26" s="129">
        <v>100</v>
      </c>
      <c r="AO26" s="129">
        <v>100</v>
      </c>
      <c r="AP26" s="129">
        <v>100</v>
      </c>
      <c r="AQ26" s="129">
        <v>100</v>
      </c>
      <c r="AR26" s="129">
        <v>100</v>
      </c>
      <c r="AS26" s="129">
        <v>100</v>
      </c>
      <c r="AT26" s="129">
        <v>100</v>
      </c>
      <c r="AU26" s="129">
        <v>100</v>
      </c>
      <c r="AV26" s="129">
        <v>100</v>
      </c>
      <c r="AW26" s="129">
        <v>100</v>
      </c>
      <c r="AX26" s="129">
        <v>100</v>
      </c>
      <c r="AY26" s="129">
        <v>100</v>
      </c>
      <c r="AZ26" s="129">
        <v>100</v>
      </c>
      <c r="BA26" s="129">
        <v>100</v>
      </c>
      <c r="BB26" s="129">
        <v>100</v>
      </c>
      <c r="BC26" s="129">
        <v>100</v>
      </c>
      <c r="BD26" s="129">
        <v>100</v>
      </c>
      <c r="BE26" s="129">
        <v>100</v>
      </c>
      <c r="BF26" s="129">
        <v>100</v>
      </c>
      <c r="BG26" s="129">
        <v>100</v>
      </c>
      <c r="BH26" s="129">
        <v>100</v>
      </c>
      <c r="BI26" s="129">
        <v>100</v>
      </c>
      <c r="BJ26" s="129">
        <v>100</v>
      </c>
      <c r="BK26" s="129">
        <v>100</v>
      </c>
    </row>
    <row r="27" spans="2:63" x14ac:dyDescent="0.25">
      <c r="B27" t="str">
        <f t="shared" ref="B27:B45" si="2">+B5</f>
        <v>Linea B</v>
      </c>
      <c r="D27" s="129">
        <v>100</v>
      </c>
      <c r="E27" s="129">
        <v>100</v>
      </c>
      <c r="F27" s="129">
        <v>100</v>
      </c>
      <c r="G27" s="129">
        <v>100</v>
      </c>
      <c r="H27" s="129">
        <v>100</v>
      </c>
      <c r="I27" s="129">
        <v>100</v>
      </c>
      <c r="J27" s="129">
        <v>100</v>
      </c>
      <c r="K27" s="129">
        <v>100</v>
      </c>
      <c r="L27" s="129">
        <v>100</v>
      </c>
      <c r="M27" s="129">
        <v>100</v>
      </c>
      <c r="N27" s="129">
        <v>100</v>
      </c>
      <c r="O27" s="129">
        <v>100</v>
      </c>
      <c r="P27" s="129">
        <v>100</v>
      </c>
      <c r="Q27" s="129">
        <v>100</v>
      </c>
      <c r="R27" s="129">
        <v>100</v>
      </c>
      <c r="S27" s="129">
        <v>100</v>
      </c>
      <c r="T27" s="129">
        <v>100</v>
      </c>
      <c r="U27" s="129">
        <v>100</v>
      </c>
      <c r="V27" s="129">
        <v>100</v>
      </c>
      <c r="W27" s="129">
        <v>100</v>
      </c>
      <c r="X27" s="129">
        <v>100</v>
      </c>
      <c r="Y27" s="129">
        <v>100</v>
      </c>
      <c r="Z27" s="129">
        <v>100</v>
      </c>
      <c r="AA27" s="129">
        <v>100</v>
      </c>
      <c r="AB27" s="129">
        <v>100</v>
      </c>
      <c r="AC27" s="129">
        <v>100</v>
      </c>
      <c r="AD27" s="129">
        <v>100</v>
      </c>
      <c r="AE27" s="129">
        <v>100</v>
      </c>
      <c r="AF27" s="129">
        <v>100</v>
      </c>
      <c r="AG27" s="129">
        <v>100</v>
      </c>
      <c r="AH27" s="129">
        <v>100</v>
      </c>
      <c r="AI27" s="129">
        <v>100</v>
      </c>
      <c r="AJ27" s="129">
        <v>100</v>
      </c>
      <c r="AK27" s="129">
        <v>100</v>
      </c>
      <c r="AL27" s="129">
        <v>100</v>
      </c>
      <c r="AM27" s="129">
        <v>100</v>
      </c>
      <c r="AN27" s="129">
        <v>100</v>
      </c>
      <c r="AO27" s="129">
        <v>100</v>
      </c>
      <c r="AP27" s="129">
        <v>100</v>
      </c>
      <c r="AQ27" s="129">
        <v>100</v>
      </c>
      <c r="AR27" s="129">
        <v>100</v>
      </c>
      <c r="AS27" s="129">
        <v>100</v>
      </c>
      <c r="AT27" s="129">
        <v>100</v>
      </c>
      <c r="AU27" s="129">
        <v>100</v>
      </c>
      <c r="AV27" s="129">
        <v>100</v>
      </c>
      <c r="AW27" s="129">
        <v>100</v>
      </c>
      <c r="AX27" s="129">
        <v>100</v>
      </c>
      <c r="AY27" s="129">
        <v>100</v>
      </c>
      <c r="AZ27" s="129">
        <v>100</v>
      </c>
      <c r="BA27" s="129">
        <v>100</v>
      </c>
      <c r="BB27" s="129">
        <v>100</v>
      </c>
      <c r="BC27" s="129">
        <v>100</v>
      </c>
      <c r="BD27" s="129">
        <v>100</v>
      </c>
      <c r="BE27" s="129">
        <v>100</v>
      </c>
      <c r="BF27" s="129">
        <v>100</v>
      </c>
      <c r="BG27" s="129">
        <v>100</v>
      </c>
      <c r="BH27" s="129">
        <v>100</v>
      </c>
      <c r="BI27" s="129">
        <v>100</v>
      </c>
      <c r="BJ27" s="129">
        <v>100</v>
      </c>
      <c r="BK27" s="129">
        <v>100</v>
      </c>
    </row>
    <row r="28" spans="2:63" x14ac:dyDescent="0.25">
      <c r="B28" t="str">
        <f t="shared" si="2"/>
        <v>Linea C</v>
      </c>
      <c r="D28" s="129">
        <v>100</v>
      </c>
      <c r="E28" s="129">
        <v>100</v>
      </c>
      <c r="F28" s="129">
        <v>100</v>
      </c>
      <c r="G28" s="129">
        <v>100</v>
      </c>
      <c r="H28" s="129">
        <v>100</v>
      </c>
      <c r="I28" s="129">
        <v>100</v>
      </c>
      <c r="J28" s="129">
        <v>100</v>
      </c>
      <c r="K28" s="129">
        <v>100</v>
      </c>
      <c r="L28" s="129">
        <v>100</v>
      </c>
      <c r="M28" s="129">
        <v>100</v>
      </c>
      <c r="N28" s="129">
        <v>100</v>
      </c>
      <c r="O28" s="129">
        <v>100</v>
      </c>
      <c r="P28" s="129">
        <v>100</v>
      </c>
      <c r="Q28" s="129">
        <v>100</v>
      </c>
      <c r="R28" s="129">
        <v>100</v>
      </c>
      <c r="S28" s="129">
        <v>100</v>
      </c>
      <c r="T28" s="129">
        <v>100</v>
      </c>
      <c r="U28" s="129">
        <v>100</v>
      </c>
      <c r="V28" s="129">
        <v>100</v>
      </c>
      <c r="W28" s="129">
        <v>100</v>
      </c>
      <c r="X28" s="129">
        <v>100</v>
      </c>
      <c r="Y28" s="129">
        <v>100</v>
      </c>
      <c r="Z28" s="129">
        <v>100</v>
      </c>
      <c r="AA28" s="129">
        <v>100</v>
      </c>
      <c r="AB28" s="129">
        <v>100</v>
      </c>
      <c r="AC28" s="129">
        <v>100</v>
      </c>
      <c r="AD28" s="129">
        <v>100</v>
      </c>
      <c r="AE28" s="129">
        <v>100</v>
      </c>
      <c r="AF28" s="129">
        <v>100</v>
      </c>
      <c r="AG28" s="129">
        <v>100</v>
      </c>
      <c r="AH28" s="129">
        <v>100</v>
      </c>
      <c r="AI28" s="129">
        <v>100</v>
      </c>
      <c r="AJ28" s="129">
        <v>100</v>
      </c>
      <c r="AK28" s="129">
        <v>100</v>
      </c>
      <c r="AL28" s="129">
        <v>100</v>
      </c>
      <c r="AM28" s="129">
        <v>100</v>
      </c>
      <c r="AN28" s="129">
        <v>100</v>
      </c>
      <c r="AO28" s="129">
        <v>100</v>
      </c>
      <c r="AP28" s="129">
        <v>100</v>
      </c>
      <c r="AQ28" s="129">
        <v>100</v>
      </c>
      <c r="AR28" s="129">
        <v>100</v>
      </c>
      <c r="AS28" s="129">
        <v>100</v>
      </c>
      <c r="AT28" s="129">
        <v>100</v>
      </c>
      <c r="AU28" s="129">
        <v>100</v>
      </c>
      <c r="AV28" s="129">
        <v>100</v>
      </c>
      <c r="AW28" s="129">
        <v>100</v>
      </c>
      <c r="AX28" s="129">
        <v>100</v>
      </c>
      <c r="AY28" s="129">
        <v>100</v>
      </c>
      <c r="AZ28" s="129">
        <v>100</v>
      </c>
      <c r="BA28" s="129">
        <v>100</v>
      </c>
      <c r="BB28" s="129">
        <v>100</v>
      </c>
      <c r="BC28" s="129">
        <v>100</v>
      </c>
      <c r="BD28" s="129">
        <v>100</v>
      </c>
      <c r="BE28" s="129">
        <v>100</v>
      </c>
      <c r="BF28" s="129">
        <v>100</v>
      </c>
      <c r="BG28" s="129">
        <v>100</v>
      </c>
      <c r="BH28" s="129">
        <v>100</v>
      </c>
      <c r="BI28" s="129">
        <v>100</v>
      </c>
      <c r="BJ28" s="129">
        <v>100</v>
      </c>
      <c r="BK28" s="129">
        <v>100</v>
      </c>
    </row>
    <row r="29" spans="2:63" x14ac:dyDescent="0.25">
      <c r="B29" t="str">
        <f t="shared" si="2"/>
        <v>Linea D</v>
      </c>
      <c r="D29" s="129">
        <v>100</v>
      </c>
      <c r="E29" s="129">
        <v>100</v>
      </c>
      <c r="F29" s="129">
        <v>100</v>
      </c>
      <c r="G29" s="129">
        <v>100</v>
      </c>
      <c r="H29" s="129">
        <v>100</v>
      </c>
      <c r="I29" s="129">
        <v>100</v>
      </c>
      <c r="J29" s="129">
        <v>100</v>
      </c>
      <c r="K29" s="129">
        <v>100</v>
      </c>
      <c r="L29" s="129">
        <v>100</v>
      </c>
      <c r="M29" s="129">
        <v>100</v>
      </c>
      <c r="N29" s="129">
        <v>100</v>
      </c>
      <c r="O29" s="129">
        <v>100</v>
      </c>
      <c r="P29" s="129">
        <v>100</v>
      </c>
      <c r="Q29" s="129">
        <v>100</v>
      </c>
      <c r="R29" s="129">
        <v>100</v>
      </c>
      <c r="S29" s="129">
        <v>100</v>
      </c>
      <c r="T29" s="129">
        <v>100</v>
      </c>
      <c r="U29" s="129">
        <v>100</v>
      </c>
      <c r="V29" s="129">
        <v>100</v>
      </c>
      <c r="W29" s="129">
        <v>100</v>
      </c>
      <c r="X29" s="129">
        <v>100</v>
      </c>
      <c r="Y29" s="129">
        <v>100</v>
      </c>
      <c r="Z29" s="129">
        <v>100</v>
      </c>
      <c r="AA29" s="129">
        <v>100</v>
      </c>
      <c r="AB29" s="129">
        <v>100</v>
      </c>
      <c r="AC29" s="129">
        <v>100</v>
      </c>
      <c r="AD29" s="129">
        <v>100</v>
      </c>
      <c r="AE29" s="129">
        <v>100</v>
      </c>
      <c r="AF29" s="129">
        <v>100</v>
      </c>
      <c r="AG29" s="129">
        <v>100</v>
      </c>
      <c r="AH29" s="129">
        <v>100</v>
      </c>
      <c r="AI29" s="129">
        <v>100</v>
      </c>
      <c r="AJ29" s="129">
        <v>100</v>
      </c>
      <c r="AK29" s="129">
        <v>100</v>
      </c>
      <c r="AL29" s="129">
        <v>100</v>
      </c>
      <c r="AM29" s="129">
        <v>100</v>
      </c>
      <c r="AN29" s="129">
        <v>100</v>
      </c>
      <c r="AO29" s="129">
        <v>100</v>
      </c>
      <c r="AP29" s="129">
        <v>100</v>
      </c>
      <c r="AQ29" s="129">
        <v>100</v>
      </c>
      <c r="AR29" s="129">
        <v>100</v>
      </c>
      <c r="AS29" s="129">
        <v>100</v>
      </c>
      <c r="AT29" s="129">
        <v>100</v>
      </c>
      <c r="AU29" s="129">
        <v>100</v>
      </c>
      <c r="AV29" s="129">
        <v>100</v>
      </c>
      <c r="AW29" s="129">
        <v>100</v>
      </c>
      <c r="AX29" s="129">
        <v>100</v>
      </c>
      <c r="AY29" s="129">
        <v>100</v>
      </c>
      <c r="AZ29" s="129">
        <v>100</v>
      </c>
      <c r="BA29" s="129">
        <v>100</v>
      </c>
      <c r="BB29" s="129">
        <v>100</v>
      </c>
      <c r="BC29" s="129">
        <v>100</v>
      </c>
      <c r="BD29" s="129">
        <v>100</v>
      </c>
      <c r="BE29" s="129">
        <v>100</v>
      </c>
      <c r="BF29" s="129">
        <v>100</v>
      </c>
      <c r="BG29" s="129">
        <v>100</v>
      </c>
      <c r="BH29" s="129">
        <v>100</v>
      </c>
      <c r="BI29" s="129">
        <v>100</v>
      </c>
      <c r="BJ29" s="129">
        <v>100</v>
      </c>
      <c r="BK29" s="129">
        <v>100</v>
      </c>
    </row>
    <row r="30" spans="2:63" x14ac:dyDescent="0.25">
      <c r="B30" t="str">
        <f t="shared" si="2"/>
        <v>Linea E</v>
      </c>
      <c r="D30" s="129">
        <v>100</v>
      </c>
      <c r="E30" s="129">
        <v>100</v>
      </c>
      <c r="F30" s="129">
        <v>100</v>
      </c>
      <c r="G30" s="129">
        <v>100</v>
      </c>
      <c r="H30" s="129">
        <v>100</v>
      </c>
      <c r="I30" s="129">
        <v>100</v>
      </c>
      <c r="J30" s="129">
        <v>100</v>
      </c>
      <c r="K30" s="129">
        <v>100</v>
      </c>
      <c r="L30" s="129">
        <v>100</v>
      </c>
      <c r="M30" s="129">
        <v>100</v>
      </c>
      <c r="N30" s="129">
        <v>100</v>
      </c>
      <c r="O30" s="129">
        <v>100</v>
      </c>
      <c r="P30" s="129">
        <v>100</v>
      </c>
      <c r="Q30" s="129">
        <v>100</v>
      </c>
      <c r="R30" s="129">
        <v>100</v>
      </c>
      <c r="S30" s="129">
        <v>100</v>
      </c>
      <c r="T30" s="129">
        <v>100</v>
      </c>
      <c r="U30" s="129">
        <v>100</v>
      </c>
      <c r="V30" s="129">
        <v>100</v>
      </c>
      <c r="W30" s="129">
        <v>100</v>
      </c>
      <c r="X30" s="129">
        <v>100</v>
      </c>
      <c r="Y30" s="129">
        <v>100</v>
      </c>
      <c r="Z30" s="129">
        <v>100</v>
      </c>
      <c r="AA30" s="129">
        <v>100</v>
      </c>
      <c r="AB30" s="129">
        <v>100</v>
      </c>
      <c r="AC30" s="129">
        <v>100</v>
      </c>
      <c r="AD30" s="129">
        <v>100</v>
      </c>
      <c r="AE30" s="129">
        <v>100</v>
      </c>
      <c r="AF30" s="129">
        <v>100</v>
      </c>
      <c r="AG30" s="129">
        <v>100</v>
      </c>
      <c r="AH30" s="129">
        <v>100</v>
      </c>
      <c r="AI30" s="129">
        <v>100</v>
      </c>
      <c r="AJ30" s="129">
        <v>100</v>
      </c>
      <c r="AK30" s="129">
        <v>100</v>
      </c>
      <c r="AL30" s="129">
        <v>100</v>
      </c>
      <c r="AM30" s="129">
        <v>100</v>
      </c>
      <c r="AN30" s="129">
        <v>100</v>
      </c>
      <c r="AO30" s="129">
        <v>100</v>
      </c>
      <c r="AP30" s="129">
        <v>100</v>
      </c>
      <c r="AQ30" s="129">
        <v>100</v>
      </c>
      <c r="AR30" s="129">
        <v>100</v>
      </c>
      <c r="AS30" s="129">
        <v>100</v>
      </c>
      <c r="AT30" s="129">
        <v>100</v>
      </c>
      <c r="AU30" s="129">
        <v>100</v>
      </c>
      <c r="AV30" s="129">
        <v>100</v>
      </c>
      <c r="AW30" s="129">
        <v>100</v>
      </c>
      <c r="AX30" s="129">
        <v>100</v>
      </c>
      <c r="AY30" s="129">
        <v>100</v>
      </c>
      <c r="AZ30" s="129">
        <v>100</v>
      </c>
      <c r="BA30" s="129">
        <v>100</v>
      </c>
      <c r="BB30" s="129">
        <v>100</v>
      </c>
      <c r="BC30" s="129">
        <v>100</v>
      </c>
      <c r="BD30" s="129">
        <v>100</v>
      </c>
      <c r="BE30" s="129">
        <v>100</v>
      </c>
      <c r="BF30" s="129">
        <v>100</v>
      </c>
      <c r="BG30" s="129">
        <v>100</v>
      </c>
      <c r="BH30" s="129">
        <v>100</v>
      </c>
      <c r="BI30" s="129">
        <v>100</v>
      </c>
      <c r="BJ30" s="129">
        <v>100</v>
      </c>
      <c r="BK30" s="129">
        <v>100</v>
      </c>
    </row>
    <row r="31" spans="2:63" x14ac:dyDescent="0.25">
      <c r="B31" t="str">
        <f t="shared" si="2"/>
        <v>Linea F</v>
      </c>
      <c r="D31" s="129">
        <v>100</v>
      </c>
      <c r="E31" s="129">
        <v>100</v>
      </c>
      <c r="F31" s="129">
        <v>100</v>
      </c>
      <c r="G31" s="129">
        <v>100</v>
      </c>
      <c r="H31" s="129">
        <v>100</v>
      </c>
      <c r="I31" s="129">
        <v>100</v>
      </c>
      <c r="J31" s="129">
        <v>100</v>
      </c>
      <c r="K31" s="129">
        <v>100</v>
      </c>
      <c r="L31" s="129">
        <v>100</v>
      </c>
      <c r="M31" s="129">
        <v>100</v>
      </c>
      <c r="N31" s="129">
        <v>100</v>
      </c>
      <c r="O31" s="129">
        <v>100</v>
      </c>
      <c r="P31" s="129">
        <v>100</v>
      </c>
      <c r="Q31" s="129">
        <v>100</v>
      </c>
      <c r="R31" s="129">
        <v>100</v>
      </c>
      <c r="S31" s="129">
        <v>100</v>
      </c>
      <c r="T31" s="129">
        <v>100</v>
      </c>
      <c r="U31" s="129">
        <v>100</v>
      </c>
      <c r="V31" s="129">
        <v>100</v>
      </c>
      <c r="W31" s="129">
        <v>100</v>
      </c>
      <c r="X31" s="129">
        <v>100</v>
      </c>
      <c r="Y31" s="129">
        <v>100</v>
      </c>
      <c r="Z31" s="129">
        <v>100</v>
      </c>
      <c r="AA31" s="129">
        <v>100</v>
      </c>
      <c r="AB31" s="129">
        <v>100</v>
      </c>
      <c r="AC31" s="129">
        <v>100</v>
      </c>
      <c r="AD31" s="129">
        <v>100</v>
      </c>
      <c r="AE31" s="129">
        <v>100</v>
      </c>
      <c r="AF31" s="129">
        <v>100</v>
      </c>
      <c r="AG31" s="129">
        <v>100</v>
      </c>
      <c r="AH31" s="129">
        <v>100</v>
      </c>
      <c r="AI31" s="129">
        <v>100</v>
      </c>
      <c r="AJ31" s="129">
        <v>100</v>
      </c>
      <c r="AK31" s="129">
        <v>100</v>
      </c>
      <c r="AL31" s="129">
        <v>100</v>
      </c>
      <c r="AM31" s="129">
        <v>100</v>
      </c>
      <c r="AN31" s="129">
        <v>100</v>
      </c>
      <c r="AO31" s="129">
        <v>100</v>
      </c>
      <c r="AP31" s="129">
        <v>100</v>
      </c>
      <c r="AQ31" s="129">
        <v>100</v>
      </c>
      <c r="AR31" s="129">
        <v>100</v>
      </c>
      <c r="AS31" s="129">
        <v>100</v>
      </c>
      <c r="AT31" s="129">
        <v>100</v>
      </c>
      <c r="AU31" s="129">
        <v>100</v>
      </c>
      <c r="AV31" s="129">
        <v>100</v>
      </c>
      <c r="AW31" s="129">
        <v>100</v>
      </c>
      <c r="AX31" s="129">
        <v>100</v>
      </c>
      <c r="AY31" s="129">
        <v>100</v>
      </c>
      <c r="AZ31" s="129">
        <v>100</v>
      </c>
      <c r="BA31" s="129">
        <v>100</v>
      </c>
      <c r="BB31" s="129">
        <v>100</v>
      </c>
      <c r="BC31" s="129">
        <v>100</v>
      </c>
      <c r="BD31" s="129">
        <v>100</v>
      </c>
      <c r="BE31" s="129">
        <v>100</v>
      </c>
      <c r="BF31" s="129">
        <v>100</v>
      </c>
      <c r="BG31" s="129">
        <v>100</v>
      </c>
      <c r="BH31" s="129">
        <v>100</v>
      </c>
      <c r="BI31" s="129">
        <v>100</v>
      </c>
      <c r="BJ31" s="129">
        <v>100</v>
      </c>
      <c r="BK31" s="129">
        <v>100</v>
      </c>
    </row>
    <row r="32" spans="2:63" x14ac:dyDescent="0.25">
      <c r="B32" t="str">
        <f t="shared" si="2"/>
        <v>Linea G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</row>
    <row r="33" spans="2:63" x14ac:dyDescent="0.25">
      <c r="B33" t="str">
        <f t="shared" si="2"/>
        <v>Linea H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</row>
    <row r="34" spans="2:63" x14ac:dyDescent="0.25">
      <c r="B34" t="str">
        <f t="shared" si="2"/>
        <v>Linea I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</row>
    <row r="35" spans="2:63" x14ac:dyDescent="0.25">
      <c r="B35" t="str">
        <f t="shared" si="2"/>
        <v>Linea j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</row>
    <row r="36" spans="2:63" x14ac:dyDescent="0.25">
      <c r="B36" t="str">
        <f t="shared" si="2"/>
        <v>Linea K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</row>
    <row r="37" spans="2:63" x14ac:dyDescent="0.25">
      <c r="B37" t="str">
        <f t="shared" si="2"/>
        <v>Linea L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</row>
    <row r="38" spans="2:63" x14ac:dyDescent="0.25">
      <c r="B38" t="str">
        <f t="shared" si="2"/>
        <v>Linea M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</row>
    <row r="39" spans="2:63" x14ac:dyDescent="0.25">
      <c r="B39" t="str">
        <f t="shared" si="2"/>
        <v>Linea N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</row>
    <row r="40" spans="2:63" x14ac:dyDescent="0.25">
      <c r="B40" t="str">
        <f t="shared" si="2"/>
        <v>Linea O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</row>
    <row r="41" spans="2:63" x14ac:dyDescent="0.25">
      <c r="B41" t="str">
        <f t="shared" si="2"/>
        <v>Linea P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</row>
    <row r="42" spans="2:63" x14ac:dyDescent="0.25">
      <c r="B42" t="str">
        <f t="shared" si="2"/>
        <v>Linea Q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</row>
    <row r="43" spans="2:63" x14ac:dyDescent="0.25">
      <c r="B43" t="str">
        <f t="shared" si="2"/>
        <v>Linea R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</row>
    <row r="44" spans="2:63" x14ac:dyDescent="0.25">
      <c r="B44" t="str">
        <f t="shared" si="2"/>
        <v>Linea S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</row>
    <row r="45" spans="2:63" x14ac:dyDescent="0.25">
      <c r="B45" t="str">
        <f t="shared" si="2"/>
        <v>Linea T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</row>
  </sheetData>
  <hyperlinks>
    <hyperlink ref="B1" location="Input!A1" display="Torna Input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3"/>
  <sheetViews>
    <sheetView showGridLines="0" workbookViewId="0">
      <selection activeCell="P43" sqref="P43"/>
    </sheetView>
  </sheetViews>
  <sheetFormatPr defaultRowHeight="15" x14ac:dyDescent="0.25"/>
  <cols>
    <col min="2" max="2" width="16" bestFit="1" customWidth="1"/>
    <col min="3" max="3" width="11.28515625" bestFit="1" customWidth="1"/>
    <col min="4" max="4" width="12.140625" bestFit="1" customWidth="1"/>
    <col min="5" max="5" width="3.7109375" customWidth="1"/>
    <col min="6" max="6" width="5" customWidth="1"/>
  </cols>
  <sheetData>
    <row r="1" spans="2:25" x14ac:dyDescent="0.25">
      <c r="B1" s="44" t="s">
        <v>129</v>
      </c>
      <c r="D1" s="27" t="s">
        <v>437</v>
      </c>
    </row>
    <row r="2" spans="2:25" x14ac:dyDescent="0.25">
      <c r="F2" t="s">
        <v>431</v>
      </c>
    </row>
    <row r="3" spans="2:25" x14ac:dyDescent="0.25">
      <c r="B3" t="s">
        <v>410</v>
      </c>
      <c r="C3" t="s">
        <v>219</v>
      </c>
      <c r="D3" t="s">
        <v>432</v>
      </c>
      <c r="F3" t="str">
        <f>+IF('Linee Prodotto'!D3=0,"",'Linee Prodotto'!D3)</f>
        <v>Linea A</v>
      </c>
      <c r="G3" t="str">
        <f>+IF('Linee Prodotto'!D4=0,"",'Linee Prodotto'!D4)</f>
        <v>Linea B</v>
      </c>
      <c r="H3" t="str">
        <f>+IF('Linee Prodotto'!D5=0,"",'Linee Prodotto'!D5)</f>
        <v>Linea C</v>
      </c>
      <c r="I3" t="str">
        <f>+IF('Linee Prodotto'!D6=0,"",'Linee Prodotto'!D6)</f>
        <v>Linea D</v>
      </c>
      <c r="J3" t="str">
        <f>+IF('Linee Prodotto'!D7=0,"",'Linee Prodotto'!D7)</f>
        <v>Linea E</v>
      </c>
      <c r="K3" t="str">
        <f>+IF('Linee Prodotto'!D8=0,"",'Linee Prodotto'!D8)</f>
        <v>Linea F</v>
      </c>
      <c r="L3" t="str">
        <f>+IF('Linee Prodotto'!D9=0,"",'Linee Prodotto'!D9)</f>
        <v>Linea G</v>
      </c>
      <c r="M3" t="str">
        <f>+IF('Linee Prodotto'!D10=0,"",'Linee Prodotto'!D10)</f>
        <v>Linea H</v>
      </c>
      <c r="N3" t="str">
        <f>+IF('Linee Prodotto'!D11=0,"",'Linee Prodotto'!D11)</f>
        <v>Linea I</v>
      </c>
      <c r="O3" t="str">
        <f>+IF('Linee Prodotto'!D12=0,"",'Linee Prodotto'!D12)</f>
        <v>Linea j</v>
      </c>
      <c r="P3" t="str">
        <f>+IF('Linee Prodotto'!D13=0,"",'Linee Prodotto'!D13)</f>
        <v>Linea K</v>
      </c>
      <c r="Q3" t="str">
        <f>+IF('Linee Prodotto'!D14=0,"",'Linee Prodotto'!D14)</f>
        <v>Linea L</v>
      </c>
      <c r="R3" t="str">
        <f>+IF('Linee Prodotto'!D15=0,"",'Linee Prodotto'!D15)</f>
        <v>Linea M</v>
      </c>
      <c r="S3" t="str">
        <f>+IF('Linee Prodotto'!D16=0,"",'Linee Prodotto'!D16)</f>
        <v>Linea N</v>
      </c>
      <c r="T3" t="str">
        <f>+IF('Linee Prodotto'!D17=0,"",'Linee Prodotto'!D17)</f>
        <v>Linea O</v>
      </c>
      <c r="U3" t="str">
        <f>+IF('Linee Prodotto'!D18=0,"",'Linee Prodotto'!D18)</f>
        <v>Linea P</v>
      </c>
      <c r="V3" t="str">
        <f>+IF('Linee Prodotto'!D19=0,"",'Linee Prodotto'!D19)</f>
        <v>Linea Q</v>
      </c>
      <c r="W3" t="str">
        <f>+IF('Linee Prodotto'!D20=0,"",'Linee Prodotto'!D20)</f>
        <v>Linea R</v>
      </c>
      <c r="X3" t="str">
        <f>+IF('Linee Prodotto'!D21=0,"",'Linee Prodotto'!D21)</f>
        <v>Linea S</v>
      </c>
      <c r="Y3" t="str">
        <f>+IF('Linee Prodotto'!D22=0,"",'Linee Prodotto'!D22)</f>
        <v>Linea T</v>
      </c>
    </row>
    <row r="4" spans="2:25" x14ac:dyDescent="0.25">
      <c r="B4" t="s">
        <v>411</v>
      </c>
      <c r="C4" s="27"/>
      <c r="D4" s="123" t="s">
        <v>433</v>
      </c>
      <c r="E4" s="124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2:25" x14ac:dyDescent="0.25">
      <c r="B5" t="s">
        <v>412</v>
      </c>
      <c r="C5" s="27"/>
      <c r="D5" s="123" t="s">
        <v>433</v>
      </c>
      <c r="E5" s="124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2:25" x14ac:dyDescent="0.25">
      <c r="B6" t="s">
        <v>413</v>
      </c>
      <c r="C6" s="27"/>
      <c r="D6" s="123" t="s">
        <v>433</v>
      </c>
      <c r="E6" s="124"/>
      <c r="F6" s="123"/>
      <c r="G6" s="123">
        <v>2</v>
      </c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2:25" x14ac:dyDescent="0.25">
      <c r="B7" t="s">
        <v>414</v>
      </c>
      <c r="C7" s="27"/>
      <c r="D7" s="123"/>
      <c r="E7" s="124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</row>
    <row r="8" spans="2:25" x14ac:dyDescent="0.25">
      <c r="B8" t="s">
        <v>415</v>
      </c>
      <c r="C8" s="27"/>
      <c r="D8" s="123"/>
      <c r="E8" s="124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</row>
    <row r="9" spans="2:25" x14ac:dyDescent="0.25">
      <c r="B9" t="s">
        <v>416</v>
      </c>
      <c r="C9" s="27"/>
      <c r="D9" s="123"/>
      <c r="E9" s="124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2:25" x14ac:dyDescent="0.25">
      <c r="B10" t="s">
        <v>417</v>
      </c>
      <c r="C10" s="27"/>
      <c r="D10" s="123"/>
      <c r="E10" s="124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2:25" x14ac:dyDescent="0.25">
      <c r="B11" t="s">
        <v>418</v>
      </c>
      <c r="C11" s="27"/>
      <c r="D11" s="123"/>
      <c r="E11" s="124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2:25" x14ac:dyDescent="0.25">
      <c r="B12" t="s">
        <v>419</v>
      </c>
      <c r="C12" s="27"/>
      <c r="D12" s="123"/>
      <c r="E12" s="124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2:25" x14ac:dyDescent="0.25">
      <c r="B13" t="s">
        <v>420</v>
      </c>
      <c r="C13" s="27"/>
      <c r="D13" s="123"/>
      <c r="E13" s="124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4" spans="2:25" x14ac:dyDescent="0.25">
      <c r="B14" t="s">
        <v>421</v>
      </c>
      <c r="C14" s="27"/>
      <c r="D14" s="123"/>
      <c r="E14" s="124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</row>
    <row r="15" spans="2:25" x14ac:dyDescent="0.25">
      <c r="B15" t="s">
        <v>422</v>
      </c>
      <c r="C15" s="27"/>
      <c r="D15" s="123"/>
      <c r="E15" s="124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2:25" x14ac:dyDescent="0.25">
      <c r="B16" t="s">
        <v>423</v>
      </c>
      <c r="C16" s="27"/>
      <c r="D16" s="123"/>
      <c r="E16" s="124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spans="2:25" x14ac:dyDescent="0.25">
      <c r="B17" t="s">
        <v>424</v>
      </c>
      <c r="C17" s="27"/>
      <c r="D17" s="123"/>
      <c r="E17" s="124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spans="2:25" x14ac:dyDescent="0.25">
      <c r="B18" t="s">
        <v>425</v>
      </c>
      <c r="C18" s="27"/>
      <c r="D18" s="123"/>
      <c r="E18" s="124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</row>
    <row r="19" spans="2:25" x14ac:dyDescent="0.25">
      <c r="B19" t="s">
        <v>426</v>
      </c>
      <c r="C19" s="27"/>
      <c r="D19" s="123"/>
      <c r="E19" s="124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</row>
    <row r="20" spans="2:25" x14ac:dyDescent="0.25">
      <c r="B20" t="s">
        <v>427</v>
      </c>
      <c r="C20" s="27"/>
      <c r="D20" s="123"/>
      <c r="E20" s="124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</row>
    <row r="21" spans="2:25" x14ac:dyDescent="0.25">
      <c r="B21" t="s">
        <v>428</v>
      </c>
      <c r="C21" s="27"/>
      <c r="D21" s="123"/>
      <c r="E21" s="124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2:25" x14ac:dyDescent="0.25">
      <c r="B22" t="s">
        <v>429</v>
      </c>
      <c r="C22" s="27"/>
      <c r="D22" s="123"/>
      <c r="E22" s="124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</row>
    <row r="23" spans="2:25" x14ac:dyDescent="0.25">
      <c r="B23" t="s">
        <v>430</v>
      </c>
      <c r="C23" s="27"/>
      <c r="D23" s="123"/>
      <c r="E23" s="124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</row>
  </sheetData>
  <hyperlinks>
    <hyperlink ref="B1" location="Input!A1" display="Torna Input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app!$I$3:$I$7</xm:f>
          </x14:formula1>
          <xm:sqref>D4:D23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32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5" max="5" width="10.140625" bestFit="1" customWidth="1"/>
  </cols>
  <sheetData>
    <row r="1" spans="2:63" x14ac:dyDescent="0.25">
      <c r="B1" s="44" t="s">
        <v>129</v>
      </c>
    </row>
    <row r="3" spans="2:63" x14ac:dyDescent="0.25">
      <c r="B3" s="22" t="s">
        <v>122</v>
      </c>
      <c r="C3" s="22"/>
      <c r="D3" s="31">
        <f>+I_Vendite!D3</f>
        <v>41640</v>
      </c>
      <c r="E3" s="31">
        <f>+I_Vendite!E3</f>
        <v>41698</v>
      </c>
      <c r="F3" s="31">
        <f>+I_Vendite!F3</f>
        <v>41729</v>
      </c>
      <c r="G3" s="31">
        <f>+I_Vendite!G3</f>
        <v>41759</v>
      </c>
      <c r="H3" s="31">
        <f>+I_Vendite!H3</f>
        <v>41790</v>
      </c>
      <c r="I3" s="31">
        <f>+I_Vendite!I3</f>
        <v>41820</v>
      </c>
      <c r="J3" s="31">
        <f>+I_Vendite!J3</f>
        <v>41851</v>
      </c>
      <c r="K3" s="31">
        <f>+I_Vendite!K3</f>
        <v>41882</v>
      </c>
      <c r="L3" s="31">
        <f>+I_Vendite!L3</f>
        <v>41912</v>
      </c>
      <c r="M3" s="31">
        <f>+I_Vendite!M3</f>
        <v>41943</v>
      </c>
      <c r="N3" s="31">
        <f>+I_Vendite!N3</f>
        <v>41973</v>
      </c>
      <c r="O3" s="31">
        <f>+I_Vendite!O3</f>
        <v>42004</v>
      </c>
      <c r="P3" s="31">
        <f>+I_Vendite!P3</f>
        <v>42035</v>
      </c>
      <c r="Q3" s="31">
        <f>+I_Vendite!Q3</f>
        <v>42063</v>
      </c>
      <c r="R3" s="31">
        <f>+I_Vendite!R3</f>
        <v>42094</v>
      </c>
      <c r="S3" s="31">
        <f>+I_Vendite!S3</f>
        <v>42124</v>
      </c>
      <c r="T3" s="31">
        <f>+I_Vendite!T3</f>
        <v>42155</v>
      </c>
      <c r="U3" s="31">
        <f>+I_Vendite!U3</f>
        <v>42185</v>
      </c>
      <c r="V3" s="31">
        <f>+I_Vendite!V3</f>
        <v>42216</v>
      </c>
      <c r="W3" s="31">
        <f>+I_Vendite!W3</f>
        <v>42247</v>
      </c>
      <c r="X3" s="31">
        <f>+I_Vendite!X3</f>
        <v>42277</v>
      </c>
      <c r="Y3" s="31">
        <f>+I_Vendite!Y3</f>
        <v>42308</v>
      </c>
      <c r="Z3" s="31">
        <f>+I_Vendite!Z3</f>
        <v>42338</v>
      </c>
      <c r="AA3" s="31">
        <f>+I_Vendite!AA3</f>
        <v>42369</v>
      </c>
      <c r="AB3" s="31">
        <f>+I_Vendite!AB3</f>
        <v>42400</v>
      </c>
      <c r="AC3" s="31">
        <f>+I_Vendite!AC3</f>
        <v>42429</v>
      </c>
      <c r="AD3" s="31">
        <f>+I_Vendite!AD3</f>
        <v>42460</v>
      </c>
      <c r="AE3" s="31">
        <f>+I_Vendite!AE3</f>
        <v>42490</v>
      </c>
      <c r="AF3" s="31">
        <f>+I_Vendite!AF3</f>
        <v>42521</v>
      </c>
      <c r="AG3" s="31">
        <f>+I_Vendite!AG3</f>
        <v>42551</v>
      </c>
      <c r="AH3" s="31">
        <f>+I_Vendite!AH3</f>
        <v>42582</v>
      </c>
      <c r="AI3" s="31">
        <f>+I_Vendite!AI3</f>
        <v>42613</v>
      </c>
      <c r="AJ3" s="31">
        <f>+I_Vendite!AJ3</f>
        <v>42643</v>
      </c>
      <c r="AK3" s="31">
        <f>+I_Vendite!AK3</f>
        <v>42674</v>
      </c>
      <c r="AL3" s="31">
        <f>+I_Vendite!AL3</f>
        <v>42704</v>
      </c>
      <c r="AM3" s="31">
        <f>+I_Vendite!AM3</f>
        <v>42735</v>
      </c>
      <c r="AN3" s="31">
        <f>+I_Vendite!AN3</f>
        <v>42766</v>
      </c>
      <c r="AO3" s="31">
        <f>+I_Vendite!AO3</f>
        <v>42794</v>
      </c>
      <c r="AP3" s="31">
        <f>+I_Vendite!AP3</f>
        <v>42825</v>
      </c>
      <c r="AQ3" s="31">
        <f>+I_Vendite!AQ3</f>
        <v>42855</v>
      </c>
      <c r="AR3" s="31">
        <f>+I_Vendite!AR3</f>
        <v>42886</v>
      </c>
      <c r="AS3" s="31">
        <f>+I_Vendite!AS3</f>
        <v>42916</v>
      </c>
      <c r="AT3" s="31">
        <f>+I_Vendite!AT3</f>
        <v>42947</v>
      </c>
      <c r="AU3" s="31">
        <f>+I_Vendite!AU3</f>
        <v>42978</v>
      </c>
      <c r="AV3" s="31">
        <f>+I_Vendite!AV3</f>
        <v>43008</v>
      </c>
      <c r="AW3" s="31">
        <f>+I_Vendite!AW3</f>
        <v>43039</v>
      </c>
      <c r="AX3" s="31">
        <f>+I_Vendite!AX3</f>
        <v>43069</v>
      </c>
      <c r="AY3" s="31">
        <f>+I_Vendite!AY3</f>
        <v>43100</v>
      </c>
      <c r="AZ3" s="31">
        <f>+I_Vendite!AZ3</f>
        <v>43131</v>
      </c>
      <c r="BA3" s="31">
        <f>+I_Vendite!BA3</f>
        <v>43159</v>
      </c>
      <c r="BB3" s="31">
        <f>+I_Vendite!BB3</f>
        <v>43190</v>
      </c>
      <c r="BC3" s="31">
        <f>+I_Vendite!BC3</f>
        <v>43220</v>
      </c>
      <c r="BD3" s="31">
        <f>+I_Vendite!BD3</f>
        <v>43251</v>
      </c>
      <c r="BE3" s="31">
        <f>+I_Vendite!BE3</f>
        <v>43281</v>
      </c>
      <c r="BF3" s="31">
        <f>+I_Vendite!BF3</f>
        <v>43312</v>
      </c>
      <c r="BG3" s="31">
        <f>+I_Vendite!BG3</f>
        <v>43343</v>
      </c>
      <c r="BH3" s="31">
        <f>+I_Vendite!BH3</f>
        <v>43373</v>
      </c>
      <c r="BI3" s="31">
        <f>+I_Vendite!BI3</f>
        <v>43404</v>
      </c>
      <c r="BJ3" s="31">
        <f>+I_Vendite!BJ3</f>
        <v>43434</v>
      </c>
      <c r="BK3" s="31">
        <f>+I_Vendite!BK3</f>
        <v>43465</v>
      </c>
    </row>
    <row r="4" spans="2:63" x14ac:dyDescent="0.25">
      <c r="B4" t="str">
        <f>+'I_Dist Base'!B4</f>
        <v>Materia Prima 1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</row>
    <row r="5" spans="2:63" x14ac:dyDescent="0.25">
      <c r="B5" t="str">
        <f>+'I_Dist Base'!B5</f>
        <v>Materia Prima 2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</row>
    <row r="6" spans="2:63" x14ac:dyDescent="0.25">
      <c r="B6" t="str">
        <f>+'I_Dist Base'!B6</f>
        <v>Materia Prima 3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</row>
    <row r="7" spans="2:63" x14ac:dyDescent="0.25">
      <c r="B7" t="str">
        <f>+'I_Dist Base'!B7</f>
        <v>Materia Prima 4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</row>
    <row r="8" spans="2:63" x14ac:dyDescent="0.25">
      <c r="B8" t="str">
        <f>+'I_Dist Base'!B8</f>
        <v>Materia Prima 5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</row>
    <row r="9" spans="2:63" x14ac:dyDescent="0.25">
      <c r="B9" t="str">
        <f>+'I_Dist Base'!B9</f>
        <v>Materia Prima 6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</row>
    <row r="10" spans="2:63" x14ac:dyDescent="0.25">
      <c r="B10" t="str">
        <f>+'I_Dist Base'!B10</f>
        <v>Materia Prima 7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</row>
    <row r="11" spans="2:63" x14ac:dyDescent="0.25">
      <c r="B11" t="str">
        <f>+'I_Dist Base'!B11</f>
        <v>Materia Prima 8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</row>
    <row r="12" spans="2:63" x14ac:dyDescent="0.25">
      <c r="B12" t="str">
        <f>+'I_Dist Base'!B12</f>
        <v>Materia Prima 9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</row>
    <row r="13" spans="2:63" x14ac:dyDescent="0.25">
      <c r="B13" t="str">
        <f>+'I_Dist Base'!B13</f>
        <v>Materia Prima 10</v>
      </c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</row>
    <row r="14" spans="2:63" x14ac:dyDescent="0.25">
      <c r="B14" t="str">
        <f>+'I_Dist Base'!B14</f>
        <v>Materia Prima 11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</row>
    <row r="15" spans="2:63" x14ac:dyDescent="0.25">
      <c r="B15" t="str">
        <f>+'I_Dist Base'!B15</f>
        <v>Materia Prima 12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</row>
    <row r="16" spans="2:63" x14ac:dyDescent="0.25">
      <c r="B16" t="str">
        <f>+'I_Dist Base'!B16</f>
        <v>Materia Prima 13</v>
      </c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</row>
    <row r="17" spans="2:63" x14ac:dyDescent="0.25">
      <c r="B17" t="str">
        <f>+'I_Dist Base'!B17</f>
        <v>Materia Prima 14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</row>
    <row r="18" spans="2:63" x14ac:dyDescent="0.25">
      <c r="B18" t="str">
        <f>+'I_Dist Base'!B18</f>
        <v>Materia Prima 15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</row>
    <row r="19" spans="2:63" x14ac:dyDescent="0.25">
      <c r="B19" t="str">
        <f>+'I_Dist Base'!B19</f>
        <v>Materia Prima 16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</row>
    <row r="20" spans="2:63" x14ac:dyDescent="0.25">
      <c r="B20" t="str">
        <f>+'I_Dist Base'!B20</f>
        <v>Materia Prima 17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</row>
    <row r="21" spans="2:63" x14ac:dyDescent="0.25">
      <c r="B21" t="str">
        <f>+'I_Dist Base'!B21</f>
        <v>Materia Prima 18</v>
      </c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</row>
    <row r="22" spans="2:63" x14ac:dyDescent="0.25">
      <c r="B22" t="str">
        <f>+'I_Dist Base'!B22</f>
        <v>Materia Prima 19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</row>
    <row r="23" spans="2:63" x14ac:dyDescent="0.25">
      <c r="B23" t="str">
        <f>+'I_Dist Base'!B23</f>
        <v>Materia Prima 20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</row>
    <row r="32" spans="2:63" ht="14.25" customHeight="1" x14ac:dyDescent="0.25"/>
  </sheetData>
  <hyperlinks>
    <hyperlink ref="B1" location="Input!A1" display="Torna Input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workbookViewId="0">
      <selection activeCell="E4" sqref="E4:BL25"/>
    </sheetView>
  </sheetViews>
  <sheetFormatPr defaultRowHeight="15" x14ac:dyDescent="0.25"/>
  <cols>
    <col min="1" max="1" width="39" bestFit="1" customWidth="1"/>
    <col min="2" max="2" width="15.140625" customWidth="1"/>
    <col min="3" max="3" width="17.42578125" customWidth="1"/>
    <col min="4" max="4" width="3.7109375" customWidth="1"/>
    <col min="5" max="6" width="10.140625" bestFit="1" customWidth="1"/>
  </cols>
  <sheetData>
    <row r="1" spans="1:64" x14ac:dyDescent="0.25">
      <c r="A1" s="44" t="s">
        <v>129</v>
      </c>
    </row>
    <row r="3" spans="1:64" x14ac:dyDescent="0.25">
      <c r="A3" t="s">
        <v>219</v>
      </c>
      <c r="B3" t="s">
        <v>220</v>
      </c>
      <c r="C3" t="s">
        <v>174</v>
      </c>
      <c r="E3" s="31">
        <f>+I_Acquisto!D3</f>
        <v>41640</v>
      </c>
      <c r="F3" s="31">
        <f>+I_Acquisto!E3</f>
        <v>41698</v>
      </c>
      <c r="G3" s="31">
        <f>+I_Acquisto!F3</f>
        <v>41729</v>
      </c>
      <c r="H3" s="31">
        <f>+I_Acquisto!G3</f>
        <v>41759</v>
      </c>
      <c r="I3" s="31">
        <f>+I_Acquisto!H3</f>
        <v>41790</v>
      </c>
      <c r="J3" s="31">
        <f>+I_Acquisto!I3</f>
        <v>41820</v>
      </c>
      <c r="K3" s="31">
        <f>+I_Acquisto!J3</f>
        <v>41851</v>
      </c>
      <c r="L3" s="31">
        <f>+I_Acquisto!K3</f>
        <v>41882</v>
      </c>
      <c r="M3" s="31">
        <f>+I_Acquisto!L3</f>
        <v>41912</v>
      </c>
      <c r="N3" s="31">
        <f>+I_Acquisto!M3</f>
        <v>41943</v>
      </c>
      <c r="O3" s="31">
        <f>+I_Acquisto!N3</f>
        <v>41973</v>
      </c>
      <c r="P3" s="31">
        <f>+I_Acquisto!O3</f>
        <v>42004</v>
      </c>
      <c r="Q3" s="31">
        <f>+I_Acquisto!P3</f>
        <v>42035</v>
      </c>
      <c r="R3" s="31">
        <f>+I_Acquisto!Q3</f>
        <v>42063</v>
      </c>
      <c r="S3" s="31">
        <f>+I_Acquisto!R3</f>
        <v>42094</v>
      </c>
      <c r="T3" s="31">
        <f>+I_Acquisto!S3</f>
        <v>42124</v>
      </c>
      <c r="U3" s="31">
        <f>+I_Acquisto!T3</f>
        <v>42155</v>
      </c>
      <c r="V3" s="31">
        <f>+I_Acquisto!U3</f>
        <v>42185</v>
      </c>
      <c r="W3" s="31">
        <f>+I_Acquisto!V3</f>
        <v>42216</v>
      </c>
      <c r="X3" s="31">
        <f>+I_Acquisto!W3</f>
        <v>42247</v>
      </c>
      <c r="Y3" s="31">
        <f>+I_Acquisto!X3</f>
        <v>42277</v>
      </c>
      <c r="Z3" s="31">
        <f>+I_Acquisto!Y3</f>
        <v>42308</v>
      </c>
      <c r="AA3" s="31">
        <f>+I_Acquisto!Z3</f>
        <v>42338</v>
      </c>
      <c r="AB3" s="31">
        <f>+I_Acquisto!AA3</f>
        <v>42369</v>
      </c>
      <c r="AC3" s="31">
        <f>+I_Acquisto!AB3</f>
        <v>42400</v>
      </c>
      <c r="AD3" s="31">
        <f>+I_Acquisto!AC3</f>
        <v>42429</v>
      </c>
      <c r="AE3" s="31">
        <f>+I_Acquisto!AD3</f>
        <v>42460</v>
      </c>
      <c r="AF3" s="31">
        <f>+I_Acquisto!AE3</f>
        <v>42490</v>
      </c>
      <c r="AG3" s="31">
        <f>+I_Acquisto!AF3</f>
        <v>42521</v>
      </c>
      <c r="AH3" s="31">
        <f>+I_Acquisto!AG3</f>
        <v>42551</v>
      </c>
      <c r="AI3" s="31">
        <f>+I_Acquisto!AH3</f>
        <v>42582</v>
      </c>
      <c r="AJ3" s="31">
        <f>+I_Acquisto!AI3</f>
        <v>42613</v>
      </c>
      <c r="AK3" s="31">
        <f>+I_Acquisto!AJ3</f>
        <v>42643</v>
      </c>
      <c r="AL3" s="31">
        <f>+I_Acquisto!AK3</f>
        <v>42674</v>
      </c>
      <c r="AM3" s="31">
        <f>+I_Acquisto!AL3</f>
        <v>42704</v>
      </c>
      <c r="AN3" s="31">
        <f>+I_Acquisto!AM3</f>
        <v>42735</v>
      </c>
      <c r="AO3" s="31">
        <f>+I_Acquisto!AN3</f>
        <v>42766</v>
      </c>
      <c r="AP3" s="31">
        <f>+I_Acquisto!AO3</f>
        <v>42794</v>
      </c>
      <c r="AQ3" s="31">
        <f>+I_Acquisto!AP3</f>
        <v>42825</v>
      </c>
      <c r="AR3" s="31">
        <f>+I_Acquisto!AQ3</f>
        <v>42855</v>
      </c>
      <c r="AS3" s="31">
        <f>+I_Acquisto!AR3</f>
        <v>42886</v>
      </c>
      <c r="AT3" s="31">
        <f>+I_Acquisto!AS3</f>
        <v>42916</v>
      </c>
      <c r="AU3" s="31">
        <f>+I_Acquisto!AT3</f>
        <v>42947</v>
      </c>
      <c r="AV3" s="31">
        <f>+I_Acquisto!AU3</f>
        <v>42978</v>
      </c>
      <c r="AW3" s="31">
        <f>+I_Acquisto!AV3</f>
        <v>43008</v>
      </c>
      <c r="AX3" s="31">
        <f>+I_Acquisto!AW3</f>
        <v>43039</v>
      </c>
      <c r="AY3" s="31">
        <f>+I_Acquisto!AX3</f>
        <v>43069</v>
      </c>
      <c r="AZ3" s="31">
        <f>+I_Acquisto!AY3</f>
        <v>43100</v>
      </c>
      <c r="BA3" s="31">
        <f>+I_Acquisto!AZ3</f>
        <v>43131</v>
      </c>
      <c r="BB3" s="31">
        <f>+I_Acquisto!BA3</f>
        <v>43159</v>
      </c>
      <c r="BC3" s="31">
        <f>+I_Acquisto!BB3</f>
        <v>43190</v>
      </c>
      <c r="BD3" s="31">
        <f>+I_Acquisto!BC3</f>
        <v>43220</v>
      </c>
      <c r="BE3" s="31">
        <f>+I_Acquisto!BD3</f>
        <v>43251</v>
      </c>
      <c r="BF3" s="31">
        <f>+I_Acquisto!BE3</f>
        <v>43281</v>
      </c>
      <c r="BG3" s="31">
        <f>+I_Acquisto!BF3</f>
        <v>43312</v>
      </c>
      <c r="BH3" s="31">
        <f>+I_Acquisto!BG3</f>
        <v>43343</v>
      </c>
      <c r="BI3" s="31">
        <f>+I_Acquisto!BH3</f>
        <v>43373</v>
      </c>
      <c r="BJ3" s="31">
        <f>+I_Acquisto!BI3</f>
        <v>43404</v>
      </c>
      <c r="BK3" s="31">
        <f>+I_Acquisto!BJ3</f>
        <v>43434</v>
      </c>
      <c r="BL3" s="31">
        <f>+I_Acquisto!BK3</f>
        <v>43465</v>
      </c>
    </row>
    <row r="4" spans="1:64" x14ac:dyDescent="0.25">
      <c r="A4" t="s">
        <v>56</v>
      </c>
      <c r="B4" s="37"/>
      <c r="C4" s="47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</row>
    <row r="5" spans="1:64" x14ac:dyDescent="0.25">
      <c r="A5" t="s">
        <v>57</v>
      </c>
      <c r="B5" s="37"/>
      <c r="C5" s="47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</row>
    <row r="6" spans="1:64" x14ac:dyDescent="0.25">
      <c r="A6" t="s">
        <v>58</v>
      </c>
      <c r="B6" s="37"/>
      <c r="C6" s="47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</row>
    <row r="7" spans="1:64" x14ac:dyDescent="0.25">
      <c r="A7" t="s">
        <v>60</v>
      </c>
      <c r="B7" s="37"/>
      <c r="C7" s="47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</row>
    <row r="8" spans="1:64" x14ac:dyDescent="0.25">
      <c r="A8" t="s">
        <v>61</v>
      </c>
      <c r="B8" s="37"/>
      <c r="C8" s="47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</row>
    <row r="9" spans="1:64" x14ac:dyDescent="0.25">
      <c r="A9" t="s">
        <v>62</v>
      </c>
      <c r="B9" s="37"/>
      <c r="C9" s="47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</row>
    <row r="10" spans="1:64" x14ac:dyDescent="0.25">
      <c r="A10" t="s">
        <v>63</v>
      </c>
      <c r="B10" s="37"/>
      <c r="C10" s="47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</row>
    <row r="11" spans="1:64" x14ac:dyDescent="0.25">
      <c r="A11" t="s">
        <v>64</v>
      </c>
      <c r="B11" s="37"/>
      <c r="C11" s="47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</row>
    <row r="12" spans="1:64" x14ac:dyDescent="0.25">
      <c r="A12" t="s">
        <v>65</v>
      </c>
      <c r="B12" s="37"/>
      <c r="C12" s="47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</row>
    <row r="13" spans="1:64" x14ac:dyDescent="0.25">
      <c r="A13" t="s">
        <v>66</v>
      </c>
      <c r="B13" s="37"/>
      <c r="C13" s="47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</row>
    <row r="14" spans="1:64" x14ac:dyDescent="0.25">
      <c r="A14" t="s">
        <v>61</v>
      </c>
      <c r="B14" s="37"/>
      <c r="C14" s="47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</row>
    <row r="15" spans="1:64" x14ac:dyDescent="0.25">
      <c r="A15" t="s">
        <v>68</v>
      </c>
      <c r="B15" s="37"/>
      <c r="C15" s="47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</row>
    <row r="16" spans="1:64" x14ac:dyDescent="0.25">
      <c r="A16" t="s">
        <v>69</v>
      </c>
      <c r="B16" s="37"/>
      <c r="C16" s="47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</row>
    <row r="17" spans="1:64" x14ac:dyDescent="0.25">
      <c r="A17" t="s">
        <v>70</v>
      </c>
      <c r="B17" s="37"/>
      <c r="C17" s="47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</row>
    <row r="18" spans="1:64" x14ac:dyDescent="0.25">
      <c r="A18" t="s">
        <v>71</v>
      </c>
      <c r="B18" s="37"/>
      <c r="C18" s="47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</row>
    <row r="19" spans="1:64" x14ac:dyDescent="0.25">
      <c r="A19" t="s">
        <v>72</v>
      </c>
      <c r="B19" s="37"/>
      <c r="C19" s="4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</row>
    <row r="20" spans="1:64" x14ac:dyDescent="0.25">
      <c r="A20" t="s">
        <v>73</v>
      </c>
      <c r="B20" s="37"/>
      <c r="C20" s="47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</row>
    <row r="21" spans="1:64" x14ac:dyDescent="0.25">
      <c r="A21" t="s">
        <v>74</v>
      </c>
      <c r="B21" s="37"/>
      <c r="C21" s="47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</row>
    <row r="22" spans="1:64" x14ac:dyDescent="0.25">
      <c r="A22" t="s">
        <v>75</v>
      </c>
      <c r="B22" s="37"/>
      <c r="C22" s="47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</row>
    <row r="23" spans="1:64" x14ac:dyDescent="0.25">
      <c r="A23" t="s">
        <v>76</v>
      </c>
      <c r="B23" s="37"/>
      <c r="C23" s="47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</row>
    <row r="24" spans="1:64" x14ac:dyDescent="0.25">
      <c r="A24" t="s">
        <v>77</v>
      </c>
      <c r="B24" s="37"/>
      <c r="C24" s="47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</row>
    <row r="25" spans="1:64" x14ac:dyDescent="0.25">
      <c r="A25" t="s">
        <v>78</v>
      </c>
      <c r="B25" s="37"/>
      <c r="C25" s="47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</row>
  </sheetData>
  <hyperlinks>
    <hyperlink ref="A1" location="Input!A1" display="Torna Input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app!$C$2:$C$5</xm:f>
          </x14:formula1>
          <xm:sqref>C4:C25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"/>
  <sheetViews>
    <sheetView showGridLines="0" workbookViewId="0">
      <pane xSplit="7" ySplit="2" topLeftCell="H3" activePane="bottomRight" state="frozen"/>
      <selection pane="topRight" activeCell="H1" sqref="H1"/>
      <selection pane="bottomLeft" activeCell="A3" sqref="A3"/>
      <selection pane="bottomRight"/>
    </sheetView>
  </sheetViews>
  <sheetFormatPr defaultRowHeight="15" x14ac:dyDescent="0.25"/>
  <cols>
    <col min="2" max="2" width="20.7109375" bestFit="1" customWidth="1"/>
    <col min="3" max="3" width="13.7109375" bestFit="1" customWidth="1"/>
    <col min="4" max="4" width="15.28515625" bestFit="1" customWidth="1"/>
    <col min="5" max="5" width="13.7109375" bestFit="1" customWidth="1"/>
    <col min="7" max="7" width="21.140625" bestFit="1" customWidth="1"/>
    <col min="8" max="8" width="10.140625" bestFit="1" customWidth="1"/>
  </cols>
  <sheetData>
    <row r="1" spans="1:68" x14ac:dyDescent="0.25">
      <c r="A1" s="44" t="s">
        <v>129</v>
      </c>
    </row>
    <row r="2" spans="1:68" x14ac:dyDescent="0.25">
      <c r="C2" t="s">
        <v>444</v>
      </c>
      <c r="D2" t="s">
        <v>445</v>
      </c>
      <c r="E2" t="s">
        <v>446</v>
      </c>
      <c r="G2" t="s">
        <v>456</v>
      </c>
      <c r="H2" s="31">
        <f>+'i_Altri Costi'!E3</f>
        <v>41640</v>
      </c>
      <c r="I2" s="31">
        <f>+'i_Altri Costi'!F3</f>
        <v>41698</v>
      </c>
      <c r="J2" s="31">
        <f>+'i_Altri Costi'!G3</f>
        <v>41729</v>
      </c>
      <c r="K2" s="31">
        <f>+'i_Altri Costi'!H3</f>
        <v>41759</v>
      </c>
      <c r="L2" s="31">
        <f>+'i_Altri Costi'!I3</f>
        <v>41790</v>
      </c>
      <c r="M2" s="31">
        <f>+'i_Altri Costi'!J3</f>
        <v>41820</v>
      </c>
      <c r="N2" s="31">
        <f>+'i_Altri Costi'!K3</f>
        <v>41851</v>
      </c>
      <c r="O2" s="31">
        <f>+'i_Altri Costi'!L3</f>
        <v>41882</v>
      </c>
      <c r="P2" s="31">
        <f>+'i_Altri Costi'!M3</f>
        <v>41912</v>
      </c>
      <c r="Q2" s="31">
        <f>+'i_Altri Costi'!N3</f>
        <v>41943</v>
      </c>
      <c r="R2" s="31">
        <f>+'i_Altri Costi'!O3</f>
        <v>41973</v>
      </c>
      <c r="S2" s="31">
        <f>+'i_Altri Costi'!P3</f>
        <v>42004</v>
      </c>
      <c r="T2" s="31">
        <f>+'i_Altri Costi'!Q3</f>
        <v>42035</v>
      </c>
      <c r="U2" s="31">
        <f>+'i_Altri Costi'!R3</f>
        <v>42063</v>
      </c>
      <c r="V2" s="31">
        <f>+'i_Altri Costi'!S3</f>
        <v>42094</v>
      </c>
      <c r="W2" s="31">
        <f>+'i_Altri Costi'!T3</f>
        <v>42124</v>
      </c>
      <c r="X2" s="31">
        <f>+'i_Altri Costi'!U3</f>
        <v>42155</v>
      </c>
      <c r="Y2" s="31">
        <f>+'i_Altri Costi'!V3</f>
        <v>42185</v>
      </c>
      <c r="Z2" s="31">
        <f>+'i_Altri Costi'!W3</f>
        <v>42216</v>
      </c>
      <c r="AA2" s="31">
        <f>+'i_Altri Costi'!X3</f>
        <v>42247</v>
      </c>
      <c r="AB2" s="31">
        <f>+'i_Altri Costi'!Y3</f>
        <v>42277</v>
      </c>
      <c r="AC2" s="31">
        <f>+'i_Altri Costi'!Z3</f>
        <v>42308</v>
      </c>
      <c r="AD2" s="31">
        <f>+'i_Altri Costi'!AA3</f>
        <v>42338</v>
      </c>
      <c r="AE2" s="31">
        <f>+'i_Altri Costi'!AB3</f>
        <v>42369</v>
      </c>
      <c r="AF2" s="31">
        <f>+'i_Altri Costi'!AC3</f>
        <v>42400</v>
      </c>
      <c r="AG2" s="31">
        <f>+'i_Altri Costi'!AD3</f>
        <v>42429</v>
      </c>
      <c r="AH2" s="31">
        <f>+'i_Altri Costi'!AE3</f>
        <v>42460</v>
      </c>
      <c r="AI2" s="31">
        <f>+'i_Altri Costi'!AF3</f>
        <v>42490</v>
      </c>
      <c r="AJ2" s="31">
        <f>+'i_Altri Costi'!AG3</f>
        <v>42521</v>
      </c>
      <c r="AK2" s="31">
        <f>+'i_Altri Costi'!AH3</f>
        <v>42551</v>
      </c>
      <c r="AL2" s="31">
        <f>+'i_Altri Costi'!AI3</f>
        <v>42582</v>
      </c>
      <c r="AM2" s="31">
        <f>+'i_Altri Costi'!AJ3</f>
        <v>42613</v>
      </c>
      <c r="AN2" s="31">
        <f>+'i_Altri Costi'!AK3</f>
        <v>42643</v>
      </c>
      <c r="AO2" s="31">
        <f>+'i_Altri Costi'!AL3</f>
        <v>42674</v>
      </c>
      <c r="AP2" s="31">
        <f>+'i_Altri Costi'!AM3</f>
        <v>42704</v>
      </c>
      <c r="AQ2" s="31">
        <f>+'i_Altri Costi'!AN3</f>
        <v>42735</v>
      </c>
      <c r="AR2" s="31">
        <f>+'i_Altri Costi'!AO3</f>
        <v>42766</v>
      </c>
      <c r="AS2" s="31">
        <f>+'i_Altri Costi'!AP3</f>
        <v>42794</v>
      </c>
      <c r="AT2" s="31">
        <f>+'i_Altri Costi'!AQ3</f>
        <v>42825</v>
      </c>
      <c r="AU2" s="31">
        <f>+'i_Altri Costi'!AR3</f>
        <v>42855</v>
      </c>
      <c r="AV2" s="31">
        <f>+'i_Altri Costi'!AS3</f>
        <v>42886</v>
      </c>
      <c r="AW2" s="31">
        <f>+'i_Altri Costi'!AT3</f>
        <v>42916</v>
      </c>
      <c r="AX2" s="31">
        <f>+'i_Altri Costi'!AU3</f>
        <v>42947</v>
      </c>
      <c r="AY2" s="31">
        <f>+'i_Altri Costi'!AV3</f>
        <v>42978</v>
      </c>
      <c r="AZ2" s="31">
        <f>+'i_Altri Costi'!AW3</f>
        <v>43008</v>
      </c>
      <c r="BA2" s="31">
        <f>+'i_Altri Costi'!AX3</f>
        <v>43039</v>
      </c>
      <c r="BB2" s="31">
        <f>+'i_Altri Costi'!AY3</f>
        <v>43069</v>
      </c>
      <c r="BC2" s="31">
        <f>+'i_Altri Costi'!AZ3</f>
        <v>43100</v>
      </c>
      <c r="BD2" s="31">
        <f>+'i_Altri Costi'!BA3</f>
        <v>43131</v>
      </c>
      <c r="BE2" s="31">
        <f>+'i_Altri Costi'!BB3</f>
        <v>43159</v>
      </c>
      <c r="BF2" s="31">
        <f>+'i_Altri Costi'!BC3</f>
        <v>43190</v>
      </c>
      <c r="BG2" s="31">
        <f>+'i_Altri Costi'!BD3</f>
        <v>43220</v>
      </c>
      <c r="BH2" s="31">
        <f>+'i_Altri Costi'!BE3</f>
        <v>43251</v>
      </c>
      <c r="BI2" s="31">
        <f>+'i_Altri Costi'!BF3</f>
        <v>43281</v>
      </c>
      <c r="BJ2" s="31">
        <f>+'i_Altri Costi'!BG3</f>
        <v>43312</v>
      </c>
      <c r="BK2" s="31">
        <f>+'i_Altri Costi'!BH3</f>
        <v>43343</v>
      </c>
      <c r="BL2" s="31">
        <f>+'i_Altri Costi'!BI3</f>
        <v>43373</v>
      </c>
      <c r="BM2" s="31">
        <f>+'i_Altri Costi'!BJ3</f>
        <v>43404</v>
      </c>
      <c r="BN2" s="31">
        <f>+'i_Altri Costi'!BK3</f>
        <v>43434</v>
      </c>
      <c r="BO2" s="31">
        <f>+'i_Altri Costi'!BL3</f>
        <v>43465</v>
      </c>
      <c r="BP2" s="31"/>
    </row>
    <row r="3" spans="1:68" x14ac:dyDescent="0.25">
      <c r="B3" t="s">
        <v>443</v>
      </c>
      <c r="C3" s="128">
        <v>1500</v>
      </c>
      <c r="D3" s="37">
        <v>0.31</v>
      </c>
      <c r="E3">
        <f>+(C3/(1-D3))</f>
        <v>2173.913043478261</v>
      </c>
      <c r="G3" t="str">
        <f>+B3</f>
        <v>Figura Professionale 1</v>
      </c>
      <c r="H3" s="126">
        <v>1</v>
      </c>
      <c r="I3" s="126">
        <v>1</v>
      </c>
      <c r="J3" s="126">
        <v>1</v>
      </c>
      <c r="K3" s="126">
        <v>1</v>
      </c>
      <c r="L3" s="126">
        <v>1</v>
      </c>
      <c r="M3" s="126">
        <v>1</v>
      </c>
      <c r="N3" s="126">
        <v>1</v>
      </c>
      <c r="O3" s="126">
        <v>1</v>
      </c>
      <c r="P3" s="126">
        <v>1</v>
      </c>
      <c r="Q3" s="126">
        <v>1</v>
      </c>
      <c r="R3" s="126">
        <v>1</v>
      </c>
      <c r="S3" s="126">
        <v>1</v>
      </c>
      <c r="T3" s="126">
        <v>1</v>
      </c>
      <c r="U3" s="126">
        <v>1</v>
      </c>
      <c r="V3" s="126">
        <v>1</v>
      </c>
      <c r="W3" s="126">
        <v>1</v>
      </c>
      <c r="X3" s="126">
        <v>1</v>
      </c>
      <c r="Y3" s="126">
        <v>1</v>
      </c>
      <c r="Z3" s="126">
        <v>1</v>
      </c>
      <c r="AA3" s="126">
        <v>1</v>
      </c>
      <c r="AB3" s="126">
        <v>1</v>
      </c>
      <c r="AC3" s="126">
        <v>1</v>
      </c>
      <c r="AD3" s="126">
        <v>1</v>
      </c>
      <c r="AE3" s="126">
        <v>1</v>
      </c>
      <c r="AF3" s="126">
        <v>1</v>
      </c>
      <c r="AG3" s="126">
        <v>1</v>
      </c>
      <c r="AH3" s="126">
        <v>1</v>
      </c>
      <c r="AI3" s="126">
        <v>1</v>
      </c>
      <c r="AJ3" s="126">
        <v>1</v>
      </c>
      <c r="AK3" s="126">
        <v>1</v>
      </c>
      <c r="AL3" s="126">
        <v>1</v>
      </c>
      <c r="AM3" s="126">
        <v>1</v>
      </c>
      <c r="AN3" s="126">
        <v>1</v>
      </c>
      <c r="AO3" s="126">
        <v>1</v>
      </c>
      <c r="AP3" s="126">
        <v>1</v>
      </c>
      <c r="AQ3" s="126">
        <v>1</v>
      </c>
      <c r="AR3" s="126">
        <v>1</v>
      </c>
      <c r="AS3" s="126">
        <v>1</v>
      </c>
      <c r="AT3" s="126">
        <v>1</v>
      </c>
      <c r="AU3" s="126">
        <v>1</v>
      </c>
      <c r="AV3" s="126">
        <v>1</v>
      </c>
      <c r="AW3" s="126">
        <v>1</v>
      </c>
      <c r="AX3" s="126">
        <v>1</v>
      </c>
      <c r="AY3" s="126">
        <v>1</v>
      </c>
      <c r="AZ3" s="126">
        <v>1</v>
      </c>
      <c r="BA3" s="126">
        <v>1</v>
      </c>
      <c r="BB3" s="126">
        <v>1</v>
      </c>
      <c r="BC3" s="126">
        <v>1</v>
      </c>
      <c r="BD3" s="126">
        <v>1</v>
      </c>
      <c r="BE3" s="126">
        <v>1</v>
      </c>
      <c r="BF3" s="126">
        <v>1</v>
      </c>
      <c r="BG3" s="126">
        <v>1</v>
      </c>
      <c r="BH3" s="126">
        <v>1</v>
      </c>
      <c r="BI3" s="126">
        <v>1</v>
      </c>
      <c r="BJ3" s="126">
        <v>1</v>
      </c>
      <c r="BK3" s="126">
        <v>1</v>
      </c>
      <c r="BL3" s="126">
        <v>1</v>
      </c>
      <c r="BM3" s="126">
        <v>1</v>
      </c>
      <c r="BN3" s="126">
        <v>1</v>
      </c>
      <c r="BO3" s="126">
        <v>1</v>
      </c>
    </row>
    <row r="4" spans="1:68" x14ac:dyDescent="0.25">
      <c r="B4" t="s">
        <v>447</v>
      </c>
      <c r="C4" s="128"/>
      <c r="D4" s="37">
        <v>0.31</v>
      </c>
      <c r="E4">
        <f t="shared" ref="E4:E12" si="0">+(C4/(1-D4))</f>
        <v>0</v>
      </c>
      <c r="G4" t="str">
        <f t="shared" ref="G4:G12" si="1">+B4</f>
        <v>Figura Professionale 2</v>
      </c>
      <c r="H4" s="126">
        <v>1</v>
      </c>
      <c r="I4" s="126">
        <v>1</v>
      </c>
      <c r="J4" s="126">
        <v>1</v>
      </c>
      <c r="K4" s="126">
        <v>1</v>
      </c>
      <c r="L4" s="126">
        <v>1</v>
      </c>
      <c r="M4" s="126">
        <v>1</v>
      </c>
      <c r="N4" s="126">
        <v>1</v>
      </c>
      <c r="O4" s="126">
        <v>1</v>
      </c>
      <c r="P4" s="126">
        <v>1</v>
      </c>
      <c r="Q4" s="126">
        <v>1</v>
      </c>
      <c r="R4" s="126">
        <v>1</v>
      </c>
      <c r="S4" s="126">
        <v>1</v>
      </c>
      <c r="T4" s="126">
        <v>1</v>
      </c>
      <c r="U4" s="126">
        <v>1</v>
      </c>
      <c r="V4" s="126">
        <v>1</v>
      </c>
      <c r="W4" s="126">
        <v>1</v>
      </c>
      <c r="X4" s="126">
        <v>1</v>
      </c>
      <c r="Y4" s="126">
        <v>1</v>
      </c>
      <c r="Z4" s="126">
        <v>1</v>
      </c>
      <c r="AA4" s="126">
        <v>1</v>
      </c>
      <c r="AB4" s="126">
        <v>1</v>
      </c>
      <c r="AC4" s="126">
        <v>1</v>
      </c>
      <c r="AD4" s="126">
        <v>1</v>
      </c>
      <c r="AE4" s="126">
        <v>1</v>
      </c>
      <c r="AF4" s="126">
        <v>1</v>
      </c>
      <c r="AG4" s="126">
        <v>1</v>
      </c>
      <c r="AH4" s="126">
        <v>1</v>
      </c>
      <c r="AI4" s="126">
        <v>1</v>
      </c>
      <c r="AJ4" s="126">
        <v>1</v>
      </c>
      <c r="AK4" s="126">
        <v>1</v>
      </c>
      <c r="AL4" s="126">
        <v>1</v>
      </c>
      <c r="AM4" s="126">
        <v>1</v>
      </c>
      <c r="AN4" s="126">
        <v>1</v>
      </c>
      <c r="AO4" s="126">
        <v>1</v>
      </c>
      <c r="AP4" s="126">
        <v>1</v>
      </c>
      <c r="AQ4" s="126">
        <v>1</v>
      </c>
      <c r="AR4" s="126">
        <v>1</v>
      </c>
      <c r="AS4" s="126">
        <v>1</v>
      </c>
      <c r="AT4" s="126">
        <v>1</v>
      </c>
      <c r="AU4" s="126">
        <v>1</v>
      </c>
      <c r="AV4" s="126">
        <v>1</v>
      </c>
      <c r="AW4" s="126">
        <v>1</v>
      </c>
      <c r="AX4" s="126">
        <v>1</v>
      </c>
      <c r="AY4" s="126">
        <v>1</v>
      </c>
      <c r="AZ4" s="126">
        <v>1</v>
      </c>
      <c r="BA4" s="126">
        <v>1</v>
      </c>
      <c r="BB4" s="126">
        <v>1</v>
      </c>
      <c r="BC4" s="126">
        <v>1</v>
      </c>
      <c r="BD4" s="126">
        <v>1</v>
      </c>
      <c r="BE4" s="126">
        <v>1</v>
      </c>
      <c r="BF4" s="126">
        <v>1</v>
      </c>
      <c r="BG4" s="126">
        <v>1</v>
      </c>
      <c r="BH4" s="126">
        <v>1</v>
      </c>
      <c r="BI4" s="126">
        <v>1</v>
      </c>
      <c r="BJ4" s="126">
        <v>1</v>
      </c>
      <c r="BK4" s="126">
        <v>1</v>
      </c>
      <c r="BL4" s="126">
        <v>1</v>
      </c>
      <c r="BM4" s="126">
        <v>1</v>
      </c>
      <c r="BN4" s="126">
        <v>1</v>
      </c>
      <c r="BO4" s="126">
        <v>1</v>
      </c>
    </row>
    <row r="5" spans="1:68" x14ac:dyDescent="0.25">
      <c r="B5" t="s">
        <v>448</v>
      </c>
      <c r="C5" s="128"/>
      <c r="D5" s="37">
        <v>0.31</v>
      </c>
      <c r="E5">
        <f t="shared" si="0"/>
        <v>0</v>
      </c>
      <c r="G5" t="str">
        <f t="shared" si="1"/>
        <v>Figura Professionale 3</v>
      </c>
      <c r="H5" s="126">
        <v>1</v>
      </c>
      <c r="I5" s="126">
        <v>1</v>
      </c>
      <c r="J5" s="126">
        <v>1</v>
      </c>
      <c r="K5" s="126">
        <v>1</v>
      </c>
      <c r="L5" s="126">
        <v>1</v>
      </c>
      <c r="M5" s="126">
        <v>1</v>
      </c>
      <c r="N5" s="126">
        <v>1</v>
      </c>
      <c r="O5" s="126">
        <v>1</v>
      </c>
      <c r="P5" s="126">
        <v>1</v>
      </c>
      <c r="Q5" s="126">
        <v>1</v>
      </c>
      <c r="R5" s="126">
        <v>1</v>
      </c>
      <c r="S5" s="126">
        <v>1</v>
      </c>
      <c r="T5" s="126">
        <v>1</v>
      </c>
      <c r="U5" s="126">
        <v>1</v>
      </c>
      <c r="V5" s="126">
        <v>1</v>
      </c>
      <c r="W5" s="126">
        <v>1</v>
      </c>
      <c r="X5" s="126">
        <v>1</v>
      </c>
      <c r="Y5" s="126">
        <v>1</v>
      </c>
      <c r="Z5" s="126">
        <v>1</v>
      </c>
      <c r="AA5" s="126">
        <v>1</v>
      </c>
      <c r="AB5" s="126">
        <v>1</v>
      </c>
      <c r="AC5" s="126">
        <v>1</v>
      </c>
      <c r="AD5" s="126">
        <v>1</v>
      </c>
      <c r="AE5" s="126">
        <v>1</v>
      </c>
      <c r="AF5" s="126">
        <v>1</v>
      </c>
      <c r="AG5" s="126">
        <v>1</v>
      </c>
      <c r="AH5" s="126">
        <v>1</v>
      </c>
      <c r="AI5" s="126">
        <v>1</v>
      </c>
      <c r="AJ5" s="126">
        <v>1</v>
      </c>
      <c r="AK5" s="126">
        <v>1</v>
      </c>
      <c r="AL5" s="126">
        <v>1</v>
      </c>
      <c r="AM5" s="126">
        <v>1</v>
      </c>
      <c r="AN5" s="126">
        <v>1</v>
      </c>
      <c r="AO5" s="126">
        <v>1</v>
      </c>
      <c r="AP5" s="126">
        <v>1</v>
      </c>
      <c r="AQ5" s="126">
        <v>1</v>
      </c>
      <c r="AR5" s="126">
        <v>1</v>
      </c>
      <c r="AS5" s="126">
        <v>1</v>
      </c>
      <c r="AT5" s="126">
        <v>1</v>
      </c>
      <c r="AU5" s="126">
        <v>1</v>
      </c>
      <c r="AV5" s="126">
        <v>1</v>
      </c>
      <c r="AW5" s="126">
        <v>1</v>
      </c>
      <c r="AX5" s="126">
        <v>1</v>
      </c>
      <c r="AY5" s="126">
        <v>1</v>
      </c>
      <c r="AZ5" s="126">
        <v>1</v>
      </c>
      <c r="BA5" s="126">
        <v>1</v>
      </c>
      <c r="BB5" s="126">
        <v>1</v>
      </c>
      <c r="BC5" s="126">
        <v>1</v>
      </c>
      <c r="BD5" s="126">
        <v>1</v>
      </c>
      <c r="BE5" s="126">
        <v>1</v>
      </c>
      <c r="BF5" s="126">
        <v>1</v>
      </c>
      <c r="BG5" s="126">
        <v>1</v>
      </c>
      <c r="BH5" s="126">
        <v>1</v>
      </c>
      <c r="BI5" s="126">
        <v>1</v>
      </c>
      <c r="BJ5" s="126">
        <v>1</v>
      </c>
      <c r="BK5" s="126">
        <v>1</v>
      </c>
      <c r="BL5" s="126">
        <v>1</v>
      </c>
      <c r="BM5" s="126">
        <v>1</v>
      </c>
      <c r="BN5" s="126">
        <v>1</v>
      </c>
      <c r="BO5" s="126">
        <v>1</v>
      </c>
    </row>
    <row r="6" spans="1:68" x14ac:dyDescent="0.25">
      <c r="B6" t="s">
        <v>449</v>
      </c>
      <c r="C6" s="128"/>
      <c r="D6" s="37">
        <v>0.31</v>
      </c>
      <c r="E6">
        <f t="shared" si="0"/>
        <v>0</v>
      </c>
      <c r="G6" t="str">
        <f t="shared" si="1"/>
        <v>Figura Professionale 4</v>
      </c>
      <c r="H6" s="126">
        <v>1</v>
      </c>
      <c r="I6" s="126">
        <v>1</v>
      </c>
      <c r="J6" s="126">
        <v>1</v>
      </c>
      <c r="K6" s="126">
        <v>1</v>
      </c>
      <c r="L6" s="126">
        <v>1</v>
      </c>
      <c r="M6" s="126">
        <v>1</v>
      </c>
      <c r="N6" s="126">
        <v>1</v>
      </c>
      <c r="O6" s="126">
        <v>1</v>
      </c>
      <c r="P6" s="126">
        <v>1</v>
      </c>
      <c r="Q6" s="126">
        <v>1</v>
      </c>
      <c r="R6" s="126">
        <v>1</v>
      </c>
      <c r="S6" s="126">
        <v>1</v>
      </c>
      <c r="T6" s="126">
        <v>1</v>
      </c>
      <c r="U6" s="126">
        <v>1</v>
      </c>
      <c r="V6" s="126">
        <v>1</v>
      </c>
      <c r="W6" s="126">
        <v>1</v>
      </c>
      <c r="X6" s="126">
        <v>1</v>
      </c>
      <c r="Y6" s="126">
        <v>1</v>
      </c>
      <c r="Z6" s="126">
        <v>1</v>
      </c>
      <c r="AA6" s="126">
        <v>1</v>
      </c>
      <c r="AB6" s="126">
        <v>1</v>
      </c>
      <c r="AC6" s="126">
        <v>1</v>
      </c>
      <c r="AD6" s="126">
        <v>1</v>
      </c>
      <c r="AE6" s="126">
        <v>1</v>
      </c>
      <c r="AF6" s="126">
        <v>1</v>
      </c>
      <c r="AG6" s="126">
        <v>1</v>
      </c>
      <c r="AH6" s="126">
        <v>1</v>
      </c>
      <c r="AI6" s="126">
        <v>1</v>
      </c>
      <c r="AJ6" s="126">
        <v>1</v>
      </c>
      <c r="AK6" s="126">
        <v>1</v>
      </c>
      <c r="AL6" s="126">
        <v>1</v>
      </c>
      <c r="AM6" s="126">
        <v>1</v>
      </c>
      <c r="AN6" s="126">
        <v>1</v>
      </c>
      <c r="AO6" s="126">
        <v>1</v>
      </c>
      <c r="AP6" s="126">
        <v>1</v>
      </c>
      <c r="AQ6" s="126">
        <v>1</v>
      </c>
      <c r="AR6" s="126">
        <v>1</v>
      </c>
      <c r="AS6" s="126">
        <v>1</v>
      </c>
      <c r="AT6" s="126">
        <v>1</v>
      </c>
      <c r="AU6" s="126">
        <v>1</v>
      </c>
      <c r="AV6" s="126">
        <v>1</v>
      </c>
      <c r="AW6" s="126">
        <v>1</v>
      </c>
      <c r="AX6" s="126">
        <v>1</v>
      </c>
      <c r="AY6" s="126">
        <v>1</v>
      </c>
      <c r="AZ6" s="126">
        <v>1</v>
      </c>
      <c r="BA6" s="126">
        <v>1</v>
      </c>
      <c r="BB6" s="126">
        <v>1</v>
      </c>
      <c r="BC6" s="126">
        <v>1</v>
      </c>
      <c r="BD6" s="126">
        <v>1</v>
      </c>
      <c r="BE6" s="126">
        <v>1</v>
      </c>
      <c r="BF6" s="126">
        <v>1</v>
      </c>
      <c r="BG6" s="126">
        <v>1</v>
      </c>
      <c r="BH6" s="126">
        <v>1</v>
      </c>
      <c r="BI6" s="126">
        <v>1</v>
      </c>
      <c r="BJ6" s="126">
        <v>1</v>
      </c>
      <c r="BK6" s="126">
        <v>1</v>
      </c>
      <c r="BL6" s="126">
        <v>1</v>
      </c>
      <c r="BM6" s="126">
        <v>1</v>
      </c>
      <c r="BN6" s="126">
        <v>1</v>
      </c>
      <c r="BO6" s="126">
        <v>1</v>
      </c>
    </row>
    <row r="7" spans="1:68" x14ac:dyDescent="0.25">
      <c r="B7" t="s">
        <v>450</v>
      </c>
      <c r="C7" s="128"/>
      <c r="D7" s="37">
        <v>0.31</v>
      </c>
      <c r="E7">
        <f t="shared" si="0"/>
        <v>0</v>
      </c>
      <c r="G7" t="str">
        <f t="shared" si="1"/>
        <v>Figura Professionale 5</v>
      </c>
      <c r="H7" s="126">
        <v>1</v>
      </c>
      <c r="I7" s="126">
        <v>1</v>
      </c>
      <c r="J7" s="126">
        <v>1</v>
      </c>
      <c r="K7" s="126">
        <v>1</v>
      </c>
      <c r="L7" s="126">
        <v>1</v>
      </c>
      <c r="M7" s="126">
        <v>1</v>
      </c>
      <c r="N7" s="126">
        <v>1</v>
      </c>
      <c r="O7" s="126">
        <v>1</v>
      </c>
      <c r="P7" s="126">
        <v>1</v>
      </c>
      <c r="Q7" s="126">
        <v>1</v>
      </c>
      <c r="R7" s="126">
        <v>1</v>
      </c>
      <c r="S7" s="126">
        <v>1</v>
      </c>
      <c r="T7" s="126">
        <v>1</v>
      </c>
      <c r="U7" s="126">
        <v>1</v>
      </c>
      <c r="V7" s="126">
        <v>1</v>
      </c>
      <c r="W7" s="126">
        <v>1</v>
      </c>
      <c r="X7" s="126">
        <v>1</v>
      </c>
      <c r="Y7" s="126">
        <v>1</v>
      </c>
      <c r="Z7" s="126">
        <v>1</v>
      </c>
      <c r="AA7" s="126">
        <v>1</v>
      </c>
      <c r="AB7" s="126">
        <v>1</v>
      </c>
      <c r="AC7" s="126">
        <v>1</v>
      </c>
      <c r="AD7" s="126">
        <v>1</v>
      </c>
      <c r="AE7" s="126">
        <v>1</v>
      </c>
      <c r="AF7" s="126">
        <v>1</v>
      </c>
      <c r="AG7" s="126">
        <v>1</v>
      </c>
      <c r="AH7" s="126">
        <v>1</v>
      </c>
      <c r="AI7" s="126">
        <v>1</v>
      </c>
      <c r="AJ7" s="126">
        <v>1</v>
      </c>
      <c r="AK7" s="126">
        <v>1</v>
      </c>
      <c r="AL7" s="126">
        <v>1</v>
      </c>
      <c r="AM7" s="126">
        <v>1</v>
      </c>
      <c r="AN7" s="126">
        <v>1</v>
      </c>
      <c r="AO7" s="126">
        <v>1</v>
      </c>
      <c r="AP7" s="126">
        <v>1</v>
      </c>
      <c r="AQ7" s="126">
        <v>1</v>
      </c>
      <c r="AR7" s="126">
        <v>1</v>
      </c>
      <c r="AS7" s="126">
        <v>1</v>
      </c>
      <c r="AT7" s="126">
        <v>1</v>
      </c>
      <c r="AU7" s="126">
        <v>1</v>
      </c>
      <c r="AV7" s="126">
        <v>1</v>
      </c>
      <c r="AW7" s="126">
        <v>1</v>
      </c>
      <c r="AX7" s="126">
        <v>1</v>
      </c>
      <c r="AY7" s="126">
        <v>1</v>
      </c>
      <c r="AZ7" s="126">
        <v>1</v>
      </c>
      <c r="BA7" s="126">
        <v>1</v>
      </c>
      <c r="BB7" s="126">
        <v>1</v>
      </c>
      <c r="BC7" s="126">
        <v>1</v>
      </c>
      <c r="BD7" s="126">
        <v>1</v>
      </c>
      <c r="BE7" s="126">
        <v>1</v>
      </c>
      <c r="BF7" s="126">
        <v>1</v>
      </c>
      <c r="BG7" s="126">
        <v>1</v>
      </c>
      <c r="BH7" s="126">
        <v>1</v>
      </c>
      <c r="BI7" s="126">
        <v>1</v>
      </c>
      <c r="BJ7" s="126">
        <v>1</v>
      </c>
      <c r="BK7" s="126">
        <v>1</v>
      </c>
      <c r="BL7" s="126">
        <v>1</v>
      </c>
      <c r="BM7" s="126">
        <v>1</v>
      </c>
      <c r="BN7" s="126">
        <v>1</v>
      </c>
      <c r="BO7" s="126">
        <v>1</v>
      </c>
    </row>
    <row r="8" spans="1:68" x14ac:dyDescent="0.25">
      <c r="B8" t="s">
        <v>451</v>
      </c>
      <c r="C8" s="128"/>
      <c r="D8" s="37">
        <v>0.31</v>
      </c>
      <c r="E8">
        <f t="shared" si="0"/>
        <v>0</v>
      </c>
      <c r="G8" t="str">
        <f t="shared" si="1"/>
        <v>Figura Professionale 6</v>
      </c>
      <c r="H8" s="126">
        <v>1</v>
      </c>
      <c r="I8" s="126">
        <v>1</v>
      </c>
      <c r="J8" s="126">
        <v>1</v>
      </c>
      <c r="K8" s="126">
        <v>1</v>
      </c>
      <c r="L8" s="126">
        <v>1</v>
      </c>
      <c r="M8" s="126">
        <v>1</v>
      </c>
      <c r="N8" s="126">
        <v>1</v>
      </c>
      <c r="O8" s="126">
        <v>1</v>
      </c>
      <c r="P8" s="126">
        <v>1</v>
      </c>
      <c r="Q8" s="126">
        <v>1</v>
      </c>
      <c r="R8" s="126">
        <v>1</v>
      </c>
      <c r="S8" s="126">
        <v>1</v>
      </c>
      <c r="T8" s="126">
        <v>1</v>
      </c>
      <c r="U8" s="126">
        <v>1</v>
      </c>
      <c r="V8" s="126">
        <v>1</v>
      </c>
      <c r="W8" s="126">
        <v>1</v>
      </c>
      <c r="X8" s="126">
        <v>1</v>
      </c>
      <c r="Y8" s="126">
        <v>1</v>
      </c>
      <c r="Z8" s="126">
        <v>1</v>
      </c>
      <c r="AA8" s="126">
        <v>1</v>
      </c>
      <c r="AB8" s="126">
        <v>1</v>
      </c>
      <c r="AC8" s="126">
        <v>1</v>
      </c>
      <c r="AD8" s="126">
        <v>1</v>
      </c>
      <c r="AE8" s="126">
        <v>1</v>
      </c>
      <c r="AF8" s="126">
        <v>1</v>
      </c>
      <c r="AG8" s="126">
        <v>1</v>
      </c>
      <c r="AH8" s="126">
        <v>1</v>
      </c>
      <c r="AI8" s="126">
        <v>1</v>
      </c>
      <c r="AJ8" s="126">
        <v>1</v>
      </c>
      <c r="AK8" s="126">
        <v>1</v>
      </c>
      <c r="AL8" s="126">
        <v>1</v>
      </c>
      <c r="AM8" s="126">
        <v>1</v>
      </c>
      <c r="AN8" s="126">
        <v>1</v>
      </c>
      <c r="AO8" s="126">
        <v>1</v>
      </c>
      <c r="AP8" s="126">
        <v>1</v>
      </c>
      <c r="AQ8" s="126">
        <v>1</v>
      </c>
      <c r="AR8" s="126">
        <v>1</v>
      </c>
      <c r="AS8" s="126">
        <v>1</v>
      </c>
      <c r="AT8" s="126">
        <v>1</v>
      </c>
      <c r="AU8" s="126">
        <v>1</v>
      </c>
      <c r="AV8" s="126">
        <v>1</v>
      </c>
      <c r="AW8" s="126">
        <v>1</v>
      </c>
      <c r="AX8" s="126">
        <v>1</v>
      </c>
      <c r="AY8" s="126">
        <v>1</v>
      </c>
      <c r="AZ8" s="126">
        <v>1</v>
      </c>
      <c r="BA8" s="126">
        <v>1</v>
      </c>
      <c r="BB8" s="126">
        <v>1</v>
      </c>
      <c r="BC8" s="126">
        <v>1</v>
      </c>
      <c r="BD8" s="126">
        <v>1</v>
      </c>
      <c r="BE8" s="126">
        <v>1</v>
      </c>
      <c r="BF8" s="126">
        <v>1</v>
      </c>
      <c r="BG8" s="126">
        <v>1</v>
      </c>
      <c r="BH8" s="126">
        <v>1</v>
      </c>
      <c r="BI8" s="126">
        <v>1</v>
      </c>
      <c r="BJ8" s="126">
        <v>1</v>
      </c>
      <c r="BK8" s="126">
        <v>1</v>
      </c>
      <c r="BL8" s="126">
        <v>1</v>
      </c>
      <c r="BM8" s="126">
        <v>1</v>
      </c>
      <c r="BN8" s="126">
        <v>1</v>
      </c>
      <c r="BO8" s="126">
        <v>1</v>
      </c>
    </row>
    <row r="9" spans="1:68" x14ac:dyDescent="0.25">
      <c r="B9" t="s">
        <v>452</v>
      </c>
      <c r="C9" s="128"/>
      <c r="D9" s="37">
        <v>0.31</v>
      </c>
      <c r="E9">
        <f t="shared" si="0"/>
        <v>0</v>
      </c>
      <c r="G9" t="str">
        <f t="shared" si="1"/>
        <v>Figura Professionale 7</v>
      </c>
      <c r="H9" s="126">
        <v>1</v>
      </c>
      <c r="I9" s="126">
        <v>1</v>
      </c>
      <c r="J9" s="126">
        <v>1</v>
      </c>
      <c r="K9" s="126">
        <v>1</v>
      </c>
      <c r="L9" s="126">
        <v>1</v>
      </c>
      <c r="M9" s="126">
        <v>1</v>
      </c>
      <c r="N9" s="126">
        <v>1</v>
      </c>
      <c r="O9" s="126">
        <v>1</v>
      </c>
      <c r="P9" s="126">
        <v>1</v>
      </c>
      <c r="Q9" s="126">
        <v>1</v>
      </c>
      <c r="R9" s="126">
        <v>1</v>
      </c>
      <c r="S9" s="126">
        <v>1</v>
      </c>
      <c r="T9" s="126">
        <v>1</v>
      </c>
      <c r="U9" s="126">
        <v>1</v>
      </c>
      <c r="V9" s="126">
        <v>1</v>
      </c>
      <c r="W9" s="126">
        <v>1</v>
      </c>
      <c r="X9" s="126">
        <v>1</v>
      </c>
      <c r="Y9" s="126">
        <v>1</v>
      </c>
      <c r="Z9" s="126">
        <v>1</v>
      </c>
      <c r="AA9" s="126">
        <v>1</v>
      </c>
      <c r="AB9" s="126">
        <v>1</v>
      </c>
      <c r="AC9" s="126">
        <v>1</v>
      </c>
      <c r="AD9" s="126">
        <v>1</v>
      </c>
      <c r="AE9" s="126">
        <v>1</v>
      </c>
      <c r="AF9" s="126">
        <v>1</v>
      </c>
      <c r="AG9" s="126">
        <v>1</v>
      </c>
      <c r="AH9" s="126">
        <v>1</v>
      </c>
      <c r="AI9" s="126">
        <v>1</v>
      </c>
      <c r="AJ9" s="126">
        <v>1</v>
      </c>
      <c r="AK9" s="126">
        <v>1</v>
      </c>
      <c r="AL9" s="126">
        <v>1</v>
      </c>
      <c r="AM9" s="126">
        <v>1</v>
      </c>
      <c r="AN9" s="126">
        <v>1</v>
      </c>
      <c r="AO9" s="126">
        <v>1</v>
      </c>
      <c r="AP9" s="126">
        <v>1</v>
      </c>
      <c r="AQ9" s="126">
        <v>1</v>
      </c>
      <c r="AR9" s="126">
        <v>1</v>
      </c>
      <c r="AS9" s="126">
        <v>1</v>
      </c>
      <c r="AT9" s="126">
        <v>1</v>
      </c>
      <c r="AU9" s="126">
        <v>1</v>
      </c>
      <c r="AV9" s="126">
        <v>1</v>
      </c>
      <c r="AW9" s="126">
        <v>1</v>
      </c>
      <c r="AX9" s="126">
        <v>1</v>
      </c>
      <c r="AY9" s="126">
        <v>1</v>
      </c>
      <c r="AZ9" s="126">
        <v>1</v>
      </c>
      <c r="BA9" s="126">
        <v>1</v>
      </c>
      <c r="BB9" s="126">
        <v>1</v>
      </c>
      <c r="BC9" s="126">
        <v>1</v>
      </c>
      <c r="BD9" s="126">
        <v>1</v>
      </c>
      <c r="BE9" s="126">
        <v>1</v>
      </c>
      <c r="BF9" s="126">
        <v>1</v>
      </c>
      <c r="BG9" s="126">
        <v>1</v>
      </c>
      <c r="BH9" s="126">
        <v>1</v>
      </c>
      <c r="BI9" s="126">
        <v>1</v>
      </c>
      <c r="BJ9" s="126">
        <v>1</v>
      </c>
      <c r="BK9" s="126">
        <v>1</v>
      </c>
      <c r="BL9" s="126">
        <v>1</v>
      </c>
      <c r="BM9" s="126">
        <v>1</v>
      </c>
      <c r="BN9" s="126">
        <v>1</v>
      </c>
      <c r="BO9" s="126">
        <v>1</v>
      </c>
    </row>
    <row r="10" spans="1:68" x14ac:dyDescent="0.25">
      <c r="B10" t="s">
        <v>453</v>
      </c>
      <c r="C10" s="128"/>
      <c r="D10" s="37">
        <v>0.31</v>
      </c>
      <c r="E10">
        <f t="shared" si="0"/>
        <v>0</v>
      </c>
      <c r="G10" t="str">
        <f t="shared" si="1"/>
        <v>Figura Professionale 8</v>
      </c>
      <c r="H10" s="126">
        <v>1</v>
      </c>
      <c r="I10" s="126">
        <v>1</v>
      </c>
      <c r="J10" s="126">
        <v>1</v>
      </c>
      <c r="K10" s="126">
        <v>1</v>
      </c>
      <c r="L10" s="126">
        <v>1</v>
      </c>
      <c r="M10" s="126">
        <v>1</v>
      </c>
      <c r="N10" s="126">
        <v>1</v>
      </c>
      <c r="O10" s="126">
        <v>1</v>
      </c>
      <c r="P10" s="126">
        <v>1</v>
      </c>
      <c r="Q10" s="126">
        <v>1</v>
      </c>
      <c r="R10" s="126">
        <v>1</v>
      </c>
      <c r="S10" s="126">
        <v>1</v>
      </c>
      <c r="T10" s="126">
        <v>1</v>
      </c>
      <c r="U10" s="126">
        <v>1</v>
      </c>
      <c r="V10" s="126">
        <v>1</v>
      </c>
      <c r="W10" s="126">
        <v>1</v>
      </c>
      <c r="X10" s="126">
        <v>1</v>
      </c>
      <c r="Y10" s="126">
        <v>1</v>
      </c>
      <c r="Z10" s="126">
        <v>1</v>
      </c>
      <c r="AA10" s="126">
        <v>1</v>
      </c>
      <c r="AB10" s="126">
        <v>1</v>
      </c>
      <c r="AC10" s="126">
        <v>1</v>
      </c>
      <c r="AD10" s="126">
        <v>1</v>
      </c>
      <c r="AE10" s="126">
        <v>1</v>
      </c>
      <c r="AF10" s="126">
        <v>1</v>
      </c>
      <c r="AG10" s="126">
        <v>1</v>
      </c>
      <c r="AH10" s="126">
        <v>1</v>
      </c>
      <c r="AI10" s="126">
        <v>1</v>
      </c>
      <c r="AJ10" s="126">
        <v>1</v>
      </c>
      <c r="AK10" s="126">
        <v>1</v>
      </c>
      <c r="AL10" s="126">
        <v>1</v>
      </c>
      <c r="AM10" s="126">
        <v>1</v>
      </c>
      <c r="AN10" s="126">
        <v>1</v>
      </c>
      <c r="AO10" s="126">
        <v>1</v>
      </c>
      <c r="AP10" s="126">
        <v>1</v>
      </c>
      <c r="AQ10" s="126">
        <v>1</v>
      </c>
      <c r="AR10" s="126">
        <v>1</v>
      </c>
      <c r="AS10" s="126">
        <v>1</v>
      </c>
      <c r="AT10" s="126">
        <v>1</v>
      </c>
      <c r="AU10" s="126">
        <v>1</v>
      </c>
      <c r="AV10" s="126">
        <v>1</v>
      </c>
      <c r="AW10" s="126">
        <v>1</v>
      </c>
      <c r="AX10" s="126">
        <v>1</v>
      </c>
      <c r="AY10" s="126">
        <v>1</v>
      </c>
      <c r="AZ10" s="126">
        <v>1</v>
      </c>
      <c r="BA10" s="126">
        <v>1</v>
      </c>
      <c r="BB10" s="126">
        <v>1</v>
      </c>
      <c r="BC10" s="126">
        <v>1</v>
      </c>
      <c r="BD10" s="126">
        <v>1</v>
      </c>
      <c r="BE10" s="126">
        <v>1</v>
      </c>
      <c r="BF10" s="126">
        <v>1</v>
      </c>
      <c r="BG10" s="126">
        <v>1</v>
      </c>
      <c r="BH10" s="126">
        <v>1</v>
      </c>
      <c r="BI10" s="126">
        <v>1</v>
      </c>
      <c r="BJ10" s="126">
        <v>1</v>
      </c>
      <c r="BK10" s="126">
        <v>1</v>
      </c>
      <c r="BL10" s="126">
        <v>1</v>
      </c>
      <c r="BM10" s="126">
        <v>1</v>
      </c>
      <c r="BN10" s="126">
        <v>1</v>
      </c>
      <c r="BO10" s="126">
        <v>1</v>
      </c>
    </row>
    <row r="11" spans="1:68" x14ac:dyDescent="0.25">
      <c r="B11" t="s">
        <v>454</v>
      </c>
      <c r="C11" s="128"/>
      <c r="D11" s="37">
        <v>0.31</v>
      </c>
      <c r="E11">
        <f t="shared" si="0"/>
        <v>0</v>
      </c>
      <c r="G11" t="str">
        <f t="shared" si="1"/>
        <v>Figura Professionale 9</v>
      </c>
      <c r="H11" s="126">
        <v>1</v>
      </c>
      <c r="I11" s="126">
        <v>1</v>
      </c>
      <c r="J11" s="126">
        <v>1</v>
      </c>
      <c r="K11" s="126">
        <v>1</v>
      </c>
      <c r="L11" s="126">
        <v>1</v>
      </c>
      <c r="M11" s="126">
        <v>1</v>
      </c>
      <c r="N11" s="126">
        <v>1</v>
      </c>
      <c r="O11" s="126">
        <v>1</v>
      </c>
      <c r="P11" s="126">
        <v>1</v>
      </c>
      <c r="Q11" s="126">
        <v>1</v>
      </c>
      <c r="R11" s="126">
        <v>1</v>
      </c>
      <c r="S11" s="126">
        <v>1</v>
      </c>
      <c r="T11" s="126">
        <v>1</v>
      </c>
      <c r="U11" s="126">
        <v>1</v>
      </c>
      <c r="V11" s="126">
        <v>1</v>
      </c>
      <c r="W11" s="126">
        <v>1</v>
      </c>
      <c r="X11" s="126">
        <v>1</v>
      </c>
      <c r="Y11" s="126">
        <v>1</v>
      </c>
      <c r="Z11" s="126">
        <v>1</v>
      </c>
      <c r="AA11" s="126">
        <v>1</v>
      </c>
      <c r="AB11" s="126">
        <v>1</v>
      </c>
      <c r="AC11" s="126">
        <v>1</v>
      </c>
      <c r="AD11" s="126">
        <v>1</v>
      </c>
      <c r="AE11" s="126">
        <v>1</v>
      </c>
      <c r="AF11" s="126">
        <v>1</v>
      </c>
      <c r="AG11" s="126">
        <v>1</v>
      </c>
      <c r="AH11" s="126">
        <v>1</v>
      </c>
      <c r="AI11" s="126">
        <v>1</v>
      </c>
      <c r="AJ11" s="126">
        <v>1</v>
      </c>
      <c r="AK11" s="126">
        <v>1</v>
      </c>
      <c r="AL11" s="126">
        <v>1</v>
      </c>
      <c r="AM11" s="126">
        <v>1</v>
      </c>
      <c r="AN11" s="126">
        <v>1</v>
      </c>
      <c r="AO11" s="126">
        <v>1</v>
      </c>
      <c r="AP11" s="126">
        <v>1</v>
      </c>
      <c r="AQ11" s="126">
        <v>1</v>
      </c>
      <c r="AR11" s="126">
        <v>1</v>
      </c>
      <c r="AS11" s="126">
        <v>1</v>
      </c>
      <c r="AT11" s="126">
        <v>1</v>
      </c>
      <c r="AU11" s="126">
        <v>1</v>
      </c>
      <c r="AV11" s="126">
        <v>1</v>
      </c>
      <c r="AW11" s="126">
        <v>1</v>
      </c>
      <c r="AX11" s="126">
        <v>1</v>
      </c>
      <c r="AY11" s="126">
        <v>1</v>
      </c>
      <c r="AZ11" s="126">
        <v>1</v>
      </c>
      <c r="BA11" s="126">
        <v>1</v>
      </c>
      <c r="BB11" s="126">
        <v>1</v>
      </c>
      <c r="BC11" s="126">
        <v>1</v>
      </c>
      <c r="BD11" s="126">
        <v>1</v>
      </c>
      <c r="BE11" s="126">
        <v>1</v>
      </c>
      <c r="BF11" s="126">
        <v>1</v>
      </c>
      <c r="BG11" s="126">
        <v>1</v>
      </c>
      <c r="BH11" s="126">
        <v>1</v>
      </c>
      <c r="BI11" s="126">
        <v>1</v>
      </c>
      <c r="BJ11" s="126">
        <v>1</v>
      </c>
      <c r="BK11" s="126">
        <v>1</v>
      </c>
      <c r="BL11" s="126">
        <v>1</v>
      </c>
      <c r="BM11" s="126">
        <v>1</v>
      </c>
      <c r="BN11" s="126">
        <v>1</v>
      </c>
      <c r="BO11" s="126">
        <v>1</v>
      </c>
    </row>
    <row r="12" spans="1:68" x14ac:dyDescent="0.25">
      <c r="B12" t="s">
        <v>455</v>
      </c>
      <c r="C12" s="128"/>
      <c r="D12" s="37">
        <v>0.31</v>
      </c>
      <c r="E12">
        <f t="shared" si="0"/>
        <v>0</v>
      </c>
      <c r="G12" t="str">
        <f t="shared" si="1"/>
        <v>Figura Professionale 10</v>
      </c>
      <c r="H12" s="126">
        <v>1</v>
      </c>
      <c r="I12" s="126">
        <v>1</v>
      </c>
      <c r="J12" s="126">
        <v>1</v>
      </c>
      <c r="K12" s="126">
        <v>1</v>
      </c>
      <c r="L12" s="126">
        <v>1</v>
      </c>
      <c r="M12" s="126">
        <v>1</v>
      </c>
      <c r="N12" s="126">
        <v>1</v>
      </c>
      <c r="O12" s="126">
        <v>1</v>
      </c>
      <c r="P12" s="126">
        <v>1</v>
      </c>
      <c r="Q12" s="126">
        <v>1</v>
      </c>
      <c r="R12" s="126">
        <v>1</v>
      </c>
      <c r="S12" s="126">
        <v>1</v>
      </c>
      <c r="T12" s="126">
        <v>1</v>
      </c>
      <c r="U12" s="126">
        <v>1</v>
      </c>
      <c r="V12" s="126">
        <v>1</v>
      </c>
      <c r="W12" s="126">
        <v>1</v>
      </c>
      <c r="X12" s="126">
        <v>1</v>
      </c>
      <c r="Y12" s="126">
        <v>1</v>
      </c>
      <c r="Z12" s="126">
        <v>1</v>
      </c>
      <c r="AA12" s="126">
        <v>1</v>
      </c>
      <c r="AB12" s="126">
        <v>1</v>
      </c>
      <c r="AC12" s="126">
        <v>1</v>
      </c>
      <c r="AD12" s="126">
        <v>1</v>
      </c>
      <c r="AE12" s="126">
        <v>1</v>
      </c>
      <c r="AF12" s="126">
        <v>1</v>
      </c>
      <c r="AG12" s="126">
        <v>1</v>
      </c>
      <c r="AH12" s="126">
        <v>1</v>
      </c>
      <c r="AI12" s="126">
        <v>1</v>
      </c>
      <c r="AJ12" s="126">
        <v>1</v>
      </c>
      <c r="AK12" s="126">
        <v>1</v>
      </c>
      <c r="AL12" s="126">
        <v>1</v>
      </c>
      <c r="AM12" s="126">
        <v>1</v>
      </c>
      <c r="AN12" s="126">
        <v>1</v>
      </c>
      <c r="AO12" s="126">
        <v>1</v>
      </c>
      <c r="AP12" s="126">
        <v>1</v>
      </c>
      <c r="AQ12" s="126">
        <v>1</v>
      </c>
      <c r="AR12" s="126">
        <v>1</v>
      </c>
      <c r="AS12" s="126">
        <v>1</v>
      </c>
      <c r="AT12" s="126">
        <v>1</v>
      </c>
      <c r="AU12" s="126">
        <v>1</v>
      </c>
      <c r="AV12" s="126">
        <v>1</v>
      </c>
      <c r="AW12" s="126">
        <v>1</v>
      </c>
      <c r="AX12" s="126">
        <v>1</v>
      </c>
      <c r="AY12" s="126">
        <v>1</v>
      </c>
      <c r="AZ12" s="126">
        <v>1</v>
      </c>
      <c r="BA12" s="126">
        <v>1</v>
      </c>
      <c r="BB12" s="126">
        <v>1</v>
      </c>
      <c r="BC12" s="126">
        <v>1</v>
      </c>
      <c r="BD12" s="126">
        <v>1</v>
      </c>
      <c r="BE12" s="126">
        <v>1</v>
      </c>
      <c r="BF12" s="126">
        <v>1</v>
      </c>
      <c r="BG12" s="126">
        <v>1</v>
      </c>
      <c r="BH12" s="126">
        <v>1</v>
      </c>
      <c r="BI12" s="126">
        <v>1</v>
      </c>
      <c r="BJ12" s="126">
        <v>1</v>
      </c>
      <c r="BK12" s="126">
        <v>1</v>
      </c>
      <c r="BL12" s="126">
        <v>1</v>
      </c>
      <c r="BM12" s="126">
        <v>1</v>
      </c>
      <c r="BN12" s="126">
        <v>1</v>
      </c>
      <c r="BO12" s="126">
        <v>1</v>
      </c>
    </row>
  </sheetData>
  <hyperlinks>
    <hyperlink ref="A1" location="Input!A1" display="Torna Input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showGridLines="0" workbookViewId="0">
      <selection activeCell="C6" sqref="C6"/>
    </sheetView>
  </sheetViews>
  <sheetFormatPr defaultRowHeight="15" x14ac:dyDescent="0.25"/>
  <cols>
    <col min="2" max="2" width="22.5703125" bestFit="1" customWidth="1"/>
    <col min="3" max="3" width="10.5703125" bestFit="1" customWidth="1"/>
  </cols>
  <sheetData>
    <row r="1" spans="1:3" x14ac:dyDescent="0.25">
      <c r="A1" s="44" t="s">
        <v>129</v>
      </c>
    </row>
    <row r="2" spans="1:3" x14ac:dyDescent="0.25">
      <c r="A2" s="44"/>
    </row>
    <row r="3" spans="1:3" x14ac:dyDescent="0.25">
      <c r="B3" s="68" t="s">
        <v>225</v>
      </c>
      <c r="C3" s="34"/>
    </row>
    <row r="4" spans="1:3" x14ac:dyDescent="0.25">
      <c r="B4" s="69" t="s">
        <v>226</v>
      </c>
      <c r="C4" s="71">
        <v>41698</v>
      </c>
    </row>
    <row r="5" spans="1:3" x14ac:dyDescent="0.25">
      <c r="B5" s="69" t="s">
        <v>227</v>
      </c>
      <c r="C5" s="37">
        <v>0.06</v>
      </c>
    </row>
    <row r="6" spans="1:3" x14ac:dyDescent="0.25">
      <c r="B6" s="69" t="s">
        <v>228</v>
      </c>
      <c r="C6" s="167">
        <v>20000</v>
      </c>
    </row>
    <row r="7" spans="1:3" x14ac:dyDescent="0.25">
      <c r="B7" s="70" t="s">
        <v>229</v>
      </c>
      <c r="C7" s="32">
        <v>20</v>
      </c>
    </row>
  </sheetData>
  <hyperlinks>
    <hyperlink ref="A1" location="Input!A1" display="Torna Input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app!$D$26:$D$85</xm:f>
          </x14:formula1>
          <xm:sqref>C4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showGridLines="0" workbookViewId="0">
      <selection activeCell="C6" sqref="C6"/>
    </sheetView>
  </sheetViews>
  <sheetFormatPr defaultRowHeight="15" x14ac:dyDescent="0.25"/>
  <cols>
    <col min="1" max="1" width="11.140625" bestFit="1" customWidth="1"/>
    <col min="2" max="2" width="31.5703125" bestFit="1" customWidth="1"/>
  </cols>
  <sheetData>
    <row r="1" spans="1:3" x14ac:dyDescent="0.25">
      <c r="A1" s="44" t="s">
        <v>129</v>
      </c>
    </row>
    <row r="3" spans="1:3" x14ac:dyDescent="0.25">
      <c r="B3" s="68" t="s">
        <v>225</v>
      </c>
      <c r="C3" s="34"/>
    </row>
    <row r="4" spans="1:3" x14ac:dyDescent="0.25">
      <c r="B4" s="69" t="s">
        <v>226</v>
      </c>
      <c r="C4" s="71">
        <v>42124</v>
      </c>
    </row>
    <row r="5" spans="1:3" x14ac:dyDescent="0.25">
      <c r="B5" s="69" t="s">
        <v>227</v>
      </c>
      <c r="C5" s="37">
        <v>0.06</v>
      </c>
    </row>
    <row r="6" spans="1:3" x14ac:dyDescent="0.25">
      <c r="B6" s="69" t="s">
        <v>312</v>
      </c>
      <c r="C6" s="167">
        <v>0</v>
      </c>
    </row>
    <row r="7" spans="1:3" x14ac:dyDescent="0.25">
      <c r="B7" s="76" t="s">
        <v>247</v>
      </c>
      <c r="C7" s="37">
        <v>0</v>
      </c>
    </row>
    <row r="8" spans="1:3" x14ac:dyDescent="0.25">
      <c r="B8" s="76" t="s">
        <v>248</v>
      </c>
      <c r="C8" s="37">
        <v>0</v>
      </c>
    </row>
    <row r="9" spans="1:3" x14ac:dyDescent="0.25">
      <c r="B9" s="70" t="s">
        <v>229</v>
      </c>
      <c r="C9" s="32">
        <v>24</v>
      </c>
    </row>
  </sheetData>
  <hyperlinks>
    <hyperlink ref="A1" location="Input!A1" display="Torna Input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app!$D$26:$D$85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106"/>
  <sheetViews>
    <sheetView showGridLines="0" workbookViewId="0">
      <pane xSplit="1" ySplit="2" topLeftCell="AT65" activePane="bottomRight" state="frozen"/>
      <selection pane="topRight" activeCell="B1" sqref="B1"/>
      <selection pane="bottomLeft" activeCell="A3" sqref="A3"/>
      <selection pane="bottomRight" activeCell="B3" sqref="B3:BI68"/>
    </sheetView>
  </sheetViews>
  <sheetFormatPr defaultRowHeight="15" x14ac:dyDescent="0.25"/>
  <cols>
    <col min="1" max="1" width="62.28515625" bestFit="1" customWidth="1"/>
    <col min="2" max="2" width="10.5703125" bestFit="1" customWidth="1"/>
    <col min="3" max="13" width="11.140625" bestFit="1" customWidth="1"/>
    <col min="14" max="51" width="10.5703125" bestFit="1" customWidth="1"/>
    <col min="52" max="61" width="11.42578125" bestFit="1" customWidth="1"/>
  </cols>
  <sheetData>
    <row r="1" spans="1:63" x14ac:dyDescent="0.25">
      <c r="A1" s="102" t="s">
        <v>341</v>
      </c>
      <c r="B1" s="7"/>
    </row>
    <row r="2" spans="1:63" x14ac:dyDescent="0.25">
      <c r="A2" t="s">
        <v>374</v>
      </c>
      <c r="B2" s="31">
        <f>+SPm!C2</f>
        <v>41640</v>
      </c>
      <c r="C2" s="31">
        <f>+SPm!D2</f>
        <v>41698</v>
      </c>
      <c r="D2" s="31">
        <f>+SPm!E2</f>
        <v>41729</v>
      </c>
      <c r="E2" s="31">
        <f>+SPm!F2</f>
        <v>41759</v>
      </c>
      <c r="F2" s="31">
        <f>+SPm!G2</f>
        <v>41790</v>
      </c>
      <c r="G2" s="31">
        <f>+SPm!H2</f>
        <v>41820</v>
      </c>
      <c r="H2" s="31">
        <f>+SPm!I2</f>
        <v>41851</v>
      </c>
      <c r="I2" s="31">
        <f>+SPm!J2</f>
        <v>41882</v>
      </c>
      <c r="J2" s="31">
        <f>+SPm!K2</f>
        <v>41912</v>
      </c>
      <c r="K2" s="31">
        <f>+SPm!L2</f>
        <v>41943</v>
      </c>
      <c r="L2" s="31">
        <f>+SPm!M2</f>
        <v>41973</v>
      </c>
      <c r="M2" s="31">
        <f>+SPm!N2</f>
        <v>42004</v>
      </c>
      <c r="N2" s="31">
        <f>+SPm!O2</f>
        <v>42035</v>
      </c>
      <c r="O2" s="31">
        <f>+SPm!P2</f>
        <v>42063</v>
      </c>
      <c r="P2" s="31">
        <f>+SPm!Q2</f>
        <v>42094</v>
      </c>
      <c r="Q2" s="31">
        <f>+SPm!R2</f>
        <v>42124</v>
      </c>
      <c r="R2" s="31">
        <f>+SPm!S2</f>
        <v>42155</v>
      </c>
      <c r="S2" s="31">
        <f>+SPm!T2</f>
        <v>42185</v>
      </c>
      <c r="T2" s="31">
        <f>+SPm!U2</f>
        <v>42216</v>
      </c>
      <c r="U2" s="31">
        <f>+SPm!V2</f>
        <v>42247</v>
      </c>
      <c r="V2" s="31">
        <f>+SPm!W2</f>
        <v>42277</v>
      </c>
      <c r="W2" s="31">
        <f>+SPm!X2</f>
        <v>42308</v>
      </c>
      <c r="X2" s="31">
        <f>+SPm!Y2</f>
        <v>42338</v>
      </c>
      <c r="Y2" s="31">
        <f>+SPm!Z2</f>
        <v>42369</v>
      </c>
      <c r="Z2" s="31">
        <f>+SPm!AA2</f>
        <v>42400</v>
      </c>
      <c r="AA2" s="31">
        <f>+SPm!AB2</f>
        <v>42429</v>
      </c>
      <c r="AB2" s="31">
        <f>+SPm!AC2</f>
        <v>42460</v>
      </c>
      <c r="AC2" s="31">
        <f>+SPm!AD2</f>
        <v>42490</v>
      </c>
      <c r="AD2" s="31">
        <f>+SPm!AE2</f>
        <v>42521</v>
      </c>
      <c r="AE2" s="31">
        <f>+SPm!AF2</f>
        <v>42551</v>
      </c>
      <c r="AF2" s="31">
        <f>+SPm!AG2</f>
        <v>42582</v>
      </c>
      <c r="AG2" s="31">
        <f>+SPm!AH2</f>
        <v>42613</v>
      </c>
      <c r="AH2" s="31">
        <f>+SPm!AI2</f>
        <v>42643</v>
      </c>
      <c r="AI2" s="31">
        <f>+SPm!AJ2</f>
        <v>42674</v>
      </c>
      <c r="AJ2" s="31">
        <f>+SPm!AK2</f>
        <v>42704</v>
      </c>
      <c r="AK2" s="31">
        <f>+SPm!AL2</f>
        <v>42735</v>
      </c>
      <c r="AL2" s="31">
        <f>+SPm!AM2</f>
        <v>42766</v>
      </c>
      <c r="AM2" s="31">
        <f>+SPm!AN2</f>
        <v>42794</v>
      </c>
      <c r="AN2" s="31">
        <f>+SPm!AO2</f>
        <v>42825</v>
      </c>
      <c r="AO2" s="31">
        <f>+SPm!AP2</f>
        <v>42855</v>
      </c>
      <c r="AP2" s="31">
        <f>+SPm!AQ2</f>
        <v>42886</v>
      </c>
      <c r="AQ2" s="31">
        <f>+SPm!AR2</f>
        <v>42916</v>
      </c>
      <c r="AR2" s="31">
        <f>+SPm!AS2</f>
        <v>42947</v>
      </c>
      <c r="AS2" s="31">
        <f>+SPm!AT2</f>
        <v>42978</v>
      </c>
      <c r="AT2" s="31">
        <f>+SPm!AU2</f>
        <v>43008</v>
      </c>
      <c r="AU2" s="31">
        <f>+SPm!AV2</f>
        <v>43039</v>
      </c>
      <c r="AV2" s="31">
        <f>+SPm!AW2</f>
        <v>43069</v>
      </c>
      <c r="AW2" s="31">
        <f>+SPm!AX2</f>
        <v>43100</v>
      </c>
      <c r="AX2" s="31">
        <f>+SPm!AY2</f>
        <v>43131</v>
      </c>
      <c r="AY2" s="31">
        <f>+SPm!AZ2</f>
        <v>43159</v>
      </c>
      <c r="AZ2" s="31">
        <f>+SPm!BA2</f>
        <v>43190</v>
      </c>
      <c r="BA2" s="31">
        <f>+SPm!BB2</f>
        <v>43220</v>
      </c>
      <c r="BB2" s="31">
        <f>+SPm!BC2</f>
        <v>43251</v>
      </c>
      <c r="BC2" s="31">
        <f>+SPm!BD2</f>
        <v>43281</v>
      </c>
      <c r="BD2" s="31">
        <f>+SPm!BE2</f>
        <v>43312</v>
      </c>
      <c r="BE2" s="31">
        <f>+SPm!BF2</f>
        <v>43343</v>
      </c>
      <c r="BF2" s="31">
        <f>+SPm!BG2</f>
        <v>43373</v>
      </c>
      <c r="BG2" s="31">
        <f>+SPm!BH2</f>
        <v>43404</v>
      </c>
      <c r="BH2" s="31">
        <f>+SPm!BI2</f>
        <v>43434</v>
      </c>
      <c r="BI2" s="31">
        <f>+SPm!BJ2</f>
        <v>43465</v>
      </c>
      <c r="BJ2" s="31"/>
      <c r="BK2" s="31"/>
    </row>
    <row r="3" spans="1:63" x14ac:dyDescent="0.25">
      <c r="A3" s="1" t="s">
        <v>47</v>
      </c>
      <c r="B3" s="137"/>
      <c r="C3" s="137">
        <f>+B5</f>
        <v>2000</v>
      </c>
      <c r="D3" s="137">
        <f t="shared" ref="D3:BI3" si="0">+C5</f>
        <v>2000</v>
      </c>
      <c r="E3" s="137">
        <f t="shared" si="0"/>
        <v>2000</v>
      </c>
      <c r="F3" s="137">
        <f t="shared" si="0"/>
        <v>2000</v>
      </c>
      <c r="G3" s="137">
        <f t="shared" si="0"/>
        <v>2000</v>
      </c>
      <c r="H3" s="137">
        <f t="shared" si="0"/>
        <v>2000</v>
      </c>
      <c r="I3" s="137">
        <f t="shared" si="0"/>
        <v>2000</v>
      </c>
      <c r="J3" s="137">
        <f t="shared" si="0"/>
        <v>2000</v>
      </c>
      <c r="K3" s="137">
        <f t="shared" si="0"/>
        <v>2000</v>
      </c>
      <c r="L3" s="137">
        <f t="shared" si="0"/>
        <v>2000</v>
      </c>
      <c r="M3" s="137">
        <f t="shared" si="0"/>
        <v>2000</v>
      </c>
      <c r="N3" s="137">
        <f t="shared" si="0"/>
        <v>2000</v>
      </c>
      <c r="O3" s="137">
        <f t="shared" si="0"/>
        <v>4000</v>
      </c>
      <c r="P3" s="137">
        <f t="shared" si="0"/>
        <v>4000</v>
      </c>
      <c r="Q3" s="137">
        <f t="shared" si="0"/>
        <v>4000</v>
      </c>
      <c r="R3" s="137">
        <f t="shared" si="0"/>
        <v>4000</v>
      </c>
      <c r="S3" s="137">
        <f t="shared" si="0"/>
        <v>4000</v>
      </c>
      <c r="T3" s="137">
        <f t="shared" si="0"/>
        <v>4000</v>
      </c>
      <c r="U3" s="137">
        <f t="shared" si="0"/>
        <v>4000</v>
      </c>
      <c r="V3" s="137">
        <f t="shared" si="0"/>
        <v>4000</v>
      </c>
      <c r="W3" s="137">
        <f t="shared" si="0"/>
        <v>4000</v>
      </c>
      <c r="X3" s="137">
        <f t="shared" si="0"/>
        <v>4000</v>
      </c>
      <c r="Y3" s="137">
        <f t="shared" si="0"/>
        <v>4000</v>
      </c>
      <c r="Z3" s="137">
        <f t="shared" si="0"/>
        <v>4000</v>
      </c>
      <c r="AA3" s="137">
        <f t="shared" si="0"/>
        <v>6000</v>
      </c>
      <c r="AB3" s="137">
        <f t="shared" si="0"/>
        <v>6000</v>
      </c>
      <c r="AC3" s="137">
        <f t="shared" si="0"/>
        <v>6000</v>
      </c>
      <c r="AD3" s="137">
        <f t="shared" si="0"/>
        <v>6000</v>
      </c>
      <c r="AE3" s="137">
        <f t="shared" si="0"/>
        <v>6000</v>
      </c>
      <c r="AF3" s="137">
        <f t="shared" si="0"/>
        <v>6000</v>
      </c>
      <c r="AG3" s="137">
        <f t="shared" si="0"/>
        <v>6000</v>
      </c>
      <c r="AH3" s="137">
        <f t="shared" si="0"/>
        <v>6000</v>
      </c>
      <c r="AI3" s="137">
        <f t="shared" si="0"/>
        <v>6000</v>
      </c>
      <c r="AJ3" s="137">
        <f t="shared" si="0"/>
        <v>6000</v>
      </c>
      <c r="AK3" s="137">
        <f t="shared" si="0"/>
        <v>6000</v>
      </c>
      <c r="AL3" s="137">
        <f t="shared" si="0"/>
        <v>6000</v>
      </c>
      <c r="AM3" s="137">
        <f t="shared" si="0"/>
        <v>8000</v>
      </c>
      <c r="AN3" s="137">
        <f t="shared" si="0"/>
        <v>8000</v>
      </c>
      <c r="AO3" s="137">
        <f t="shared" si="0"/>
        <v>8000</v>
      </c>
      <c r="AP3" s="137">
        <f t="shared" si="0"/>
        <v>8000</v>
      </c>
      <c r="AQ3" s="137">
        <f t="shared" si="0"/>
        <v>8000</v>
      </c>
      <c r="AR3" s="137">
        <f t="shared" si="0"/>
        <v>8000</v>
      </c>
      <c r="AS3" s="137">
        <f t="shared" si="0"/>
        <v>8000</v>
      </c>
      <c r="AT3" s="137">
        <f t="shared" si="0"/>
        <v>8000</v>
      </c>
      <c r="AU3" s="137">
        <f t="shared" si="0"/>
        <v>8000</v>
      </c>
      <c r="AV3" s="137">
        <f t="shared" si="0"/>
        <v>8000</v>
      </c>
      <c r="AW3" s="137">
        <f t="shared" si="0"/>
        <v>8000</v>
      </c>
      <c r="AX3" s="137">
        <f t="shared" si="0"/>
        <v>8000</v>
      </c>
      <c r="AY3" s="137">
        <f t="shared" si="0"/>
        <v>8000</v>
      </c>
      <c r="AZ3" s="137">
        <f t="shared" si="0"/>
        <v>8000</v>
      </c>
      <c r="BA3" s="137">
        <f t="shared" si="0"/>
        <v>28000</v>
      </c>
      <c r="BB3" s="137">
        <f t="shared" si="0"/>
        <v>28000</v>
      </c>
      <c r="BC3" s="137">
        <f t="shared" si="0"/>
        <v>28000</v>
      </c>
      <c r="BD3" s="137">
        <f t="shared" si="0"/>
        <v>28000</v>
      </c>
      <c r="BE3" s="137">
        <f t="shared" si="0"/>
        <v>28000</v>
      </c>
      <c r="BF3" s="137">
        <f t="shared" si="0"/>
        <v>28000</v>
      </c>
      <c r="BG3" s="137">
        <f t="shared" si="0"/>
        <v>28000</v>
      </c>
      <c r="BH3" s="137">
        <f t="shared" si="0"/>
        <v>28000</v>
      </c>
      <c r="BI3" s="137">
        <f t="shared" si="0"/>
        <v>28000</v>
      </c>
      <c r="BJ3" s="9"/>
    </row>
    <row r="4" spans="1:63" x14ac:dyDescent="0.25">
      <c r="A4" s="1" t="s">
        <v>48</v>
      </c>
      <c r="B4" s="137">
        <f>+M_Vendite!D112</f>
        <v>1000</v>
      </c>
      <c r="C4" s="137">
        <f>+M_Vendite!E112</f>
        <v>1000</v>
      </c>
      <c r="D4" s="137">
        <f>+M_Vendite!F112</f>
        <v>1000</v>
      </c>
      <c r="E4" s="137">
        <f>+M_Vendite!G112</f>
        <v>1000</v>
      </c>
      <c r="F4" s="137">
        <f>+M_Vendite!H112</f>
        <v>1000</v>
      </c>
      <c r="G4" s="137">
        <f>+M_Vendite!I112</f>
        <v>1000</v>
      </c>
      <c r="H4" s="137">
        <f>+M_Vendite!J112</f>
        <v>1000</v>
      </c>
      <c r="I4" s="137">
        <f>+M_Vendite!K112</f>
        <v>1000</v>
      </c>
      <c r="J4" s="137">
        <f>+M_Vendite!L112</f>
        <v>1000</v>
      </c>
      <c r="K4" s="137">
        <f>+M_Vendite!M112</f>
        <v>1000</v>
      </c>
      <c r="L4" s="137">
        <f>+M_Vendite!N112</f>
        <v>1000</v>
      </c>
      <c r="M4" s="137">
        <f>+M_Vendite!O112</f>
        <v>1000</v>
      </c>
      <c r="N4" s="137">
        <f>+M_Vendite!P112</f>
        <v>2000</v>
      </c>
      <c r="O4" s="137">
        <f>+M_Vendite!Q112</f>
        <v>2000</v>
      </c>
      <c r="P4" s="137">
        <f>+M_Vendite!R112</f>
        <v>2000</v>
      </c>
      <c r="Q4" s="137">
        <f>+M_Vendite!S112</f>
        <v>2000</v>
      </c>
      <c r="R4" s="137">
        <f>+M_Vendite!T112</f>
        <v>2000</v>
      </c>
      <c r="S4" s="137">
        <f>+M_Vendite!U112</f>
        <v>2000</v>
      </c>
      <c r="T4" s="137">
        <f>+M_Vendite!V112</f>
        <v>2000</v>
      </c>
      <c r="U4" s="137">
        <f>+M_Vendite!W112</f>
        <v>2000</v>
      </c>
      <c r="V4" s="137">
        <f>+M_Vendite!X112</f>
        <v>2000</v>
      </c>
      <c r="W4" s="137">
        <f>+M_Vendite!Y112</f>
        <v>2000</v>
      </c>
      <c r="X4" s="137">
        <f>+M_Vendite!Z112</f>
        <v>2000</v>
      </c>
      <c r="Y4" s="137">
        <f>+M_Vendite!AA112</f>
        <v>2000</v>
      </c>
      <c r="Z4" s="137">
        <f>+M_Vendite!AB112</f>
        <v>3000</v>
      </c>
      <c r="AA4" s="137">
        <f>+M_Vendite!AC112</f>
        <v>3000</v>
      </c>
      <c r="AB4" s="137">
        <f>+M_Vendite!AD112</f>
        <v>3000</v>
      </c>
      <c r="AC4" s="137">
        <f>+M_Vendite!AE112</f>
        <v>3000</v>
      </c>
      <c r="AD4" s="137">
        <f>+M_Vendite!AF112</f>
        <v>3000</v>
      </c>
      <c r="AE4" s="137">
        <f>+M_Vendite!AG112</f>
        <v>3000</v>
      </c>
      <c r="AF4" s="137">
        <f>+M_Vendite!AH112</f>
        <v>3000</v>
      </c>
      <c r="AG4" s="137">
        <f>+M_Vendite!AI112</f>
        <v>3000</v>
      </c>
      <c r="AH4" s="137">
        <f>+M_Vendite!AJ112</f>
        <v>3000</v>
      </c>
      <c r="AI4" s="137">
        <f>+M_Vendite!AK112</f>
        <v>3000</v>
      </c>
      <c r="AJ4" s="137">
        <f>+M_Vendite!AL112</f>
        <v>3000</v>
      </c>
      <c r="AK4" s="137">
        <f>+M_Vendite!AM112</f>
        <v>3000</v>
      </c>
      <c r="AL4" s="137">
        <f>+M_Vendite!AN112</f>
        <v>4000</v>
      </c>
      <c r="AM4" s="137">
        <f>+M_Vendite!AO112</f>
        <v>4000</v>
      </c>
      <c r="AN4" s="137">
        <f>+M_Vendite!AP112</f>
        <v>4000</v>
      </c>
      <c r="AO4" s="137">
        <f>+M_Vendite!AQ112</f>
        <v>4000</v>
      </c>
      <c r="AP4" s="137">
        <f>+M_Vendite!AR112</f>
        <v>4000</v>
      </c>
      <c r="AQ4" s="137">
        <f>+M_Vendite!AS112</f>
        <v>4000</v>
      </c>
      <c r="AR4" s="137">
        <f>+M_Vendite!AT112</f>
        <v>4000</v>
      </c>
      <c r="AS4" s="137">
        <f>+M_Vendite!AU112</f>
        <v>4000</v>
      </c>
      <c r="AT4" s="137">
        <f>+M_Vendite!AV112</f>
        <v>4000</v>
      </c>
      <c r="AU4" s="137">
        <f>+M_Vendite!AW112</f>
        <v>4000</v>
      </c>
      <c r="AV4" s="137">
        <f>+M_Vendite!AX112</f>
        <v>4000</v>
      </c>
      <c r="AW4" s="137">
        <f>+M_Vendite!AY112</f>
        <v>4000</v>
      </c>
      <c r="AX4" s="137">
        <f>+M_Vendite!AZ112</f>
        <v>4000</v>
      </c>
      <c r="AY4" s="137">
        <f>+M_Vendite!BA112</f>
        <v>4000</v>
      </c>
      <c r="AZ4" s="137">
        <f>+M_Vendite!BB112</f>
        <v>14000</v>
      </c>
      <c r="BA4" s="137">
        <f>+M_Vendite!BC112</f>
        <v>14000</v>
      </c>
      <c r="BB4" s="137">
        <f>+M_Vendite!BD112</f>
        <v>14000</v>
      </c>
      <c r="BC4" s="137">
        <f>+M_Vendite!BE112</f>
        <v>14000</v>
      </c>
      <c r="BD4" s="137">
        <f>+M_Vendite!BF112</f>
        <v>14000</v>
      </c>
      <c r="BE4" s="137">
        <f>+M_Vendite!BG112</f>
        <v>14000</v>
      </c>
      <c r="BF4" s="137">
        <f>+M_Vendite!BH112</f>
        <v>14000</v>
      </c>
      <c r="BG4" s="137">
        <f>+M_Vendite!BI112</f>
        <v>14000</v>
      </c>
      <c r="BH4" s="137">
        <f>+M_Vendite!BJ112</f>
        <v>14000</v>
      </c>
      <c r="BI4" s="137">
        <f>+M_Vendite!BK112</f>
        <v>14000</v>
      </c>
      <c r="BJ4" s="9"/>
    </row>
    <row r="5" spans="1:63" x14ac:dyDescent="0.25">
      <c r="A5" s="1" t="s">
        <v>49</v>
      </c>
      <c r="B5" s="138">
        <f>+M_Vendite!D135</f>
        <v>2000</v>
      </c>
      <c r="C5" s="138">
        <f>+M_Vendite!E135</f>
        <v>2000</v>
      </c>
      <c r="D5" s="138">
        <f>+M_Vendite!F135</f>
        <v>2000</v>
      </c>
      <c r="E5" s="138">
        <f>+M_Vendite!G135</f>
        <v>2000</v>
      </c>
      <c r="F5" s="138">
        <f>+M_Vendite!H135</f>
        <v>2000</v>
      </c>
      <c r="G5" s="138">
        <f>+M_Vendite!I135</f>
        <v>2000</v>
      </c>
      <c r="H5" s="138">
        <f>+M_Vendite!J135</f>
        <v>2000</v>
      </c>
      <c r="I5" s="138">
        <f>+M_Vendite!K135</f>
        <v>2000</v>
      </c>
      <c r="J5" s="138">
        <f>+M_Vendite!L135</f>
        <v>2000</v>
      </c>
      <c r="K5" s="138">
        <f>+M_Vendite!M135</f>
        <v>2000</v>
      </c>
      <c r="L5" s="138">
        <f>+M_Vendite!N135</f>
        <v>2000</v>
      </c>
      <c r="M5" s="138">
        <f>+M_Vendite!O135</f>
        <v>2000</v>
      </c>
      <c r="N5" s="138">
        <f>+M_Vendite!P135</f>
        <v>4000</v>
      </c>
      <c r="O5" s="138">
        <f>+M_Vendite!Q135</f>
        <v>4000</v>
      </c>
      <c r="P5" s="138">
        <f>+M_Vendite!R135</f>
        <v>4000</v>
      </c>
      <c r="Q5" s="138">
        <f>+M_Vendite!S135</f>
        <v>4000</v>
      </c>
      <c r="R5" s="138">
        <f>+M_Vendite!T135</f>
        <v>4000</v>
      </c>
      <c r="S5" s="138">
        <f>+M_Vendite!U135</f>
        <v>4000</v>
      </c>
      <c r="T5" s="138">
        <f>+M_Vendite!V135</f>
        <v>4000</v>
      </c>
      <c r="U5" s="138">
        <f>+M_Vendite!W135</f>
        <v>4000</v>
      </c>
      <c r="V5" s="138">
        <f>+M_Vendite!X135</f>
        <v>4000</v>
      </c>
      <c r="W5" s="138">
        <f>+M_Vendite!Y135</f>
        <v>4000</v>
      </c>
      <c r="X5" s="138">
        <f>+M_Vendite!Z135</f>
        <v>4000</v>
      </c>
      <c r="Y5" s="138">
        <f>+M_Vendite!AA135</f>
        <v>4000</v>
      </c>
      <c r="Z5" s="138">
        <f>+M_Vendite!AB135</f>
        <v>6000</v>
      </c>
      <c r="AA5" s="138">
        <f>+M_Vendite!AC135</f>
        <v>6000</v>
      </c>
      <c r="AB5" s="138">
        <f>+M_Vendite!AD135</f>
        <v>6000</v>
      </c>
      <c r="AC5" s="138">
        <f>+M_Vendite!AE135</f>
        <v>6000</v>
      </c>
      <c r="AD5" s="138">
        <f>+M_Vendite!AF135</f>
        <v>6000</v>
      </c>
      <c r="AE5" s="138">
        <f>+M_Vendite!AG135</f>
        <v>6000</v>
      </c>
      <c r="AF5" s="138">
        <f>+M_Vendite!AH135</f>
        <v>6000</v>
      </c>
      <c r="AG5" s="138">
        <f>+M_Vendite!AI135</f>
        <v>6000</v>
      </c>
      <c r="AH5" s="138">
        <f>+M_Vendite!AJ135</f>
        <v>6000</v>
      </c>
      <c r="AI5" s="138">
        <f>+M_Vendite!AK135</f>
        <v>6000</v>
      </c>
      <c r="AJ5" s="138">
        <f>+M_Vendite!AL135</f>
        <v>6000</v>
      </c>
      <c r="AK5" s="138">
        <f>+M_Vendite!AM135</f>
        <v>6000</v>
      </c>
      <c r="AL5" s="138">
        <f>+M_Vendite!AN135</f>
        <v>8000</v>
      </c>
      <c r="AM5" s="138">
        <f>+M_Vendite!AO135</f>
        <v>8000</v>
      </c>
      <c r="AN5" s="138">
        <f>+M_Vendite!AP135</f>
        <v>8000</v>
      </c>
      <c r="AO5" s="138">
        <f>+M_Vendite!AQ135</f>
        <v>8000</v>
      </c>
      <c r="AP5" s="138">
        <f>+M_Vendite!AR135</f>
        <v>8000</v>
      </c>
      <c r="AQ5" s="138">
        <f>+M_Vendite!AS135</f>
        <v>8000</v>
      </c>
      <c r="AR5" s="138">
        <f>+M_Vendite!AT135</f>
        <v>8000</v>
      </c>
      <c r="AS5" s="138">
        <f>+M_Vendite!AU135</f>
        <v>8000</v>
      </c>
      <c r="AT5" s="138">
        <f>+M_Vendite!AV135</f>
        <v>8000</v>
      </c>
      <c r="AU5" s="138">
        <f>+M_Vendite!AW135</f>
        <v>8000</v>
      </c>
      <c r="AV5" s="138">
        <f>+M_Vendite!AX135</f>
        <v>8000</v>
      </c>
      <c r="AW5" s="138">
        <f>+M_Vendite!AY135</f>
        <v>8000</v>
      </c>
      <c r="AX5" s="138">
        <f>+M_Vendite!AZ135</f>
        <v>8000</v>
      </c>
      <c r="AY5" s="138">
        <f>+M_Vendite!BA135</f>
        <v>8000</v>
      </c>
      <c r="AZ5" s="138">
        <f>+M_Vendite!BB135</f>
        <v>28000</v>
      </c>
      <c r="BA5" s="138">
        <f>+M_Vendite!BC135</f>
        <v>28000</v>
      </c>
      <c r="BB5" s="138">
        <f>+M_Vendite!BD135</f>
        <v>28000</v>
      </c>
      <c r="BC5" s="138">
        <f>+M_Vendite!BE135</f>
        <v>28000</v>
      </c>
      <c r="BD5" s="138">
        <f>+M_Vendite!BF135</f>
        <v>28000</v>
      </c>
      <c r="BE5" s="138">
        <f>+M_Vendite!BG135</f>
        <v>28000</v>
      </c>
      <c r="BF5" s="138">
        <f>+M_Vendite!BH135</f>
        <v>28000</v>
      </c>
      <c r="BG5" s="138">
        <f>+M_Vendite!BI135</f>
        <v>28000</v>
      </c>
      <c r="BH5" s="138">
        <f>+M_Vendite!BJ135</f>
        <v>28000</v>
      </c>
      <c r="BI5" s="138">
        <f>+M_Vendite!BK135</f>
        <v>28000</v>
      </c>
      <c r="BJ5" s="10"/>
    </row>
    <row r="6" spans="1:63" x14ac:dyDescent="0.25">
      <c r="A6" s="11" t="s">
        <v>50</v>
      </c>
      <c r="B6" s="138">
        <f>+B4+B5-B3</f>
        <v>3000</v>
      </c>
      <c r="C6" s="138">
        <f t="shared" ref="C6:AC6" si="1">+C4+C5-C3</f>
        <v>1000</v>
      </c>
      <c r="D6" s="138">
        <f t="shared" si="1"/>
        <v>1000</v>
      </c>
      <c r="E6" s="138">
        <f t="shared" si="1"/>
        <v>1000</v>
      </c>
      <c r="F6" s="138">
        <f t="shared" si="1"/>
        <v>1000</v>
      </c>
      <c r="G6" s="138">
        <f t="shared" si="1"/>
        <v>1000</v>
      </c>
      <c r="H6" s="138">
        <f t="shared" si="1"/>
        <v>1000</v>
      </c>
      <c r="I6" s="138">
        <f t="shared" si="1"/>
        <v>1000</v>
      </c>
      <c r="J6" s="138">
        <f t="shared" si="1"/>
        <v>1000</v>
      </c>
      <c r="K6" s="138">
        <f t="shared" si="1"/>
        <v>1000</v>
      </c>
      <c r="L6" s="138">
        <f t="shared" si="1"/>
        <v>1000</v>
      </c>
      <c r="M6" s="138">
        <f t="shared" si="1"/>
        <v>1000</v>
      </c>
      <c r="N6" s="138">
        <f t="shared" si="1"/>
        <v>4000</v>
      </c>
      <c r="O6" s="138">
        <f t="shared" si="1"/>
        <v>2000</v>
      </c>
      <c r="P6" s="138">
        <f t="shared" si="1"/>
        <v>2000</v>
      </c>
      <c r="Q6" s="138">
        <f t="shared" si="1"/>
        <v>2000</v>
      </c>
      <c r="R6" s="138">
        <f t="shared" si="1"/>
        <v>2000</v>
      </c>
      <c r="S6" s="138">
        <f t="shared" si="1"/>
        <v>2000</v>
      </c>
      <c r="T6" s="138">
        <f t="shared" si="1"/>
        <v>2000</v>
      </c>
      <c r="U6" s="138">
        <f t="shared" si="1"/>
        <v>2000</v>
      </c>
      <c r="V6" s="138">
        <f t="shared" si="1"/>
        <v>2000</v>
      </c>
      <c r="W6" s="138">
        <f t="shared" si="1"/>
        <v>2000</v>
      </c>
      <c r="X6" s="138">
        <f t="shared" si="1"/>
        <v>2000</v>
      </c>
      <c r="Y6" s="138">
        <f t="shared" si="1"/>
        <v>2000</v>
      </c>
      <c r="Z6" s="138">
        <f t="shared" si="1"/>
        <v>5000</v>
      </c>
      <c r="AA6" s="138">
        <f t="shared" si="1"/>
        <v>3000</v>
      </c>
      <c r="AB6" s="138">
        <f t="shared" si="1"/>
        <v>3000</v>
      </c>
      <c r="AC6" s="138">
        <f t="shared" si="1"/>
        <v>3000</v>
      </c>
      <c r="AD6" s="138">
        <f>+AD4+AD5-AD3</f>
        <v>3000</v>
      </c>
      <c r="AE6" s="138">
        <f t="shared" ref="AE6" si="2">+AE4+AE5-AE3</f>
        <v>3000</v>
      </c>
      <c r="AF6" s="138">
        <f t="shared" ref="AF6" si="3">+AF4+AF5-AF3</f>
        <v>3000</v>
      </c>
      <c r="AG6" s="138">
        <f t="shared" ref="AG6" si="4">+AG4+AG5-AG3</f>
        <v>3000</v>
      </c>
      <c r="AH6" s="138">
        <f t="shared" ref="AH6" si="5">+AH4+AH5-AH3</f>
        <v>3000</v>
      </c>
      <c r="AI6" s="138">
        <f t="shared" ref="AI6" si="6">+AI4+AI5-AI3</f>
        <v>3000</v>
      </c>
      <c r="AJ6" s="138">
        <f t="shared" ref="AJ6" si="7">+AJ4+AJ5-AJ3</f>
        <v>3000</v>
      </c>
      <c r="AK6" s="138">
        <f t="shared" ref="AK6" si="8">+AK4+AK5-AK3</f>
        <v>3000</v>
      </c>
      <c r="AL6" s="138">
        <f t="shared" ref="AL6" si="9">+AL4+AL5-AL3</f>
        <v>6000</v>
      </c>
      <c r="AM6" s="138">
        <f t="shared" ref="AM6" si="10">+AM4+AM5-AM3</f>
        <v>4000</v>
      </c>
      <c r="AN6" s="138">
        <f t="shared" ref="AN6" si="11">+AN4+AN5-AN3</f>
        <v>4000</v>
      </c>
      <c r="AO6" s="138">
        <f t="shared" ref="AO6" si="12">+AO4+AO5-AO3</f>
        <v>4000</v>
      </c>
      <c r="AP6" s="138">
        <f t="shared" ref="AP6" si="13">+AP4+AP5-AP3</f>
        <v>4000</v>
      </c>
      <c r="AQ6" s="138">
        <f t="shared" ref="AQ6" si="14">+AQ4+AQ5-AQ3</f>
        <v>4000</v>
      </c>
      <c r="AR6" s="138">
        <f t="shared" ref="AR6" si="15">+AR4+AR5-AR3</f>
        <v>4000</v>
      </c>
      <c r="AS6" s="138">
        <f t="shared" ref="AS6" si="16">+AS4+AS5-AS3</f>
        <v>4000</v>
      </c>
      <c r="AT6" s="138">
        <f t="shared" ref="AT6" si="17">+AT4+AT5-AT3</f>
        <v>4000</v>
      </c>
      <c r="AU6" s="138">
        <f>+AU4+AU5-AU3</f>
        <v>4000</v>
      </c>
      <c r="AV6" s="138">
        <f t="shared" ref="AV6" si="18">+AV4+AV5-AV3</f>
        <v>4000</v>
      </c>
      <c r="AW6" s="138">
        <f t="shared" ref="AW6" si="19">+AW4+AW5-AW3</f>
        <v>4000</v>
      </c>
      <c r="AX6" s="138">
        <f t="shared" ref="AX6" si="20">+AX4+AX5-AX3</f>
        <v>4000</v>
      </c>
      <c r="AY6" s="138">
        <f t="shared" ref="AY6" si="21">+AY4+AY5-AY3</f>
        <v>4000</v>
      </c>
      <c r="AZ6" s="138">
        <f t="shared" ref="AZ6" si="22">+AZ4+AZ5-AZ3</f>
        <v>34000</v>
      </c>
      <c r="BA6" s="138">
        <f t="shared" ref="BA6" si="23">+BA4+BA5-BA3</f>
        <v>14000</v>
      </c>
      <c r="BB6" s="138">
        <f t="shared" ref="BB6" si="24">+BB4+BB5-BB3</f>
        <v>14000</v>
      </c>
      <c r="BC6" s="138">
        <f t="shared" ref="BC6" si="25">+BC4+BC5-BC3</f>
        <v>14000</v>
      </c>
      <c r="BD6" s="138">
        <f t="shared" ref="BD6" si="26">+BD4+BD5-BD3</f>
        <v>14000</v>
      </c>
      <c r="BE6" s="138">
        <f t="shared" ref="BE6" si="27">+BE4+BE5-BE3</f>
        <v>14000</v>
      </c>
      <c r="BF6" s="138">
        <f t="shared" ref="BF6" si="28">+BF4+BF5-BF3</f>
        <v>14000</v>
      </c>
      <c r="BG6" s="138">
        <f t="shared" ref="BG6" si="29">+BG4+BG5-BG3</f>
        <v>14000</v>
      </c>
      <c r="BH6" s="138">
        <f t="shared" ref="BH6" si="30">+BH4+BH5-BH3</f>
        <v>14000</v>
      </c>
      <c r="BI6" s="138">
        <f t="shared" ref="BI6" si="31">+BI4+BI5-BI3</f>
        <v>14000</v>
      </c>
      <c r="BJ6" s="10"/>
    </row>
    <row r="7" spans="1:63" x14ac:dyDescent="0.25">
      <c r="A7" s="11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9"/>
    </row>
    <row r="8" spans="1:63" x14ac:dyDescent="0.25">
      <c r="A8" s="1" t="s">
        <v>51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9"/>
    </row>
    <row r="9" spans="1:63" x14ac:dyDescent="0.25">
      <c r="A9" s="1" t="s">
        <v>52</v>
      </c>
      <c r="B9" s="137">
        <f>+M_Acquisti!D113</f>
        <v>0</v>
      </c>
      <c r="C9" s="137">
        <f>+M_Acquisti!E113</f>
        <v>0</v>
      </c>
      <c r="D9" s="137">
        <f>+M_Acquisti!F113</f>
        <v>0</v>
      </c>
      <c r="E9" s="137">
        <f>+M_Acquisti!G113</f>
        <v>0</v>
      </c>
      <c r="F9" s="137">
        <f>+M_Acquisti!H113</f>
        <v>0</v>
      </c>
      <c r="G9" s="137">
        <f>+M_Acquisti!I113</f>
        <v>0</v>
      </c>
      <c r="H9" s="137">
        <f>+M_Acquisti!J113</f>
        <v>0</v>
      </c>
      <c r="I9" s="137">
        <f>+M_Acquisti!K113</f>
        <v>0</v>
      </c>
      <c r="J9" s="137">
        <f>+M_Acquisti!L113</f>
        <v>0</v>
      </c>
      <c r="K9" s="137">
        <f>+M_Acquisti!M113</f>
        <v>0</v>
      </c>
      <c r="L9" s="137">
        <f>+M_Acquisti!N113</f>
        <v>0</v>
      </c>
      <c r="M9" s="137">
        <f>+M_Acquisti!O113</f>
        <v>0</v>
      </c>
      <c r="N9" s="137">
        <f>+M_Acquisti!P113</f>
        <v>0</v>
      </c>
      <c r="O9" s="137">
        <f>+M_Acquisti!Q113</f>
        <v>0</v>
      </c>
      <c r="P9" s="137">
        <f>+M_Acquisti!R113</f>
        <v>0</v>
      </c>
      <c r="Q9" s="137">
        <f>+M_Acquisti!S113</f>
        <v>0</v>
      </c>
      <c r="R9" s="137">
        <f>+M_Acquisti!T113</f>
        <v>0</v>
      </c>
      <c r="S9" s="137">
        <f>+M_Acquisti!U113</f>
        <v>0</v>
      </c>
      <c r="T9" s="137">
        <f>+M_Acquisti!V113</f>
        <v>0</v>
      </c>
      <c r="U9" s="137">
        <f>+M_Acquisti!W113</f>
        <v>0</v>
      </c>
      <c r="V9" s="137">
        <f>+M_Acquisti!X113</f>
        <v>0</v>
      </c>
      <c r="W9" s="137">
        <f>+M_Acquisti!Y113</f>
        <v>0</v>
      </c>
      <c r="X9" s="137">
        <f>+M_Acquisti!Z113</f>
        <v>0</v>
      </c>
      <c r="Y9" s="137">
        <f>+M_Acquisti!AA113</f>
        <v>0</v>
      </c>
      <c r="Z9" s="137">
        <f>+M_Acquisti!AB113</f>
        <v>0</v>
      </c>
      <c r="AA9" s="137">
        <f>+M_Acquisti!AC113</f>
        <v>0</v>
      </c>
      <c r="AB9" s="137">
        <f>+M_Acquisti!AD113</f>
        <v>0</v>
      </c>
      <c r="AC9" s="137">
        <f>+M_Acquisti!AE113</f>
        <v>0</v>
      </c>
      <c r="AD9" s="137">
        <f>+M_Acquisti!AF113</f>
        <v>0</v>
      </c>
      <c r="AE9" s="137">
        <f>+M_Acquisti!AG113</f>
        <v>0</v>
      </c>
      <c r="AF9" s="137">
        <f>+M_Acquisti!AH113</f>
        <v>0</v>
      </c>
      <c r="AG9" s="137">
        <f>+M_Acquisti!AI113</f>
        <v>0</v>
      </c>
      <c r="AH9" s="137">
        <f>+M_Acquisti!AJ113</f>
        <v>0</v>
      </c>
      <c r="AI9" s="137">
        <f>+M_Acquisti!AK113</f>
        <v>0</v>
      </c>
      <c r="AJ9" s="137">
        <f>+M_Acquisti!AL113</f>
        <v>0</v>
      </c>
      <c r="AK9" s="137">
        <f>+M_Acquisti!AM113</f>
        <v>0</v>
      </c>
      <c r="AL9" s="137">
        <f>+M_Acquisti!AN113</f>
        <v>0</v>
      </c>
      <c r="AM9" s="137">
        <f>+M_Acquisti!AO113</f>
        <v>0</v>
      </c>
      <c r="AN9" s="137">
        <f>+M_Acquisti!AP113</f>
        <v>0</v>
      </c>
      <c r="AO9" s="137">
        <f>+M_Acquisti!AQ113</f>
        <v>0</v>
      </c>
      <c r="AP9" s="137">
        <f>+M_Acquisti!AR113</f>
        <v>0</v>
      </c>
      <c r="AQ9" s="137">
        <f>+M_Acquisti!AS113</f>
        <v>0</v>
      </c>
      <c r="AR9" s="137">
        <f>+M_Acquisti!AT113</f>
        <v>0</v>
      </c>
      <c r="AS9" s="137">
        <f>+M_Acquisti!AU113</f>
        <v>0</v>
      </c>
      <c r="AT9" s="137">
        <f>+M_Acquisti!AV113</f>
        <v>0</v>
      </c>
      <c r="AU9" s="137">
        <f>+M_Acquisti!AW113</f>
        <v>0</v>
      </c>
      <c r="AV9" s="137">
        <f>+M_Acquisti!AX113</f>
        <v>0</v>
      </c>
      <c r="AW9" s="137">
        <f>+M_Acquisti!AY113</f>
        <v>0</v>
      </c>
      <c r="AX9" s="137">
        <f>+M_Acquisti!AZ113</f>
        <v>0</v>
      </c>
      <c r="AY9" s="137">
        <f>+M_Acquisti!BA113</f>
        <v>0</v>
      </c>
      <c r="AZ9" s="137">
        <f>+M_Acquisti!BB113</f>
        <v>0</v>
      </c>
      <c r="BA9" s="137">
        <f>+M_Acquisti!BC113</f>
        <v>0</v>
      </c>
      <c r="BB9" s="137">
        <f>+M_Acquisti!BD113</f>
        <v>0</v>
      </c>
      <c r="BC9" s="137">
        <f>+M_Acquisti!BE113</f>
        <v>0</v>
      </c>
      <c r="BD9" s="137">
        <f>+M_Acquisti!BF113</f>
        <v>0</v>
      </c>
      <c r="BE9" s="137">
        <f>+M_Acquisti!BG113</f>
        <v>0</v>
      </c>
      <c r="BF9" s="137">
        <f>+M_Acquisti!BH113</f>
        <v>0</v>
      </c>
      <c r="BG9" s="137">
        <f>+M_Acquisti!BI113</f>
        <v>0</v>
      </c>
      <c r="BH9" s="137">
        <f>+M_Acquisti!BJ113</f>
        <v>0</v>
      </c>
      <c r="BI9" s="137">
        <f>+M_Acquisti!BK113</f>
        <v>0</v>
      </c>
      <c r="BJ9" s="9"/>
    </row>
    <row r="10" spans="1:63" x14ac:dyDescent="0.25">
      <c r="A10" s="1" t="s">
        <v>53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9"/>
    </row>
    <row r="11" spans="1:63" x14ac:dyDescent="0.25">
      <c r="A11" s="11" t="s">
        <v>54</v>
      </c>
      <c r="B11" s="137">
        <f>+B9+B8-B10</f>
        <v>0</v>
      </c>
      <c r="C11" s="137">
        <f t="shared" ref="C11:AC11" si="32">+C9+C8-C10</f>
        <v>0</v>
      </c>
      <c r="D11" s="137">
        <f t="shared" si="32"/>
        <v>0</v>
      </c>
      <c r="E11" s="137">
        <f t="shared" si="32"/>
        <v>0</v>
      </c>
      <c r="F11" s="137">
        <f t="shared" si="32"/>
        <v>0</v>
      </c>
      <c r="G11" s="137">
        <f t="shared" si="32"/>
        <v>0</v>
      </c>
      <c r="H11" s="137">
        <f t="shared" si="32"/>
        <v>0</v>
      </c>
      <c r="I11" s="137">
        <f t="shared" si="32"/>
        <v>0</v>
      </c>
      <c r="J11" s="137">
        <f t="shared" si="32"/>
        <v>0</v>
      </c>
      <c r="K11" s="137">
        <f t="shared" si="32"/>
        <v>0</v>
      </c>
      <c r="L11" s="137">
        <f t="shared" si="32"/>
        <v>0</v>
      </c>
      <c r="M11" s="137">
        <f t="shared" si="32"/>
        <v>0</v>
      </c>
      <c r="N11" s="137">
        <f t="shared" si="32"/>
        <v>0</v>
      </c>
      <c r="O11" s="137">
        <f t="shared" si="32"/>
        <v>0</v>
      </c>
      <c r="P11" s="137">
        <f t="shared" si="32"/>
        <v>0</v>
      </c>
      <c r="Q11" s="137">
        <f t="shared" si="32"/>
        <v>0</v>
      </c>
      <c r="R11" s="137">
        <f t="shared" si="32"/>
        <v>0</v>
      </c>
      <c r="S11" s="137">
        <f t="shared" si="32"/>
        <v>0</v>
      </c>
      <c r="T11" s="137">
        <f t="shared" si="32"/>
        <v>0</v>
      </c>
      <c r="U11" s="137">
        <f t="shared" si="32"/>
        <v>0</v>
      </c>
      <c r="V11" s="137">
        <f t="shared" si="32"/>
        <v>0</v>
      </c>
      <c r="W11" s="137">
        <f t="shared" si="32"/>
        <v>0</v>
      </c>
      <c r="X11" s="137">
        <f t="shared" si="32"/>
        <v>0</v>
      </c>
      <c r="Y11" s="137">
        <f t="shared" si="32"/>
        <v>0</v>
      </c>
      <c r="Z11" s="137">
        <f t="shared" si="32"/>
        <v>0</v>
      </c>
      <c r="AA11" s="137">
        <f t="shared" si="32"/>
        <v>0</v>
      </c>
      <c r="AB11" s="137">
        <f t="shared" si="32"/>
        <v>0</v>
      </c>
      <c r="AC11" s="137">
        <f t="shared" si="32"/>
        <v>0</v>
      </c>
      <c r="AD11" s="137">
        <f>+AD9+AD8-AD10</f>
        <v>0</v>
      </c>
      <c r="AE11" s="137">
        <f t="shared" ref="AE11" si="33">+AE9+AE8-AE10</f>
        <v>0</v>
      </c>
      <c r="AF11" s="137">
        <f t="shared" ref="AF11" si="34">+AF9+AF8-AF10</f>
        <v>0</v>
      </c>
      <c r="AG11" s="137">
        <f t="shared" ref="AG11" si="35">+AG9+AG8-AG10</f>
        <v>0</v>
      </c>
      <c r="AH11" s="137">
        <f t="shared" ref="AH11" si="36">+AH9+AH8-AH10</f>
        <v>0</v>
      </c>
      <c r="AI11" s="137">
        <f t="shared" ref="AI11" si="37">+AI9+AI8-AI10</f>
        <v>0</v>
      </c>
      <c r="AJ11" s="137">
        <f t="shared" ref="AJ11" si="38">+AJ9+AJ8-AJ10</f>
        <v>0</v>
      </c>
      <c r="AK11" s="137">
        <f t="shared" ref="AK11" si="39">+AK9+AK8-AK10</f>
        <v>0</v>
      </c>
      <c r="AL11" s="137">
        <f t="shared" ref="AL11" si="40">+AL9+AL8-AL10</f>
        <v>0</v>
      </c>
      <c r="AM11" s="137">
        <f t="shared" ref="AM11" si="41">+AM9+AM8-AM10</f>
        <v>0</v>
      </c>
      <c r="AN11" s="137">
        <f t="shared" ref="AN11" si="42">+AN9+AN8-AN10</f>
        <v>0</v>
      </c>
      <c r="AO11" s="137">
        <f t="shared" ref="AO11" si="43">+AO9+AO8-AO10</f>
        <v>0</v>
      </c>
      <c r="AP11" s="137">
        <f t="shared" ref="AP11" si="44">+AP9+AP8-AP10</f>
        <v>0</v>
      </c>
      <c r="AQ11" s="137">
        <f t="shared" ref="AQ11" si="45">+AQ9+AQ8-AQ10</f>
        <v>0</v>
      </c>
      <c r="AR11" s="137">
        <f t="shared" ref="AR11" si="46">+AR9+AR8-AR10</f>
        <v>0</v>
      </c>
      <c r="AS11" s="137">
        <f t="shared" ref="AS11" si="47">+AS9+AS8-AS10</f>
        <v>0</v>
      </c>
      <c r="AT11" s="137">
        <f t="shared" ref="AT11" si="48">+AT9+AT8-AT10</f>
        <v>0</v>
      </c>
      <c r="AU11" s="137">
        <f>+AU9+AU8-AU10</f>
        <v>0</v>
      </c>
      <c r="AV11" s="137">
        <f t="shared" ref="AV11" si="49">+AV9+AV8-AV10</f>
        <v>0</v>
      </c>
      <c r="AW11" s="137">
        <f t="shared" ref="AW11" si="50">+AW9+AW8-AW10</f>
        <v>0</v>
      </c>
      <c r="AX11" s="137">
        <f t="shared" ref="AX11" si="51">+AX9+AX8-AX10</f>
        <v>0</v>
      </c>
      <c r="AY11" s="137">
        <f t="shared" ref="AY11" si="52">+AY9+AY8-AY10</f>
        <v>0</v>
      </c>
      <c r="AZ11" s="137">
        <f t="shared" ref="AZ11" si="53">+AZ9+AZ8-AZ10</f>
        <v>0</v>
      </c>
      <c r="BA11" s="137">
        <f t="shared" ref="BA11" si="54">+BA9+BA8-BA10</f>
        <v>0</v>
      </c>
      <c r="BB11" s="137">
        <f t="shared" ref="BB11" si="55">+BB9+BB8-BB10</f>
        <v>0</v>
      </c>
      <c r="BC11" s="137">
        <f t="shared" ref="BC11" si="56">+BC9+BC8-BC10</f>
        <v>0</v>
      </c>
      <c r="BD11" s="137">
        <f t="shared" ref="BD11" si="57">+BD9+BD8-BD10</f>
        <v>0</v>
      </c>
      <c r="BE11" s="137">
        <f t="shared" ref="BE11" si="58">+BE9+BE8-BE10</f>
        <v>0</v>
      </c>
      <c r="BF11" s="137">
        <f t="shared" ref="BF11" si="59">+BF9+BF8-BF10</f>
        <v>0</v>
      </c>
      <c r="BG11" s="137">
        <f t="shared" ref="BG11" si="60">+BG9+BG8-BG10</f>
        <v>0</v>
      </c>
      <c r="BH11" s="137">
        <f t="shared" ref="BH11" si="61">+BH9+BH8-BH10</f>
        <v>0</v>
      </c>
      <c r="BI11" s="137">
        <f t="shared" ref="BI11" si="62">+BI9+BI8-BI10</f>
        <v>0</v>
      </c>
      <c r="BJ11" s="9"/>
    </row>
    <row r="12" spans="1:63" x14ac:dyDescent="0.25">
      <c r="A12" s="11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9"/>
    </row>
    <row r="13" spans="1:63" x14ac:dyDescent="0.25">
      <c r="A13" s="8" t="s">
        <v>55</v>
      </c>
      <c r="B13" s="137">
        <f>+B6-B11</f>
        <v>3000</v>
      </c>
      <c r="C13" s="137">
        <f t="shared" ref="C13:AC13" si="63">+C6-C11</f>
        <v>1000</v>
      </c>
      <c r="D13" s="137">
        <f t="shared" si="63"/>
        <v>1000</v>
      </c>
      <c r="E13" s="137">
        <f t="shared" si="63"/>
        <v>1000</v>
      </c>
      <c r="F13" s="137">
        <f t="shared" si="63"/>
        <v>1000</v>
      </c>
      <c r="G13" s="137">
        <f t="shared" si="63"/>
        <v>1000</v>
      </c>
      <c r="H13" s="137">
        <f t="shared" si="63"/>
        <v>1000</v>
      </c>
      <c r="I13" s="137">
        <f t="shared" si="63"/>
        <v>1000</v>
      </c>
      <c r="J13" s="137">
        <f t="shared" si="63"/>
        <v>1000</v>
      </c>
      <c r="K13" s="137">
        <f t="shared" si="63"/>
        <v>1000</v>
      </c>
      <c r="L13" s="137">
        <f t="shared" si="63"/>
        <v>1000</v>
      </c>
      <c r="M13" s="137">
        <f t="shared" si="63"/>
        <v>1000</v>
      </c>
      <c r="N13" s="137">
        <f t="shared" si="63"/>
        <v>4000</v>
      </c>
      <c r="O13" s="137">
        <f t="shared" si="63"/>
        <v>2000</v>
      </c>
      <c r="P13" s="137">
        <f t="shared" si="63"/>
        <v>2000</v>
      </c>
      <c r="Q13" s="137">
        <f t="shared" si="63"/>
        <v>2000</v>
      </c>
      <c r="R13" s="137">
        <f t="shared" si="63"/>
        <v>2000</v>
      </c>
      <c r="S13" s="137">
        <f t="shared" si="63"/>
        <v>2000</v>
      </c>
      <c r="T13" s="137">
        <f t="shared" si="63"/>
        <v>2000</v>
      </c>
      <c r="U13" s="137">
        <f t="shared" si="63"/>
        <v>2000</v>
      </c>
      <c r="V13" s="137">
        <f t="shared" si="63"/>
        <v>2000</v>
      </c>
      <c r="W13" s="137">
        <f t="shared" si="63"/>
        <v>2000</v>
      </c>
      <c r="X13" s="137">
        <f t="shared" si="63"/>
        <v>2000</v>
      </c>
      <c r="Y13" s="137">
        <f t="shared" si="63"/>
        <v>2000</v>
      </c>
      <c r="Z13" s="137">
        <f t="shared" si="63"/>
        <v>5000</v>
      </c>
      <c r="AA13" s="137">
        <f t="shared" si="63"/>
        <v>3000</v>
      </c>
      <c r="AB13" s="137">
        <f t="shared" si="63"/>
        <v>3000</v>
      </c>
      <c r="AC13" s="137">
        <f t="shared" si="63"/>
        <v>3000</v>
      </c>
      <c r="AD13" s="137">
        <f>+AD6-AD11</f>
        <v>3000</v>
      </c>
      <c r="AE13" s="137">
        <f t="shared" ref="AE13:AT13" si="64">+AE6-AE11</f>
        <v>3000</v>
      </c>
      <c r="AF13" s="137">
        <f t="shared" si="64"/>
        <v>3000</v>
      </c>
      <c r="AG13" s="137">
        <f t="shared" si="64"/>
        <v>3000</v>
      </c>
      <c r="AH13" s="137">
        <f t="shared" si="64"/>
        <v>3000</v>
      </c>
      <c r="AI13" s="137">
        <f t="shared" si="64"/>
        <v>3000</v>
      </c>
      <c r="AJ13" s="137">
        <f t="shared" si="64"/>
        <v>3000</v>
      </c>
      <c r="AK13" s="137">
        <f t="shared" si="64"/>
        <v>3000</v>
      </c>
      <c r="AL13" s="137">
        <f t="shared" si="64"/>
        <v>6000</v>
      </c>
      <c r="AM13" s="137">
        <f t="shared" si="64"/>
        <v>4000</v>
      </c>
      <c r="AN13" s="137">
        <f t="shared" si="64"/>
        <v>4000</v>
      </c>
      <c r="AO13" s="137">
        <f t="shared" si="64"/>
        <v>4000</v>
      </c>
      <c r="AP13" s="137">
        <f t="shared" si="64"/>
        <v>4000</v>
      </c>
      <c r="AQ13" s="137">
        <f t="shared" si="64"/>
        <v>4000</v>
      </c>
      <c r="AR13" s="137">
        <f t="shared" si="64"/>
        <v>4000</v>
      </c>
      <c r="AS13" s="137">
        <f t="shared" si="64"/>
        <v>4000</v>
      </c>
      <c r="AT13" s="137">
        <f t="shared" si="64"/>
        <v>4000</v>
      </c>
      <c r="AU13" s="137">
        <f>+AU6-AU11</f>
        <v>4000</v>
      </c>
      <c r="AV13" s="137">
        <f t="shared" ref="AV13:BI13" si="65">+AV6-AV11</f>
        <v>4000</v>
      </c>
      <c r="AW13" s="137">
        <f t="shared" si="65"/>
        <v>4000</v>
      </c>
      <c r="AX13" s="137">
        <f t="shared" si="65"/>
        <v>4000</v>
      </c>
      <c r="AY13" s="137">
        <f t="shared" si="65"/>
        <v>4000</v>
      </c>
      <c r="AZ13" s="137">
        <f t="shared" si="65"/>
        <v>34000</v>
      </c>
      <c r="BA13" s="137">
        <f t="shared" si="65"/>
        <v>14000</v>
      </c>
      <c r="BB13" s="137">
        <f t="shared" si="65"/>
        <v>14000</v>
      </c>
      <c r="BC13" s="137">
        <f t="shared" si="65"/>
        <v>14000</v>
      </c>
      <c r="BD13" s="137">
        <f t="shared" si="65"/>
        <v>14000</v>
      </c>
      <c r="BE13" s="137">
        <f t="shared" si="65"/>
        <v>14000</v>
      </c>
      <c r="BF13" s="137">
        <f t="shared" si="65"/>
        <v>14000</v>
      </c>
      <c r="BG13" s="137">
        <f t="shared" si="65"/>
        <v>14000</v>
      </c>
      <c r="BH13" s="137">
        <f t="shared" si="65"/>
        <v>14000</v>
      </c>
      <c r="BI13" s="137">
        <f t="shared" si="65"/>
        <v>14000</v>
      </c>
      <c r="BJ13" s="9"/>
    </row>
    <row r="14" spans="1:63" x14ac:dyDescent="0.25">
      <c r="A14" s="11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9"/>
    </row>
    <row r="15" spans="1:63" x14ac:dyDescent="0.25">
      <c r="A15" s="12" t="s">
        <v>56</v>
      </c>
      <c r="B15" s="137">
        <f>+'M_Altri Costi'!D4</f>
        <v>0</v>
      </c>
      <c r="C15" s="137">
        <f>+'M_Altri Costi'!E4</f>
        <v>0</v>
      </c>
      <c r="D15" s="137">
        <f>+'M_Altri Costi'!F4</f>
        <v>0</v>
      </c>
      <c r="E15" s="137">
        <f>+'M_Altri Costi'!G4</f>
        <v>0</v>
      </c>
      <c r="F15" s="137">
        <f>+'M_Altri Costi'!H4</f>
        <v>0</v>
      </c>
      <c r="G15" s="137">
        <f>+'M_Altri Costi'!I4</f>
        <v>0</v>
      </c>
      <c r="H15" s="137">
        <f>+'M_Altri Costi'!J4</f>
        <v>0</v>
      </c>
      <c r="I15" s="137">
        <f>+'M_Altri Costi'!K4</f>
        <v>0</v>
      </c>
      <c r="J15" s="137">
        <f>+'M_Altri Costi'!L4</f>
        <v>0</v>
      </c>
      <c r="K15" s="137">
        <f>+'M_Altri Costi'!M4</f>
        <v>0</v>
      </c>
      <c r="L15" s="137">
        <f>+'M_Altri Costi'!N4</f>
        <v>0</v>
      </c>
      <c r="M15" s="137">
        <f>+'M_Altri Costi'!O4</f>
        <v>0</v>
      </c>
      <c r="N15" s="137">
        <f>+'M_Altri Costi'!P4</f>
        <v>0</v>
      </c>
      <c r="O15" s="137">
        <f>+'M_Altri Costi'!Q4</f>
        <v>0</v>
      </c>
      <c r="P15" s="137">
        <f>+'M_Altri Costi'!R4</f>
        <v>0</v>
      </c>
      <c r="Q15" s="137">
        <f>+'M_Altri Costi'!S4</f>
        <v>0</v>
      </c>
      <c r="R15" s="137">
        <f>+'M_Altri Costi'!T4</f>
        <v>0</v>
      </c>
      <c r="S15" s="137">
        <f>+'M_Altri Costi'!U4</f>
        <v>0</v>
      </c>
      <c r="T15" s="137">
        <f>+'M_Altri Costi'!V4</f>
        <v>0</v>
      </c>
      <c r="U15" s="137">
        <f>+'M_Altri Costi'!W4</f>
        <v>0</v>
      </c>
      <c r="V15" s="137">
        <f>+'M_Altri Costi'!X4</f>
        <v>0</v>
      </c>
      <c r="W15" s="137">
        <f>+'M_Altri Costi'!Y4</f>
        <v>0</v>
      </c>
      <c r="X15" s="137">
        <f>+'M_Altri Costi'!Z4</f>
        <v>0</v>
      </c>
      <c r="Y15" s="137">
        <f>+'M_Altri Costi'!AA4</f>
        <v>0</v>
      </c>
      <c r="Z15" s="137">
        <f>+'M_Altri Costi'!AB4</f>
        <v>0</v>
      </c>
      <c r="AA15" s="137">
        <f>+'M_Altri Costi'!AC4</f>
        <v>0</v>
      </c>
      <c r="AB15" s="137">
        <f>+'M_Altri Costi'!AD4</f>
        <v>0</v>
      </c>
      <c r="AC15" s="137">
        <f>+'M_Altri Costi'!AE4</f>
        <v>0</v>
      </c>
      <c r="AD15" s="137">
        <f>+'M_Altri Costi'!AF4</f>
        <v>0</v>
      </c>
      <c r="AE15" s="137">
        <f>+'M_Altri Costi'!AG4</f>
        <v>0</v>
      </c>
      <c r="AF15" s="137">
        <f>+'M_Altri Costi'!AH4</f>
        <v>0</v>
      </c>
      <c r="AG15" s="137">
        <f>+'M_Altri Costi'!AI4</f>
        <v>0</v>
      </c>
      <c r="AH15" s="137">
        <f>+'M_Altri Costi'!AJ4</f>
        <v>0</v>
      </c>
      <c r="AI15" s="137">
        <f>+'M_Altri Costi'!AK4</f>
        <v>0</v>
      </c>
      <c r="AJ15" s="137">
        <f>+'M_Altri Costi'!AL4</f>
        <v>0</v>
      </c>
      <c r="AK15" s="137">
        <f>+'M_Altri Costi'!AM4</f>
        <v>0</v>
      </c>
      <c r="AL15" s="137">
        <f>+'M_Altri Costi'!AN4</f>
        <v>0</v>
      </c>
      <c r="AM15" s="137">
        <f>+'M_Altri Costi'!AO4</f>
        <v>0</v>
      </c>
      <c r="AN15" s="137">
        <f>+'M_Altri Costi'!AP4</f>
        <v>0</v>
      </c>
      <c r="AO15" s="137">
        <f>+'M_Altri Costi'!AQ4</f>
        <v>0</v>
      </c>
      <c r="AP15" s="137">
        <f>+'M_Altri Costi'!AR4</f>
        <v>0</v>
      </c>
      <c r="AQ15" s="137">
        <f>+'M_Altri Costi'!AS4</f>
        <v>0</v>
      </c>
      <c r="AR15" s="137">
        <f>+'M_Altri Costi'!AT4</f>
        <v>0</v>
      </c>
      <c r="AS15" s="137">
        <f>+'M_Altri Costi'!AU4</f>
        <v>0</v>
      </c>
      <c r="AT15" s="137">
        <f>+'M_Altri Costi'!AV4</f>
        <v>0</v>
      </c>
      <c r="AU15" s="137">
        <f>+'M_Altri Costi'!AW4</f>
        <v>0</v>
      </c>
      <c r="AV15" s="137">
        <f>+'M_Altri Costi'!AX4</f>
        <v>0</v>
      </c>
      <c r="AW15" s="137">
        <f>+'M_Altri Costi'!AY4</f>
        <v>0</v>
      </c>
      <c r="AX15" s="137">
        <f>+'M_Altri Costi'!AZ4</f>
        <v>0</v>
      </c>
      <c r="AY15" s="137">
        <f>+'M_Altri Costi'!BA4</f>
        <v>0</v>
      </c>
      <c r="AZ15" s="137">
        <f>+'M_Altri Costi'!BB4</f>
        <v>0</v>
      </c>
      <c r="BA15" s="137">
        <f>+'M_Altri Costi'!BC4</f>
        <v>0</v>
      </c>
      <c r="BB15" s="137">
        <f>+'M_Altri Costi'!BD4</f>
        <v>0</v>
      </c>
      <c r="BC15" s="137">
        <f>+'M_Altri Costi'!BE4</f>
        <v>0</v>
      </c>
      <c r="BD15" s="137">
        <f>+'M_Altri Costi'!BF4</f>
        <v>0</v>
      </c>
      <c r="BE15" s="137">
        <f>+'M_Altri Costi'!BG4</f>
        <v>0</v>
      </c>
      <c r="BF15" s="137">
        <f>+'M_Altri Costi'!BH4</f>
        <v>0</v>
      </c>
      <c r="BG15" s="137">
        <f>+'M_Altri Costi'!BI4</f>
        <v>0</v>
      </c>
      <c r="BH15" s="137">
        <f>+'M_Altri Costi'!BJ4</f>
        <v>0</v>
      </c>
      <c r="BI15" s="137">
        <f>+'M_Altri Costi'!BK4</f>
        <v>0</v>
      </c>
      <c r="BJ15" s="9"/>
    </row>
    <row r="16" spans="1:63" x14ac:dyDescent="0.25">
      <c r="A16" s="12" t="s">
        <v>57</v>
      </c>
      <c r="B16" s="137">
        <f>+'M_Altri Costi'!D5</f>
        <v>0</v>
      </c>
      <c r="C16" s="137">
        <f>+'M_Altri Costi'!E5</f>
        <v>0</v>
      </c>
      <c r="D16" s="137">
        <f>+'M_Altri Costi'!F5</f>
        <v>0</v>
      </c>
      <c r="E16" s="137">
        <f>+'M_Altri Costi'!G5</f>
        <v>0</v>
      </c>
      <c r="F16" s="137">
        <f>+'M_Altri Costi'!H5</f>
        <v>0</v>
      </c>
      <c r="G16" s="137">
        <f>+'M_Altri Costi'!I5</f>
        <v>0</v>
      </c>
      <c r="H16" s="137">
        <f>+'M_Altri Costi'!J5</f>
        <v>0</v>
      </c>
      <c r="I16" s="137">
        <f>+'M_Altri Costi'!K5</f>
        <v>0</v>
      </c>
      <c r="J16" s="137">
        <f>+'M_Altri Costi'!L5</f>
        <v>0</v>
      </c>
      <c r="K16" s="137">
        <f>+'M_Altri Costi'!M5</f>
        <v>0</v>
      </c>
      <c r="L16" s="137">
        <f>+'M_Altri Costi'!N5</f>
        <v>0</v>
      </c>
      <c r="M16" s="137">
        <f>+'M_Altri Costi'!O5</f>
        <v>0</v>
      </c>
      <c r="N16" s="137">
        <f>+'M_Altri Costi'!P5</f>
        <v>0</v>
      </c>
      <c r="O16" s="137">
        <f>+'M_Altri Costi'!Q5</f>
        <v>0</v>
      </c>
      <c r="P16" s="137">
        <f>+'M_Altri Costi'!R5</f>
        <v>0</v>
      </c>
      <c r="Q16" s="137">
        <f>+'M_Altri Costi'!S5</f>
        <v>0</v>
      </c>
      <c r="R16" s="137">
        <f>+'M_Altri Costi'!T5</f>
        <v>0</v>
      </c>
      <c r="S16" s="137">
        <f>+'M_Altri Costi'!U5</f>
        <v>0</v>
      </c>
      <c r="T16" s="137">
        <f>+'M_Altri Costi'!V5</f>
        <v>0</v>
      </c>
      <c r="U16" s="137">
        <f>+'M_Altri Costi'!W5</f>
        <v>0</v>
      </c>
      <c r="V16" s="137">
        <f>+'M_Altri Costi'!X5</f>
        <v>0</v>
      </c>
      <c r="W16" s="137">
        <f>+'M_Altri Costi'!Y5</f>
        <v>0</v>
      </c>
      <c r="X16" s="137">
        <f>+'M_Altri Costi'!Z5</f>
        <v>0</v>
      </c>
      <c r="Y16" s="137">
        <f>+'M_Altri Costi'!AA5</f>
        <v>0</v>
      </c>
      <c r="Z16" s="137">
        <f>+'M_Altri Costi'!AB5</f>
        <v>0</v>
      </c>
      <c r="AA16" s="137">
        <f>+'M_Altri Costi'!AC5</f>
        <v>0</v>
      </c>
      <c r="AB16" s="137">
        <f>+'M_Altri Costi'!AD5</f>
        <v>0</v>
      </c>
      <c r="AC16" s="137">
        <f>+'M_Altri Costi'!AE5</f>
        <v>0</v>
      </c>
      <c r="AD16" s="137">
        <f>+'M_Altri Costi'!AF5</f>
        <v>0</v>
      </c>
      <c r="AE16" s="137">
        <f>+'M_Altri Costi'!AG5</f>
        <v>0</v>
      </c>
      <c r="AF16" s="137">
        <f>+'M_Altri Costi'!AH5</f>
        <v>0</v>
      </c>
      <c r="AG16" s="137">
        <f>+'M_Altri Costi'!AI5</f>
        <v>0</v>
      </c>
      <c r="AH16" s="137">
        <f>+'M_Altri Costi'!AJ5</f>
        <v>0</v>
      </c>
      <c r="AI16" s="137">
        <f>+'M_Altri Costi'!AK5</f>
        <v>0</v>
      </c>
      <c r="AJ16" s="137">
        <f>+'M_Altri Costi'!AL5</f>
        <v>0</v>
      </c>
      <c r="AK16" s="137">
        <f>+'M_Altri Costi'!AM5</f>
        <v>0</v>
      </c>
      <c r="AL16" s="137">
        <f>+'M_Altri Costi'!AN5</f>
        <v>0</v>
      </c>
      <c r="AM16" s="137">
        <f>+'M_Altri Costi'!AO5</f>
        <v>0</v>
      </c>
      <c r="AN16" s="137">
        <f>+'M_Altri Costi'!AP5</f>
        <v>0</v>
      </c>
      <c r="AO16" s="137">
        <f>+'M_Altri Costi'!AQ5</f>
        <v>0</v>
      </c>
      <c r="AP16" s="137">
        <f>+'M_Altri Costi'!AR5</f>
        <v>0</v>
      </c>
      <c r="AQ16" s="137">
        <f>+'M_Altri Costi'!AS5</f>
        <v>0</v>
      </c>
      <c r="AR16" s="137">
        <f>+'M_Altri Costi'!AT5</f>
        <v>0</v>
      </c>
      <c r="AS16" s="137">
        <f>+'M_Altri Costi'!AU5</f>
        <v>0</v>
      </c>
      <c r="AT16" s="137">
        <f>+'M_Altri Costi'!AV5</f>
        <v>0</v>
      </c>
      <c r="AU16" s="137">
        <f>+'M_Altri Costi'!AW5</f>
        <v>0</v>
      </c>
      <c r="AV16" s="137">
        <f>+'M_Altri Costi'!AX5</f>
        <v>0</v>
      </c>
      <c r="AW16" s="137">
        <f>+'M_Altri Costi'!AY5</f>
        <v>0</v>
      </c>
      <c r="AX16" s="137">
        <f>+'M_Altri Costi'!AZ5</f>
        <v>0</v>
      </c>
      <c r="AY16" s="137">
        <f>+'M_Altri Costi'!BA5</f>
        <v>0</v>
      </c>
      <c r="AZ16" s="137">
        <f>+'M_Altri Costi'!BB5</f>
        <v>0</v>
      </c>
      <c r="BA16" s="137">
        <f>+'M_Altri Costi'!BC5</f>
        <v>0</v>
      </c>
      <c r="BB16" s="137">
        <f>+'M_Altri Costi'!BD5</f>
        <v>0</v>
      </c>
      <c r="BC16" s="137">
        <f>+'M_Altri Costi'!BE5</f>
        <v>0</v>
      </c>
      <c r="BD16" s="137">
        <f>+'M_Altri Costi'!BF5</f>
        <v>0</v>
      </c>
      <c r="BE16" s="137">
        <f>+'M_Altri Costi'!BG5</f>
        <v>0</v>
      </c>
      <c r="BF16" s="137">
        <f>+'M_Altri Costi'!BH5</f>
        <v>0</v>
      </c>
      <c r="BG16" s="137">
        <f>+'M_Altri Costi'!BI5</f>
        <v>0</v>
      </c>
      <c r="BH16" s="137">
        <f>+'M_Altri Costi'!BJ5</f>
        <v>0</v>
      </c>
      <c r="BI16" s="137">
        <f>+'M_Altri Costi'!BK5</f>
        <v>0</v>
      </c>
      <c r="BJ16" s="9"/>
    </row>
    <row r="17" spans="1:62" x14ac:dyDescent="0.25">
      <c r="A17" s="12" t="s">
        <v>58</v>
      </c>
      <c r="B17" s="137">
        <f>+'M_Altri Costi'!D6</f>
        <v>0</v>
      </c>
      <c r="C17" s="137">
        <f>+'M_Altri Costi'!E6</f>
        <v>0</v>
      </c>
      <c r="D17" s="137">
        <f>+'M_Altri Costi'!F6</f>
        <v>0</v>
      </c>
      <c r="E17" s="137">
        <f>+'M_Altri Costi'!G6</f>
        <v>0</v>
      </c>
      <c r="F17" s="137">
        <f>+'M_Altri Costi'!H6</f>
        <v>0</v>
      </c>
      <c r="G17" s="137">
        <f>+'M_Altri Costi'!I6</f>
        <v>0</v>
      </c>
      <c r="H17" s="137">
        <f>+'M_Altri Costi'!J6</f>
        <v>0</v>
      </c>
      <c r="I17" s="137">
        <f>+'M_Altri Costi'!K6</f>
        <v>0</v>
      </c>
      <c r="J17" s="137">
        <f>+'M_Altri Costi'!L6</f>
        <v>0</v>
      </c>
      <c r="K17" s="137">
        <f>+'M_Altri Costi'!M6</f>
        <v>0</v>
      </c>
      <c r="L17" s="137">
        <f>+'M_Altri Costi'!N6</f>
        <v>0</v>
      </c>
      <c r="M17" s="137">
        <f>+'M_Altri Costi'!O6</f>
        <v>0</v>
      </c>
      <c r="N17" s="137">
        <f>+'M_Altri Costi'!P6</f>
        <v>0</v>
      </c>
      <c r="O17" s="137">
        <f>+'M_Altri Costi'!Q6</f>
        <v>0</v>
      </c>
      <c r="P17" s="137">
        <f>+'M_Altri Costi'!R6</f>
        <v>0</v>
      </c>
      <c r="Q17" s="137">
        <f>+'M_Altri Costi'!S6</f>
        <v>0</v>
      </c>
      <c r="R17" s="137">
        <f>+'M_Altri Costi'!T6</f>
        <v>0</v>
      </c>
      <c r="S17" s="137">
        <f>+'M_Altri Costi'!U6</f>
        <v>0</v>
      </c>
      <c r="T17" s="137">
        <f>+'M_Altri Costi'!V6</f>
        <v>0</v>
      </c>
      <c r="U17" s="137">
        <f>+'M_Altri Costi'!W6</f>
        <v>0</v>
      </c>
      <c r="V17" s="137">
        <f>+'M_Altri Costi'!X6</f>
        <v>0</v>
      </c>
      <c r="W17" s="137">
        <f>+'M_Altri Costi'!Y6</f>
        <v>0</v>
      </c>
      <c r="X17" s="137">
        <f>+'M_Altri Costi'!Z6</f>
        <v>0</v>
      </c>
      <c r="Y17" s="137">
        <f>+'M_Altri Costi'!AA6</f>
        <v>0</v>
      </c>
      <c r="Z17" s="137">
        <f>+'M_Altri Costi'!AB6</f>
        <v>0</v>
      </c>
      <c r="AA17" s="137">
        <f>+'M_Altri Costi'!AC6</f>
        <v>0</v>
      </c>
      <c r="AB17" s="137">
        <f>+'M_Altri Costi'!AD6</f>
        <v>0</v>
      </c>
      <c r="AC17" s="137">
        <f>+'M_Altri Costi'!AE6</f>
        <v>0</v>
      </c>
      <c r="AD17" s="137">
        <f>+'M_Altri Costi'!AF6</f>
        <v>0</v>
      </c>
      <c r="AE17" s="137">
        <f>+'M_Altri Costi'!AG6</f>
        <v>0</v>
      </c>
      <c r="AF17" s="137">
        <f>+'M_Altri Costi'!AH6</f>
        <v>0</v>
      </c>
      <c r="AG17" s="137">
        <f>+'M_Altri Costi'!AI6</f>
        <v>0</v>
      </c>
      <c r="AH17" s="137">
        <f>+'M_Altri Costi'!AJ6</f>
        <v>0</v>
      </c>
      <c r="AI17" s="137">
        <f>+'M_Altri Costi'!AK6</f>
        <v>0</v>
      </c>
      <c r="AJ17" s="137">
        <f>+'M_Altri Costi'!AL6</f>
        <v>0</v>
      </c>
      <c r="AK17" s="137">
        <f>+'M_Altri Costi'!AM6</f>
        <v>0</v>
      </c>
      <c r="AL17" s="137">
        <f>+'M_Altri Costi'!AN6</f>
        <v>0</v>
      </c>
      <c r="AM17" s="137">
        <f>+'M_Altri Costi'!AO6</f>
        <v>0</v>
      </c>
      <c r="AN17" s="137">
        <f>+'M_Altri Costi'!AP6</f>
        <v>0</v>
      </c>
      <c r="AO17" s="137">
        <f>+'M_Altri Costi'!AQ6</f>
        <v>0</v>
      </c>
      <c r="AP17" s="137">
        <f>+'M_Altri Costi'!AR6</f>
        <v>0</v>
      </c>
      <c r="AQ17" s="137">
        <f>+'M_Altri Costi'!AS6</f>
        <v>0</v>
      </c>
      <c r="AR17" s="137">
        <f>+'M_Altri Costi'!AT6</f>
        <v>0</v>
      </c>
      <c r="AS17" s="137">
        <f>+'M_Altri Costi'!AU6</f>
        <v>0</v>
      </c>
      <c r="AT17" s="137">
        <f>+'M_Altri Costi'!AV6</f>
        <v>0</v>
      </c>
      <c r="AU17" s="137">
        <f>+'M_Altri Costi'!AW6</f>
        <v>0</v>
      </c>
      <c r="AV17" s="137">
        <f>+'M_Altri Costi'!AX6</f>
        <v>0</v>
      </c>
      <c r="AW17" s="137">
        <f>+'M_Altri Costi'!AY6</f>
        <v>0</v>
      </c>
      <c r="AX17" s="137">
        <f>+'M_Altri Costi'!AZ6</f>
        <v>0</v>
      </c>
      <c r="AY17" s="137">
        <f>+'M_Altri Costi'!BA6</f>
        <v>0</v>
      </c>
      <c r="AZ17" s="137">
        <f>+'M_Altri Costi'!BB6</f>
        <v>0</v>
      </c>
      <c r="BA17" s="137">
        <f>+'M_Altri Costi'!BC6</f>
        <v>0</v>
      </c>
      <c r="BB17" s="137">
        <f>+'M_Altri Costi'!BD6</f>
        <v>0</v>
      </c>
      <c r="BC17" s="137">
        <f>+'M_Altri Costi'!BE6</f>
        <v>0</v>
      </c>
      <c r="BD17" s="137">
        <f>+'M_Altri Costi'!BF6</f>
        <v>0</v>
      </c>
      <c r="BE17" s="137">
        <f>+'M_Altri Costi'!BG6</f>
        <v>0</v>
      </c>
      <c r="BF17" s="137">
        <f>+'M_Altri Costi'!BH6</f>
        <v>0</v>
      </c>
      <c r="BG17" s="137">
        <f>+'M_Altri Costi'!BI6</f>
        <v>0</v>
      </c>
      <c r="BH17" s="137">
        <f>+'M_Altri Costi'!BJ6</f>
        <v>0</v>
      </c>
      <c r="BI17" s="137">
        <f>+'M_Altri Costi'!BK6</f>
        <v>0</v>
      </c>
      <c r="BJ17" s="9"/>
    </row>
    <row r="18" spans="1:62" x14ac:dyDescent="0.25">
      <c r="A18" s="11" t="s">
        <v>59</v>
      </c>
      <c r="B18" s="138">
        <f>SUM(B15:B17)</f>
        <v>0</v>
      </c>
      <c r="C18" s="138">
        <f t="shared" ref="C18:AC18" si="66">SUM(C15:C17)</f>
        <v>0</v>
      </c>
      <c r="D18" s="138">
        <f t="shared" si="66"/>
        <v>0</v>
      </c>
      <c r="E18" s="138">
        <f t="shared" si="66"/>
        <v>0</v>
      </c>
      <c r="F18" s="138">
        <f t="shared" si="66"/>
        <v>0</v>
      </c>
      <c r="G18" s="138">
        <f t="shared" si="66"/>
        <v>0</v>
      </c>
      <c r="H18" s="138">
        <f t="shared" si="66"/>
        <v>0</v>
      </c>
      <c r="I18" s="138">
        <f t="shared" si="66"/>
        <v>0</v>
      </c>
      <c r="J18" s="138">
        <f t="shared" si="66"/>
        <v>0</v>
      </c>
      <c r="K18" s="138">
        <f t="shared" si="66"/>
        <v>0</v>
      </c>
      <c r="L18" s="138">
        <f t="shared" si="66"/>
        <v>0</v>
      </c>
      <c r="M18" s="138">
        <f t="shared" si="66"/>
        <v>0</v>
      </c>
      <c r="N18" s="138">
        <f t="shared" si="66"/>
        <v>0</v>
      </c>
      <c r="O18" s="138">
        <f t="shared" si="66"/>
        <v>0</v>
      </c>
      <c r="P18" s="138">
        <f t="shared" si="66"/>
        <v>0</v>
      </c>
      <c r="Q18" s="138">
        <f t="shared" si="66"/>
        <v>0</v>
      </c>
      <c r="R18" s="138">
        <f t="shared" si="66"/>
        <v>0</v>
      </c>
      <c r="S18" s="138">
        <f t="shared" si="66"/>
        <v>0</v>
      </c>
      <c r="T18" s="138">
        <f t="shared" si="66"/>
        <v>0</v>
      </c>
      <c r="U18" s="138">
        <f t="shared" si="66"/>
        <v>0</v>
      </c>
      <c r="V18" s="138">
        <f t="shared" si="66"/>
        <v>0</v>
      </c>
      <c r="W18" s="138">
        <f t="shared" si="66"/>
        <v>0</v>
      </c>
      <c r="X18" s="138">
        <f t="shared" si="66"/>
        <v>0</v>
      </c>
      <c r="Y18" s="138">
        <f t="shared" si="66"/>
        <v>0</v>
      </c>
      <c r="Z18" s="138">
        <f t="shared" si="66"/>
        <v>0</v>
      </c>
      <c r="AA18" s="138">
        <f t="shared" si="66"/>
        <v>0</v>
      </c>
      <c r="AB18" s="138">
        <f t="shared" si="66"/>
        <v>0</v>
      </c>
      <c r="AC18" s="138">
        <f t="shared" si="66"/>
        <v>0</v>
      </c>
      <c r="AD18" s="138">
        <f>SUM(AD15:AD17)</f>
        <v>0</v>
      </c>
      <c r="AE18" s="138">
        <f t="shared" ref="AE18" si="67">SUM(AE15:AE17)</f>
        <v>0</v>
      </c>
      <c r="AF18" s="138">
        <f t="shared" ref="AF18" si="68">SUM(AF15:AF17)</f>
        <v>0</v>
      </c>
      <c r="AG18" s="138">
        <f t="shared" ref="AG18" si="69">SUM(AG15:AG17)</f>
        <v>0</v>
      </c>
      <c r="AH18" s="138">
        <f t="shared" ref="AH18" si="70">SUM(AH15:AH17)</f>
        <v>0</v>
      </c>
      <c r="AI18" s="138">
        <f t="shared" ref="AI18" si="71">SUM(AI15:AI17)</f>
        <v>0</v>
      </c>
      <c r="AJ18" s="138">
        <f t="shared" ref="AJ18" si="72">SUM(AJ15:AJ17)</f>
        <v>0</v>
      </c>
      <c r="AK18" s="138">
        <f t="shared" ref="AK18" si="73">SUM(AK15:AK17)</f>
        <v>0</v>
      </c>
      <c r="AL18" s="138">
        <f t="shared" ref="AL18" si="74">SUM(AL15:AL17)</f>
        <v>0</v>
      </c>
      <c r="AM18" s="138">
        <f t="shared" ref="AM18" si="75">SUM(AM15:AM17)</f>
        <v>0</v>
      </c>
      <c r="AN18" s="138">
        <f t="shared" ref="AN18" si="76">SUM(AN15:AN17)</f>
        <v>0</v>
      </c>
      <c r="AO18" s="138">
        <f t="shared" ref="AO18" si="77">SUM(AO15:AO17)</f>
        <v>0</v>
      </c>
      <c r="AP18" s="138">
        <f t="shared" ref="AP18" si="78">SUM(AP15:AP17)</f>
        <v>0</v>
      </c>
      <c r="AQ18" s="138">
        <f t="shared" ref="AQ18" si="79">SUM(AQ15:AQ17)</f>
        <v>0</v>
      </c>
      <c r="AR18" s="138">
        <f t="shared" ref="AR18" si="80">SUM(AR15:AR17)</f>
        <v>0</v>
      </c>
      <c r="AS18" s="138">
        <f t="shared" ref="AS18" si="81">SUM(AS15:AS17)</f>
        <v>0</v>
      </c>
      <c r="AT18" s="138">
        <f t="shared" ref="AT18" si="82">SUM(AT15:AT17)</f>
        <v>0</v>
      </c>
      <c r="AU18" s="138">
        <f>SUM(AU15:AU17)</f>
        <v>0</v>
      </c>
      <c r="AV18" s="138">
        <f t="shared" ref="AV18" si="83">SUM(AV15:AV17)</f>
        <v>0</v>
      </c>
      <c r="AW18" s="138">
        <f t="shared" ref="AW18" si="84">SUM(AW15:AW17)</f>
        <v>0</v>
      </c>
      <c r="AX18" s="138">
        <f t="shared" ref="AX18" si="85">SUM(AX15:AX17)</f>
        <v>0</v>
      </c>
      <c r="AY18" s="138">
        <f t="shared" ref="AY18" si="86">SUM(AY15:AY17)</f>
        <v>0</v>
      </c>
      <c r="AZ18" s="138">
        <f t="shared" ref="AZ18" si="87">SUM(AZ15:AZ17)</f>
        <v>0</v>
      </c>
      <c r="BA18" s="138">
        <f t="shared" ref="BA18" si="88">SUM(BA15:BA17)</f>
        <v>0</v>
      </c>
      <c r="BB18" s="138">
        <f t="shared" ref="BB18" si="89">SUM(BB15:BB17)</f>
        <v>0</v>
      </c>
      <c r="BC18" s="138">
        <f t="shared" ref="BC18" si="90">SUM(BC15:BC17)</f>
        <v>0</v>
      </c>
      <c r="BD18" s="138">
        <f t="shared" ref="BD18" si="91">SUM(BD15:BD17)</f>
        <v>0</v>
      </c>
      <c r="BE18" s="138">
        <f t="shared" ref="BE18" si="92">SUM(BE15:BE17)</f>
        <v>0</v>
      </c>
      <c r="BF18" s="138">
        <f t="shared" ref="BF18" si="93">SUM(BF15:BF17)</f>
        <v>0</v>
      </c>
      <c r="BG18" s="138">
        <f t="shared" ref="BG18" si="94">SUM(BG15:BG17)</f>
        <v>0</v>
      </c>
      <c r="BH18" s="138">
        <f t="shared" ref="BH18" si="95">SUM(BH15:BH17)</f>
        <v>0</v>
      </c>
      <c r="BI18" s="138">
        <f t="shared" ref="BI18" si="96">SUM(BI15:BI17)</f>
        <v>0</v>
      </c>
      <c r="BJ18" s="10"/>
    </row>
    <row r="19" spans="1:62" x14ac:dyDescent="0.25">
      <c r="A19" s="11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9"/>
    </row>
    <row r="20" spans="1:62" x14ac:dyDescent="0.25">
      <c r="A20" s="12" t="s">
        <v>60</v>
      </c>
      <c r="B20" s="137">
        <f>+'M_Altri Costi'!D7</f>
        <v>0</v>
      </c>
      <c r="C20" s="137">
        <f>+'M_Altri Costi'!E7</f>
        <v>0</v>
      </c>
      <c r="D20" s="137">
        <f>+'M_Altri Costi'!F7</f>
        <v>0</v>
      </c>
      <c r="E20" s="137">
        <f>+'M_Altri Costi'!G7</f>
        <v>0</v>
      </c>
      <c r="F20" s="137">
        <f>+'M_Altri Costi'!H7</f>
        <v>0</v>
      </c>
      <c r="G20" s="137">
        <f>+'M_Altri Costi'!I7</f>
        <v>0</v>
      </c>
      <c r="H20" s="137">
        <f>+'M_Altri Costi'!J7</f>
        <v>0</v>
      </c>
      <c r="I20" s="137">
        <f>+'M_Altri Costi'!K7</f>
        <v>0</v>
      </c>
      <c r="J20" s="137">
        <f>+'M_Altri Costi'!L7</f>
        <v>0</v>
      </c>
      <c r="K20" s="137">
        <f>+'M_Altri Costi'!M7</f>
        <v>0</v>
      </c>
      <c r="L20" s="137">
        <f>+'M_Altri Costi'!N7</f>
        <v>0</v>
      </c>
      <c r="M20" s="137">
        <f>+'M_Altri Costi'!O7</f>
        <v>0</v>
      </c>
      <c r="N20" s="137">
        <f>+'M_Altri Costi'!P7</f>
        <v>0</v>
      </c>
      <c r="O20" s="137">
        <f>+'M_Altri Costi'!Q7</f>
        <v>0</v>
      </c>
      <c r="P20" s="137">
        <f>+'M_Altri Costi'!R7</f>
        <v>0</v>
      </c>
      <c r="Q20" s="137">
        <f>+'M_Altri Costi'!S7</f>
        <v>0</v>
      </c>
      <c r="R20" s="137">
        <f>+'M_Altri Costi'!T7</f>
        <v>0</v>
      </c>
      <c r="S20" s="137">
        <f>+'M_Altri Costi'!U7</f>
        <v>0</v>
      </c>
      <c r="T20" s="137">
        <f>+'M_Altri Costi'!V7</f>
        <v>0</v>
      </c>
      <c r="U20" s="137">
        <f>+'M_Altri Costi'!W7</f>
        <v>0</v>
      </c>
      <c r="V20" s="137">
        <f>+'M_Altri Costi'!X7</f>
        <v>0</v>
      </c>
      <c r="W20" s="137">
        <f>+'M_Altri Costi'!Y7</f>
        <v>0</v>
      </c>
      <c r="X20" s="137">
        <f>+'M_Altri Costi'!Z7</f>
        <v>0</v>
      </c>
      <c r="Y20" s="137">
        <f>+'M_Altri Costi'!AA7</f>
        <v>0</v>
      </c>
      <c r="Z20" s="137">
        <f>+'M_Altri Costi'!AB7</f>
        <v>0</v>
      </c>
      <c r="AA20" s="137">
        <f>+'M_Altri Costi'!AC7</f>
        <v>0</v>
      </c>
      <c r="AB20" s="137">
        <f>+'M_Altri Costi'!AD7</f>
        <v>0</v>
      </c>
      <c r="AC20" s="137">
        <f>+'M_Altri Costi'!AE7</f>
        <v>0</v>
      </c>
      <c r="AD20" s="137">
        <f>+'M_Altri Costi'!AF7</f>
        <v>0</v>
      </c>
      <c r="AE20" s="137">
        <f>+'M_Altri Costi'!AG7</f>
        <v>0</v>
      </c>
      <c r="AF20" s="137">
        <f>+'M_Altri Costi'!AH7</f>
        <v>0</v>
      </c>
      <c r="AG20" s="137">
        <f>+'M_Altri Costi'!AI7</f>
        <v>0</v>
      </c>
      <c r="AH20" s="137">
        <f>+'M_Altri Costi'!AJ7</f>
        <v>0</v>
      </c>
      <c r="AI20" s="137">
        <f>+'M_Altri Costi'!AK7</f>
        <v>0</v>
      </c>
      <c r="AJ20" s="137">
        <f>+'M_Altri Costi'!AL7</f>
        <v>0</v>
      </c>
      <c r="AK20" s="137">
        <f>+'M_Altri Costi'!AM7</f>
        <v>0</v>
      </c>
      <c r="AL20" s="137">
        <f>+'M_Altri Costi'!AN7</f>
        <v>0</v>
      </c>
      <c r="AM20" s="137">
        <f>+'M_Altri Costi'!AO7</f>
        <v>0</v>
      </c>
      <c r="AN20" s="137">
        <f>+'M_Altri Costi'!AP7</f>
        <v>0</v>
      </c>
      <c r="AO20" s="137">
        <f>+'M_Altri Costi'!AQ7</f>
        <v>0</v>
      </c>
      <c r="AP20" s="137">
        <f>+'M_Altri Costi'!AR7</f>
        <v>0</v>
      </c>
      <c r="AQ20" s="137">
        <f>+'M_Altri Costi'!AS7</f>
        <v>0</v>
      </c>
      <c r="AR20" s="137">
        <f>+'M_Altri Costi'!AT7</f>
        <v>0</v>
      </c>
      <c r="AS20" s="137">
        <f>+'M_Altri Costi'!AU7</f>
        <v>0</v>
      </c>
      <c r="AT20" s="137">
        <f>+'M_Altri Costi'!AV7</f>
        <v>0</v>
      </c>
      <c r="AU20" s="137">
        <f>+'M_Altri Costi'!AW7</f>
        <v>0</v>
      </c>
      <c r="AV20" s="137">
        <f>+'M_Altri Costi'!AX7</f>
        <v>0</v>
      </c>
      <c r="AW20" s="137">
        <f>+'M_Altri Costi'!AY7</f>
        <v>0</v>
      </c>
      <c r="AX20" s="137">
        <f>+'M_Altri Costi'!AZ7</f>
        <v>0</v>
      </c>
      <c r="AY20" s="137">
        <f>+'M_Altri Costi'!BA7</f>
        <v>0</v>
      </c>
      <c r="AZ20" s="137">
        <f>+'M_Altri Costi'!BB7</f>
        <v>0</v>
      </c>
      <c r="BA20" s="137">
        <f>+'M_Altri Costi'!BC7</f>
        <v>0</v>
      </c>
      <c r="BB20" s="137">
        <f>+'M_Altri Costi'!BD7</f>
        <v>0</v>
      </c>
      <c r="BC20" s="137">
        <f>+'M_Altri Costi'!BE7</f>
        <v>0</v>
      </c>
      <c r="BD20" s="137">
        <f>+'M_Altri Costi'!BF7</f>
        <v>0</v>
      </c>
      <c r="BE20" s="137">
        <f>+'M_Altri Costi'!BG7</f>
        <v>0</v>
      </c>
      <c r="BF20" s="137">
        <f>+'M_Altri Costi'!BH7</f>
        <v>0</v>
      </c>
      <c r="BG20" s="137">
        <f>+'M_Altri Costi'!BI7</f>
        <v>0</v>
      </c>
      <c r="BH20" s="137">
        <f>+'M_Altri Costi'!BJ7</f>
        <v>0</v>
      </c>
      <c r="BI20" s="137">
        <f>+'M_Altri Costi'!BK7</f>
        <v>0</v>
      </c>
      <c r="BJ20" s="9"/>
    </row>
    <row r="21" spans="1:62" x14ac:dyDescent="0.25">
      <c r="A21" s="12" t="s">
        <v>61</v>
      </c>
      <c r="B21" s="137">
        <f>+'M_Altri Costi'!D8</f>
        <v>0</v>
      </c>
      <c r="C21" s="137">
        <f>+'M_Altri Costi'!E8</f>
        <v>0</v>
      </c>
      <c r="D21" s="137">
        <f>+'M_Altri Costi'!F8</f>
        <v>0</v>
      </c>
      <c r="E21" s="137">
        <f>+'M_Altri Costi'!G8</f>
        <v>0</v>
      </c>
      <c r="F21" s="137">
        <f>+'M_Altri Costi'!H8</f>
        <v>0</v>
      </c>
      <c r="G21" s="137">
        <f>+'M_Altri Costi'!I8</f>
        <v>0</v>
      </c>
      <c r="H21" s="137">
        <f>+'M_Altri Costi'!J8</f>
        <v>0</v>
      </c>
      <c r="I21" s="137">
        <f>+'M_Altri Costi'!K8</f>
        <v>0</v>
      </c>
      <c r="J21" s="137">
        <f>+'M_Altri Costi'!L8</f>
        <v>0</v>
      </c>
      <c r="K21" s="137">
        <f>+'M_Altri Costi'!M8</f>
        <v>0</v>
      </c>
      <c r="L21" s="137">
        <f>+'M_Altri Costi'!N8</f>
        <v>0</v>
      </c>
      <c r="M21" s="137">
        <f>+'M_Altri Costi'!O8</f>
        <v>0</v>
      </c>
      <c r="N21" s="137">
        <f>+'M_Altri Costi'!P8</f>
        <v>0</v>
      </c>
      <c r="O21" s="137">
        <f>+'M_Altri Costi'!Q8</f>
        <v>0</v>
      </c>
      <c r="P21" s="137">
        <f>+'M_Altri Costi'!R8</f>
        <v>0</v>
      </c>
      <c r="Q21" s="137">
        <f>+'M_Altri Costi'!S8</f>
        <v>0</v>
      </c>
      <c r="R21" s="137">
        <f>+'M_Altri Costi'!T8</f>
        <v>0</v>
      </c>
      <c r="S21" s="137">
        <f>+'M_Altri Costi'!U8</f>
        <v>0</v>
      </c>
      <c r="T21" s="137">
        <f>+'M_Altri Costi'!V8</f>
        <v>0</v>
      </c>
      <c r="U21" s="137">
        <f>+'M_Altri Costi'!W8</f>
        <v>0</v>
      </c>
      <c r="V21" s="137">
        <f>+'M_Altri Costi'!X8</f>
        <v>0</v>
      </c>
      <c r="W21" s="137">
        <f>+'M_Altri Costi'!Y8</f>
        <v>0</v>
      </c>
      <c r="X21" s="137">
        <f>+'M_Altri Costi'!Z8</f>
        <v>0</v>
      </c>
      <c r="Y21" s="137">
        <f>+'M_Altri Costi'!AA8</f>
        <v>0</v>
      </c>
      <c r="Z21" s="137">
        <f>+'M_Altri Costi'!AB8</f>
        <v>0</v>
      </c>
      <c r="AA21" s="137">
        <f>+'M_Altri Costi'!AC8</f>
        <v>0</v>
      </c>
      <c r="AB21" s="137">
        <f>+'M_Altri Costi'!AD8</f>
        <v>0</v>
      </c>
      <c r="AC21" s="137">
        <f>+'M_Altri Costi'!AE8</f>
        <v>0</v>
      </c>
      <c r="AD21" s="137">
        <f>+'M_Altri Costi'!AF8</f>
        <v>0</v>
      </c>
      <c r="AE21" s="137">
        <f>+'M_Altri Costi'!AG8</f>
        <v>0</v>
      </c>
      <c r="AF21" s="137">
        <f>+'M_Altri Costi'!AH8</f>
        <v>0</v>
      </c>
      <c r="AG21" s="137">
        <f>+'M_Altri Costi'!AI8</f>
        <v>0</v>
      </c>
      <c r="AH21" s="137">
        <f>+'M_Altri Costi'!AJ8</f>
        <v>0</v>
      </c>
      <c r="AI21" s="137">
        <f>+'M_Altri Costi'!AK8</f>
        <v>0</v>
      </c>
      <c r="AJ21" s="137">
        <f>+'M_Altri Costi'!AL8</f>
        <v>0</v>
      </c>
      <c r="AK21" s="137">
        <f>+'M_Altri Costi'!AM8</f>
        <v>0</v>
      </c>
      <c r="AL21" s="137">
        <f>+'M_Altri Costi'!AN8</f>
        <v>0</v>
      </c>
      <c r="AM21" s="137">
        <f>+'M_Altri Costi'!AO8</f>
        <v>0</v>
      </c>
      <c r="AN21" s="137">
        <f>+'M_Altri Costi'!AP8</f>
        <v>0</v>
      </c>
      <c r="AO21" s="137">
        <f>+'M_Altri Costi'!AQ8</f>
        <v>0</v>
      </c>
      <c r="AP21" s="137">
        <f>+'M_Altri Costi'!AR8</f>
        <v>0</v>
      </c>
      <c r="AQ21" s="137">
        <f>+'M_Altri Costi'!AS8</f>
        <v>0</v>
      </c>
      <c r="AR21" s="137">
        <f>+'M_Altri Costi'!AT8</f>
        <v>0</v>
      </c>
      <c r="AS21" s="137">
        <f>+'M_Altri Costi'!AU8</f>
        <v>0</v>
      </c>
      <c r="AT21" s="137">
        <f>+'M_Altri Costi'!AV8</f>
        <v>0</v>
      </c>
      <c r="AU21" s="137">
        <f>+'M_Altri Costi'!AW8</f>
        <v>0</v>
      </c>
      <c r="AV21" s="137">
        <f>+'M_Altri Costi'!AX8</f>
        <v>0</v>
      </c>
      <c r="AW21" s="137">
        <f>+'M_Altri Costi'!AY8</f>
        <v>0</v>
      </c>
      <c r="AX21" s="137">
        <f>+'M_Altri Costi'!AZ8</f>
        <v>0</v>
      </c>
      <c r="AY21" s="137">
        <f>+'M_Altri Costi'!BA8</f>
        <v>0</v>
      </c>
      <c r="AZ21" s="137">
        <f>+'M_Altri Costi'!BB8</f>
        <v>0</v>
      </c>
      <c r="BA21" s="137">
        <f>+'M_Altri Costi'!BC8</f>
        <v>0</v>
      </c>
      <c r="BB21" s="137">
        <f>+'M_Altri Costi'!BD8</f>
        <v>0</v>
      </c>
      <c r="BC21" s="137">
        <f>+'M_Altri Costi'!BE8</f>
        <v>0</v>
      </c>
      <c r="BD21" s="137">
        <f>+'M_Altri Costi'!BF8</f>
        <v>0</v>
      </c>
      <c r="BE21" s="137">
        <f>+'M_Altri Costi'!BG8</f>
        <v>0</v>
      </c>
      <c r="BF21" s="137">
        <f>+'M_Altri Costi'!BH8</f>
        <v>0</v>
      </c>
      <c r="BG21" s="137">
        <f>+'M_Altri Costi'!BI8</f>
        <v>0</v>
      </c>
      <c r="BH21" s="137">
        <f>+'M_Altri Costi'!BJ8</f>
        <v>0</v>
      </c>
      <c r="BI21" s="137">
        <f>+'M_Altri Costi'!BK8</f>
        <v>0</v>
      </c>
      <c r="BJ21" s="13"/>
    </row>
    <row r="22" spans="1:62" x14ac:dyDescent="0.25">
      <c r="A22" s="12" t="s">
        <v>62</v>
      </c>
      <c r="B22" s="137">
        <f>+'M_Altri Costi'!D9</f>
        <v>0</v>
      </c>
      <c r="C22" s="137">
        <f>+'M_Altri Costi'!E9</f>
        <v>0</v>
      </c>
      <c r="D22" s="137">
        <f>+'M_Altri Costi'!F9</f>
        <v>0</v>
      </c>
      <c r="E22" s="137">
        <f>+'M_Altri Costi'!G9</f>
        <v>0</v>
      </c>
      <c r="F22" s="137">
        <f>+'M_Altri Costi'!H9</f>
        <v>0</v>
      </c>
      <c r="G22" s="137">
        <f>+'M_Altri Costi'!I9</f>
        <v>0</v>
      </c>
      <c r="H22" s="137">
        <f>+'M_Altri Costi'!J9</f>
        <v>0</v>
      </c>
      <c r="I22" s="137">
        <f>+'M_Altri Costi'!K9</f>
        <v>0</v>
      </c>
      <c r="J22" s="137">
        <f>+'M_Altri Costi'!L9</f>
        <v>0</v>
      </c>
      <c r="K22" s="137">
        <f>+'M_Altri Costi'!M9</f>
        <v>0</v>
      </c>
      <c r="L22" s="137">
        <f>+'M_Altri Costi'!N9</f>
        <v>0</v>
      </c>
      <c r="M22" s="137">
        <f>+'M_Altri Costi'!O9</f>
        <v>0</v>
      </c>
      <c r="N22" s="137">
        <f>+'M_Altri Costi'!P9</f>
        <v>0</v>
      </c>
      <c r="O22" s="137">
        <f>+'M_Altri Costi'!Q9</f>
        <v>0</v>
      </c>
      <c r="P22" s="137">
        <f>+'M_Altri Costi'!R9</f>
        <v>0</v>
      </c>
      <c r="Q22" s="137">
        <f>+'M_Altri Costi'!S9</f>
        <v>0</v>
      </c>
      <c r="R22" s="137">
        <f>+'M_Altri Costi'!T9</f>
        <v>0</v>
      </c>
      <c r="S22" s="137">
        <f>+'M_Altri Costi'!U9</f>
        <v>0</v>
      </c>
      <c r="T22" s="137">
        <f>+'M_Altri Costi'!V9</f>
        <v>0</v>
      </c>
      <c r="U22" s="137">
        <f>+'M_Altri Costi'!W9</f>
        <v>0</v>
      </c>
      <c r="V22" s="137">
        <f>+'M_Altri Costi'!X9</f>
        <v>0</v>
      </c>
      <c r="W22" s="137">
        <f>+'M_Altri Costi'!Y9</f>
        <v>0</v>
      </c>
      <c r="X22" s="137">
        <f>+'M_Altri Costi'!Z9</f>
        <v>0</v>
      </c>
      <c r="Y22" s="137">
        <f>+'M_Altri Costi'!AA9</f>
        <v>0</v>
      </c>
      <c r="Z22" s="137">
        <f>+'M_Altri Costi'!AB9</f>
        <v>0</v>
      </c>
      <c r="AA22" s="137">
        <f>+'M_Altri Costi'!AC9</f>
        <v>0</v>
      </c>
      <c r="AB22" s="137">
        <f>+'M_Altri Costi'!AD9</f>
        <v>0</v>
      </c>
      <c r="AC22" s="137">
        <f>+'M_Altri Costi'!AE9</f>
        <v>0</v>
      </c>
      <c r="AD22" s="137">
        <f>+'M_Altri Costi'!AF9</f>
        <v>0</v>
      </c>
      <c r="AE22" s="137">
        <f>+'M_Altri Costi'!AG9</f>
        <v>0</v>
      </c>
      <c r="AF22" s="137">
        <f>+'M_Altri Costi'!AH9</f>
        <v>0</v>
      </c>
      <c r="AG22" s="137">
        <f>+'M_Altri Costi'!AI9</f>
        <v>0</v>
      </c>
      <c r="AH22" s="137">
        <f>+'M_Altri Costi'!AJ9</f>
        <v>0</v>
      </c>
      <c r="AI22" s="137">
        <f>+'M_Altri Costi'!AK9</f>
        <v>0</v>
      </c>
      <c r="AJ22" s="137">
        <f>+'M_Altri Costi'!AL9</f>
        <v>0</v>
      </c>
      <c r="AK22" s="137">
        <f>+'M_Altri Costi'!AM9</f>
        <v>0</v>
      </c>
      <c r="AL22" s="137">
        <f>+'M_Altri Costi'!AN9</f>
        <v>0</v>
      </c>
      <c r="AM22" s="137">
        <f>+'M_Altri Costi'!AO9</f>
        <v>0</v>
      </c>
      <c r="AN22" s="137">
        <f>+'M_Altri Costi'!AP9</f>
        <v>0</v>
      </c>
      <c r="AO22" s="137">
        <f>+'M_Altri Costi'!AQ9</f>
        <v>0</v>
      </c>
      <c r="AP22" s="137">
        <f>+'M_Altri Costi'!AR9</f>
        <v>0</v>
      </c>
      <c r="AQ22" s="137">
        <f>+'M_Altri Costi'!AS9</f>
        <v>0</v>
      </c>
      <c r="AR22" s="137">
        <f>+'M_Altri Costi'!AT9</f>
        <v>0</v>
      </c>
      <c r="AS22" s="137">
        <f>+'M_Altri Costi'!AU9</f>
        <v>0</v>
      </c>
      <c r="AT22" s="137">
        <f>+'M_Altri Costi'!AV9</f>
        <v>0</v>
      </c>
      <c r="AU22" s="137">
        <f>+'M_Altri Costi'!AW9</f>
        <v>0</v>
      </c>
      <c r="AV22" s="137">
        <f>+'M_Altri Costi'!AX9</f>
        <v>0</v>
      </c>
      <c r="AW22" s="137">
        <f>+'M_Altri Costi'!AY9</f>
        <v>0</v>
      </c>
      <c r="AX22" s="137">
        <f>+'M_Altri Costi'!AZ9</f>
        <v>0</v>
      </c>
      <c r="AY22" s="137">
        <f>+'M_Altri Costi'!BA9</f>
        <v>0</v>
      </c>
      <c r="AZ22" s="137">
        <f>+'M_Altri Costi'!BB9</f>
        <v>0</v>
      </c>
      <c r="BA22" s="137">
        <f>+'M_Altri Costi'!BC9</f>
        <v>0</v>
      </c>
      <c r="BB22" s="137">
        <f>+'M_Altri Costi'!BD9</f>
        <v>0</v>
      </c>
      <c r="BC22" s="137">
        <f>+'M_Altri Costi'!BE9</f>
        <v>0</v>
      </c>
      <c r="BD22" s="137">
        <f>+'M_Altri Costi'!BF9</f>
        <v>0</v>
      </c>
      <c r="BE22" s="137">
        <f>+'M_Altri Costi'!BG9</f>
        <v>0</v>
      </c>
      <c r="BF22" s="137">
        <f>+'M_Altri Costi'!BH9</f>
        <v>0</v>
      </c>
      <c r="BG22" s="137">
        <f>+'M_Altri Costi'!BI9</f>
        <v>0</v>
      </c>
      <c r="BH22" s="137">
        <f>+'M_Altri Costi'!BJ9</f>
        <v>0</v>
      </c>
      <c r="BI22" s="137">
        <f>+'M_Altri Costi'!BK9</f>
        <v>0</v>
      </c>
      <c r="BJ22" s="13"/>
    </row>
    <row r="23" spans="1:62" x14ac:dyDescent="0.25">
      <c r="A23" s="12" t="s">
        <v>63</v>
      </c>
      <c r="B23" s="137">
        <f>+'M_Altri Costi'!D10</f>
        <v>0</v>
      </c>
      <c r="C23" s="137">
        <f>+'M_Altri Costi'!E10</f>
        <v>0</v>
      </c>
      <c r="D23" s="137">
        <f>+'M_Altri Costi'!F10</f>
        <v>0</v>
      </c>
      <c r="E23" s="137">
        <f>+'M_Altri Costi'!G10</f>
        <v>0</v>
      </c>
      <c r="F23" s="137">
        <f>+'M_Altri Costi'!H10</f>
        <v>0</v>
      </c>
      <c r="G23" s="137">
        <f>+'M_Altri Costi'!I10</f>
        <v>0</v>
      </c>
      <c r="H23" s="137">
        <f>+'M_Altri Costi'!J10</f>
        <v>0</v>
      </c>
      <c r="I23" s="137">
        <f>+'M_Altri Costi'!K10</f>
        <v>0</v>
      </c>
      <c r="J23" s="137">
        <f>+'M_Altri Costi'!L10</f>
        <v>0</v>
      </c>
      <c r="K23" s="137">
        <f>+'M_Altri Costi'!M10</f>
        <v>0</v>
      </c>
      <c r="L23" s="137">
        <f>+'M_Altri Costi'!N10</f>
        <v>0</v>
      </c>
      <c r="M23" s="137">
        <f>+'M_Altri Costi'!O10</f>
        <v>0</v>
      </c>
      <c r="N23" s="137">
        <f>+'M_Altri Costi'!P10</f>
        <v>0</v>
      </c>
      <c r="O23" s="137">
        <f>+'M_Altri Costi'!Q10</f>
        <v>0</v>
      </c>
      <c r="P23" s="137">
        <f>+'M_Altri Costi'!R10</f>
        <v>0</v>
      </c>
      <c r="Q23" s="137">
        <f>+'M_Altri Costi'!S10</f>
        <v>0</v>
      </c>
      <c r="R23" s="137">
        <f>+'M_Altri Costi'!T10</f>
        <v>0</v>
      </c>
      <c r="S23" s="137">
        <f>+'M_Altri Costi'!U10</f>
        <v>0</v>
      </c>
      <c r="T23" s="137">
        <f>+'M_Altri Costi'!V10</f>
        <v>0</v>
      </c>
      <c r="U23" s="137">
        <f>+'M_Altri Costi'!W10</f>
        <v>0</v>
      </c>
      <c r="V23" s="137">
        <f>+'M_Altri Costi'!X10</f>
        <v>0</v>
      </c>
      <c r="W23" s="137">
        <f>+'M_Altri Costi'!Y10</f>
        <v>0</v>
      </c>
      <c r="X23" s="137">
        <f>+'M_Altri Costi'!Z10</f>
        <v>0</v>
      </c>
      <c r="Y23" s="137">
        <f>+'M_Altri Costi'!AA10</f>
        <v>0</v>
      </c>
      <c r="Z23" s="137">
        <f>+'M_Altri Costi'!AB10</f>
        <v>0</v>
      </c>
      <c r="AA23" s="137">
        <f>+'M_Altri Costi'!AC10</f>
        <v>0</v>
      </c>
      <c r="AB23" s="137">
        <f>+'M_Altri Costi'!AD10</f>
        <v>0</v>
      </c>
      <c r="AC23" s="137">
        <f>+'M_Altri Costi'!AE10</f>
        <v>0</v>
      </c>
      <c r="AD23" s="137">
        <f>+'M_Altri Costi'!AF10</f>
        <v>0</v>
      </c>
      <c r="AE23" s="137">
        <f>+'M_Altri Costi'!AG10</f>
        <v>0</v>
      </c>
      <c r="AF23" s="137">
        <f>+'M_Altri Costi'!AH10</f>
        <v>0</v>
      </c>
      <c r="AG23" s="137">
        <f>+'M_Altri Costi'!AI10</f>
        <v>0</v>
      </c>
      <c r="AH23" s="137">
        <f>+'M_Altri Costi'!AJ10</f>
        <v>0</v>
      </c>
      <c r="AI23" s="137">
        <f>+'M_Altri Costi'!AK10</f>
        <v>0</v>
      </c>
      <c r="AJ23" s="137">
        <f>+'M_Altri Costi'!AL10</f>
        <v>0</v>
      </c>
      <c r="AK23" s="137">
        <f>+'M_Altri Costi'!AM10</f>
        <v>0</v>
      </c>
      <c r="AL23" s="137">
        <f>+'M_Altri Costi'!AN10</f>
        <v>0</v>
      </c>
      <c r="AM23" s="137">
        <f>+'M_Altri Costi'!AO10</f>
        <v>0</v>
      </c>
      <c r="AN23" s="137">
        <f>+'M_Altri Costi'!AP10</f>
        <v>0</v>
      </c>
      <c r="AO23" s="137">
        <f>+'M_Altri Costi'!AQ10</f>
        <v>0</v>
      </c>
      <c r="AP23" s="137">
        <f>+'M_Altri Costi'!AR10</f>
        <v>0</v>
      </c>
      <c r="AQ23" s="137">
        <f>+'M_Altri Costi'!AS10</f>
        <v>0</v>
      </c>
      <c r="AR23" s="137">
        <f>+'M_Altri Costi'!AT10</f>
        <v>0</v>
      </c>
      <c r="AS23" s="137">
        <f>+'M_Altri Costi'!AU10</f>
        <v>0</v>
      </c>
      <c r="AT23" s="137">
        <f>+'M_Altri Costi'!AV10</f>
        <v>0</v>
      </c>
      <c r="AU23" s="137">
        <f>+'M_Altri Costi'!AW10</f>
        <v>0</v>
      </c>
      <c r="AV23" s="137">
        <f>+'M_Altri Costi'!AX10</f>
        <v>0</v>
      </c>
      <c r="AW23" s="137">
        <f>+'M_Altri Costi'!AY10</f>
        <v>0</v>
      </c>
      <c r="AX23" s="137">
        <f>+'M_Altri Costi'!AZ10</f>
        <v>0</v>
      </c>
      <c r="AY23" s="137">
        <f>+'M_Altri Costi'!BA10</f>
        <v>0</v>
      </c>
      <c r="AZ23" s="137">
        <f>+'M_Altri Costi'!BB10</f>
        <v>0</v>
      </c>
      <c r="BA23" s="137">
        <f>+'M_Altri Costi'!BC10</f>
        <v>0</v>
      </c>
      <c r="BB23" s="137">
        <f>+'M_Altri Costi'!BD10</f>
        <v>0</v>
      </c>
      <c r="BC23" s="137">
        <f>+'M_Altri Costi'!BE10</f>
        <v>0</v>
      </c>
      <c r="BD23" s="137">
        <f>+'M_Altri Costi'!BF10</f>
        <v>0</v>
      </c>
      <c r="BE23" s="137">
        <f>+'M_Altri Costi'!BG10</f>
        <v>0</v>
      </c>
      <c r="BF23" s="137">
        <f>+'M_Altri Costi'!BH10</f>
        <v>0</v>
      </c>
      <c r="BG23" s="137">
        <f>+'M_Altri Costi'!BI10</f>
        <v>0</v>
      </c>
      <c r="BH23" s="137">
        <f>+'M_Altri Costi'!BJ10</f>
        <v>0</v>
      </c>
      <c r="BI23" s="137">
        <f>+'M_Altri Costi'!BK10</f>
        <v>0</v>
      </c>
      <c r="BJ23" s="13"/>
    </row>
    <row r="24" spans="1:62" x14ac:dyDescent="0.25">
      <c r="A24" s="12" t="s">
        <v>64</v>
      </c>
      <c r="B24" s="137">
        <f>+'M_Altri Costi'!D11</f>
        <v>0</v>
      </c>
      <c r="C24" s="137">
        <f>+'M_Altri Costi'!E11</f>
        <v>0</v>
      </c>
      <c r="D24" s="137">
        <f>+'M_Altri Costi'!F11</f>
        <v>0</v>
      </c>
      <c r="E24" s="137">
        <f>+'M_Altri Costi'!G11</f>
        <v>0</v>
      </c>
      <c r="F24" s="137">
        <f>+'M_Altri Costi'!H11</f>
        <v>0</v>
      </c>
      <c r="G24" s="137">
        <f>+'M_Altri Costi'!I11</f>
        <v>0</v>
      </c>
      <c r="H24" s="137">
        <f>+'M_Altri Costi'!J11</f>
        <v>0</v>
      </c>
      <c r="I24" s="137">
        <f>+'M_Altri Costi'!K11</f>
        <v>0</v>
      </c>
      <c r="J24" s="137">
        <f>+'M_Altri Costi'!L11</f>
        <v>0</v>
      </c>
      <c r="K24" s="137">
        <f>+'M_Altri Costi'!M11</f>
        <v>0</v>
      </c>
      <c r="L24" s="137">
        <f>+'M_Altri Costi'!N11</f>
        <v>0</v>
      </c>
      <c r="M24" s="137">
        <f>+'M_Altri Costi'!O11</f>
        <v>0</v>
      </c>
      <c r="N24" s="137">
        <f>+'M_Altri Costi'!P11</f>
        <v>0</v>
      </c>
      <c r="O24" s="137">
        <f>+'M_Altri Costi'!Q11</f>
        <v>0</v>
      </c>
      <c r="P24" s="137">
        <f>+'M_Altri Costi'!R11</f>
        <v>0</v>
      </c>
      <c r="Q24" s="137">
        <f>+'M_Altri Costi'!S11</f>
        <v>0</v>
      </c>
      <c r="R24" s="137">
        <f>+'M_Altri Costi'!T11</f>
        <v>0</v>
      </c>
      <c r="S24" s="137">
        <f>+'M_Altri Costi'!U11</f>
        <v>0</v>
      </c>
      <c r="T24" s="137">
        <f>+'M_Altri Costi'!V11</f>
        <v>0</v>
      </c>
      <c r="U24" s="137">
        <f>+'M_Altri Costi'!W11</f>
        <v>0</v>
      </c>
      <c r="V24" s="137">
        <f>+'M_Altri Costi'!X11</f>
        <v>0</v>
      </c>
      <c r="W24" s="137">
        <f>+'M_Altri Costi'!Y11</f>
        <v>0</v>
      </c>
      <c r="X24" s="137">
        <f>+'M_Altri Costi'!Z11</f>
        <v>0</v>
      </c>
      <c r="Y24" s="137">
        <f>+'M_Altri Costi'!AA11</f>
        <v>0</v>
      </c>
      <c r="Z24" s="137">
        <f>+'M_Altri Costi'!AB11</f>
        <v>0</v>
      </c>
      <c r="AA24" s="137">
        <f>+'M_Altri Costi'!AC11</f>
        <v>0</v>
      </c>
      <c r="AB24" s="137">
        <f>+'M_Altri Costi'!AD11</f>
        <v>0</v>
      </c>
      <c r="AC24" s="137">
        <f>+'M_Altri Costi'!AE11</f>
        <v>0</v>
      </c>
      <c r="AD24" s="137">
        <f>+'M_Altri Costi'!AF11</f>
        <v>0</v>
      </c>
      <c r="AE24" s="137">
        <f>+'M_Altri Costi'!AG11</f>
        <v>0</v>
      </c>
      <c r="AF24" s="137">
        <f>+'M_Altri Costi'!AH11</f>
        <v>0</v>
      </c>
      <c r="AG24" s="137">
        <f>+'M_Altri Costi'!AI11</f>
        <v>0</v>
      </c>
      <c r="AH24" s="137">
        <f>+'M_Altri Costi'!AJ11</f>
        <v>0</v>
      </c>
      <c r="AI24" s="137">
        <f>+'M_Altri Costi'!AK11</f>
        <v>0</v>
      </c>
      <c r="AJ24" s="137">
        <f>+'M_Altri Costi'!AL11</f>
        <v>0</v>
      </c>
      <c r="AK24" s="137">
        <f>+'M_Altri Costi'!AM11</f>
        <v>0</v>
      </c>
      <c r="AL24" s="137">
        <f>+'M_Altri Costi'!AN11</f>
        <v>0</v>
      </c>
      <c r="AM24" s="137">
        <f>+'M_Altri Costi'!AO11</f>
        <v>0</v>
      </c>
      <c r="AN24" s="137">
        <f>+'M_Altri Costi'!AP11</f>
        <v>0</v>
      </c>
      <c r="AO24" s="137">
        <f>+'M_Altri Costi'!AQ11</f>
        <v>0</v>
      </c>
      <c r="AP24" s="137">
        <f>+'M_Altri Costi'!AR11</f>
        <v>0</v>
      </c>
      <c r="AQ24" s="137">
        <f>+'M_Altri Costi'!AS11</f>
        <v>0</v>
      </c>
      <c r="AR24" s="137">
        <f>+'M_Altri Costi'!AT11</f>
        <v>0</v>
      </c>
      <c r="AS24" s="137">
        <f>+'M_Altri Costi'!AU11</f>
        <v>0</v>
      </c>
      <c r="AT24" s="137">
        <f>+'M_Altri Costi'!AV11</f>
        <v>0</v>
      </c>
      <c r="AU24" s="137">
        <f>+'M_Altri Costi'!AW11</f>
        <v>0</v>
      </c>
      <c r="AV24" s="137">
        <f>+'M_Altri Costi'!AX11</f>
        <v>0</v>
      </c>
      <c r="AW24" s="137">
        <f>+'M_Altri Costi'!AY11</f>
        <v>0</v>
      </c>
      <c r="AX24" s="137">
        <f>+'M_Altri Costi'!AZ11</f>
        <v>0</v>
      </c>
      <c r="AY24" s="137">
        <f>+'M_Altri Costi'!BA11</f>
        <v>0</v>
      </c>
      <c r="AZ24" s="137">
        <f>+'M_Altri Costi'!BB11</f>
        <v>0</v>
      </c>
      <c r="BA24" s="137">
        <f>+'M_Altri Costi'!BC11</f>
        <v>0</v>
      </c>
      <c r="BB24" s="137">
        <f>+'M_Altri Costi'!BD11</f>
        <v>0</v>
      </c>
      <c r="BC24" s="137">
        <f>+'M_Altri Costi'!BE11</f>
        <v>0</v>
      </c>
      <c r="BD24" s="137">
        <f>+'M_Altri Costi'!BF11</f>
        <v>0</v>
      </c>
      <c r="BE24" s="137">
        <f>+'M_Altri Costi'!BG11</f>
        <v>0</v>
      </c>
      <c r="BF24" s="137">
        <f>+'M_Altri Costi'!BH11</f>
        <v>0</v>
      </c>
      <c r="BG24" s="137">
        <f>+'M_Altri Costi'!BI11</f>
        <v>0</v>
      </c>
      <c r="BH24" s="137">
        <f>+'M_Altri Costi'!BJ11</f>
        <v>0</v>
      </c>
      <c r="BI24" s="137">
        <f>+'M_Altri Costi'!BK11</f>
        <v>0</v>
      </c>
      <c r="BJ24" s="13"/>
    </row>
    <row r="25" spans="1:62" x14ac:dyDescent="0.25">
      <c r="A25" s="12" t="s">
        <v>65</v>
      </c>
      <c r="B25" s="137">
        <f>+'M_Altri Costi'!D12</f>
        <v>0</v>
      </c>
      <c r="C25" s="137">
        <f>+'M_Altri Costi'!E12</f>
        <v>0</v>
      </c>
      <c r="D25" s="137">
        <f>+'M_Altri Costi'!F12</f>
        <v>0</v>
      </c>
      <c r="E25" s="137">
        <f>+'M_Altri Costi'!G12</f>
        <v>0</v>
      </c>
      <c r="F25" s="137">
        <f>+'M_Altri Costi'!H12</f>
        <v>0</v>
      </c>
      <c r="G25" s="137">
        <f>+'M_Altri Costi'!I12</f>
        <v>0</v>
      </c>
      <c r="H25" s="137">
        <f>+'M_Altri Costi'!J12</f>
        <v>0</v>
      </c>
      <c r="I25" s="137">
        <f>+'M_Altri Costi'!K12</f>
        <v>0</v>
      </c>
      <c r="J25" s="137">
        <f>+'M_Altri Costi'!L12</f>
        <v>0</v>
      </c>
      <c r="K25" s="137">
        <f>+'M_Altri Costi'!M12</f>
        <v>0</v>
      </c>
      <c r="L25" s="137">
        <f>+'M_Altri Costi'!N12</f>
        <v>0</v>
      </c>
      <c r="M25" s="137">
        <f>+'M_Altri Costi'!O12</f>
        <v>0</v>
      </c>
      <c r="N25" s="137">
        <f>+'M_Altri Costi'!P12</f>
        <v>0</v>
      </c>
      <c r="O25" s="137">
        <f>+'M_Altri Costi'!Q12</f>
        <v>0</v>
      </c>
      <c r="P25" s="137">
        <f>+'M_Altri Costi'!R12</f>
        <v>0</v>
      </c>
      <c r="Q25" s="137">
        <f>+'M_Altri Costi'!S12</f>
        <v>0</v>
      </c>
      <c r="R25" s="137">
        <f>+'M_Altri Costi'!T12</f>
        <v>0</v>
      </c>
      <c r="S25" s="137">
        <f>+'M_Altri Costi'!U12</f>
        <v>0</v>
      </c>
      <c r="T25" s="137">
        <f>+'M_Altri Costi'!V12</f>
        <v>0</v>
      </c>
      <c r="U25" s="137">
        <f>+'M_Altri Costi'!W12</f>
        <v>0</v>
      </c>
      <c r="V25" s="137">
        <f>+'M_Altri Costi'!X12</f>
        <v>0</v>
      </c>
      <c r="W25" s="137">
        <f>+'M_Altri Costi'!Y12</f>
        <v>0</v>
      </c>
      <c r="X25" s="137">
        <f>+'M_Altri Costi'!Z12</f>
        <v>0</v>
      </c>
      <c r="Y25" s="137">
        <f>+'M_Altri Costi'!AA12</f>
        <v>0</v>
      </c>
      <c r="Z25" s="137">
        <f>+'M_Altri Costi'!AB12</f>
        <v>0</v>
      </c>
      <c r="AA25" s="137">
        <f>+'M_Altri Costi'!AC12</f>
        <v>0</v>
      </c>
      <c r="AB25" s="137">
        <f>+'M_Altri Costi'!AD12</f>
        <v>0</v>
      </c>
      <c r="AC25" s="137">
        <f>+'M_Altri Costi'!AE12</f>
        <v>0</v>
      </c>
      <c r="AD25" s="137">
        <f>+'M_Altri Costi'!AF12</f>
        <v>0</v>
      </c>
      <c r="AE25" s="137">
        <f>+'M_Altri Costi'!AG12</f>
        <v>0</v>
      </c>
      <c r="AF25" s="137">
        <f>+'M_Altri Costi'!AH12</f>
        <v>0</v>
      </c>
      <c r="AG25" s="137">
        <f>+'M_Altri Costi'!AI12</f>
        <v>0</v>
      </c>
      <c r="AH25" s="137">
        <f>+'M_Altri Costi'!AJ12</f>
        <v>0</v>
      </c>
      <c r="AI25" s="137">
        <f>+'M_Altri Costi'!AK12</f>
        <v>0</v>
      </c>
      <c r="AJ25" s="137">
        <f>+'M_Altri Costi'!AL12</f>
        <v>0</v>
      </c>
      <c r="AK25" s="137">
        <f>+'M_Altri Costi'!AM12</f>
        <v>0</v>
      </c>
      <c r="AL25" s="137">
        <f>+'M_Altri Costi'!AN12</f>
        <v>0</v>
      </c>
      <c r="AM25" s="137">
        <f>+'M_Altri Costi'!AO12</f>
        <v>0</v>
      </c>
      <c r="AN25" s="137">
        <f>+'M_Altri Costi'!AP12</f>
        <v>0</v>
      </c>
      <c r="AO25" s="137">
        <f>+'M_Altri Costi'!AQ12</f>
        <v>0</v>
      </c>
      <c r="AP25" s="137">
        <f>+'M_Altri Costi'!AR12</f>
        <v>0</v>
      </c>
      <c r="AQ25" s="137">
        <f>+'M_Altri Costi'!AS12</f>
        <v>0</v>
      </c>
      <c r="AR25" s="137">
        <f>+'M_Altri Costi'!AT12</f>
        <v>0</v>
      </c>
      <c r="AS25" s="137">
        <f>+'M_Altri Costi'!AU12</f>
        <v>0</v>
      </c>
      <c r="AT25" s="137">
        <f>+'M_Altri Costi'!AV12</f>
        <v>0</v>
      </c>
      <c r="AU25" s="137">
        <f>+'M_Altri Costi'!AW12</f>
        <v>0</v>
      </c>
      <c r="AV25" s="137">
        <f>+'M_Altri Costi'!AX12</f>
        <v>0</v>
      </c>
      <c r="AW25" s="137">
        <f>+'M_Altri Costi'!AY12</f>
        <v>0</v>
      </c>
      <c r="AX25" s="137">
        <f>+'M_Altri Costi'!AZ12</f>
        <v>0</v>
      </c>
      <c r="AY25" s="137">
        <f>+'M_Altri Costi'!BA12</f>
        <v>0</v>
      </c>
      <c r="AZ25" s="137">
        <f>+'M_Altri Costi'!BB12</f>
        <v>0</v>
      </c>
      <c r="BA25" s="137">
        <f>+'M_Altri Costi'!BC12</f>
        <v>0</v>
      </c>
      <c r="BB25" s="137">
        <f>+'M_Altri Costi'!BD12</f>
        <v>0</v>
      </c>
      <c r="BC25" s="137">
        <f>+'M_Altri Costi'!BE12</f>
        <v>0</v>
      </c>
      <c r="BD25" s="137">
        <f>+'M_Altri Costi'!BF12</f>
        <v>0</v>
      </c>
      <c r="BE25" s="137">
        <f>+'M_Altri Costi'!BG12</f>
        <v>0</v>
      </c>
      <c r="BF25" s="137">
        <f>+'M_Altri Costi'!BH12</f>
        <v>0</v>
      </c>
      <c r="BG25" s="137">
        <f>+'M_Altri Costi'!BI12</f>
        <v>0</v>
      </c>
      <c r="BH25" s="137">
        <f>+'M_Altri Costi'!BJ12</f>
        <v>0</v>
      </c>
      <c r="BI25" s="137">
        <f>+'M_Altri Costi'!BK12</f>
        <v>0</v>
      </c>
      <c r="BJ25" s="13"/>
    </row>
    <row r="26" spans="1:62" x14ac:dyDescent="0.25">
      <c r="A26" s="12" t="s">
        <v>66</v>
      </c>
      <c r="B26" s="137">
        <f>+'M_Altri Costi'!D13</f>
        <v>0</v>
      </c>
      <c r="C26" s="137">
        <f>+'M_Altri Costi'!E13</f>
        <v>0</v>
      </c>
      <c r="D26" s="137">
        <f>+'M_Altri Costi'!F13</f>
        <v>0</v>
      </c>
      <c r="E26" s="137">
        <f>+'M_Altri Costi'!G13</f>
        <v>0</v>
      </c>
      <c r="F26" s="137">
        <f>+'M_Altri Costi'!H13</f>
        <v>0</v>
      </c>
      <c r="G26" s="137">
        <f>+'M_Altri Costi'!I13</f>
        <v>0</v>
      </c>
      <c r="H26" s="137">
        <f>+'M_Altri Costi'!J13</f>
        <v>0</v>
      </c>
      <c r="I26" s="137">
        <f>+'M_Altri Costi'!K13</f>
        <v>0</v>
      </c>
      <c r="J26" s="137">
        <f>+'M_Altri Costi'!L13</f>
        <v>0</v>
      </c>
      <c r="K26" s="137">
        <f>+'M_Altri Costi'!M13</f>
        <v>0</v>
      </c>
      <c r="L26" s="137">
        <f>+'M_Altri Costi'!N13</f>
        <v>0</v>
      </c>
      <c r="M26" s="137">
        <f>+'M_Altri Costi'!O13</f>
        <v>0</v>
      </c>
      <c r="N26" s="137">
        <f>+'M_Altri Costi'!P13</f>
        <v>0</v>
      </c>
      <c r="O26" s="137">
        <f>+'M_Altri Costi'!Q13</f>
        <v>0</v>
      </c>
      <c r="P26" s="137">
        <f>+'M_Altri Costi'!R13</f>
        <v>0</v>
      </c>
      <c r="Q26" s="137">
        <f>+'M_Altri Costi'!S13</f>
        <v>0</v>
      </c>
      <c r="R26" s="137">
        <f>+'M_Altri Costi'!T13</f>
        <v>0</v>
      </c>
      <c r="S26" s="137">
        <f>+'M_Altri Costi'!U13</f>
        <v>0</v>
      </c>
      <c r="T26" s="137">
        <f>+'M_Altri Costi'!V13</f>
        <v>0</v>
      </c>
      <c r="U26" s="137">
        <f>+'M_Altri Costi'!W13</f>
        <v>0</v>
      </c>
      <c r="V26" s="137">
        <f>+'M_Altri Costi'!X13</f>
        <v>0</v>
      </c>
      <c r="W26" s="137">
        <f>+'M_Altri Costi'!Y13</f>
        <v>0</v>
      </c>
      <c r="X26" s="137">
        <f>+'M_Altri Costi'!Z13</f>
        <v>0</v>
      </c>
      <c r="Y26" s="137">
        <f>+'M_Altri Costi'!AA13</f>
        <v>0</v>
      </c>
      <c r="Z26" s="137">
        <f>+'M_Altri Costi'!AB13</f>
        <v>0</v>
      </c>
      <c r="AA26" s="137">
        <f>+'M_Altri Costi'!AC13</f>
        <v>0</v>
      </c>
      <c r="AB26" s="137">
        <f>+'M_Altri Costi'!AD13</f>
        <v>0</v>
      </c>
      <c r="AC26" s="137">
        <f>+'M_Altri Costi'!AE13</f>
        <v>0</v>
      </c>
      <c r="AD26" s="137">
        <f>+'M_Altri Costi'!AF13</f>
        <v>0</v>
      </c>
      <c r="AE26" s="137">
        <f>+'M_Altri Costi'!AG13</f>
        <v>0</v>
      </c>
      <c r="AF26" s="137">
        <f>+'M_Altri Costi'!AH13</f>
        <v>0</v>
      </c>
      <c r="AG26" s="137">
        <f>+'M_Altri Costi'!AI13</f>
        <v>0</v>
      </c>
      <c r="AH26" s="137">
        <f>+'M_Altri Costi'!AJ13</f>
        <v>0</v>
      </c>
      <c r="AI26" s="137">
        <f>+'M_Altri Costi'!AK13</f>
        <v>0</v>
      </c>
      <c r="AJ26" s="137">
        <f>+'M_Altri Costi'!AL13</f>
        <v>0</v>
      </c>
      <c r="AK26" s="137">
        <f>+'M_Altri Costi'!AM13</f>
        <v>0</v>
      </c>
      <c r="AL26" s="137">
        <f>+'M_Altri Costi'!AN13</f>
        <v>0</v>
      </c>
      <c r="AM26" s="137">
        <f>+'M_Altri Costi'!AO13</f>
        <v>0</v>
      </c>
      <c r="AN26" s="137">
        <f>+'M_Altri Costi'!AP13</f>
        <v>0</v>
      </c>
      <c r="AO26" s="137">
        <f>+'M_Altri Costi'!AQ13</f>
        <v>0</v>
      </c>
      <c r="AP26" s="137">
        <f>+'M_Altri Costi'!AR13</f>
        <v>0</v>
      </c>
      <c r="AQ26" s="137">
        <f>+'M_Altri Costi'!AS13</f>
        <v>0</v>
      </c>
      <c r="AR26" s="137">
        <f>+'M_Altri Costi'!AT13</f>
        <v>0</v>
      </c>
      <c r="AS26" s="137">
        <f>+'M_Altri Costi'!AU13</f>
        <v>0</v>
      </c>
      <c r="AT26" s="137">
        <f>+'M_Altri Costi'!AV13</f>
        <v>0</v>
      </c>
      <c r="AU26" s="137">
        <f>+'M_Altri Costi'!AW13</f>
        <v>0</v>
      </c>
      <c r="AV26" s="137">
        <f>+'M_Altri Costi'!AX13</f>
        <v>0</v>
      </c>
      <c r="AW26" s="137">
        <f>+'M_Altri Costi'!AY13</f>
        <v>0</v>
      </c>
      <c r="AX26" s="137">
        <f>+'M_Altri Costi'!AZ13</f>
        <v>0</v>
      </c>
      <c r="AY26" s="137">
        <f>+'M_Altri Costi'!BA13</f>
        <v>0</v>
      </c>
      <c r="AZ26" s="137">
        <f>+'M_Altri Costi'!BB13</f>
        <v>0</v>
      </c>
      <c r="BA26" s="137">
        <f>+'M_Altri Costi'!BC13</f>
        <v>0</v>
      </c>
      <c r="BB26" s="137">
        <f>+'M_Altri Costi'!BD13</f>
        <v>0</v>
      </c>
      <c r="BC26" s="137">
        <f>+'M_Altri Costi'!BE13</f>
        <v>0</v>
      </c>
      <c r="BD26" s="137">
        <f>+'M_Altri Costi'!BF13</f>
        <v>0</v>
      </c>
      <c r="BE26" s="137">
        <f>+'M_Altri Costi'!BG13</f>
        <v>0</v>
      </c>
      <c r="BF26" s="137">
        <f>+'M_Altri Costi'!BH13</f>
        <v>0</v>
      </c>
      <c r="BG26" s="137">
        <f>+'M_Altri Costi'!BI13</f>
        <v>0</v>
      </c>
      <c r="BH26" s="137">
        <f>+'M_Altri Costi'!BJ13</f>
        <v>0</v>
      </c>
      <c r="BI26" s="137">
        <f>+'M_Altri Costi'!BK13</f>
        <v>0</v>
      </c>
      <c r="BJ26" s="13"/>
    </row>
    <row r="27" spans="1:62" x14ac:dyDescent="0.25">
      <c r="A27" s="12" t="s">
        <v>67</v>
      </c>
      <c r="B27" s="137">
        <f>+'M-Leasing'!C29+'M-Leasing'!C30+'M-Leasing'!C32</f>
        <v>0</v>
      </c>
      <c r="C27" s="137">
        <f>+'M-Leasing'!D29+'M-Leasing'!D30+'M-Leasing'!D32</f>
        <v>0</v>
      </c>
      <c r="D27" s="137">
        <f>+'M-Leasing'!E29+'M-Leasing'!E30+'M-Leasing'!E32</f>
        <v>0</v>
      </c>
      <c r="E27" s="137">
        <f>+'M-Leasing'!F29+'M-Leasing'!F30+'M-Leasing'!F32</f>
        <v>0</v>
      </c>
      <c r="F27" s="137">
        <f>+'M-Leasing'!G29+'M-Leasing'!G30+'M-Leasing'!G32</f>
        <v>0</v>
      </c>
      <c r="G27" s="137">
        <f>+'M-Leasing'!H29+'M-Leasing'!H30+'M-Leasing'!H32</f>
        <v>0</v>
      </c>
      <c r="H27" s="137">
        <f>+'M-Leasing'!I29+'M-Leasing'!I30+'M-Leasing'!I32</f>
        <v>0</v>
      </c>
      <c r="I27" s="137">
        <f>+'M-Leasing'!J29+'M-Leasing'!J30+'M-Leasing'!J32</f>
        <v>0</v>
      </c>
      <c r="J27" s="137">
        <f>+'M-Leasing'!K29+'M-Leasing'!K30+'M-Leasing'!K32</f>
        <v>0</v>
      </c>
      <c r="K27" s="137">
        <f>+'M-Leasing'!L29+'M-Leasing'!L30+'M-Leasing'!L32</f>
        <v>0</v>
      </c>
      <c r="L27" s="137">
        <f>+'M-Leasing'!M29+'M-Leasing'!M30+'M-Leasing'!M32</f>
        <v>0</v>
      </c>
      <c r="M27" s="137">
        <f>+'M-Leasing'!N29+'M-Leasing'!N30+'M-Leasing'!N32</f>
        <v>0</v>
      </c>
      <c r="N27" s="137">
        <f>+'M-Leasing'!O29+'M-Leasing'!O30+'M-Leasing'!O32</f>
        <v>0</v>
      </c>
      <c r="O27" s="137">
        <f>+'M-Leasing'!P29+'M-Leasing'!P30+'M-Leasing'!P32</f>
        <v>0</v>
      </c>
      <c r="P27" s="137">
        <f>+'M-Leasing'!Q29+'M-Leasing'!Q30+'M-Leasing'!Q32</f>
        <v>0</v>
      </c>
      <c r="Q27" s="137">
        <f>+'M-Leasing'!R29+'M-Leasing'!R30+'M-Leasing'!R32</f>
        <v>0</v>
      </c>
      <c r="R27" s="137">
        <f>+'M-Leasing'!S29+'M-Leasing'!S30+'M-Leasing'!S32</f>
        <v>0</v>
      </c>
      <c r="S27" s="137">
        <f>+'M-Leasing'!T29+'M-Leasing'!T30+'M-Leasing'!T32</f>
        <v>0</v>
      </c>
      <c r="T27" s="137">
        <f>+'M-Leasing'!U29+'M-Leasing'!U30+'M-Leasing'!U32</f>
        <v>0</v>
      </c>
      <c r="U27" s="137">
        <f>+'M-Leasing'!V29+'M-Leasing'!V30+'M-Leasing'!V32</f>
        <v>0</v>
      </c>
      <c r="V27" s="137">
        <f>+'M-Leasing'!W29+'M-Leasing'!W30+'M-Leasing'!W32</f>
        <v>0</v>
      </c>
      <c r="W27" s="137">
        <f>+'M-Leasing'!X29+'M-Leasing'!X30+'M-Leasing'!X32</f>
        <v>0</v>
      </c>
      <c r="X27" s="137">
        <f>+'M-Leasing'!Y29+'M-Leasing'!Y30+'M-Leasing'!Y32</f>
        <v>0</v>
      </c>
      <c r="Y27" s="137">
        <f>+'M-Leasing'!Z29+'M-Leasing'!Z30+'M-Leasing'!Z32</f>
        <v>0</v>
      </c>
      <c r="Z27" s="137">
        <f>+'M-Leasing'!AA29+'M-Leasing'!AA30+'M-Leasing'!AA32</f>
        <v>0</v>
      </c>
      <c r="AA27" s="137">
        <f>+'M-Leasing'!AB29+'M-Leasing'!AB30+'M-Leasing'!AB32</f>
        <v>0</v>
      </c>
      <c r="AB27" s="137">
        <f>+'M-Leasing'!AC29+'M-Leasing'!AC30+'M-Leasing'!AC32</f>
        <v>0</v>
      </c>
      <c r="AC27" s="137">
        <f>+'M-Leasing'!AD29+'M-Leasing'!AD30+'M-Leasing'!AD32</f>
        <v>0</v>
      </c>
      <c r="AD27" s="137">
        <f>+'M-Leasing'!AE29+'M-Leasing'!AE30+'M-Leasing'!AE32</f>
        <v>0</v>
      </c>
      <c r="AE27" s="137">
        <f>+'M-Leasing'!AF29+'M-Leasing'!AF30+'M-Leasing'!AF32</f>
        <v>0</v>
      </c>
      <c r="AF27" s="137">
        <f>+'M-Leasing'!AG29+'M-Leasing'!AG30+'M-Leasing'!AG32</f>
        <v>0</v>
      </c>
      <c r="AG27" s="137">
        <f>+'M-Leasing'!AH29+'M-Leasing'!AH30+'M-Leasing'!AH32</f>
        <v>0</v>
      </c>
      <c r="AH27" s="137">
        <f>+'M-Leasing'!AI29+'M-Leasing'!AI30+'M-Leasing'!AI32</f>
        <v>0</v>
      </c>
      <c r="AI27" s="137">
        <f>+'M-Leasing'!AJ29+'M-Leasing'!AJ30+'M-Leasing'!AJ32</f>
        <v>0</v>
      </c>
      <c r="AJ27" s="137">
        <f>+'M-Leasing'!AK29+'M-Leasing'!AK30+'M-Leasing'!AK32</f>
        <v>0</v>
      </c>
      <c r="AK27" s="137">
        <f>+'M-Leasing'!AL29+'M-Leasing'!AL30+'M-Leasing'!AL32</f>
        <v>0</v>
      </c>
      <c r="AL27" s="137">
        <f>+'M-Leasing'!AM29+'M-Leasing'!AM30+'M-Leasing'!AM32</f>
        <v>0</v>
      </c>
      <c r="AM27" s="137">
        <f>+'M-Leasing'!AN29+'M-Leasing'!AN30+'M-Leasing'!AN32</f>
        <v>0</v>
      </c>
      <c r="AN27" s="137">
        <f>+'M-Leasing'!AO29+'M-Leasing'!AO30+'M-Leasing'!AO32</f>
        <v>0</v>
      </c>
      <c r="AO27" s="137">
        <f>+'M-Leasing'!AP29+'M-Leasing'!AP30+'M-Leasing'!AP32</f>
        <v>0</v>
      </c>
      <c r="AP27" s="137">
        <f>+'M-Leasing'!AQ29+'M-Leasing'!AQ30+'M-Leasing'!AQ32</f>
        <v>0</v>
      </c>
      <c r="AQ27" s="137">
        <f>+'M-Leasing'!AR29+'M-Leasing'!AR30+'M-Leasing'!AR32</f>
        <v>0</v>
      </c>
      <c r="AR27" s="137">
        <f>+'M-Leasing'!AS29+'M-Leasing'!AS30+'M-Leasing'!AS32</f>
        <v>0</v>
      </c>
      <c r="AS27" s="137">
        <f>+'M-Leasing'!AT29+'M-Leasing'!AT30+'M-Leasing'!AT32</f>
        <v>0</v>
      </c>
      <c r="AT27" s="137">
        <f>+'M-Leasing'!AU29+'M-Leasing'!AU30+'M-Leasing'!AU32</f>
        <v>0</v>
      </c>
      <c r="AU27" s="137">
        <f>+'M-Leasing'!AV29+'M-Leasing'!AV30+'M-Leasing'!AV32</f>
        <v>0</v>
      </c>
      <c r="AV27" s="137">
        <f>+'M-Leasing'!AW29+'M-Leasing'!AW30+'M-Leasing'!AW32</f>
        <v>0</v>
      </c>
      <c r="AW27" s="137">
        <f>+'M-Leasing'!AX29+'M-Leasing'!AX30+'M-Leasing'!AX32</f>
        <v>0</v>
      </c>
      <c r="AX27" s="137">
        <f>+'M-Leasing'!AY29+'M-Leasing'!AY30+'M-Leasing'!AY32</f>
        <v>0</v>
      </c>
      <c r="AY27" s="137">
        <f>+'M-Leasing'!AZ29+'M-Leasing'!AZ30+'M-Leasing'!AZ32</f>
        <v>0</v>
      </c>
      <c r="AZ27" s="137">
        <f>+'M-Leasing'!BA29+'M-Leasing'!BA30+'M-Leasing'!BA32</f>
        <v>0</v>
      </c>
      <c r="BA27" s="137">
        <f>+'M-Leasing'!BB29+'M-Leasing'!BB30+'M-Leasing'!BB32</f>
        <v>0</v>
      </c>
      <c r="BB27" s="137">
        <f>+'M-Leasing'!BC29+'M-Leasing'!BC30+'M-Leasing'!BC32</f>
        <v>0</v>
      </c>
      <c r="BC27" s="137">
        <f>+'M-Leasing'!BD29+'M-Leasing'!BD30+'M-Leasing'!BD32</f>
        <v>0</v>
      </c>
      <c r="BD27" s="137">
        <f>+'M-Leasing'!BE29+'M-Leasing'!BE30+'M-Leasing'!BE32</f>
        <v>0</v>
      </c>
      <c r="BE27" s="137">
        <f>+'M-Leasing'!BF29+'M-Leasing'!BF30+'M-Leasing'!BF32</f>
        <v>0</v>
      </c>
      <c r="BF27" s="137">
        <f>+'M-Leasing'!BG29+'M-Leasing'!BG30+'M-Leasing'!BG32</f>
        <v>0</v>
      </c>
      <c r="BG27" s="137">
        <f>+'M-Leasing'!BH29+'M-Leasing'!BH30+'M-Leasing'!BH32</f>
        <v>0</v>
      </c>
      <c r="BH27" s="137">
        <f>+'M-Leasing'!BI29+'M-Leasing'!BI30+'M-Leasing'!BI32</f>
        <v>0</v>
      </c>
      <c r="BI27" s="137">
        <f>+'M-Leasing'!BJ29+'M-Leasing'!BJ30+'M-Leasing'!BJ32</f>
        <v>0</v>
      </c>
      <c r="BJ27" s="13"/>
    </row>
    <row r="28" spans="1:62" x14ac:dyDescent="0.25">
      <c r="A28" s="12" t="s">
        <v>61</v>
      </c>
      <c r="B28" s="137">
        <f>+'M_Altri Costi'!D14</f>
        <v>0</v>
      </c>
      <c r="C28" s="137">
        <f>+'M_Altri Costi'!E14</f>
        <v>0</v>
      </c>
      <c r="D28" s="137">
        <f>+'M_Altri Costi'!F14</f>
        <v>0</v>
      </c>
      <c r="E28" s="137">
        <f>+'M_Altri Costi'!G14</f>
        <v>0</v>
      </c>
      <c r="F28" s="137">
        <f>+'M_Altri Costi'!H14</f>
        <v>0</v>
      </c>
      <c r="G28" s="137">
        <f>+'M_Altri Costi'!I14</f>
        <v>0</v>
      </c>
      <c r="H28" s="137">
        <f>+'M_Altri Costi'!J14</f>
        <v>0</v>
      </c>
      <c r="I28" s="137">
        <f>+'M_Altri Costi'!K14</f>
        <v>0</v>
      </c>
      <c r="J28" s="137">
        <f>+'M_Altri Costi'!L14</f>
        <v>0</v>
      </c>
      <c r="K28" s="137">
        <f>+'M_Altri Costi'!M14</f>
        <v>0</v>
      </c>
      <c r="L28" s="137">
        <f>+'M_Altri Costi'!N14</f>
        <v>0</v>
      </c>
      <c r="M28" s="137">
        <f>+'M_Altri Costi'!O14</f>
        <v>0</v>
      </c>
      <c r="N28" s="137">
        <f>+'M_Altri Costi'!P14</f>
        <v>0</v>
      </c>
      <c r="O28" s="137">
        <f>+'M_Altri Costi'!Q14</f>
        <v>0</v>
      </c>
      <c r="P28" s="137">
        <f>+'M_Altri Costi'!R14</f>
        <v>0</v>
      </c>
      <c r="Q28" s="137">
        <f>+'M_Altri Costi'!S14</f>
        <v>0</v>
      </c>
      <c r="R28" s="137">
        <f>+'M_Altri Costi'!T14</f>
        <v>0</v>
      </c>
      <c r="S28" s="137">
        <f>+'M_Altri Costi'!U14</f>
        <v>0</v>
      </c>
      <c r="T28" s="137">
        <f>+'M_Altri Costi'!V14</f>
        <v>0</v>
      </c>
      <c r="U28" s="137">
        <f>+'M_Altri Costi'!W14</f>
        <v>0</v>
      </c>
      <c r="V28" s="137">
        <f>+'M_Altri Costi'!X14</f>
        <v>0</v>
      </c>
      <c r="W28" s="137">
        <f>+'M_Altri Costi'!Y14</f>
        <v>0</v>
      </c>
      <c r="X28" s="137">
        <f>+'M_Altri Costi'!Z14</f>
        <v>0</v>
      </c>
      <c r="Y28" s="137">
        <f>+'M_Altri Costi'!AA14</f>
        <v>0</v>
      </c>
      <c r="Z28" s="137">
        <f>+'M_Altri Costi'!AB14</f>
        <v>0</v>
      </c>
      <c r="AA28" s="137">
        <f>+'M_Altri Costi'!AC14</f>
        <v>0</v>
      </c>
      <c r="AB28" s="137">
        <f>+'M_Altri Costi'!AD14</f>
        <v>0</v>
      </c>
      <c r="AC28" s="137">
        <f>+'M_Altri Costi'!AE14</f>
        <v>0</v>
      </c>
      <c r="AD28" s="137">
        <f>+'M_Altri Costi'!AF14</f>
        <v>0</v>
      </c>
      <c r="AE28" s="137">
        <f>+'M_Altri Costi'!AG14</f>
        <v>0</v>
      </c>
      <c r="AF28" s="137">
        <f>+'M_Altri Costi'!AH14</f>
        <v>0</v>
      </c>
      <c r="AG28" s="137">
        <f>+'M_Altri Costi'!AI14</f>
        <v>0</v>
      </c>
      <c r="AH28" s="137">
        <f>+'M_Altri Costi'!AJ14</f>
        <v>0</v>
      </c>
      <c r="AI28" s="137">
        <f>+'M_Altri Costi'!AK14</f>
        <v>0</v>
      </c>
      <c r="AJ28" s="137">
        <f>+'M_Altri Costi'!AL14</f>
        <v>0</v>
      </c>
      <c r="AK28" s="137">
        <f>+'M_Altri Costi'!AM14</f>
        <v>0</v>
      </c>
      <c r="AL28" s="137">
        <f>+'M_Altri Costi'!AN14</f>
        <v>0</v>
      </c>
      <c r="AM28" s="137">
        <f>+'M_Altri Costi'!AO14</f>
        <v>0</v>
      </c>
      <c r="AN28" s="137">
        <f>+'M_Altri Costi'!AP14</f>
        <v>0</v>
      </c>
      <c r="AO28" s="137">
        <f>+'M_Altri Costi'!AQ14</f>
        <v>0</v>
      </c>
      <c r="AP28" s="137">
        <f>+'M_Altri Costi'!AR14</f>
        <v>0</v>
      </c>
      <c r="AQ28" s="137">
        <f>+'M_Altri Costi'!AS14</f>
        <v>0</v>
      </c>
      <c r="AR28" s="137">
        <f>+'M_Altri Costi'!AT14</f>
        <v>0</v>
      </c>
      <c r="AS28" s="137">
        <f>+'M_Altri Costi'!AU14</f>
        <v>0</v>
      </c>
      <c r="AT28" s="137">
        <f>+'M_Altri Costi'!AV14</f>
        <v>0</v>
      </c>
      <c r="AU28" s="137">
        <f>+'M_Altri Costi'!AW14</f>
        <v>0</v>
      </c>
      <c r="AV28" s="137">
        <f>+'M_Altri Costi'!AX14</f>
        <v>0</v>
      </c>
      <c r="AW28" s="137">
        <f>+'M_Altri Costi'!AY14</f>
        <v>0</v>
      </c>
      <c r="AX28" s="137">
        <f>+'M_Altri Costi'!AZ14</f>
        <v>0</v>
      </c>
      <c r="AY28" s="137">
        <f>+'M_Altri Costi'!BA14</f>
        <v>0</v>
      </c>
      <c r="AZ28" s="137">
        <f>+'M_Altri Costi'!BB14</f>
        <v>0</v>
      </c>
      <c r="BA28" s="137">
        <f>+'M_Altri Costi'!BC14</f>
        <v>0</v>
      </c>
      <c r="BB28" s="137">
        <f>+'M_Altri Costi'!BD14</f>
        <v>0</v>
      </c>
      <c r="BC28" s="137">
        <f>+'M_Altri Costi'!BE14</f>
        <v>0</v>
      </c>
      <c r="BD28" s="137">
        <f>+'M_Altri Costi'!BF14</f>
        <v>0</v>
      </c>
      <c r="BE28" s="137">
        <f>+'M_Altri Costi'!BG14</f>
        <v>0</v>
      </c>
      <c r="BF28" s="137">
        <f>+'M_Altri Costi'!BH14</f>
        <v>0</v>
      </c>
      <c r="BG28" s="137">
        <f>+'M_Altri Costi'!BI14</f>
        <v>0</v>
      </c>
      <c r="BH28" s="137">
        <f>+'M_Altri Costi'!BJ14</f>
        <v>0</v>
      </c>
      <c r="BI28" s="137">
        <f>+'M_Altri Costi'!BK14</f>
        <v>0</v>
      </c>
      <c r="BJ28" s="13"/>
    </row>
    <row r="29" spans="1:62" x14ac:dyDescent="0.25">
      <c r="A29" s="12" t="s">
        <v>68</v>
      </c>
      <c r="B29" s="137">
        <f>+'M_Altri Costi'!D15</f>
        <v>0</v>
      </c>
      <c r="C29" s="137">
        <f>+'M_Altri Costi'!E15</f>
        <v>0</v>
      </c>
      <c r="D29" s="137">
        <f>+'M_Altri Costi'!F15</f>
        <v>0</v>
      </c>
      <c r="E29" s="137">
        <f>+'M_Altri Costi'!G15</f>
        <v>0</v>
      </c>
      <c r="F29" s="137">
        <f>+'M_Altri Costi'!H15</f>
        <v>0</v>
      </c>
      <c r="G29" s="137">
        <f>+'M_Altri Costi'!I15</f>
        <v>0</v>
      </c>
      <c r="H29" s="137">
        <f>+'M_Altri Costi'!J15</f>
        <v>0</v>
      </c>
      <c r="I29" s="137">
        <f>+'M_Altri Costi'!K15</f>
        <v>0</v>
      </c>
      <c r="J29" s="137">
        <f>+'M_Altri Costi'!L15</f>
        <v>0</v>
      </c>
      <c r="K29" s="137">
        <f>+'M_Altri Costi'!M15</f>
        <v>0</v>
      </c>
      <c r="L29" s="137">
        <f>+'M_Altri Costi'!N15</f>
        <v>0</v>
      </c>
      <c r="M29" s="137">
        <f>+'M_Altri Costi'!O15</f>
        <v>0</v>
      </c>
      <c r="N29" s="137">
        <f>+'M_Altri Costi'!P15</f>
        <v>0</v>
      </c>
      <c r="O29" s="137">
        <f>+'M_Altri Costi'!Q15</f>
        <v>0</v>
      </c>
      <c r="P29" s="137">
        <f>+'M_Altri Costi'!R15</f>
        <v>0</v>
      </c>
      <c r="Q29" s="137">
        <f>+'M_Altri Costi'!S15</f>
        <v>0</v>
      </c>
      <c r="R29" s="137">
        <f>+'M_Altri Costi'!T15</f>
        <v>0</v>
      </c>
      <c r="S29" s="137">
        <f>+'M_Altri Costi'!U15</f>
        <v>0</v>
      </c>
      <c r="T29" s="137">
        <f>+'M_Altri Costi'!V15</f>
        <v>0</v>
      </c>
      <c r="U29" s="137">
        <f>+'M_Altri Costi'!W15</f>
        <v>0</v>
      </c>
      <c r="V29" s="137">
        <f>+'M_Altri Costi'!X15</f>
        <v>0</v>
      </c>
      <c r="W29" s="137">
        <f>+'M_Altri Costi'!Y15</f>
        <v>0</v>
      </c>
      <c r="X29" s="137">
        <f>+'M_Altri Costi'!Z15</f>
        <v>0</v>
      </c>
      <c r="Y29" s="137">
        <f>+'M_Altri Costi'!AA15</f>
        <v>0</v>
      </c>
      <c r="Z29" s="137">
        <f>+'M_Altri Costi'!AB15</f>
        <v>0</v>
      </c>
      <c r="AA29" s="137">
        <f>+'M_Altri Costi'!AC15</f>
        <v>0</v>
      </c>
      <c r="AB29" s="137">
        <f>+'M_Altri Costi'!AD15</f>
        <v>0</v>
      </c>
      <c r="AC29" s="137">
        <f>+'M_Altri Costi'!AE15</f>
        <v>0</v>
      </c>
      <c r="AD29" s="137">
        <f>+'M_Altri Costi'!AF15</f>
        <v>0</v>
      </c>
      <c r="AE29" s="137">
        <f>+'M_Altri Costi'!AG15</f>
        <v>0</v>
      </c>
      <c r="AF29" s="137">
        <f>+'M_Altri Costi'!AH15</f>
        <v>0</v>
      </c>
      <c r="AG29" s="137">
        <f>+'M_Altri Costi'!AI15</f>
        <v>0</v>
      </c>
      <c r="AH29" s="137">
        <f>+'M_Altri Costi'!AJ15</f>
        <v>0</v>
      </c>
      <c r="AI29" s="137">
        <f>+'M_Altri Costi'!AK15</f>
        <v>0</v>
      </c>
      <c r="AJ29" s="137">
        <f>+'M_Altri Costi'!AL15</f>
        <v>0</v>
      </c>
      <c r="AK29" s="137">
        <f>+'M_Altri Costi'!AM15</f>
        <v>0</v>
      </c>
      <c r="AL29" s="137">
        <f>+'M_Altri Costi'!AN15</f>
        <v>0</v>
      </c>
      <c r="AM29" s="137">
        <f>+'M_Altri Costi'!AO15</f>
        <v>0</v>
      </c>
      <c r="AN29" s="137">
        <f>+'M_Altri Costi'!AP15</f>
        <v>0</v>
      </c>
      <c r="AO29" s="137">
        <f>+'M_Altri Costi'!AQ15</f>
        <v>0</v>
      </c>
      <c r="AP29" s="137">
        <f>+'M_Altri Costi'!AR15</f>
        <v>0</v>
      </c>
      <c r="AQ29" s="137">
        <f>+'M_Altri Costi'!AS15</f>
        <v>0</v>
      </c>
      <c r="AR29" s="137">
        <f>+'M_Altri Costi'!AT15</f>
        <v>0</v>
      </c>
      <c r="AS29" s="137">
        <f>+'M_Altri Costi'!AU15</f>
        <v>0</v>
      </c>
      <c r="AT29" s="137">
        <f>+'M_Altri Costi'!AV15</f>
        <v>0</v>
      </c>
      <c r="AU29" s="137">
        <f>+'M_Altri Costi'!AW15</f>
        <v>0</v>
      </c>
      <c r="AV29" s="137">
        <f>+'M_Altri Costi'!AX15</f>
        <v>0</v>
      </c>
      <c r="AW29" s="137">
        <f>+'M_Altri Costi'!AY15</f>
        <v>0</v>
      </c>
      <c r="AX29" s="137">
        <f>+'M_Altri Costi'!AZ15</f>
        <v>0</v>
      </c>
      <c r="AY29" s="137">
        <f>+'M_Altri Costi'!BA15</f>
        <v>0</v>
      </c>
      <c r="AZ29" s="137">
        <f>+'M_Altri Costi'!BB15</f>
        <v>0</v>
      </c>
      <c r="BA29" s="137">
        <f>+'M_Altri Costi'!BC15</f>
        <v>0</v>
      </c>
      <c r="BB29" s="137">
        <f>+'M_Altri Costi'!BD15</f>
        <v>0</v>
      </c>
      <c r="BC29" s="137">
        <f>+'M_Altri Costi'!BE15</f>
        <v>0</v>
      </c>
      <c r="BD29" s="137">
        <f>+'M_Altri Costi'!BF15</f>
        <v>0</v>
      </c>
      <c r="BE29" s="137">
        <f>+'M_Altri Costi'!BG15</f>
        <v>0</v>
      </c>
      <c r="BF29" s="137">
        <f>+'M_Altri Costi'!BH15</f>
        <v>0</v>
      </c>
      <c r="BG29" s="137">
        <f>+'M_Altri Costi'!BI15</f>
        <v>0</v>
      </c>
      <c r="BH29" s="137">
        <f>+'M_Altri Costi'!BJ15</f>
        <v>0</v>
      </c>
      <c r="BI29" s="137">
        <f>+'M_Altri Costi'!BK15</f>
        <v>0</v>
      </c>
      <c r="BJ29" s="13"/>
    </row>
    <row r="30" spans="1:62" x14ac:dyDescent="0.25">
      <c r="A30" s="12" t="s">
        <v>69</v>
      </c>
      <c r="B30" s="137">
        <f>+'M_Altri Costi'!D16</f>
        <v>0</v>
      </c>
      <c r="C30" s="137">
        <f>+'M_Altri Costi'!E16</f>
        <v>0</v>
      </c>
      <c r="D30" s="137">
        <f>+'M_Altri Costi'!F16</f>
        <v>0</v>
      </c>
      <c r="E30" s="137">
        <f>+'M_Altri Costi'!G16</f>
        <v>0</v>
      </c>
      <c r="F30" s="137">
        <f>+'M_Altri Costi'!H16</f>
        <v>0</v>
      </c>
      <c r="G30" s="137">
        <f>+'M_Altri Costi'!I16</f>
        <v>0</v>
      </c>
      <c r="H30" s="137">
        <f>+'M_Altri Costi'!J16</f>
        <v>0</v>
      </c>
      <c r="I30" s="137">
        <f>+'M_Altri Costi'!K16</f>
        <v>0</v>
      </c>
      <c r="J30" s="137">
        <f>+'M_Altri Costi'!L16</f>
        <v>0</v>
      </c>
      <c r="K30" s="137">
        <f>+'M_Altri Costi'!M16</f>
        <v>0</v>
      </c>
      <c r="L30" s="137">
        <f>+'M_Altri Costi'!N16</f>
        <v>0</v>
      </c>
      <c r="M30" s="137">
        <f>+'M_Altri Costi'!O16</f>
        <v>0</v>
      </c>
      <c r="N30" s="137">
        <f>+'M_Altri Costi'!P16</f>
        <v>0</v>
      </c>
      <c r="O30" s="137">
        <f>+'M_Altri Costi'!Q16</f>
        <v>0</v>
      </c>
      <c r="P30" s="137">
        <f>+'M_Altri Costi'!R16</f>
        <v>0</v>
      </c>
      <c r="Q30" s="137">
        <f>+'M_Altri Costi'!S16</f>
        <v>0</v>
      </c>
      <c r="R30" s="137">
        <f>+'M_Altri Costi'!T16</f>
        <v>0</v>
      </c>
      <c r="S30" s="137">
        <f>+'M_Altri Costi'!U16</f>
        <v>0</v>
      </c>
      <c r="T30" s="137">
        <f>+'M_Altri Costi'!V16</f>
        <v>0</v>
      </c>
      <c r="U30" s="137">
        <f>+'M_Altri Costi'!W16</f>
        <v>0</v>
      </c>
      <c r="V30" s="137">
        <f>+'M_Altri Costi'!X16</f>
        <v>0</v>
      </c>
      <c r="W30" s="137">
        <f>+'M_Altri Costi'!Y16</f>
        <v>0</v>
      </c>
      <c r="X30" s="137">
        <f>+'M_Altri Costi'!Z16</f>
        <v>0</v>
      </c>
      <c r="Y30" s="137">
        <f>+'M_Altri Costi'!AA16</f>
        <v>0</v>
      </c>
      <c r="Z30" s="137">
        <f>+'M_Altri Costi'!AB16</f>
        <v>0</v>
      </c>
      <c r="AA30" s="137">
        <f>+'M_Altri Costi'!AC16</f>
        <v>0</v>
      </c>
      <c r="AB30" s="137">
        <f>+'M_Altri Costi'!AD16</f>
        <v>0</v>
      </c>
      <c r="AC30" s="137">
        <f>+'M_Altri Costi'!AE16</f>
        <v>0</v>
      </c>
      <c r="AD30" s="137">
        <f>+'M_Altri Costi'!AF16</f>
        <v>0</v>
      </c>
      <c r="AE30" s="137">
        <f>+'M_Altri Costi'!AG16</f>
        <v>0</v>
      </c>
      <c r="AF30" s="137">
        <f>+'M_Altri Costi'!AH16</f>
        <v>0</v>
      </c>
      <c r="AG30" s="137">
        <f>+'M_Altri Costi'!AI16</f>
        <v>0</v>
      </c>
      <c r="AH30" s="137">
        <f>+'M_Altri Costi'!AJ16</f>
        <v>0</v>
      </c>
      <c r="AI30" s="137">
        <f>+'M_Altri Costi'!AK16</f>
        <v>0</v>
      </c>
      <c r="AJ30" s="137">
        <f>+'M_Altri Costi'!AL16</f>
        <v>0</v>
      </c>
      <c r="AK30" s="137">
        <f>+'M_Altri Costi'!AM16</f>
        <v>0</v>
      </c>
      <c r="AL30" s="137">
        <f>+'M_Altri Costi'!AN16</f>
        <v>0</v>
      </c>
      <c r="AM30" s="137">
        <f>+'M_Altri Costi'!AO16</f>
        <v>0</v>
      </c>
      <c r="AN30" s="137">
        <f>+'M_Altri Costi'!AP16</f>
        <v>0</v>
      </c>
      <c r="AO30" s="137">
        <f>+'M_Altri Costi'!AQ16</f>
        <v>0</v>
      </c>
      <c r="AP30" s="137">
        <f>+'M_Altri Costi'!AR16</f>
        <v>0</v>
      </c>
      <c r="AQ30" s="137">
        <f>+'M_Altri Costi'!AS16</f>
        <v>0</v>
      </c>
      <c r="AR30" s="137">
        <f>+'M_Altri Costi'!AT16</f>
        <v>0</v>
      </c>
      <c r="AS30" s="137">
        <f>+'M_Altri Costi'!AU16</f>
        <v>0</v>
      </c>
      <c r="AT30" s="137">
        <f>+'M_Altri Costi'!AV16</f>
        <v>0</v>
      </c>
      <c r="AU30" s="137">
        <f>+'M_Altri Costi'!AW16</f>
        <v>0</v>
      </c>
      <c r="AV30" s="137">
        <f>+'M_Altri Costi'!AX16</f>
        <v>0</v>
      </c>
      <c r="AW30" s="137">
        <f>+'M_Altri Costi'!AY16</f>
        <v>0</v>
      </c>
      <c r="AX30" s="137">
        <f>+'M_Altri Costi'!AZ16</f>
        <v>0</v>
      </c>
      <c r="AY30" s="137">
        <f>+'M_Altri Costi'!BA16</f>
        <v>0</v>
      </c>
      <c r="AZ30" s="137">
        <f>+'M_Altri Costi'!BB16</f>
        <v>0</v>
      </c>
      <c r="BA30" s="137">
        <f>+'M_Altri Costi'!BC16</f>
        <v>0</v>
      </c>
      <c r="BB30" s="137">
        <f>+'M_Altri Costi'!BD16</f>
        <v>0</v>
      </c>
      <c r="BC30" s="137">
        <f>+'M_Altri Costi'!BE16</f>
        <v>0</v>
      </c>
      <c r="BD30" s="137">
        <f>+'M_Altri Costi'!BF16</f>
        <v>0</v>
      </c>
      <c r="BE30" s="137">
        <f>+'M_Altri Costi'!BG16</f>
        <v>0</v>
      </c>
      <c r="BF30" s="137">
        <f>+'M_Altri Costi'!BH16</f>
        <v>0</v>
      </c>
      <c r="BG30" s="137">
        <f>+'M_Altri Costi'!BI16</f>
        <v>0</v>
      </c>
      <c r="BH30" s="137">
        <f>+'M_Altri Costi'!BJ16</f>
        <v>0</v>
      </c>
      <c r="BI30" s="137">
        <f>+'M_Altri Costi'!BK16</f>
        <v>0</v>
      </c>
      <c r="BJ30" s="13"/>
    </row>
    <row r="31" spans="1:62" x14ac:dyDescent="0.25">
      <c r="A31" s="12" t="s">
        <v>70</v>
      </c>
      <c r="B31" s="137">
        <f>+'M_Altri Costi'!D17</f>
        <v>0</v>
      </c>
      <c r="C31" s="137">
        <f>+'M_Altri Costi'!E17</f>
        <v>0</v>
      </c>
      <c r="D31" s="137">
        <f>+'M_Altri Costi'!F17</f>
        <v>0</v>
      </c>
      <c r="E31" s="137">
        <f>+'M_Altri Costi'!G17</f>
        <v>0</v>
      </c>
      <c r="F31" s="137">
        <f>+'M_Altri Costi'!H17</f>
        <v>0</v>
      </c>
      <c r="G31" s="137">
        <f>+'M_Altri Costi'!I17</f>
        <v>0</v>
      </c>
      <c r="H31" s="137">
        <f>+'M_Altri Costi'!J17</f>
        <v>0</v>
      </c>
      <c r="I31" s="137">
        <f>+'M_Altri Costi'!K17</f>
        <v>0</v>
      </c>
      <c r="J31" s="137">
        <f>+'M_Altri Costi'!L17</f>
        <v>0</v>
      </c>
      <c r="K31" s="137">
        <f>+'M_Altri Costi'!M17</f>
        <v>0</v>
      </c>
      <c r="L31" s="137">
        <f>+'M_Altri Costi'!N17</f>
        <v>0</v>
      </c>
      <c r="M31" s="137">
        <f>+'M_Altri Costi'!O17</f>
        <v>0</v>
      </c>
      <c r="N31" s="137">
        <f>+'M_Altri Costi'!P17</f>
        <v>0</v>
      </c>
      <c r="O31" s="137">
        <f>+'M_Altri Costi'!Q17</f>
        <v>0</v>
      </c>
      <c r="P31" s="137">
        <f>+'M_Altri Costi'!R17</f>
        <v>0</v>
      </c>
      <c r="Q31" s="137">
        <f>+'M_Altri Costi'!S17</f>
        <v>0</v>
      </c>
      <c r="R31" s="137">
        <f>+'M_Altri Costi'!T17</f>
        <v>0</v>
      </c>
      <c r="S31" s="137">
        <f>+'M_Altri Costi'!U17</f>
        <v>0</v>
      </c>
      <c r="T31" s="137">
        <f>+'M_Altri Costi'!V17</f>
        <v>0</v>
      </c>
      <c r="U31" s="137">
        <f>+'M_Altri Costi'!W17</f>
        <v>0</v>
      </c>
      <c r="V31" s="137">
        <f>+'M_Altri Costi'!X17</f>
        <v>0</v>
      </c>
      <c r="W31" s="137">
        <f>+'M_Altri Costi'!Y17</f>
        <v>0</v>
      </c>
      <c r="X31" s="137">
        <f>+'M_Altri Costi'!Z17</f>
        <v>0</v>
      </c>
      <c r="Y31" s="137">
        <f>+'M_Altri Costi'!AA17</f>
        <v>0</v>
      </c>
      <c r="Z31" s="137">
        <f>+'M_Altri Costi'!AB17</f>
        <v>0</v>
      </c>
      <c r="AA31" s="137">
        <f>+'M_Altri Costi'!AC17</f>
        <v>0</v>
      </c>
      <c r="AB31" s="137">
        <f>+'M_Altri Costi'!AD17</f>
        <v>0</v>
      </c>
      <c r="AC31" s="137">
        <f>+'M_Altri Costi'!AE17</f>
        <v>0</v>
      </c>
      <c r="AD31" s="137">
        <f>+'M_Altri Costi'!AF17</f>
        <v>0</v>
      </c>
      <c r="AE31" s="137">
        <f>+'M_Altri Costi'!AG17</f>
        <v>0</v>
      </c>
      <c r="AF31" s="137">
        <f>+'M_Altri Costi'!AH17</f>
        <v>0</v>
      </c>
      <c r="AG31" s="137">
        <f>+'M_Altri Costi'!AI17</f>
        <v>0</v>
      </c>
      <c r="AH31" s="137">
        <f>+'M_Altri Costi'!AJ17</f>
        <v>0</v>
      </c>
      <c r="AI31" s="137">
        <f>+'M_Altri Costi'!AK17</f>
        <v>0</v>
      </c>
      <c r="AJ31" s="137">
        <f>+'M_Altri Costi'!AL17</f>
        <v>0</v>
      </c>
      <c r="AK31" s="137">
        <f>+'M_Altri Costi'!AM17</f>
        <v>0</v>
      </c>
      <c r="AL31" s="137">
        <f>+'M_Altri Costi'!AN17</f>
        <v>0</v>
      </c>
      <c r="AM31" s="137">
        <f>+'M_Altri Costi'!AO17</f>
        <v>0</v>
      </c>
      <c r="AN31" s="137">
        <f>+'M_Altri Costi'!AP17</f>
        <v>0</v>
      </c>
      <c r="AO31" s="137">
        <f>+'M_Altri Costi'!AQ17</f>
        <v>0</v>
      </c>
      <c r="AP31" s="137">
        <f>+'M_Altri Costi'!AR17</f>
        <v>0</v>
      </c>
      <c r="AQ31" s="137">
        <f>+'M_Altri Costi'!AS17</f>
        <v>0</v>
      </c>
      <c r="AR31" s="137">
        <f>+'M_Altri Costi'!AT17</f>
        <v>0</v>
      </c>
      <c r="AS31" s="137">
        <f>+'M_Altri Costi'!AU17</f>
        <v>0</v>
      </c>
      <c r="AT31" s="137">
        <f>+'M_Altri Costi'!AV17</f>
        <v>0</v>
      </c>
      <c r="AU31" s="137">
        <f>+'M_Altri Costi'!AW17</f>
        <v>0</v>
      </c>
      <c r="AV31" s="137">
        <f>+'M_Altri Costi'!AX17</f>
        <v>0</v>
      </c>
      <c r="AW31" s="137">
        <f>+'M_Altri Costi'!AY17</f>
        <v>0</v>
      </c>
      <c r="AX31" s="137">
        <f>+'M_Altri Costi'!AZ17</f>
        <v>0</v>
      </c>
      <c r="AY31" s="137">
        <f>+'M_Altri Costi'!BA17</f>
        <v>0</v>
      </c>
      <c r="AZ31" s="137">
        <f>+'M_Altri Costi'!BB17</f>
        <v>0</v>
      </c>
      <c r="BA31" s="137">
        <f>+'M_Altri Costi'!BC17</f>
        <v>0</v>
      </c>
      <c r="BB31" s="137">
        <f>+'M_Altri Costi'!BD17</f>
        <v>0</v>
      </c>
      <c r="BC31" s="137">
        <f>+'M_Altri Costi'!BE17</f>
        <v>0</v>
      </c>
      <c r="BD31" s="137">
        <f>+'M_Altri Costi'!BF17</f>
        <v>0</v>
      </c>
      <c r="BE31" s="137">
        <f>+'M_Altri Costi'!BG17</f>
        <v>0</v>
      </c>
      <c r="BF31" s="137">
        <f>+'M_Altri Costi'!BH17</f>
        <v>0</v>
      </c>
      <c r="BG31" s="137">
        <f>+'M_Altri Costi'!BI17</f>
        <v>0</v>
      </c>
      <c r="BH31" s="137">
        <f>+'M_Altri Costi'!BJ17</f>
        <v>0</v>
      </c>
      <c r="BI31" s="137">
        <f>+'M_Altri Costi'!BK17</f>
        <v>0</v>
      </c>
      <c r="BJ31" s="13"/>
    </row>
    <row r="32" spans="1:62" x14ac:dyDescent="0.25">
      <c r="A32" s="12" t="s">
        <v>71</v>
      </c>
      <c r="B32" s="137">
        <f>+'M_Altri Costi'!D18</f>
        <v>0</v>
      </c>
      <c r="C32" s="137">
        <f>+'M_Altri Costi'!E18</f>
        <v>0</v>
      </c>
      <c r="D32" s="137">
        <f>+'M_Altri Costi'!F18</f>
        <v>0</v>
      </c>
      <c r="E32" s="137">
        <f>+'M_Altri Costi'!G18</f>
        <v>0</v>
      </c>
      <c r="F32" s="137">
        <f>+'M_Altri Costi'!H18</f>
        <v>0</v>
      </c>
      <c r="G32" s="137">
        <f>+'M_Altri Costi'!I18</f>
        <v>0</v>
      </c>
      <c r="H32" s="137">
        <f>+'M_Altri Costi'!J18</f>
        <v>0</v>
      </c>
      <c r="I32" s="137">
        <f>+'M_Altri Costi'!K18</f>
        <v>0</v>
      </c>
      <c r="J32" s="137">
        <f>+'M_Altri Costi'!L18</f>
        <v>0</v>
      </c>
      <c r="K32" s="137">
        <f>+'M_Altri Costi'!M18</f>
        <v>0</v>
      </c>
      <c r="L32" s="137">
        <f>+'M_Altri Costi'!N18</f>
        <v>0</v>
      </c>
      <c r="M32" s="137">
        <f>+'M_Altri Costi'!O18</f>
        <v>0</v>
      </c>
      <c r="N32" s="137">
        <f>+'M_Altri Costi'!P18</f>
        <v>0</v>
      </c>
      <c r="O32" s="137">
        <f>+'M_Altri Costi'!Q18</f>
        <v>0</v>
      </c>
      <c r="P32" s="137">
        <f>+'M_Altri Costi'!R18</f>
        <v>0</v>
      </c>
      <c r="Q32" s="137">
        <f>+'M_Altri Costi'!S18</f>
        <v>0</v>
      </c>
      <c r="R32" s="137">
        <f>+'M_Altri Costi'!T18</f>
        <v>0</v>
      </c>
      <c r="S32" s="137">
        <f>+'M_Altri Costi'!U18</f>
        <v>0</v>
      </c>
      <c r="T32" s="137">
        <f>+'M_Altri Costi'!V18</f>
        <v>0</v>
      </c>
      <c r="U32" s="137">
        <f>+'M_Altri Costi'!W18</f>
        <v>0</v>
      </c>
      <c r="V32" s="137">
        <f>+'M_Altri Costi'!X18</f>
        <v>0</v>
      </c>
      <c r="W32" s="137">
        <f>+'M_Altri Costi'!Y18</f>
        <v>0</v>
      </c>
      <c r="X32" s="137">
        <f>+'M_Altri Costi'!Z18</f>
        <v>0</v>
      </c>
      <c r="Y32" s="137">
        <f>+'M_Altri Costi'!AA18</f>
        <v>0</v>
      </c>
      <c r="Z32" s="137">
        <f>+'M_Altri Costi'!AB18</f>
        <v>0</v>
      </c>
      <c r="AA32" s="137">
        <f>+'M_Altri Costi'!AC18</f>
        <v>0</v>
      </c>
      <c r="AB32" s="137">
        <f>+'M_Altri Costi'!AD18</f>
        <v>0</v>
      </c>
      <c r="AC32" s="137">
        <f>+'M_Altri Costi'!AE18</f>
        <v>0</v>
      </c>
      <c r="AD32" s="137">
        <f>+'M_Altri Costi'!AF18</f>
        <v>0</v>
      </c>
      <c r="AE32" s="137">
        <f>+'M_Altri Costi'!AG18</f>
        <v>0</v>
      </c>
      <c r="AF32" s="137">
        <f>+'M_Altri Costi'!AH18</f>
        <v>0</v>
      </c>
      <c r="AG32" s="137">
        <f>+'M_Altri Costi'!AI18</f>
        <v>0</v>
      </c>
      <c r="AH32" s="137">
        <f>+'M_Altri Costi'!AJ18</f>
        <v>0</v>
      </c>
      <c r="AI32" s="137">
        <f>+'M_Altri Costi'!AK18</f>
        <v>0</v>
      </c>
      <c r="AJ32" s="137">
        <f>+'M_Altri Costi'!AL18</f>
        <v>0</v>
      </c>
      <c r="AK32" s="137">
        <f>+'M_Altri Costi'!AM18</f>
        <v>0</v>
      </c>
      <c r="AL32" s="137">
        <f>+'M_Altri Costi'!AN18</f>
        <v>0</v>
      </c>
      <c r="AM32" s="137">
        <f>+'M_Altri Costi'!AO18</f>
        <v>0</v>
      </c>
      <c r="AN32" s="137">
        <f>+'M_Altri Costi'!AP18</f>
        <v>0</v>
      </c>
      <c r="AO32" s="137">
        <f>+'M_Altri Costi'!AQ18</f>
        <v>0</v>
      </c>
      <c r="AP32" s="137">
        <f>+'M_Altri Costi'!AR18</f>
        <v>0</v>
      </c>
      <c r="AQ32" s="137">
        <f>+'M_Altri Costi'!AS18</f>
        <v>0</v>
      </c>
      <c r="AR32" s="137">
        <f>+'M_Altri Costi'!AT18</f>
        <v>0</v>
      </c>
      <c r="AS32" s="137">
        <f>+'M_Altri Costi'!AU18</f>
        <v>0</v>
      </c>
      <c r="AT32" s="137">
        <f>+'M_Altri Costi'!AV18</f>
        <v>0</v>
      </c>
      <c r="AU32" s="137">
        <f>+'M_Altri Costi'!AW18</f>
        <v>0</v>
      </c>
      <c r="AV32" s="137">
        <f>+'M_Altri Costi'!AX18</f>
        <v>0</v>
      </c>
      <c r="AW32" s="137">
        <f>+'M_Altri Costi'!AY18</f>
        <v>0</v>
      </c>
      <c r="AX32" s="137">
        <f>+'M_Altri Costi'!AZ18</f>
        <v>0</v>
      </c>
      <c r="AY32" s="137">
        <f>+'M_Altri Costi'!BA18</f>
        <v>0</v>
      </c>
      <c r="AZ32" s="137">
        <f>+'M_Altri Costi'!BB18</f>
        <v>0</v>
      </c>
      <c r="BA32" s="137">
        <f>+'M_Altri Costi'!BC18</f>
        <v>0</v>
      </c>
      <c r="BB32" s="137">
        <f>+'M_Altri Costi'!BD18</f>
        <v>0</v>
      </c>
      <c r="BC32" s="137">
        <f>+'M_Altri Costi'!BE18</f>
        <v>0</v>
      </c>
      <c r="BD32" s="137">
        <f>+'M_Altri Costi'!BF18</f>
        <v>0</v>
      </c>
      <c r="BE32" s="137">
        <f>+'M_Altri Costi'!BG18</f>
        <v>0</v>
      </c>
      <c r="BF32" s="137">
        <f>+'M_Altri Costi'!BH18</f>
        <v>0</v>
      </c>
      <c r="BG32" s="137">
        <f>+'M_Altri Costi'!BI18</f>
        <v>0</v>
      </c>
      <c r="BH32" s="137">
        <f>+'M_Altri Costi'!BJ18</f>
        <v>0</v>
      </c>
      <c r="BI32" s="137">
        <f>+'M_Altri Costi'!BK18</f>
        <v>0</v>
      </c>
      <c r="BJ32" s="13"/>
    </row>
    <row r="33" spans="1:62" x14ac:dyDescent="0.25">
      <c r="A33" s="12" t="s">
        <v>72</v>
      </c>
      <c r="B33" s="137">
        <f>+'M_Altri Costi'!D19</f>
        <v>0</v>
      </c>
      <c r="C33" s="137">
        <f>+'M_Altri Costi'!E19</f>
        <v>0</v>
      </c>
      <c r="D33" s="137">
        <f>+'M_Altri Costi'!F19</f>
        <v>0</v>
      </c>
      <c r="E33" s="137">
        <f>+'M_Altri Costi'!G19</f>
        <v>0</v>
      </c>
      <c r="F33" s="137">
        <f>+'M_Altri Costi'!H19</f>
        <v>0</v>
      </c>
      <c r="G33" s="137">
        <f>+'M_Altri Costi'!I19</f>
        <v>0</v>
      </c>
      <c r="H33" s="137">
        <f>+'M_Altri Costi'!J19</f>
        <v>0</v>
      </c>
      <c r="I33" s="137">
        <f>+'M_Altri Costi'!K19</f>
        <v>0</v>
      </c>
      <c r="J33" s="137">
        <f>+'M_Altri Costi'!L19</f>
        <v>0</v>
      </c>
      <c r="K33" s="137">
        <f>+'M_Altri Costi'!M19</f>
        <v>0</v>
      </c>
      <c r="L33" s="137">
        <f>+'M_Altri Costi'!N19</f>
        <v>0</v>
      </c>
      <c r="M33" s="137">
        <f>+'M_Altri Costi'!O19</f>
        <v>0</v>
      </c>
      <c r="N33" s="137">
        <f>+'M_Altri Costi'!P19</f>
        <v>0</v>
      </c>
      <c r="O33" s="137">
        <f>+'M_Altri Costi'!Q19</f>
        <v>0</v>
      </c>
      <c r="P33" s="137">
        <f>+'M_Altri Costi'!R19</f>
        <v>0</v>
      </c>
      <c r="Q33" s="137">
        <f>+'M_Altri Costi'!S19</f>
        <v>0</v>
      </c>
      <c r="R33" s="137">
        <f>+'M_Altri Costi'!T19</f>
        <v>0</v>
      </c>
      <c r="S33" s="137">
        <f>+'M_Altri Costi'!U19</f>
        <v>0</v>
      </c>
      <c r="T33" s="137">
        <f>+'M_Altri Costi'!V19</f>
        <v>0</v>
      </c>
      <c r="U33" s="137">
        <f>+'M_Altri Costi'!W19</f>
        <v>0</v>
      </c>
      <c r="V33" s="137">
        <f>+'M_Altri Costi'!X19</f>
        <v>0</v>
      </c>
      <c r="W33" s="137">
        <f>+'M_Altri Costi'!Y19</f>
        <v>0</v>
      </c>
      <c r="X33" s="137">
        <f>+'M_Altri Costi'!Z19</f>
        <v>0</v>
      </c>
      <c r="Y33" s="137">
        <f>+'M_Altri Costi'!AA19</f>
        <v>0</v>
      </c>
      <c r="Z33" s="137">
        <f>+'M_Altri Costi'!AB19</f>
        <v>0</v>
      </c>
      <c r="AA33" s="137">
        <f>+'M_Altri Costi'!AC19</f>
        <v>0</v>
      </c>
      <c r="AB33" s="137">
        <f>+'M_Altri Costi'!AD19</f>
        <v>0</v>
      </c>
      <c r="AC33" s="137">
        <f>+'M_Altri Costi'!AE19</f>
        <v>0</v>
      </c>
      <c r="AD33" s="137">
        <f>+'M_Altri Costi'!AF19</f>
        <v>0</v>
      </c>
      <c r="AE33" s="137">
        <f>+'M_Altri Costi'!AG19</f>
        <v>0</v>
      </c>
      <c r="AF33" s="137">
        <f>+'M_Altri Costi'!AH19</f>
        <v>0</v>
      </c>
      <c r="AG33" s="137">
        <f>+'M_Altri Costi'!AI19</f>
        <v>0</v>
      </c>
      <c r="AH33" s="137">
        <f>+'M_Altri Costi'!AJ19</f>
        <v>0</v>
      </c>
      <c r="AI33" s="137">
        <f>+'M_Altri Costi'!AK19</f>
        <v>0</v>
      </c>
      <c r="AJ33" s="137">
        <f>+'M_Altri Costi'!AL19</f>
        <v>0</v>
      </c>
      <c r="AK33" s="137">
        <f>+'M_Altri Costi'!AM19</f>
        <v>0</v>
      </c>
      <c r="AL33" s="137">
        <f>+'M_Altri Costi'!AN19</f>
        <v>0</v>
      </c>
      <c r="AM33" s="137">
        <f>+'M_Altri Costi'!AO19</f>
        <v>0</v>
      </c>
      <c r="AN33" s="137">
        <f>+'M_Altri Costi'!AP19</f>
        <v>0</v>
      </c>
      <c r="AO33" s="137">
        <f>+'M_Altri Costi'!AQ19</f>
        <v>0</v>
      </c>
      <c r="AP33" s="137">
        <f>+'M_Altri Costi'!AR19</f>
        <v>0</v>
      </c>
      <c r="AQ33" s="137">
        <f>+'M_Altri Costi'!AS19</f>
        <v>0</v>
      </c>
      <c r="AR33" s="137">
        <f>+'M_Altri Costi'!AT19</f>
        <v>0</v>
      </c>
      <c r="AS33" s="137">
        <f>+'M_Altri Costi'!AU19</f>
        <v>0</v>
      </c>
      <c r="AT33" s="137">
        <f>+'M_Altri Costi'!AV19</f>
        <v>0</v>
      </c>
      <c r="AU33" s="137">
        <f>+'M_Altri Costi'!AW19</f>
        <v>0</v>
      </c>
      <c r="AV33" s="137">
        <f>+'M_Altri Costi'!AX19</f>
        <v>0</v>
      </c>
      <c r="AW33" s="137">
        <f>+'M_Altri Costi'!AY19</f>
        <v>0</v>
      </c>
      <c r="AX33" s="137">
        <f>+'M_Altri Costi'!AZ19</f>
        <v>0</v>
      </c>
      <c r="AY33" s="137">
        <f>+'M_Altri Costi'!BA19</f>
        <v>0</v>
      </c>
      <c r="AZ33" s="137">
        <f>+'M_Altri Costi'!BB19</f>
        <v>0</v>
      </c>
      <c r="BA33" s="137">
        <f>+'M_Altri Costi'!BC19</f>
        <v>0</v>
      </c>
      <c r="BB33" s="137">
        <f>+'M_Altri Costi'!BD19</f>
        <v>0</v>
      </c>
      <c r="BC33" s="137">
        <f>+'M_Altri Costi'!BE19</f>
        <v>0</v>
      </c>
      <c r="BD33" s="137">
        <f>+'M_Altri Costi'!BF19</f>
        <v>0</v>
      </c>
      <c r="BE33" s="137">
        <f>+'M_Altri Costi'!BG19</f>
        <v>0</v>
      </c>
      <c r="BF33" s="137">
        <f>+'M_Altri Costi'!BH19</f>
        <v>0</v>
      </c>
      <c r="BG33" s="137">
        <f>+'M_Altri Costi'!BI19</f>
        <v>0</v>
      </c>
      <c r="BH33" s="137">
        <f>+'M_Altri Costi'!BJ19</f>
        <v>0</v>
      </c>
      <c r="BI33" s="137">
        <f>+'M_Altri Costi'!BK19</f>
        <v>0</v>
      </c>
      <c r="BJ33" s="13"/>
    </row>
    <row r="34" spans="1:62" x14ac:dyDescent="0.25">
      <c r="A34" s="12" t="s">
        <v>73</v>
      </c>
      <c r="B34" s="137">
        <f>+'M_Altri Costi'!D20</f>
        <v>0</v>
      </c>
      <c r="C34" s="137">
        <f>+'M_Altri Costi'!E20</f>
        <v>0</v>
      </c>
      <c r="D34" s="137">
        <f>+'M_Altri Costi'!F20</f>
        <v>0</v>
      </c>
      <c r="E34" s="137">
        <f>+'M_Altri Costi'!G20</f>
        <v>0</v>
      </c>
      <c r="F34" s="137">
        <f>+'M_Altri Costi'!H20</f>
        <v>0</v>
      </c>
      <c r="G34" s="137">
        <f>+'M_Altri Costi'!I20</f>
        <v>0</v>
      </c>
      <c r="H34" s="137">
        <f>+'M_Altri Costi'!J20</f>
        <v>0</v>
      </c>
      <c r="I34" s="137">
        <f>+'M_Altri Costi'!K20</f>
        <v>0</v>
      </c>
      <c r="J34" s="137">
        <f>+'M_Altri Costi'!L20</f>
        <v>0</v>
      </c>
      <c r="K34" s="137">
        <f>+'M_Altri Costi'!M20</f>
        <v>0</v>
      </c>
      <c r="L34" s="137">
        <f>+'M_Altri Costi'!N20</f>
        <v>0</v>
      </c>
      <c r="M34" s="137">
        <f>+'M_Altri Costi'!O20</f>
        <v>0</v>
      </c>
      <c r="N34" s="137">
        <f>+'M_Altri Costi'!P20</f>
        <v>0</v>
      </c>
      <c r="O34" s="137">
        <f>+'M_Altri Costi'!Q20</f>
        <v>0</v>
      </c>
      <c r="P34" s="137">
        <f>+'M_Altri Costi'!R20</f>
        <v>0</v>
      </c>
      <c r="Q34" s="137">
        <f>+'M_Altri Costi'!S20</f>
        <v>0</v>
      </c>
      <c r="R34" s="137">
        <f>+'M_Altri Costi'!T20</f>
        <v>0</v>
      </c>
      <c r="S34" s="137">
        <f>+'M_Altri Costi'!U20</f>
        <v>0</v>
      </c>
      <c r="T34" s="137">
        <f>+'M_Altri Costi'!V20</f>
        <v>0</v>
      </c>
      <c r="U34" s="137">
        <f>+'M_Altri Costi'!W20</f>
        <v>0</v>
      </c>
      <c r="V34" s="137">
        <f>+'M_Altri Costi'!X20</f>
        <v>0</v>
      </c>
      <c r="W34" s="137">
        <f>+'M_Altri Costi'!Y20</f>
        <v>0</v>
      </c>
      <c r="X34" s="137">
        <f>+'M_Altri Costi'!Z20</f>
        <v>0</v>
      </c>
      <c r="Y34" s="137">
        <f>+'M_Altri Costi'!AA20</f>
        <v>0</v>
      </c>
      <c r="Z34" s="137">
        <f>+'M_Altri Costi'!AB20</f>
        <v>0</v>
      </c>
      <c r="AA34" s="137">
        <f>+'M_Altri Costi'!AC20</f>
        <v>0</v>
      </c>
      <c r="AB34" s="137">
        <f>+'M_Altri Costi'!AD20</f>
        <v>0</v>
      </c>
      <c r="AC34" s="137">
        <f>+'M_Altri Costi'!AE20</f>
        <v>0</v>
      </c>
      <c r="AD34" s="137">
        <f>+'M_Altri Costi'!AF20</f>
        <v>0</v>
      </c>
      <c r="AE34" s="137">
        <f>+'M_Altri Costi'!AG20</f>
        <v>0</v>
      </c>
      <c r="AF34" s="137">
        <f>+'M_Altri Costi'!AH20</f>
        <v>0</v>
      </c>
      <c r="AG34" s="137">
        <f>+'M_Altri Costi'!AI20</f>
        <v>0</v>
      </c>
      <c r="AH34" s="137">
        <f>+'M_Altri Costi'!AJ20</f>
        <v>0</v>
      </c>
      <c r="AI34" s="137">
        <f>+'M_Altri Costi'!AK20</f>
        <v>0</v>
      </c>
      <c r="AJ34" s="137">
        <f>+'M_Altri Costi'!AL20</f>
        <v>0</v>
      </c>
      <c r="AK34" s="137">
        <f>+'M_Altri Costi'!AM20</f>
        <v>0</v>
      </c>
      <c r="AL34" s="137">
        <f>+'M_Altri Costi'!AN20</f>
        <v>0</v>
      </c>
      <c r="AM34" s="137">
        <f>+'M_Altri Costi'!AO20</f>
        <v>0</v>
      </c>
      <c r="AN34" s="137">
        <f>+'M_Altri Costi'!AP20</f>
        <v>0</v>
      </c>
      <c r="AO34" s="137">
        <f>+'M_Altri Costi'!AQ20</f>
        <v>0</v>
      </c>
      <c r="AP34" s="137">
        <f>+'M_Altri Costi'!AR20</f>
        <v>0</v>
      </c>
      <c r="AQ34" s="137">
        <f>+'M_Altri Costi'!AS20</f>
        <v>0</v>
      </c>
      <c r="AR34" s="137">
        <f>+'M_Altri Costi'!AT20</f>
        <v>0</v>
      </c>
      <c r="AS34" s="137">
        <f>+'M_Altri Costi'!AU20</f>
        <v>0</v>
      </c>
      <c r="AT34" s="137">
        <f>+'M_Altri Costi'!AV20</f>
        <v>0</v>
      </c>
      <c r="AU34" s="137">
        <f>+'M_Altri Costi'!AW20</f>
        <v>0</v>
      </c>
      <c r="AV34" s="137">
        <f>+'M_Altri Costi'!AX20</f>
        <v>0</v>
      </c>
      <c r="AW34" s="137">
        <f>+'M_Altri Costi'!AY20</f>
        <v>0</v>
      </c>
      <c r="AX34" s="137">
        <f>+'M_Altri Costi'!AZ20</f>
        <v>0</v>
      </c>
      <c r="AY34" s="137">
        <f>+'M_Altri Costi'!BA20</f>
        <v>0</v>
      </c>
      <c r="AZ34" s="137">
        <f>+'M_Altri Costi'!BB20</f>
        <v>0</v>
      </c>
      <c r="BA34" s="137">
        <f>+'M_Altri Costi'!BC20</f>
        <v>0</v>
      </c>
      <c r="BB34" s="137">
        <f>+'M_Altri Costi'!BD20</f>
        <v>0</v>
      </c>
      <c r="BC34" s="137">
        <f>+'M_Altri Costi'!BE20</f>
        <v>0</v>
      </c>
      <c r="BD34" s="137">
        <f>+'M_Altri Costi'!BF20</f>
        <v>0</v>
      </c>
      <c r="BE34" s="137">
        <f>+'M_Altri Costi'!BG20</f>
        <v>0</v>
      </c>
      <c r="BF34" s="137">
        <f>+'M_Altri Costi'!BH20</f>
        <v>0</v>
      </c>
      <c r="BG34" s="137">
        <f>+'M_Altri Costi'!BI20</f>
        <v>0</v>
      </c>
      <c r="BH34" s="137">
        <f>+'M_Altri Costi'!BJ20</f>
        <v>0</v>
      </c>
      <c r="BI34" s="137">
        <f>+'M_Altri Costi'!BK20</f>
        <v>0</v>
      </c>
      <c r="BJ34" s="13"/>
    </row>
    <row r="35" spans="1:62" x14ac:dyDescent="0.25">
      <c r="A35" s="12" t="s">
        <v>74</v>
      </c>
      <c r="B35" s="137">
        <f>+'M_Altri Costi'!D21</f>
        <v>0</v>
      </c>
      <c r="C35" s="137">
        <f>+'M_Altri Costi'!E21</f>
        <v>0</v>
      </c>
      <c r="D35" s="137">
        <f>+'M_Altri Costi'!F21</f>
        <v>0</v>
      </c>
      <c r="E35" s="137">
        <f>+'M_Altri Costi'!G21</f>
        <v>0</v>
      </c>
      <c r="F35" s="137">
        <f>+'M_Altri Costi'!H21</f>
        <v>0</v>
      </c>
      <c r="G35" s="137">
        <f>+'M_Altri Costi'!I21</f>
        <v>0</v>
      </c>
      <c r="H35" s="137">
        <f>+'M_Altri Costi'!J21</f>
        <v>0</v>
      </c>
      <c r="I35" s="137">
        <f>+'M_Altri Costi'!K21</f>
        <v>0</v>
      </c>
      <c r="J35" s="137">
        <f>+'M_Altri Costi'!L21</f>
        <v>0</v>
      </c>
      <c r="K35" s="137">
        <f>+'M_Altri Costi'!M21</f>
        <v>0</v>
      </c>
      <c r="L35" s="137">
        <f>+'M_Altri Costi'!N21</f>
        <v>0</v>
      </c>
      <c r="M35" s="137">
        <f>+'M_Altri Costi'!O21</f>
        <v>0</v>
      </c>
      <c r="N35" s="137">
        <f>+'M_Altri Costi'!P21</f>
        <v>0</v>
      </c>
      <c r="O35" s="137">
        <f>+'M_Altri Costi'!Q21</f>
        <v>0</v>
      </c>
      <c r="P35" s="137">
        <f>+'M_Altri Costi'!R21</f>
        <v>0</v>
      </c>
      <c r="Q35" s="137">
        <f>+'M_Altri Costi'!S21</f>
        <v>0</v>
      </c>
      <c r="R35" s="137">
        <f>+'M_Altri Costi'!T21</f>
        <v>0</v>
      </c>
      <c r="S35" s="137">
        <f>+'M_Altri Costi'!U21</f>
        <v>0</v>
      </c>
      <c r="T35" s="137">
        <f>+'M_Altri Costi'!V21</f>
        <v>0</v>
      </c>
      <c r="U35" s="137">
        <f>+'M_Altri Costi'!W21</f>
        <v>0</v>
      </c>
      <c r="V35" s="137">
        <f>+'M_Altri Costi'!X21</f>
        <v>0</v>
      </c>
      <c r="W35" s="137">
        <f>+'M_Altri Costi'!Y21</f>
        <v>0</v>
      </c>
      <c r="X35" s="137">
        <f>+'M_Altri Costi'!Z21</f>
        <v>0</v>
      </c>
      <c r="Y35" s="137">
        <f>+'M_Altri Costi'!AA21</f>
        <v>0</v>
      </c>
      <c r="Z35" s="137">
        <f>+'M_Altri Costi'!AB21</f>
        <v>0</v>
      </c>
      <c r="AA35" s="137">
        <f>+'M_Altri Costi'!AC21</f>
        <v>0</v>
      </c>
      <c r="AB35" s="137">
        <f>+'M_Altri Costi'!AD21</f>
        <v>0</v>
      </c>
      <c r="AC35" s="137">
        <f>+'M_Altri Costi'!AE21</f>
        <v>0</v>
      </c>
      <c r="AD35" s="137">
        <f>+'M_Altri Costi'!AF21</f>
        <v>0</v>
      </c>
      <c r="AE35" s="137">
        <f>+'M_Altri Costi'!AG21</f>
        <v>0</v>
      </c>
      <c r="AF35" s="137">
        <f>+'M_Altri Costi'!AH21</f>
        <v>0</v>
      </c>
      <c r="AG35" s="137">
        <f>+'M_Altri Costi'!AI21</f>
        <v>0</v>
      </c>
      <c r="AH35" s="137">
        <f>+'M_Altri Costi'!AJ21</f>
        <v>0</v>
      </c>
      <c r="AI35" s="137">
        <f>+'M_Altri Costi'!AK21</f>
        <v>0</v>
      </c>
      <c r="AJ35" s="137">
        <f>+'M_Altri Costi'!AL21</f>
        <v>0</v>
      </c>
      <c r="AK35" s="137">
        <f>+'M_Altri Costi'!AM21</f>
        <v>0</v>
      </c>
      <c r="AL35" s="137">
        <f>+'M_Altri Costi'!AN21</f>
        <v>0</v>
      </c>
      <c r="AM35" s="137">
        <f>+'M_Altri Costi'!AO21</f>
        <v>0</v>
      </c>
      <c r="AN35" s="137">
        <f>+'M_Altri Costi'!AP21</f>
        <v>0</v>
      </c>
      <c r="AO35" s="137">
        <f>+'M_Altri Costi'!AQ21</f>
        <v>0</v>
      </c>
      <c r="AP35" s="137">
        <f>+'M_Altri Costi'!AR21</f>
        <v>0</v>
      </c>
      <c r="AQ35" s="137">
        <f>+'M_Altri Costi'!AS21</f>
        <v>0</v>
      </c>
      <c r="AR35" s="137">
        <f>+'M_Altri Costi'!AT21</f>
        <v>0</v>
      </c>
      <c r="AS35" s="137">
        <f>+'M_Altri Costi'!AU21</f>
        <v>0</v>
      </c>
      <c r="AT35" s="137">
        <f>+'M_Altri Costi'!AV21</f>
        <v>0</v>
      </c>
      <c r="AU35" s="137">
        <f>+'M_Altri Costi'!AW21</f>
        <v>0</v>
      </c>
      <c r="AV35" s="137">
        <f>+'M_Altri Costi'!AX21</f>
        <v>0</v>
      </c>
      <c r="AW35" s="137">
        <f>+'M_Altri Costi'!AY21</f>
        <v>0</v>
      </c>
      <c r="AX35" s="137">
        <f>+'M_Altri Costi'!AZ21</f>
        <v>0</v>
      </c>
      <c r="AY35" s="137">
        <f>+'M_Altri Costi'!BA21</f>
        <v>0</v>
      </c>
      <c r="AZ35" s="137">
        <f>+'M_Altri Costi'!BB21</f>
        <v>0</v>
      </c>
      <c r="BA35" s="137">
        <f>+'M_Altri Costi'!BC21</f>
        <v>0</v>
      </c>
      <c r="BB35" s="137">
        <f>+'M_Altri Costi'!BD21</f>
        <v>0</v>
      </c>
      <c r="BC35" s="137">
        <f>+'M_Altri Costi'!BE21</f>
        <v>0</v>
      </c>
      <c r="BD35" s="137">
        <f>+'M_Altri Costi'!BF21</f>
        <v>0</v>
      </c>
      <c r="BE35" s="137">
        <f>+'M_Altri Costi'!BG21</f>
        <v>0</v>
      </c>
      <c r="BF35" s="137">
        <f>+'M_Altri Costi'!BH21</f>
        <v>0</v>
      </c>
      <c r="BG35" s="137">
        <f>+'M_Altri Costi'!BI21</f>
        <v>0</v>
      </c>
      <c r="BH35" s="137">
        <f>+'M_Altri Costi'!BJ21</f>
        <v>0</v>
      </c>
      <c r="BI35" s="137">
        <f>+'M_Altri Costi'!BK21</f>
        <v>0</v>
      </c>
      <c r="BJ35" s="13"/>
    </row>
    <row r="36" spans="1:62" x14ac:dyDescent="0.25">
      <c r="A36" s="12" t="s">
        <v>75</v>
      </c>
      <c r="B36" s="137">
        <f>+'M_Altri Costi'!D22</f>
        <v>0</v>
      </c>
      <c r="C36" s="137">
        <f>+'M_Altri Costi'!E22</f>
        <v>0</v>
      </c>
      <c r="D36" s="137">
        <f>+'M_Altri Costi'!F22</f>
        <v>0</v>
      </c>
      <c r="E36" s="137">
        <f>+'M_Altri Costi'!G22</f>
        <v>0</v>
      </c>
      <c r="F36" s="137">
        <f>+'M_Altri Costi'!H22</f>
        <v>0</v>
      </c>
      <c r="G36" s="137">
        <f>+'M_Altri Costi'!I22</f>
        <v>0</v>
      </c>
      <c r="H36" s="137">
        <f>+'M_Altri Costi'!J22</f>
        <v>0</v>
      </c>
      <c r="I36" s="137">
        <f>+'M_Altri Costi'!K22</f>
        <v>0</v>
      </c>
      <c r="J36" s="137">
        <f>+'M_Altri Costi'!L22</f>
        <v>0</v>
      </c>
      <c r="K36" s="137">
        <f>+'M_Altri Costi'!M22</f>
        <v>0</v>
      </c>
      <c r="L36" s="137">
        <f>+'M_Altri Costi'!N22</f>
        <v>0</v>
      </c>
      <c r="M36" s="137">
        <f>+'M_Altri Costi'!O22</f>
        <v>0</v>
      </c>
      <c r="N36" s="137">
        <f>+'M_Altri Costi'!P22</f>
        <v>0</v>
      </c>
      <c r="O36" s="137">
        <f>+'M_Altri Costi'!Q22</f>
        <v>0</v>
      </c>
      <c r="P36" s="137">
        <f>+'M_Altri Costi'!R22</f>
        <v>0</v>
      </c>
      <c r="Q36" s="137">
        <f>+'M_Altri Costi'!S22</f>
        <v>0</v>
      </c>
      <c r="R36" s="137">
        <f>+'M_Altri Costi'!T22</f>
        <v>0</v>
      </c>
      <c r="S36" s="137">
        <f>+'M_Altri Costi'!U22</f>
        <v>0</v>
      </c>
      <c r="T36" s="137">
        <f>+'M_Altri Costi'!V22</f>
        <v>0</v>
      </c>
      <c r="U36" s="137">
        <f>+'M_Altri Costi'!W22</f>
        <v>0</v>
      </c>
      <c r="V36" s="137">
        <f>+'M_Altri Costi'!X22</f>
        <v>0</v>
      </c>
      <c r="W36" s="137">
        <f>+'M_Altri Costi'!Y22</f>
        <v>0</v>
      </c>
      <c r="X36" s="137">
        <f>+'M_Altri Costi'!Z22</f>
        <v>0</v>
      </c>
      <c r="Y36" s="137">
        <f>+'M_Altri Costi'!AA22</f>
        <v>0</v>
      </c>
      <c r="Z36" s="137">
        <f>+'M_Altri Costi'!AB22</f>
        <v>0</v>
      </c>
      <c r="AA36" s="137">
        <f>+'M_Altri Costi'!AC22</f>
        <v>0</v>
      </c>
      <c r="AB36" s="137">
        <f>+'M_Altri Costi'!AD22</f>
        <v>0</v>
      </c>
      <c r="AC36" s="137">
        <f>+'M_Altri Costi'!AE22</f>
        <v>0</v>
      </c>
      <c r="AD36" s="137">
        <f>+'M_Altri Costi'!AF22</f>
        <v>0</v>
      </c>
      <c r="AE36" s="137">
        <f>+'M_Altri Costi'!AG22</f>
        <v>0</v>
      </c>
      <c r="AF36" s="137">
        <f>+'M_Altri Costi'!AH22</f>
        <v>0</v>
      </c>
      <c r="AG36" s="137">
        <f>+'M_Altri Costi'!AI22</f>
        <v>0</v>
      </c>
      <c r="AH36" s="137">
        <f>+'M_Altri Costi'!AJ22</f>
        <v>0</v>
      </c>
      <c r="AI36" s="137">
        <f>+'M_Altri Costi'!AK22</f>
        <v>0</v>
      </c>
      <c r="AJ36" s="137">
        <f>+'M_Altri Costi'!AL22</f>
        <v>0</v>
      </c>
      <c r="AK36" s="137">
        <f>+'M_Altri Costi'!AM22</f>
        <v>0</v>
      </c>
      <c r="AL36" s="137">
        <f>+'M_Altri Costi'!AN22</f>
        <v>0</v>
      </c>
      <c r="AM36" s="137">
        <f>+'M_Altri Costi'!AO22</f>
        <v>0</v>
      </c>
      <c r="AN36" s="137">
        <f>+'M_Altri Costi'!AP22</f>
        <v>0</v>
      </c>
      <c r="AO36" s="137">
        <f>+'M_Altri Costi'!AQ22</f>
        <v>0</v>
      </c>
      <c r="AP36" s="137">
        <f>+'M_Altri Costi'!AR22</f>
        <v>0</v>
      </c>
      <c r="AQ36" s="137">
        <f>+'M_Altri Costi'!AS22</f>
        <v>0</v>
      </c>
      <c r="AR36" s="137">
        <f>+'M_Altri Costi'!AT22</f>
        <v>0</v>
      </c>
      <c r="AS36" s="137">
        <f>+'M_Altri Costi'!AU22</f>
        <v>0</v>
      </c>
      <c r="AT36" s="137">
        <f>+'M_Altri Costi'!AV22</f>
        <v>0</v>
      </c>
      <c r="AU36" s="137">
        <f>+'M_Altri Costi'!AW22</f>
        <v>0</v>
      </c>
      <c r="AV36" s="137">
        <f>+'M_Altri Costi'!AX22</f>
        <v>0</v>
      </c>
      <c r="AW36" s="137">
        <f>+'M_Altri Costi'!AY22</f>
        <v>0</v>
      </c>
      <c r="AX36" s="137">
        <f>+'M_Altri Costi'!AZ22</f>
        <v>0</v>
      </c>
      <c r="AY36" s="137">
        <f>+'M_Altri Costi'!BA22</f>
        <v>0</v>
      </c>
      <c r="AZ36" s="137">
        <f>+'M_Altri Costi'!BB22</f>
        <v>0</v>
      </c>
      <c r="BA36" s="137">
        <f>+'M_Altri Costi'!BC22</f>
        <v>0</v>
      </c>
      <c r="BB36" s="137">
        <f>+'M_Altri Costi'!BD22</f>
        <v>0</v>
      </c>
      <c r="BC36" s="137">
        <f>+'M_Altri Costi'!BE22</f>
        <v>0</v>
      </c>
      <c r="BD36" s="137">
        <f>+'M_Altri Costi'!BF22</f>
        <v>0</v>
      </c>
      <c r="BE36" s="137">
        <f>+'M_Altri Costi'!BG22</f>
        <v>0</v>
      </c>
      <c r="BF36" s="137">
        <f>+'M_Altri Costi'!BH22</f>
        <v>0</v>
      </c>
      <c r="BG36" s="137">
        <f>+'M_Altri Costi'!BI22</f>
        <v>0</v>
      </c>
      <c r="BH36" s="137">
        <f>+'M_Altri Costi'!BJ22</f>
        <v>0</v>
      </c>
      <c r="BI36" s="137">
        <f>+'M_Altri Costi'!BK22</f>
        <v>0</v>
      </c>
      <c r="BJ36" s="13"/>
    </row>
    <row r="37" spans="1:62" x14ac:dyDescent="0.25">
      <c r="A37" s="12" t="s">
        <v>76</v>
      </c>
      <c r="B37" s="137">
        <f>+'M_Altri Costi'!D23</f>
        <v>0</v>
      </c>
      <c r="C37" s="137">
        <f>+'M_Altri Costi'!E23</f>
        <v>0</v>
      </c>
      <c r="D37" s="137">
        <f>+'M_Altri Costi'!F23</f>
        <v>0</v>
      </c>
      <c r="E37" s="137">
        <f>+'M_Altri Costi'!G23</f>
        <v>0</v>
      </c>
      <c r="F37" s="137">
        <f>+'M_Altri Costi'!H23</f>
        <v>0</v>
      </c>
      <c r="G37" s="137">
        <f>+'M_Altri Costi'!I23</f>
        <v>0</v>
      </c>
      <c r="H37" s="137">
        <f>+'M_Altri Costi'!J23</f>
        <v>0</v>
      </c>
      <c r="I37" s="137">
        <f>+'M_Altri Costi'!K23</f>
        <v>0</v>
      </c>
      <c r="J37" s="137">
        <f>+'M_Altri Costi'!L23</f>
        <v>0</v>
      </c>
      <c r="K37" s="137">
        <f>+'M_Altri Costi'!M23</f>
        <v>0</v>
      </c>
      <c r="L37" s="137">
        <f>+'M_Altri Costi'!N23</f>
        <v>0</v>
      </c>
      <c r="M37" s="137">
        <f>+'M_Altri Costi'!O23</f>
        <v>0</v>
      </c>
      <c r="N37" s="137">
        <f>+'M_Altri Costi'!P23</f>
        <v>0</v>
      </c>
      <c r="O37" s="137">
        <f>+'M_Altri Costi'!Q23</f>
        <v>0</v>
      </c>
      <c r="P37" s="137">
        <f>+'M_Altri Costi'!R23</f>
        <v>0</v>
      </c>
      <c r="Q37" s="137">
        <f>+'M_Altri Costi'!S23</f>
        <v>0</v>
      </c>
      <c r="R37" s="137">
        <f>+'M_Altri Costi'!T23</f>
        <v>0</v>
      </c>
      <c r="S37" s="137">
        <f>+'M_Altri Costi'!U23</f>
        <v>0</v>
      </c>
      <c r="T37" s="137">
        <f>+'M_Altri Costi'!V23</f>
        <v>0</v>
      </c>
      <c r="U37" s="137">
        <f>+'M_Altri Costi'!W23</f>
        <v>0</v>
      </c>
      <c r="V37" s="137">
        <f>+'M_Altri Costi'!X23</f>
        <v>0</v>
      </c>
      <c r="W37" s="137">
        <f>+'M_Altri Costi'!Y23</f>
        <v>0</v>
      </c>
      <c r="X37" s="137">
        <f>+'M_Altri Costi'!Z23</f>
        <v>0</v>
      </c>
      <c r="Y37" s="137">
        <f>+'M_Altri Costi'!AA23</f>
        <v>0</v>
      </c>
      <c r="Z37" s="137">
        <f>+'M_Altri Costi'!AB23</f>
        <v>0</v>
      </c>
      <c r="AA37" s="137">
        <f>+'M_Altri Costi'!AC23</f>
        <v>0</v>
      </c>
      <c r="AB37" s="137">
        <f>+'M_Altri Costi'!AD23</f>
        <v>0</v>
      </c>
      <c r="AC37" s="137">
        <f>+'M_Altri Costi'!AE23</f>
        <v>0</v>
      </c>
      <c r="AD37" s="137">
        <f>+'M_Altri Costi'!AF23</f>
        <v>0</v>
      </c>
      <c r="AE37" s="137">
        <f>+'M_Altri Costi'!AG23</f>
        <v>0</v>
      </c>
      <c r="AF37" s="137">
        <f>+'M_Altri Costi'!AH23</f>
        <v>0</v>
      </c>
      <c r="AG37" s="137">
        <f>+'M_Altri Costi'!AI23</f>
        <v>0</v>
      </c>
      <c r="AH37" s="137">
        <f>+'M_Altri Costi'!AJ23</f>
        <v>0</v>
      </c>
      <c r="AI37" s="137">
        <f>+'M_Altri Costi'!AK23</f>
        <v>0</v>
      </c>
      <c r="AJ37" s="137">
        <f>+'M_Altri Costi'!AL23</f>
        <v>0</v>
      </c>
      <c r="AK37" s="137">
        <f>+'M_Altri Costi'!AM23</f>
        <v>0</v>
      </c>
      <c r="AL37" s="137">
        <f>+'M_Altri Costi'!AN23</f>
        <v>0</v>
      </c>
      <c r="AM37" s="137">
        <f>+'M_Altri Costi'!AO23</f>
        <v>0</v>
      </c>
      <c r="AN37" s="137">
        <f>+'M_Altri Costi'!AP23</f>
        <v>0</v>
      </c>
      <c r="AO37" s="137">
        <f>+'M_Altri Costi'!AQ23</f>
        <v>0</v>
      </c>
      <c r="AP37" s="137">
        <f>+'M_Altri Costi'!AR23</f>
        <v>0</v>
      </c>
      <c r="AQ37" s="137">
        <f>+'M_Altri Costi'!AS23</f>
        <v>0</v>
      </c>
      <c r="AR37" s="137">
        <f>+'M_Altri Costi'!AT23</f>
        <v>0</v>
      </c>
      <c r="AS37" s="137">
        <f>+'M_Altri Costi'!AU23</f>
        <v>0</v>
      </c>
      <c r="AT37" s="137">
        <f>+'M_Altri Costi'!AV23</f>
        <v>0</v>
      </c>
      <c r="AU37" s="137">
        <f>+'M_Altri Costi'!AW23</f>
        <v>0</v>
      </c>
      <c r="AV37" s="137">
        <f>+'M_Altri Costi'!AX23</f>
        <v>0</v>
      </c>
      <c r="AW37" s="137">
        <f>+'M_Altri Costi'!AY23</f>
        <v>0</v>
      </c>
      <c r="AX37" s="137">
        <f>+'M_Altri Costi'!AZ23</f>
        <v>0</v>
      </c>
      <c r="AY37" s="137">
        <f>+'M_Altri Costi'!BA23</f>
        <v>0</v>
      </c>
      <c r="AZ37" s="137">
        <f>+'M_Altri Costi'!BB23</f>
        <v>0</v>
      </c>
      <c r="BA37" s="137">
        <f>+'M_Altri Costi'!BC23</f>
        <v>0</v>
      </c>
      <c r="BB37" s="137">
        <f>+'M_Altri Costi'!BD23</f>
        <v>0</v>
      </c>
      <c r="BC37" s="137">
        <f>+'M_Altri Costi'!BE23</f>
        <v>0</v>
      </c>
      <c r="BD37" s="137">
        <f>+'M_Altri Costi'!BF23</f>
        <v>0</v>
      </c>
      <c r="BE37" s="137">
        <f>+'M_Altri Costi'!BG23</f>
        <v>0</v>
      </c>
      <c r="BF37" s="137">
        <f>+'M_Altri Costi'!BH23</f>
        <v>0</v>
      </c>
      <c r="BG37" s="137">
        <f>+'M_Altri Costi'!BI23</f>
        <v>0</v>
      </c>
      <c r="BH37" s="137">
        <f>+'M_Altri Costi'!BJ23</f>
        <v>0</v>
      </c>
      <c r="BI37" s="137">
        <f>+'M_Altri Costi'!BK23</f>
        <v>0</v>
      </c>
      <c r="BJ37" s="13"/>
    </row>
    <row r="38" spans="1:62" x14ac:dyDescent="0.25">
      <c r="A38" s="12" t="s">
        <v>77</v>
      </c>
      <c r="B38" s="137">
        <f>+'M_Altri Costi'!D24</f>
        <v>0</v>
      </c>
      <c r="C38" s="137">
        <f>+'M_Altri Costi'!E24</f>
        <v>0</v>
      </c>
      <c r="D38" s="137">
        <f>+'M_Altri Costi'!F24</f>
        <v>0</v>
      </c>
      <c r="E38" s="137">
        <f>+'M_Altri Costi'!G24</f>
        <v>0</v>
      </c>
      <c r="F38" s="137">
        <f>+'M_Altri Costi'!H24</f>
        <v>0</v>
      </c>
      <c r="G38" s="137">
        <f>+'M_Altri Costi'!I24</f>
        <v>0</v>
      </c>
      <c r="H38" s="137">
        <f>+'M_Altri Costi'!J24</f>
        <v>0</v>
      </c>
      <c r="I38" s="137">
        <f>+'M_Altri Costi'!K24</f>
        <v>0</v>
      </c>
      <c r="J38" s="137">
        <f>+'M_Altri Costi'!L24</f>
        <v>0</v>
      </c>
      <c r="K38" s="137">
        <f>+'M_Altri Costi'!M24</f>
        <v>0</v>
      </c>
      <c r="L38" s="137">
        <f>+'M_Altri Costi'!N24</f>
        <v>0</v>
      </c>
      <c r="M38" s="137">
        <f>+'M_Altri Costi'!O24</f>
        <v>0</v>
      </c>
      <c r="N38" s="137">
        <f>+'M_Altri Costi'!P24</f>
        <v>0</v>
      </c>
      <c r="O38" s="137">
        <f>+'M_Altri Costi'!Q24</f>
        <v>0</v>
      </c>
      <c r="P38" s="137">
        <f>+'M_Altri Costi'!R24</f>
        <v>0</v>
      </c>
      <c r="Q38" s="137">
        <f>+'M_Altri Costi'!S24</f>
        <v>0</v>
      </c>
      <c r="R38" s="137">
        <f>+'M_Altri Costi'!T24</f>
        <v>0</v>
      </c>
      <c r="S38" s="137">
        <f>+'M_Altri Costi'!U24</f>
        <v>0</v>
      </c>
      <c r="T38" s="137">
        <f>+'M_Altri Costi'!V24</f>
        <v>0</v>
      </c>
      <c r="U38" s="137">
        <f>+'M_Altri Costi'!W24</f>
        <v>0</v>
      </c>
      <c r="V38" s="137">
        <f>+'M_Altri Costi'!X24</f>
        <v>0</v>
      </c>
      <c r="W38" s="137">
        <f>+'M_Altri Costi'!Y24</f>
        <v>0</v>
      </c>
      <c r="X38" s="137">
        <f>+'M_Altri Costi'!Z24</f>
        <v>0</v>
      </c>
      <c r="Y38" s="137">
        <f>+'M_Altri Costi'!AA24</f>
        <v>0</v>
      </c>
      <c r="Z38" s="137">
        <f>+'M_Altri Costi'!AB24</f>
        <v>0</v>
      </c>
      <c r="AA38" s="137">
        <f>+'M_Altri Costi'!AC24</f>
        <v>0</v>
      </c>
      <c r="AB38" s="137">
        <f>+'M_Altri Costi'!AD24</f>
        <v>0</v>
      </c>
      <c r="AC38" s="137">
        <f>+'M_Altri Costi'!AE24</f>
        <v>0</v>
      </c>
      <c r="AD38" s="137">
        <f>+'M_Altri Costi'!AF24</f>
        <v>0</v>
      </c>
      <c r="AE38" s="137">
        <f>+'M_Altri Costi'!AG24</f>
        <v>0</v>
      </c>
      <c r="AF38" s="137">
        <f>+'M_Altri Costi'!AH24</f>
        <v>0</v>
      </c>
      <c r="AG38" s="137">
        <f>+'M_Altri Costi'!AI24</f>
        <v>0</v>
      </c>
      <c r="AH38" s="137">
        <f>+'M_Altri Costi'!AJ24</f>
        <v>0</v>
      </c>
      <c r="AI38" s="137">
        <f>+'M_Altri Costi'!AK24</f>
        <v>0</v>
      </c>
      <c r="AJ38" s="137">
        <f>+'M_Altri Costi'!AL24</f>
        <v>0</v>
      </c>
      <c r="AK38" s="137">
        <f>+'M_Altri Costi'!AM24</f>
        <v>0</v>
      </c>
      <c r="AL38" s="137">
        <f>+'M_Altri Costi'!AN24</f>
        <v>0</v>
      </c>
      <c r="AM38" s="137">
        <f>+'M_Altri Costi'!AO24</f>
        <v>0</v>
      </c>
      <c r="AN38" s="137">
        <f>+'M_Altri Costi'!AP24</f>
        <v>0</v>
      </c>
      <c r="AO38" s="137">
        <f>+'M_Altri Costi'!AQ24</f>
        <v>0</v>
      </c>
      <c r="AP38" s="137">
        <f>+'M_Altri Costi'!AR24</f>
        <v>0</v>
      </c>
      <c r="AQ38" s="137">
        <f>+'M_Altri Costi'!AS24</f>
        <v>0</v>
      </c>
      <c r="AR38" s="137">
        <f>+'M_Altri Costi'!AT24</f>
        <v>0</v>
      </c>
      <c r="AS38" s="137">
        <f>+'M_Altri Costi'!AU24</f>
        <v>0</v>
      </c>
      <c r="AT38" s="137">
        <f>+'M_Altri Costi'!AV24</f>
        <v>0</v>
      </c>
      <c r="AU38" s="137">
        <f>+'M_Altri Costi'!AW24</f>
        <v>0</v>
      </c>
      <c r="AV38" s="137">
        <f>+'M_Altri Costi'!AX24</f>
        <v>0</v>
      </c>
      <c r="AW38" s="137">
        <f>+'M_Altri Costi'!AY24</f>
        <v>0</v>
      </c>
      <c r="AX38" s="137">
        <f>+'M_Altri Costi'!AZ24</f>
        <v>0</v>
      </c>
      <c r="AY38" s="137">
        <f>+'M_Altri Costi'!BA24</f>
        <v>0</v>
      </c>
      <c r="AZ38" s="137">
        <f>+'M_Altri Costi'!BB24</f>
        <v>0</v>
      </c>
      <c r="BA38" s="137">
        <f>+'M_Altri Costi'!BC24</f>
        <v>0</v>
      </c>
      <c r="BB38" s="137">
        <f>+'M_Altri Costi'!BD24</f>
        <v>0</v>
      </c>
      <c r="BC38" s="137">
        <f>+'M_Altri Costi'!BE24</f>
        <v>0</v>
      </c>
      <c r="BD38" s="137">
        <f>+'M_Altri Costi'!BF24</f>
        <v>0</v>
      </c>
      <c r="BE38" s="137">
        <f>+'M_Altri Costi'!BG24</f>
        <v>0</v>
      </c>
      <c r="BF38" s="137">
        <f>+'M_Altri Costi'!BH24</f>
        <v>0</v>
      </c>
      <c r="BG38" s="137">
        <f>+'M_Altri Costi'!BI24</f>
        <v>0</v>
      </c>
      <c r="BH38" s="137">
        <f>+'M_Altri Costi'!BJ24</f>
        <v>0</v>
      </c>
      <c r="BI38" s="137">
        <f>+'M_Altri Costi'!BK24</f>
        <v>0</v>
      </c>
      <c r="BJ38" s="13"/>
    </row>
    <row r="39" spans="1:62" x14ac:dyDescent="0.25">
      <c r="A39" s="12" t="s">
        <v>78</v>
      </c>
      <c r="B39" s="137">
        <f>+'M_Altri Costi'!D25</f>
        <v>0</v>
      </c>
      <c r="C39" s="137">
        <f>+'M_Altri Costi'!E25</f>
        <v>0</v>
      </c>
      <c r="D39" s="137">
        <f>+'M_Altri Costi'!F25</f>
        <v>0</v>
      </c>
      <c r="E39" s="137">
        <f>+'M_Altri Costi'!G25</f>
        <v>0</v>
      </c>
      <c r="F39" s="137">
        <f>+'M_Altri Costi'!H25</f>
        <v>0</v>
      </c>
      <c r="G39" s="137">
        <f>+'M_Altri Costi'!I25</f>
        <v>0</v>
      </c>
      <c r="H39" s="137">
        <f>+'M_Altri Costi'!J25</f>
        <v>0</v>
      </c>
      <c r="I39" s="137">
        <f>+'M_Altri Costi'!K25</f>
        <v>0</v>
      </c>
      <c r="J39" s="137">
        <f>+'M_Altri Costi'!L25</f>
        <v>0</v>
      </c>
      <c r="K39" s="137">
        <f>+'M_Altri Costi'!M25</f>
        <v>0</v>
      </c>
      <c r="L39" s="137">
        <f>+'M_Altri Costi'!N25</f>
        <v>0</v>
      </c>
      <c r="M39" s="137">
        <f>+'M_Altri Costi'!O25</f>
        <v>0</v>
      </c>
      <c r="N39" s="137">
        <f>+'M_Altri Costi'!P25</f>
        <v>0</v>
      </c>
      <c r="O39" s="137">
        <f>+'M_Altri Costi'!Q25</f>
        <v>0</v>
      </c>
      <c r="P39" s="137">
        <f>+'M_Altri Costi'!R25</f>
        <v>0</v>
      </c>
      <c r="Q39" s="137">
        <f>+'M_Altri Costi'!S25</f>
        <v>0</v>
      </c>
      <c r="R39" s="137">
        <f>+'M_Altri Costi'!T25</f>
        <v>0</v>
      </c>
      <c r="S39" s="137">
        <f>+'M_Altri Costi'!U25</f>
        <v>0</v>
      </c>
      <c r="T39" s="137">
        <f>+'M_Altri Costi'!V25</f>
        <v>0</v>
      </c>
      <c r="U39" s="137">
        <f>+'M_Altri Costi'!W25</f>
        <v>0</v>
      </c>
      <c r="V39" s="137">
        <f>+'M_Altri Costi'!X25</f>
        <v>0</v>
      </c>
      <c r="W39" s="137">
        <f>+'M_Altri Costi'!Y25</f>
        <v>0</v>
      </c>
      <c r="X39" s="137">
        <f>+'M_Altri Costi'!Z25</f>
        <v>0</v>
      </c>
      <c r="Y39" s="137">
        <f>+'M_Altri Costi'!AA25</f>
        <v>0</v>
      </c>
      <c r="Z39" s="137">
        <f>+'M_Altri Costi'!AB25</f>
        <v>0</v>
      </c>
      <c r="AA39" s="137">
        <f>+'M_Altri Costi'!AC25</f>
        <v>0</v>
      </c>
      <c r="AB39" s="137">
        <f>+'M_Altri Costi'!AD25</f>
        <v>0</v>
      </c>
      <c r="AC39" s="137">
        <f>+'M_Altri Costi'!AE25</f>
        <v>0</v>
      </c>
      <c r="AD39" s="137">
        <f>+'M_Altri Costi'!AF25</f>
        <v>0</v>
      </c>
      <c r="AE39" s="137">
        <f>+'M_Altri Costi'!AG25</f>
        <v>0</v>
      </c>
      <c r="AF39" s="137">
        <f>+'M_Altri Costi'!AH25</f>
        <v>0</v>
      </c>
      <c r="AG39" s="137">
        <f>+'M_Altri Costi'!AI25</f>
        <v>0</v>
      </c>
      <c r="AH39" s="137">
        <f>+'M_Altri Costi'!AJ25</f>
        <v>0</v>
      </c>
      <c r="AI39" s="137">
        <f>+'M_Altri Costi'!AK25</f>
        <v>0</v>
      </c>
      <c r="AJ39" s="137">
        <f>+'M_Altri Costi'!AL25</f>
        <v>0</v>
      </c>
      <c r="AK39" s="137">
        <f>+'M_Altri Costi'!AM25</f>
        <v>0</v>
      </c>
      <c r="AL39" s="137">
        <f>+'M_Altri Costi'!AN25</f>
        <v>0</v>
      </c>
      <c r="AM39" s="137">
        <f>+'M_Altri Costi'!AO25</f>
        <v>0</v>
      </c>
      <c r="AN39" s="137">
        <f>+'M_Altri Costi'!AP25</f>
        <v>0</v>
      </c>
      <c r="AO39" s="137">
        <f>+'M_Altri Costi'!AQ25</f>
        <v>0</v>
      </c>
      <c r="AP39" s="137">
        <f>+'M_Altri Costi'!AR25</f>
        <v>0</v>
      </c>
      <c r="AQ39" s="137">
        <f>+'M_Altri Costi'!AS25</f>
        <v>0</v>
      </c>
      <c r="AR39" s="137">
        <f>+'M_Altri Costi'!AT25</f>
        <v>0</v>
      </c>
      <c r="AS39" s="137">
        <f>+'M_Altri Costi'!AU25</f>
        <v>0</v>
      </c>
      <c r="AT39" s="137">
        <f>+'M_Altri Costi'!AV25</f>
        <v>0</v>
      </c>
      <c r="AU39" s="137">
        <f>+'M_Altri Costi'!AW25</f>
        <v>0</v>
      </c>
      <c r="AV39" s="137">
        <f>+'M_Altri Costi'!AX25</f>
        <v>0</v>
      </c>
      <c r="AW39" s="137">
        <f>+'M_Altri Costi'!AY25</f>
        <v>0</v>
      </c>
      <c r="AX39" s="137">
        <f>+'M_Altri Costi'!AZ25</f>
        <v>0</v>
      </c>
      <c r="AY39" s="137">
        <f>+'M_Altri Costi'!BA25</f>
        <v>0</v>
      </c>
      <c r="AZ39" s="137">
        <f>+'M_Altri Costi'!BB25</f>
        <v>0</v>
      </c>
      <c r="BA39" s="137">
        <f>+'M_Altri Costi'!BC25</f>
        <v>0</v>
      </c>
      <c r="BB39" s="137">
        <f>+'M_Altri Costi'!BD25</f>
        <v>0</v>
      </c>
      <c r="BC39" s="137">
        <f>+'M_Altri Costi'!BE25</f>
        <v>0</v>
      </c>
      <c r="BD39" s="137">
        <f>+'M_Altri Costi'!BF25</f>
        <v>0</v>
      </c>
      <c r="BE39" s="137">
        <f>+'M_Altri Costi'!BG25</f>
        <v>0</v>
      </c>
      <c r="BF39" s="137">
        <f>+'M_Altri Costi'!BH25</f>
        <v>0</v>
      </c>
      <c r="BG39" s="137">
        <f>+'M_Altri Costi'!BI25</f>
        <v>0</v>
      </c>
      <c r="BH39" s="137">
        <f>+'M_Altri Costi'!BJ25</f>
        <v>0</v>
      </c>
      <c r="BI39" s="137">
        <f>+'M_Altri Costi'!BK25</f>
        <v>0</v>
      </c>
      <c r="BJ39" s="13"/>
    </row>
    <row r="40" spans="1:62" x14ac:dyDescent="0.25">
      <c r="A40" s="11" t="s">
        <v>79</v>
      </c>
      <c r="B40" s="138">
        <f t="shared" ref="B40:AG40" si="97">SUM(B20:B39)</f>
        <v>0</v>
      </c>
      <c r="C40" s="138">
        <f t="shared" si="97"/>
        <v>0</v>
      </c>
      <c r="D40" s="138">
        <f t="shared" si="97"/>
        <v>0</v>
      </c>
      <c r="E40" s="138">
        <f t="shared" si="97"/>
        <v>0</v>
      </c>
      <c r="F40" s="138">
        <f t="shared" si="97"/>
        <v>0</v>
      </c>
      <c r="G40" s="138">
        <f t="shared" si="97"/>
        <v>0</v>
      </c>
      <c r="H40" s="138">
        <f t="shared" si="97"/>
        <v>0</v>
      </c>
      <c r="I40" s="138">
        <f t="shared" si="97"/>
        <v>0</v>
      </c>
      <c r="J40" s="138">
        <f t="shared" si="97"/>
        <v>0</v>
      </c>
      <c r="K40" s="138">
        <f t="shared" si="97"/>
        <v>0</v>
      </c>
      <c r="L40" s="138">
        <f t="shared" si="97"/>
        <v>0</v>
      </c>
      <c r="M40" s="138">
        <f t="shared" si="97"/>
        <v>0</v>
      </c>
      <c r="N40" s="138">
        <f t="shared" si="97"/>
        <v>0</v>
      </c>
      <c r="O40" s="138">
        <f t="shared" si="97"/>
        <v>0</v>
      </c>
      <c r="P40" s="138">
        <f t="shared" si="97"/>
        <v>0</v>
      </c>
      <c r="Q40" s="138">
        <f t="shared" si="97"/>
        <v>0</v>
      </c>
      <c r="R40" s="138">
        <f t="shared" si="97"/>
        <v>0</v>
      </c>
      <c r="S40" s="138">
        <f t="shared" si="97"/>
        <v>0</v>
      </c>
      <c r="T40" s="138">
        <f t="shared" si="97"/>
        <v>0</v>
      </c>
      <c r="U40" s="138">
        <f t="shared" si="97"/>
        <v>0</v>
      </c>
      <c r="V40" s="138">
        <f t="shared" si="97"/>
        <v>0</v>
      </c>
      <c r="W40" s="138">
        <f t="shared" si="97"/>
        <v>0</v>
      </c>
      <c r="X40" s="138">
        <f t="shared" si="97"/>
        <v>0</v>
      </c>
      <c r="Y40" s="138">
        <f t="shared" si="97"/>
        <v>0</v>
      </c>
      <c r="Z40" s="138">
        <f t="shared" si="97"/>
        <v>0</v>
      </c>
      <c r="AA40" s="138">
        <f t="shared" si="97"/>
        <v>0</v>
      </c>
      <c r="AB40" s="138">
        <f t="shared" si="97"/>
        <v>0</v>
      </c>
      <c r="AC40" s="138">
        <f t="shared" si="97"/>
        <v>0</v>
      </c>
      <c r="AD40" s="138">
        <f t="shared" si="97"/>
        <v>0</v>
      </c>
      <c r="AE40" s="138">
        <f t="shared" si="97"/>
        <v>0</v>
      </c>
      <c r="AF40" s="138">
        <f t="shared" si="97"/>
        <v>0</v>
      </c>
      <c r="AG40" s="138">
        <f t="shared" si="97"/>
        <v>0</v>
      </c>
      <c r="AH40" s="138">
        <f t="shared" ref="AH40:BI40" si="98">SUM(AH20:AH39)</f>
        <v>0</v>
      </c>
      <c r="AI40" s="138">
        <f t="shared" si="98"/>
        <v>0</v>
      </c>
      <c r="AJ40" s="138">
        <f t="shared" si="98"/>
        <v>0</v>
      </c>
      <c r="AK40" s="138">
        <f t="shared" si="98"/>
        <v>0</v>
      </c>
      <c r="AL40" s="138">
        <f t="shared" si="98"/>
        <v>0</v>
      </c>
      <c r="AM40" s="138">
        <f t="shared" si="98"/>
        <v>0</v>
      </c>
      <c r="AN40" s="138">
        <f t="shared" si="98"/>
        <v>0</v>
      </c>
      <c r="AO40" s="138">
        <f t="shared" si="98"/>
        <v>0</v>
      </c>
      <c r="AP40" s="138">
        <f t="shared" si="98"/>
        <v>0</v>
      </c>
      <c r="AQ40" s="138">
        <f t="shared" si="98"/>
        <v>0</v>
      </c>
      <c r="AR40" s="138">
        <f t="shared" si="98"/>
        <v>0</v>
      </c>
      <c r="AS40" s="138">
        <f t="shared" si="98"/>
        <v>0</v>
      </c>
      <c r="AT40" s="138">
        <f t="shared" si="98"/>
        <v>0</v>
      </c>
      <c r="AU40" s="138">
        <f t="shared" si="98"/>
        <v>0</v>
      </c>
      <c r="AV40" s="138">
        <f t="shared" si="98"/>
        <v>0</v>
      </c>
      <c r="AW40" s="138">
        <f t="shared" si="98"/>
        <v>0</v>
      </c>
      <c r="AX40" s="138">
        <f t="shared" si="98"/>
        <v>0</v>
      </c>
      <c r="AY40" s="138">
        <f t="shared" si="98"/>
        <v>0</v>
      </c>
      <c r="AZ40" s="138">
        <f t="shared" si="98"/>
        <v>0</v>
      </c>
      <c r="BA40" s="138">
        <f t="shared" si="98"/>
        <v>0</v>
      </c>
      <c r="BB40" s="138">
        <f t="shared" si="98"/>
        <v>0</v>
      </c>
      <c r="BC40" s="138">
        <f t="shared" si="98"/>
        <v>0</v>
      </c>
      <c r="BD40" s="138">
        <f t="shared" si="98"/>
        <v>0</v>
      </c>
      <c r="BE40" s="138">
        <f t="shared" si="98"/>
        <v>0</v>
      </c>
      <c r="BF40" s="138">
        <f t="shared" si="98"/>
        <v>0</v>
      </c>
      <c r="BG40" s="138">
        <f t="shared" si="98"/>
        <v>0</v>
      </c>
      <c r="BH40" s="138">
        <f t="shared" si="98"/>
        <v>0</v>
      </c>
      <c r="BI40" s="138">
        <f t="shared" si="98"/>
        <v>0</v>
      </c>
      <c r="BJ40" s="10"/>
    </row>
    <row r="41" spans="1:62" x14ac:dyDescent="0.25">
      <c r="A41" s="11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9"/>
    </row>
    <row r="42" spans="1:62" x14ac:dyDescent="0.25">
      <c r="A42" s="1" t="s">
        <v>80</v>
      </c>
      <c r="B42" s="137">
        <f>+M_Personale!C13</f>
        <v>2173.913043478261</v>
      </c>
      <c r="C42" s="137">
        <f>+M_Personale!D13</f>
        <v>2173.913043478261</v>
      </c>
      <c r="D42" s="137">
        <f>+M_Personale!E13</f>
        <v>2173.913043478261</v>
      </c>
      <c r="E42" s="137">
        <f>+M_Personale!F13</f>
        <v>2173.913043478261</v>
      </c>
      <c r="F42" s="137">
        <f>+M_Personale!G13</f>
        <v>2173.913043478261</v>
      </c>
      <c r="G42" s="137">
        <f>+M_Personale!H13</f>
        <v>2173.913043478261</v>
      </c>
      <c r="H42" s="137">
        <f>+M_Personale!I13</f>
        <v>2173.913043478261</v>
      </c>
      <c r="I42" s="137">
        <f>+M_Personale!J13</f>
        <v>2173.913043478261</v>
      </c>
      <c r="J42" s="137">
        <f>+M_Personale!K13</f>
        <v>2173.913043478261</v>
      </c>
      <c r="K42" s="137">
        <f>+M_Personale!L13</f>
        <v>2173.913043478261</v>
      </c>
      <c r="L42" s="137">
        <f>+M_Personale!M13</f>
        <v>2173.913043478261</v>
      </c>
      <c r="M42" s="137">
        <f>+M_Personale!N13</f>
        <v>2173.913043478261</v>
      </c>
      <c r="N42" s="137">
        <f>+M_Personale!O13</f>
        <v>2173.913043478261</v>
      </c>
      <c r="O42" s="137">
        <f>+M_Personale!P13</f>
        <v>2173.913043478261</v>
      </c>
      <c r="P42" s="137">
        <f>+M_Personale!Q13</f>
        <v>2173.913043478261</v>
      </c>
      <c r="Q42" s="137">
        <f>+M_Personale!R13</f>
        <v>2173.913043478261</v>
      </c>
      <c r="R42" s="137">
        <f>+M_Personale!S13</f>
        <v>2173.913043478261</v>
      </c>
      <c r="S42" s="137">
        <f>+M_Personale!T13</f>
        <v>2173.913043478261</v>
      </c>
      <c r="T42" s="137">
        <f>+M_Personale!U13</f>
        <v>2173.913043478261</v>
      </c>
      <c r="U42" s="137">
        <f>+M_Personale!V13</f>
        <v>2173.913043478261</v>
      </c>
      <c r="V42" s="137">
        <f>+M_Personale!W13</f>
        <v>2173.913043478261</v>
      </c>
      <c r="W42" s="137">
        <f>+M_Personale!X13</f>
        <v>2173.913043478261</v>
      </c>
      <c r="X42" s="137">
        <f>+M_Personale!Y13</f>
        <v>2173.913043478261</v>
      </c>
      <c r="Y42" s="137">
        <f>+M_Personale!Z13</f>
        <v>2173.913043478261</v>
      </c>
      <c r="Z42" s="137">
        <f>+M_Personale!AA13</f>
        <v>2173.913043478261</v>
      </c>
      <c r="AA42" s="137">
        <f>+M_Personale!AB13</f>
        <v>2173.913043478261</v>
      </c>
      <c r="AB42" s="137">
        <f>+M_Personale!AC13</f>
        <v>2173.913043478261</v>
      </c>
      <c r="AC42" s="137">
        <f>+M_Personale!AD13</f>
        <v>2173.913043478261</v>
      </c>
      <c r="AD42" s="137">
        <f>+M_Personale!AE13</f>
        <v>2173.913043478261</v>
      </c>
      <c r="AE42" s="137">
        <f>+M_Personale!AF13</f>
        <v>2173.913043478261</v>
      </c>
      <c r="AF42" s="137">
        <f>+M_Personale!AG13</f>
        <v>2173.913043478261</v>
      </c>
      <c r="AG42" s="137">
        <f>+M_Personale!AH13</f>
        <v>2173.913043478261</v>
      </c>
      <c r="AH42" s="137">
        <f>+M_Personale!AI13</f>
        <v>2173.913043478261</v>
      </c>
      <c r="AI42" s="137">
        <f>+M_Personale!AJ13</f>
        <v>2173.913043478261</v>
      </c>
      <c r="AJ42" s="137">
        <f>+M_Personale!AK13</f>
        <v>2173.913043478261</v>
      </c>
      <c r="AK42" s="137">
        <f>+M_Personale!AL13</f>
        <v>2173.913043478261</v>
      </c>
      <c r="AL42" s="137">
        <f>+M_Personale!AM13</f>
        <v>2173.913043478261</v>
      </c>
      <c r="AM42" s="137">
        <f>+M_Personale!AN13</f>
        <v>2173.913043478261</v>
      </c>
      <c r="AN42" s="137">
        <f>+M_Personale!AO13</f>
        <v>2173.913043478261</v>
      </c>
      <c r="AO42" s="137">
        <f>+M_Personale!AP13</f>
        <v>2173.913043478261</v>
      </c>
      <c r="AP42" s="137">
        <f>+M_Personale!AQ13</f>
        <v>2173.913043478261</v>
      </c>
      <c r="AQ42" s="137">
        <f>+M_Personale!AR13</f>
        <v>2173.913043478261</v>
      </c>
      <c r="AR42" s="137">
        <f>+M_Personale!AS13</f>
        <v>2173.913043478261</v>
      </c>
      <c r="AS42" s="137">
        <f>+M_Personale!AT13</f>
        <v>2173.913043478261</v>
      </c>
      <c r="AT42" s="137">
        <f>+M_Personale!AU13</f>
        <v>2173.913043478261</v>
      </c>
      <c r="AU42" s="137">
        <f>+M_Personale!AV13</f>
        <v>2173.913043478261</v>
      </c>
      <c r="AV42" s="137">
        <f>+M_Personale!AW13</f>
        <v>2173.913043478261</v>
      </c>
      <c r="AW42" s="137">
        <f>+M_Personale!AX13</f>
        <v>2173.913043478261</v>
      </c>
      <c r="AX42" s="137">
        <f>+M_Personale!AY13</f>
        <v>2173.913043478261</v>
      </c>
      <c r="AY42" s="137">
        <f>+M_Personale!AZ13</f>
        <v>2173.913043478261</v>
      </c>
      <c r="AZ42" s="137">
        <f>+M_Personale!BA13</f>
        <v>2173.913043478261</v>
      </c>
      <c r="BA42" s="137">
        <f>+M_Personale!BB13</f>
        <v>2173.913043478261</v>
      </c>
      <c r="BB42" s="137">
        <f>+M_Personale!BC13</f>
        <v>2173.913043478261</v>
      </c>
      <c r="BC42" s="137">
        <f>+M_Personale!BD13</f>
        <v>2173.913043478261</v>
      </c>
      <c r="BD42" s="137">
        <f>+M_Personale!BE13</f>
        <v>2173.913043478261</v>
      </c>
      <c r="BE42" s="137">
        <f>+M_Personale!BF13</f>
        <v>2173.913043478261</v>
      </c>
      <c r="BF42" s="137">
        <f>+M_Personale!BG13</f>
        <v>2173.913043478261</v>
      </c>
      <c r="BG42" s="137">
        <f>+M_Personale!BH13</f>
        <v>2173.913043478261</v>
      </c>
      <c r="BH42" s="137">
        <f>+M_Personale!BI13</f>
        <v>2173.913043478261</v>
      </c>
      <c r="BI42" s="137">
        <f>+M_Personale!BJ13</f>
        <v>2173.913043478261</v>
      </c>
      <c r="BJ42" s="9"/>
    </row>
    <row r="43" spans="1:62" x14ac:dyDescent="0.25">
      <c r="A43" s="11" t="s">
        <v>81</v>
      </c>
      <c r="B43" s="138">
        <f>+B42</f>
        <v>2173.913043478261</v>
      </c>
      <c r="C43" s="138">
        <f t="shared" ref="C43:BI43" si="99">+C42</f>
        <v>2173.913043478261</v>
      </c>
      <c r="D43" s="138">
        <f t="shared" si="99"/>
        <v>2173.913043478261</v>
      </c>
      <c r="E43" s="138">
        <f t="shared" si="99"/>
        <v>2173.913043478261</v>
      </c>
      <c r="F43" s="138">
        <f t="shared" si="99"/>
        <v>2173.913043478261</v>
      </c>
      <c r="G43" s="138">
        <f t="shared" si="99"/>
        <v>2173.913043478261</v>
      </c>
      <c r="H43" s="138">
        <f t="shared" si="99"/>
        <v>2173.913043478261</v>
      </c>
      <c r="I43" s="138">
        <f t="shared" si="99"/>
        <v>2173.913043478261</v>
      </c>
      <c r="J43" s="138">
        <f t="shared" si="99"/>
        <v>2173.913043478261</v>
      </c>
      <c r="K43" s="138">
        <f t="shared" si="99"/>
        <v>2173.913043478261</v>
      </c>
      <c r="L43" s="138">
        <f t="shared" si="99"/>
        <v>2173.913043478261</v>
      </c>
      <c r="M43" s="138">
        <f t="shared" si="99"/>
        <v>2173.913043478261</v>
      </c>
      <c r="N43" s="138">
        <f t="shared" si="99"/>
        <v>2173.913043478261</v>
      </c>
      <c r="O43" s="138">
        <f t="shared" si="99"/>
        <v>2173.913043478261</v>
      </c>
      <c r="P43" s="138">
        <f t="shared" si="99"/>
        <v>2173.913043478261</v>
      </c>
      <c r="Q43" s="138">
        <f t="shared" si="99"/>
        <v>2173.913043478261</v>
      </c>
      <c r="R43" s="138">
        <f t="shared" si="99"/>
        <v>2173.913043478261</v>
      </c>
      <c r="S43" s="138">
        <f t="shared" si="99"/>
        <v>2173.913043478261</v>
      </c>
      <c r="T43" s="138">
        <f t="shared" si="99"/>
        <v>2173.913043478261</v>
      </c>
      <c r="U43" s="138">
        <f t="shared" si="99"/>
        <v>2173.913043478261</v>
      </c>
      <c r="V43" s="138">
        <f t="shared" si="99"/>
        <v>2173.913043478261</v>
      </c>
      <c r="W43" s="138">
        <f t="shared" si="99"/>
        <v>2173.913043478261</v>
      </c>
      <c r="X43" s="138">
        <f t="shared" si="99"/>
        <v>2173.913043478261</v>
      </c>
      <c r="Y43" s="138">
        <f t="shared" si="99"/>
        <v>2173.913043478261</v>
      </c>
      <c r="Z43" s="138">
        <f t="shared" si="99"/>
        <v>2173.913043478261</v>
      </c>
      <c r="AA43" s="138">
        <f t="shared" si="99"/>
        <v>2173.913043478261</v>
      </c>
      <c r="AB43" s="138">
        <f t="shared" si="99"/>
        <v>2173.913043478261</v>
      </c>
      <c r="AC43" s="138">
        <f t="shared" si="99"/>
        <v>2173.913043478261</v>
      </c>
      <c r="AD43" s="138">
        <f t="shared" si="99"/>
        <v>2173.913043478261</v>
      </c>
      <c r="AE43" s="138">
        <f t="shared" si="99"/>
        <v>2173.913043478261</v>
      </c>
      <c r="AF43" s="138">
        <f t="shared" si="99"/>
        <v>2173.913043478261</v>
      </c>
      <c r="AG43" s="138">
        <f t="shared" si="99"/>
        <v>2173.913043478261</v>
      </c>
      <c r="AH43" s="138">
        <f t="shared" si="99"/>
        <v>2173.913043478261</v>
      </c>
      <c r="AI43" s="138">
        <f t="shared" si="99"/>
        <v>2173.913043478261</v>
      </c>
      <c r="AJ43" s="138">
        <f t="shared" si="99"/>
        <v>2173.913043478261</v>
      </c>
      <c r="AK43" s="138">
        <f t="shared" si="99"/>
        <v>2173.913043478261</v>
      </c>
      <c r="AL43" s="138">
        <f t="shared" si="99"/>
        <v>2173.913043478261</v>
      </c>
      <c r="AM43" s="138">
        <f t="shared" si="99"/>
        <v>2173.913043478261</v>
      </c>
      <c r="AN43" s="138">
        <f t="shared" si="99"/>
        <v>2173.913043478261</v>
      </c>
      <c r="AO43" s="138">
        <f t="shared" si="99"/>
        <v>2173.913043478261</v>
      </c>
      <c r="AP43" s="138">
        <f t="shared" si="99"/>
        <v>2173.913043478261</v>
      </c>
      <c r="AQ43" s="138">
        <f t="shared" si="99"/>
        <v>2173.913043478261</v>
      </c>
      <c r="AR43" s="138">
        <f t="shared" si="99"/>
        <v>2173.913043478261</v>
      </c>
      <c r="AS43" s="138">
        <f t="shared" si="99"/>
        <v>2173.913043478261</v>
      </c>
      <c r="AT43" s="138">
        <f t="shared" si="99"/>
        <v>2173.913043478261</v>
      </c>
      <c r="AU43" s="138">
        <f t="shared" si="99"/>
        <v>2173.913043478261</v>
      </c>
      <c r="AV43" s="138">
        <f t="shared" si="99"/>
        <v>2173.913043478261</v>
      </c>
      <c r="AW43" s="138">
        <f t="shared" si="99"/>
        <v>2173.913043478261</v>
      </c>
      <c r="AX43" s="138">
        <f t="shared" si="99"/>
        <v>2173.913043478261</v>
      </c>
      <c r="AY43" s="138">
        <f t="shared" si="99"/>
        <v>2173.913043478261</v>
      </c>
      <c r="AZ43" s="138">
        <f t="shared" si="99"/>
        <v>2173.913043478261</v>
      </c>
      <c r="BA43" s="138">
        <f t="shared" si="99"/>
        <v>2173.913043478261</v>
      </c>
      <c r="BB43" s="138">
        <f t="shared" si="99"/>
        <v>2173.913043478261</v>
      </c>
      <c r="BC43" s="138">
        <f t="shared" si="99"/>
        <v>2173.913043478261</v>
      </c>
      <c r="BD43" s="138">
        <f t="shared" si="99"/>
        <v>2173.913043478261</v>
      </c>
      <c r="BE43" s="138">
        <f t="shared" si="99"/>
        <v>2173.913043478261</v>
      </c>
      <c r="BF43" s="138">
        <f t="shared" si="99"/>
        <v>2173.913043478261</v>
      </c>
      <c r="BG43" s="138">
        <f t="shared" si="99"/>
        <v>2173.913043478261</v>
      </c>
      <c r="BH43" s="138">
        <f t="shared" si="99"/>
        <v>2173.913043478261</v>
      </c>
      <c r="BI43" s="138">
        <f t="shared" si="99"/>
        <v>2173.913043478261</v>
      </c>
      <c r="BJ43" s="10"/>
    </row>
    <row r="44" spans="1:62" x14ac:dyDescent="0.25">
      <c r="A44" s="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0"/>
    </row>
    <row r="45" spans="1:62" x14ac:dyDescent="0.25">
      <c r="A45" s="8" t="s">
        <v>82</v>
      </c>
      <c r="B45" s="139">
        <f t="shared" ref="B45:AG45" si="100">+B13-B18-B40-B43</f>
        <v>826.08695652173901</v>
      </c>
      <c r="C45" s="139">
        <f t="shared" si="100"/>
        <v>-1173.913043478261</v>
      </c>
      <c r="D45" s="139">
        <f t="shared" si="100"/>
        <v>-1173.913043478261</v>
      </c>
      <c r="E45" s="139">
        <f t="shared" si="100"/>
        <v>-1173.913043478261</v>
      </c>
      <c r="F45" s="139">
        <f t="shared" si="100"/>
        <v>-1173.913043478261</v>
      </c>
      <c r="G45" s="139">
        <f t="shared" si="100"/>
        <v>-1173.913043478261</v>
      </c>
      <c r="H45" s="139">
        <f t="shared" si="100"/>
        <v>-1173.913043478261</v>
      </c>
      <c r="I45" s="139">
        <f t="shared" si="100"/>
        <v>-1173.913043478261</v>
      </c>
      <c r="J45" s="139">
        <f t="shared" si="100"/>
        <v>-1173.913043478261</v>
      </c>
      <c r="K45" s="139">
        <f t="shared" si="100"/>
        <v>-1173.913043478261</v>
      </c>
      <c r="L45" s="139">
        <f t="shared" si="100"/>
        <v>-1173.913043478261</v>
      </c>
      <c r="M45" s="139">
        <f t="shared" si="100"/>
        <v>-1173.913043478261</v>
      </c>
      <c r="N45" s="139">
        <f t="shared" si="100"/>
        <v>1826.086956521739</v>
      </c>
      <c r="O45" s="139">
        <f t="shared" si="100"/>
        <v>-173.91304347826099</v>
      </c>
      <c r="P45" s="139">
        <f t="shared" si="100"/>
        <v>-173.91304347826099</v>
      </c>
      <c r="Q45" s="139">
        <f t="shared" si="100"/>
        <v>-173.91304347826099</v>
      </c>
      <c r="R45" s="139">
        <f t="shared" si="100"/>
        <v>-173.91304347826099</v>
      </c>
      <c r="S45" s="139">
        <f t="shared" si="100"/>
        <v>-173.91304347826099</v>
      </c>
      <c r="T45" s="139">
        <f t="shared" si="100"/>
        <v>-173.91304347826099</v>
      </c>
      <c r="U45" s="139">
        <f t="shared" si="100"/>
        <v>-173.91304347826099</v>
      </c>
      <c r="V45" s="139">
        <f t="shared" si="100"/>
        <v>-173.91304347826099</v>
      </c>
      <c r="W45" s="139">
        <f t="shared" si="100"/>
        <v>-173.91304347826099</v>
      </c>
      <c r="X45" s="139">
        <f t="shared" si="100"/>
        <v>-173.91304347826099</v>
      </c>
      <c r="Y45" s="139">
        <f t="shared" si="100"/>
        <v>-173.91304347826099</v>
      </c>
      <c r="Z45" s="139">
        <f t="shared" si="100"/>
        <v>2826.086956521739</v>
      </c>
      <c r="AA45" s="139">
        <f t="shared" si="100"/>
        <v>826.08695652173901</v>
      </c>
      <c r="AB45" s="139">
        <f t="shared" si="100"/>
        <v>826.08695652173901</v>
      </c>
      <c r="AC45" s="139">
        <f t="shared" si="100"/>
        <v>826.08695652173901</v>
      </c>
      <c r="AD45" s="139">
        <f t="shared" si="100"/>
        <v>826.08695652173901</v>
      </c>
      <c r="AE45" s="139">
        <f t="shared" si="100"/>
        <v>826.08695652173901</v>
      </c>
      <c r="AF45" s="139">
        <f t="shared" si="100"/>
        <v>826.08695652173901</v>
      </c>
      <c r="AG45" s="139">
        <f t="shared" si="100"/>
        <v>826.08695652173901</v>
      </c>
      <c r="AH45" s="139">
        <f t="shared" ref="AH45:BI45" si="101">+AH13-AH18-AH40-AH43</f>
        <v>826.08695652173901</v>
      </c>
      <c r="AI45" s="139">
        <f t="shared" si="101"/>
        <v>826.08695652173901</v>
      </c>
      <c r="AJ45" s="139">
        <f t="shared" si="101"/>
        <v>826.08695652173901</v>
      </c>
      <c r="AK45" s="139">
        <f t="shared" si="101"/>
        <v>826.08695652173901</v>
      </c>
      <c r="AL45" s="139">
        <f t="shared" si="101"/>
        <v>3826.086956521739</v>
      </c>
      <c r="AM45" s="139">
        <f t="shared" si="101"/>
        <v>1826.086956521739</v>
      </c>
      <c r="AN45" s="139">
        <f t="shared" si="101"/>
        <v>1826.086956521739</v>
      </c>
      <c r="AO45" s="139">
        <f t="shared" si="101"/>
        <v>1826.086956521739</v>
      </c>
      <c r="AP45" s="139">
        <f t="shared" si="101"/>
        <v>1826.086956521739</v>
      </c>
      <c r="AQ45" s="139">
        <f t="shared" si="101"/>
        <v>1826.086956521739</v>
      </c>
      <c r="AR45" s="139">
        <f t="shared" si="101"/>
        <v>1826.086956521739</v>
      </c>
      <c r="AS45" s="139">
        <f t="shared" si="101"/>
        <v>1826.086956521739</v>
      </c>
      <c r="AT45" s="139">
        <f t="shared" si="101"/>
        <v>1826.086956521739</v>
      </c>
      <c r="AU45" s="139">
        <f t="shared" si="101"/>
        <v>1826.086956521739</v>
      </c>
      <c r="AV45" s="139">
        <f t="shared" si="101"/>
        <v>1826.086956521739</v>
      </c>
      <c r="AW45" s="139">
        <f t="shared" si="101"/>
        <v>1826.086956521739</v>
      </c>
      <c r="AX45" s="139">
        <f t="shared" si="101"/>
        <v>1826.086956521739</v>
      </c>
      <c r="AY45" s="139">
        <f t="shared" si="101"/>
        <v>1826.086956521739</v>
      </c>
      <c r="AZ45" s="139">
        <f t="shared" si="101"/>
        <v>31826.08695652174</v>
      </c>
      <c r="BA45" s="139">
        <f t="shared" si="101"/>
        <v>11826.08695652174</v>
      </c>
      <c r="BB45" s="139">
        <f t="shared" si="101"/>
        <v>11826.08695652174</v>
      </c>
      <c r="BC45" s="139">
        <f t="shared" si="101"/>
        <v>11826.08695652174</v>
      </c>
      <c r="BD45" s="139">
        <f t="shared" si="101"/>
        <v>11826.08695652174</v>
      </c>
      <c r="BE45" s="139">
        <f t="shared" si="101"/>
        <v>11826.08695652174</v>
      </c>
      <c r="BF45" s="139">
        <f t="shared" si="101"/>
        <v>11826.08695652174</v>
      </c>
      <c r="BG45" s="139">
        <f t="shared" si="101"/>
        <v>11826.08695652174</v>
      </c>
      <c r="BH45" s="139">
        <f t="shared" si="101"/>
        <v>11826.08695652174</v>
      </c>
      <c r="BI45" s="139">
        <f t="shared" si="101"/>
        <v>11826.08695652174</v>
      </c>
      <c r="BJ45" s="14"/>
    </row>
    <row r="46" spans="1:62" x14ac:dyDescent="0.25">
      <c r="A46" s="8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4"/>
    </row>
    <row r="47" spans="1:62" x14ac:dyDescent="0.25">
      <c r="A47" s="1" t="s">
        <v>83</v>
      </c>
      <c r="B47" s="138">
        <f>+M_Inv!F941</f>
        <v>0</v>
      </c>
      <c r="C47" s="138">
        <f>+M_Inv!G941</f>
        <v>0</v>
      </c>
      <c r="D47" s="138">
        <f>+M_Inv!H941</f>
        <v>0</v>
      </c>
      <c r="E47" s="138">
        <f>+M_Inv!I941</f>
        <v>0</v>
      </c>
      <c r="F47" s="138">
        <f>+M_Inv!J941</f>
        <v>0</v>
      </c>
      <c r="G47" s="138">
        <f>+M_Inv!K941</f>
        <v>0</v>
      </c>
      <c r="H47" s="138">
        <f>+M_Inv!L941</f>
        <v>0</v>
      </c>
      <c r="I47" s="138">
        <f>+M_Inv!M941</f>
        <v>0</v>
      </c>
      <c r="J47" s="138">
        <f>+M_Inv!N941</f>
        <v>0</v>
      </c>
      <c r="K47" s="138">
        <f>+M_Inv!O941</f>
        <v>0</v>
      </c>
      <c r="L47" s="138">
        <f>+M_Inv!P941</f>
        <v>0</v>
      </c>
      <c r="M47" s="138">
        <f>+M_Inv!Q941</f>
        <v>0</v>
      </c>
      <c r="N47" s="138">
        <f>+M_Inv!R941</f>
        <v>0</v>
      </c>
      <c r="O47" s="138">
        <f>+M_Inv!S941</f>
        <v>0</v>
      </c>
      <c r="P47" s="138">
        <f>+M_Inv!T941</f>
        <v>0</v>
      </c>
      <c r="Q47" s="138">
        <f>+M_Inv!U941</f>
        <v>0</v>
      </c>
      <c r="R47" s="138">
        <f>+M_Inv!V941</f>
        <v>0</v>
      </c>
      <c r="S47" s="138">
        <f>+M_Inv!W941</f>
        <v>0</v>
      </c>
      <c r="T47" s="138">
        <f>+M_Inv!X941</f>
        <v>0</v>
      </c>
      <c r="U47" s="138">
        <f>+M_Inv!Y941</f>
        <v>0</v>
      </c>
      <c r="V47" s="138">
        <f>+M_Inv!Z941</f>
        <v>0</v>
      </c>
      <c r="W47" s="138">
        <f>+M_Inv!AA941</f>
        <v>0</v>
      </c>
      <c r="X47" s="138">
        <f>+M_Inv!AB941</f>
        <v>0</v>
      </c>
      <c r="Y47" s="138">
        <f>+M_Inv!AC941</f>
        <v>0</v>
      </c>
      <c r="Z47" s="138">
        <f>+M_Inv!AD941</f>
        <v>0</v>
      </c>
      <c r="AA47" s="138">
        <f>+M_Inv!AE941</f>
        <v>0</v>
      </c>
      <c r="AB47" s="138">
        <f>+M_Inv!AF941</f>
        <v>0</v>
      </c>
      <c r="AC47" s="138">
        <f>+M_Inv!AG941</f>
        <v>0</v>
      </c>
      <c r="AD47" s="138">
        <f>+M_Inv!AH941</f>
        <v>0</v>
      </c>
      <c r="AE47" s="138">
        <f>+M_Inv!AI941</f>
        <v>0</v>
      </c>
      <c r="AF47" s="138">
        <f>+M_Inv!AJ941</f>
        <v>0</v>
      </c>
      <c r="AG47" s="138">
        <f>+M_Inv!AK941</f>
        <v>0</v>
      </c>
      <c r="AH47" s="138">
        <f>+M_Inv!AL941</f>
        <v>0</v>
      </c>
      <c r="AI47" s="138">
        <f>+M_Inv!AM941</f>
        <v>0</v>
      </c>
      <c r="AJ47" s="138">
        <f>+M_Inv!AN941</f>
        <v>0</v>
      </c>
      <c r="AK47" s="138">
        <f>+M_Inv!AO941</f>
        <v>0</v>
      </c>
      <c r="AL47" s="138">
        <f>+M_Inv!AP941</f>
        <v>0</v>
      </c>
      <c r="AM47" s="138">
        <f>+M_Inv!AQ941</f>
        <v>0</v>
      </c>
      <c r="AN47" s="138">
        <f>+M_Inv!AR941</f>
        <v>0</v>
      </c>
      <c r="AO47" s="138">
        <f>+M_Inv!AS941</f>
        <v>0</v>
      </c>
      <c r="AP47" s="138">
        <f>+M_Inv!AT941</f>
        <v>0</v>
      </c>
      <c r="AQ47" s="138">
        <f>+M_Inv!AU941</f>
        <v>0</v>
      </c>
      <c r="AR47" s="138">
        <f>+M_Inv!AV941</f>
        <v>0</v>
      </c>
      <c r="AS47" s="138">
        <f>+M_Inv!AW941</f>
        <v>0</v>
      </c>
      <c r="AT47" s="138">
        <f>+M_Inv!AX941</f>
        <v>0</v>
      </c>
      <c r="AU47" s="138">
        <f>+M_Inv!AY941</f>
        <v>0</v>
      </c>
      <c r="AV47" s="138">
        <f>+M_Inv!AZ941</f>
        <v>0</v>
      </c>
      <c r="AW47" s="138">
        <f>+M_Inv!BA941</f>
        <v>0</v>
      </c>
      <c r="AX47" s="138">
        <f>+M_Inv!BB941</f>
        <v>0</v>
      </c>
      <c r="AY47" s="138">
        <f>+M_Inv!BC941</f>
        <v>0</v>
      </c>
      <c r="AZ47" s="138">
        <f>+M_Inv!BD941</f>
        <v>0</v>
      </c>
      <c r="BA47" s="138">
        <f>+M_Inv!BE941</f>
        <v>0</v>
      </c>
      <c r="BB47" s="138">
        <f>+M_Inv!BF941</f>
        <v>0</v>
      </c>
      <c r="BC47" s="138">
        <f>+M_Inv!BG941</f>
        <v>0</v>
      </c>
      <c r="BD47" s="138">
        <f>+M_Inv!BH941</f>
        <v>0</v>
      </c>
      <c r="BE47" s="138">
        <f>+M_Inv!BI941</f>
        <v>0</v>
      </c>
      <c r="BF47" s="138">
        <f>+M_Inv!BJ941</f>
        <v>0</v>
      </c>
      <c r="BG47" s="138">
        <f>+M_Inv!BK941</f>
        <v>0</v>
      </c>
      <c r="BH47" s="138">
        <f>+M_Inv!BL941</f>
        <v>0</v>
      </c>
      <c r="BI47" s="138">
        <f>+M_Inv!BM941</f>
        <v>0</v>
      </c>
      <c r="BJ47" s="15"/>
    </row>
    <row r="48" spans="1:62" x14ac:dyDescent="0.25">
      <c r="A48" s="1" t="s">
        <v>84</v>
      </c>
      <c r="B48" s="138">
        <f>+M_Inv!F942+M_Inv!F943</f>
        <v>0</v>
      </c>
      <c r="C48" s="138">
        <f>+M_Inv!G942+M_Inv!G943</f>
        <v>0</v>
      </c>
      <c r="D48" s="138">
        <f>+M_Inv!H942+M_Inv!H943</f>
        <v>0</v>
      </c>
      <c r="E48" s="138">
        <f>+M_Inv!I942+M_Inv!I943</f>
        <v>0</v>
      </c>
      <c r="F48" s="138">
        <f>+M_Inv!J942+M_Inv!J943</f>
        <v>0</v>
      </c>
      <c r="G48" s="138">
        <f>+M_Inv!K942+M_Inv!K943</f>
        <v>0</v>
      </c>
      <c r="H48" s="138">
        <f>+M_Inv!L942+M_Inv!L943</f>
        <v>0</v>
      </c>
      <c r="I48" s="138">
        <f>+M_Inv!M942+M_Inv!M943</f>
        <v>0</v>
      </c>
      <c r="J48" s="138">
        <f>+M_Inv!N942+M_Inv!N943</f>
        <v>0</v>
      </c>
      <c r="K48" s="138">
        <f>+M_Inv!O942+M_Inv!O943</f>
        <v>0</v>
      </c>
      <c r="L48" s="138">
        <f>+M_Inv!P942+M_Inv!P943</f>
        <v>0</v>
      </c>
      <c r="M48" s="138">
        <f>+M_Inv!Q942+M_Inv!Q943</f>
        <v>0</v>
      </c>
      <c r="N48" s="138">
        <f>+M_Inv!R942+M_Inv!R943</f>
        <v>0</v>
      </c>
      <c r="O48" s="138">
        <f>+M_Inv!S942+M_Inv!S943</f>
        <v>0</v>
      </c>
      <c r="P48" s="138">
        <f>+M_Inv!T942+M_Inv!T943</f>
        <v>0</v>
      </c>
      <c r="Q48" s="138">
        <f>+M_Inv!U942+M_Inv!U943</f>
        <v>0</v>
      </c>
      <c r="R48" s="138">
        <f>+M_Inv!V942+M_Inv!V943</f>
        <v>0</v>
      </c>
      <c r="S48" s="138">
        <f>+M_Inv!W942+M_Inv!W943</f>
        <v>0</v>
      </c>
      <c r="T48" s="138">
        <f>+M_Inv!X942+M_Inv!X943</f>
        <v>0</v>
      </c>
      <c r="U48" s="138">
        <f>+M_Inv!Y942+M_Inv!Y943</f>
        <v>0</v>
      </c>
      <c r="V48" s="138">
        <f>+M_Inv!Z942+M_Inv!Z943</f>
        <v>0</v>
      </c>
      <c r="W48" s="138">
        <f>+M_Inv!AA942+M_Inv!AA943</f>
        <v>0</v>
      </c>
      <c r="X48" s="138">
        <f>+M_Inv!AB942+M_Inv!AB943</f>
        <v>0</v>
      </c>
      <c r="Y48" s="138">
        <f>+M_Inv!AC942+M_Inv!AC943</f>
        <v>0</v>
      </c>
      <c r="Z48" s="138">
        <f>+M_Inv!AD942+M_Inv!AD943</f>
        <v>0</v>
      </c>
      <c r="AA48" s="138">
        <f>+M_Inv!AE942+M_Inv!AE943</f>
        <v>0</v>
      </c>
      <c r="AB48" s="138">
        <f>+M_Inv!AF942+M_Inv!AF943</f>
        <v>0</v>
      </c>
      <c r="AC48" s="138">
        <f>+M_Inv!AG942+M_Inv!AG943</f>
        <v>0</v>
      </c>
      <c r="AD48" s="138">
        <f>+M_Inv!AH942+M_Inv!AH943</f>
        <v>0</v>
      </c>
      <c r="AE48" s="138">
        <f>+M_Inv!AI942+M_Inv!AI943</f>
        <v>0</v>
      </c>
      <c r="AF48" s="138">
        <f>+M_Inv!AJ942+M_Inv!AJ943</f>
        <v>0</v>
      </c>
      <c r="AG48" s="138">
        <f>+M_Inv!AK942+M_Inv!AK943</f>
        <v>0</v>
      </c>
      <c r="AH48" s="138">
        <f>+M_Inv!AL942+M_Inv!AL943</f>
        <v>0</v>
      </c>
      <c r="AI48" s="138">
        <f>+M_Inv!AM942+M_Inv!AM943</f>
        <v>0</v>
      </c>
      <c r="AJ48" s="138">
        <f>+M_Inv!AN942+M_Inv!AN943</f>
        <v>0</v>
      </c>
      <c r="AK48" s="138">
        <f>+M_Inv!AO942+M_Inv!AO943</f>
        <v>0</v>
      </c>
      <c r="AL48" s="138">
        <f>+M_Inv!AP942+M_Inv!AP943</f>
        <v>0</v>
      </c>
      <c r="AM48" s="138">
        <f>+M_Inv!AQ942+M_Inv!AQ943</f>
        <v>0</v>
      </c>
      <c r="AN48" s="138">
        <f>+M_Inv!AR942+M_Inv!AR943</f>
        <v>0</v>
      </c>
      <c r="AO48" s="138">
        <f>+M_Inv!AS942+M_Inv!AS943</f>
        <v>0</v>
      </c>
      <c r="AP48" s="138">
        <f>+M_Inv!AT942+M_Inv!AT943</f>
        <v>0</v>
      </c>
      <c r="AQ48" s="138">
        <f>+M_Inv!AU942+M_Inv!AU943</f>
        <v>0</v>
      </c>
      <c r="AR48" s="138">
        <f>+M_Inv!AV942+M_Inv!AV943</f>
        <v>0</v>
      </c>
      <c r="AS48" s="138">
        <f>+M_Inv!AW942+M_Inv!AW943</f>
        <v>0</v>
      </c>
      <c r="AT48" s="138">
        <f>+M_Inv!AX942+M_Inv!AX943</f>
        <v>0</v>
      </c>
      <c r="AU48" s="138">
        <f>+M_Inv!AY942+M_Inv!AY943</f>
        <v>0</v>
      </c>
      <c r="AV48" s="138">
        <f>+M_Inv!AZ942+M_Inv!AZ943</f>
        <v>0</v>
      </c>
      <c r="AW48" s="138">
        <f>+M_Inv!BA942+M_Inv!BA943</f>
        <v>0</v>
      </c>
      <c r="AX48" s="138">
        <f>+M_Inv!BB942+M_Inv!BB943</f>
        <v>0</v>
      </c>
      <c r="AY48" s="138">
        <f>+M_Inv!BC942+M_Inv!BC943</f>
        <v>0</v>
      </c>
      <c r="AZ48" s="138">
        <f>+M_Inv!BD942+M_Inv!BD943</f>
        <v>0</v>
      </c>
      <c r="BA48" s="138">
        <f>+M_Inv!BE942+M_Inv!BE943</f>
        <v>0</v>
      </c>
      <c r="BB48" s="138">
        <f>+M_Inv!BF942+M_Inv!BF943</f>
        <v>0</v>
      </c>
      <c r="BC48" s="138">
        <f>+M_Inv!BG942+M_Inv!BG943</f>
        <v>0</v>
      </c>
      <c r="BD48" s="138">
        <f>+M_Inv!BH942+M_Inv!BH943</f>
        <v>0</v>
      </c>
      <c r="BE48" s="138">
        <f>+M_Inv!BI942+M_Inv!BI943</f>
        <v>0</v>
      </c>
      <c r="BF48" s="138">
        <f>+M_Inv!BJ942+M_Inv!BJ943</f>
        <v>0</v>
      </c>
      <c r="BG48" s="138">
        <f>+M_Inv!BK942+M_Inv!BK943</f>
        <v>0</v>
      </c>
      <c r="BH48" s="138">
        <f>+M_Inv!BL942+M_Inv!BL943</f>
        <v>0</v>
      </c>
      <c r="BI48" s="138">
        <f>+M_Inv!BM942+M_Inv!BM943</f>
        <v>0</v>
      </c>
      <c r="BJ48" s="10"/>
    </row>
    <row r="49" spans="1:62" x14ac:dyDescent="0.25">
      <c r="A49" s="1" t="s">
        <v>85</v>
      </c>
      <c r="B49" s="138">
        <f>+M_Inv!F944+M_Inv!F945+M_Inv!F946</f>
        <v>0</v>
      </c>
      <c r="C49" s="138">
        <f>+M_Inv!G944+M_Inv!G945+M_Inv!G946</f>
        <v>0</v>
      </c>
      <c r="D49" s="138">
        <f>+M_Inv!H944+M_Inv!H945+M_Inv!H946</f>
        <v>0</v>
      </c>
      <c r="E49" s="138">
        <f>+M_Inv!I944+M_Inv!I945+M_Inv!I946</f>
        <v>0</v>
      </c>
      <c r="F49" s="138">
        <f>+M_Inv!J944+M_Inv!J945+M_Inv!J946</f>
        <v>0</v>
      </c>
      <c r="G49" s="138">
        <f>+M_Inv!K944+M_Inv!K945+M_Inv!K946</f>
        <v>0</v>
      </c>
      <c r="H49" s="138">
        <f>+M_Inv!L944+M_Inv!L945+M_Inv!L946</f>
        <v>0</v>
      </c>
      <c r="I49" s="138">
        <f>+M_Inv!M944+M_Inv!M945+M_Inv!M946</f>
        <v>0</v>
      </c>
      <c r="J49" s="138">
        <f>+M_Inv!N944+M_Inv!N945+M_Inv!N946</f>
        <v>0</v>
      </c>
      <c r="K49" s="138">
        <f>+M_Inv!O944+M_Inv!O945+M_Inv!O946</f>
        <v>0</v>
      </c>
      <c r="L49" s="138">
        <f>+M_Inv!P944+M_Inv!P945+M_Inv!P946</f>
        <v>0</v>
      </c>
      <c r="M49" s="138">
        <f>+M_Inv!Q944+M_Inv!Q945+M_Inv!Q946</f>
        <v>0</v>
      </c>
      <c r="N49" s="138">
        <f>+M_Inv!R944+M_Inv!R945+M_Inv!R946</f>
        <v>0</v>
      </c>
      <c r="O49" s="138">
        <f>+M_Inv!S944+M_Inv!S945+M_Inv!S946</f>
        <v>0</v>
      </c>
      <c r="P49" s="138">
        <f>+M_Inv!T944+M_Inv!T945+M_Inv!T946</f>
        <v>0</v>
      </c>
      <c r="Q49" s="138">
        <f>+M_Inv!U944+M_Inv!U945+M_Inv!U946</f>
        <v>0</v>
      </c>
      <c r="R49" s="138">
        <f>+M_Inv!V944+M_Inv!V945+M_Inv!V946</f>
        <v>0</v>
      </c>
      <c r="S49" s="138">
        <f>+M_Inv!W944+M_Inv!W945+M_Inv!W946</f>
        <v>0</v>
      </c>
      <c r="T49" s="138">
        <f>+M_Inv!X944+M_Inv!X945+M_Inv!X946</f>
        <v>0</v>
      </c>
      <c r="U49" s="138">
        <f>+M_Inv!Y944+M_Inv!Y945+M_Inv!Y946</f>
        <v>0</v>
      </c>
      <c r="V49" s="138">
        <f>+M_Inv!Z944+M_Inv!Z945+M_Inv!Z946</f>
        <v>0</v>
      </c>
      <c r="W49" s="138">
        <f>+M_Inv!AA944+M_Inv!AA945+M_Inv!AA946</f>
        <v>0</v>
      </c>
      <c r="X49" s="138">
        <f>+M_Inv!AB944+M_Inv!AB945+M_Inv!AB946</f>
        <v>0</v>
      </c>
      <c r="Y49" s="138">
        <f>+M_Inv!AC944+M_Inv!AC945+M_Inv!AC946</f>
        <v>0</v>
      </c>
      <c r="Z49" s="138">
        <f>+M_Inv!AD944+M_Inv!AD945+M_Inv!AD946</f>
        <v>0</v>
      </c>
      <c r="AA49" s="138">
        <f>+M_Inv!AE944+M_Inv!AE945+M_Inv!AE946</f>
        <v>0</v>
      </c>
      <c r="AB49" s="138">
        <f>+M_Inv!AF944+M_Inv!AF945+M_Inv!AF946</f>
        <v>0</v>
      </c>
      <c r="AC49" s="138">
        <f>+M_Inv!AG944+M_Inv!AG945+M_Inv!AG946</f>
        <v>0</v>
      </c>
      <c r="AD49" s="138">
        <f>+M_Inv!AH944+M_Inv!AH945+M_Inv!AH946</f>
        <v>0</v>
      </c>
      <c r="AE49" s="138">
        <f>+M_Inv!AI944+M_Inv!AI945+M_Inv!AI946</f>
        <v>0</v>
      </c>
      <c r="AF49" s="138">
        <f>+M_Inv!AJ944+M_Inv!AJ945+M_Inv!AJ946</f>
        <v>0</v>
      </c>
      <c r="AG49" s="138">
        <f>+M_Inv!AK944+M_Inv!AK945+M_Inv!AK946</f>
        <v>0</v>
      </c>
      <c r="AH49" s="138">
        <f>+M_Inv!AL944+M_Inv!AL945+M_Inv!AL946</f>
        <v>0</v>
      </c>
      <c r="AI49" s="138">
        <f>+M_Inv!AM944+M_Inv!AM945+M_Inv!AM946</f>
        <v>0</v>
      </c>
      <c r="AJ49" s="138">
        <f>+M_Inv!AN944+M_Inv!AN945+M_Inv!AN946</f>
        <v>0</v>
      </c>
      <c r="AK49" s="138">
        <f>+M_Inv!AO944+M_Inv!AO945+M_Inv!AO946</f>
        <v>0</v>
      </c>
      <c r="AL49" s="138">
        <f>+M_Inv!AP944+M_Inv!AP945+M_Inv!AP946</f>
        <v>0</v>
      </c>
      <c r="AM49" s="138">
        <f>+M_Inv!AQ944+M_Inv!AQ945+M_Inv!AQ946</f>
        <v>0</v>
      </c>
      <c r="AN49" s="138">
        <f>+M_Inv!AR944+M_Inv!AR945+M_Inv!AR946</f>
        <v>0</v>
      </c>
      <c r="AO49" s="138">
        <f>+M_Inv!AS944+M_Inv!AS945+M_Inv!AS946</f>
        <v>0</v>
      </c>
      <c r="AP49" s="138">
        <f>+M_Inv!AT944+M_Inv!AT945+M_Inv!AT946</f>
        <v>0</v>
      </c>
      <c r="AQ49" s="138">
        <f>+M_Inv!AU944+M_Inv!AU945+M_Inv!AU946</f>
        <v>0</v>
      </c>
      <c r="AR49" s="138">
        <f>+M_Inv!AV944+M_Inv!AV945+M_Inv!AV946</f>
        <v>0</v>
      </c>
      <c r="AS49" s="138">
        <f>+M_Inv!AW944+M_Inv!AW945+M_Inv!AW946</f>
        <v>0</v>
      </c>
      <c r="AT49" s="138">
        <f>+M_Inv!AX944+M_Inv!AX945+M_Inv!AX946</f>
        <v>0</v>
      </c>
      <c r="AU49" s="138">
        <f>+M_Inv!AY944+M_Inv!AY945+M_Inv!AY946</f>
        <v>0</v>
      </c>
      <c r="AV49" s="138">
        <f>+M_Inv!AZ944+M_Inv!AZ945+M_Inv!AZ946</f>
        <v>0</v>
      </c>
      <c r="AW49" s="138">
        <f>+M_Inv!BA944+M_Inv!BA945+M_Inv!BA946</f>
        <v>0</v>
      </c>
      <c r="AX49" s="138">
        <f>+M_Inv!BB944+M_Inv!BB945+M_Inv!BB946</f>
        <v>0</v>
      </c>
      <c r="AY49" s="138">
        <f>+M_Inv!BC944+M_Inv!BC945+M_Inv!BC946</f>
        <v>0</v>
      </c>
      <c r="AZ49" s="138">
        <f>+M_Inv!BD944+M_Inv!BD945+M_Inv!BD946</f>
        <v>0</v>
      </c>
      <c r="BA49" s="138">
        <f>+M_Inv!BE944+M_Inv!BE945+M_Inv!BE946</f>
        <v>0</v>
      </c>
      <c r="BB49" s="138">
        <f>+M_Inv!BF944+M_Inv!BF945+M_Inv!BF946</f>
        <v>0</v>
      </c>
      <c r="BC49" s="138">
        <f>+M_Inv!BG944+M_Inv!BG945+M_Inv!BG946</f>
        <v>0</v>
      </c>
      <c r="BD49" s="138">
        <f>+M_Inv!BH944+M_Inv!BH945+M_Inv!BH946</f>
        <v>0</v>
      </c>
      <c r="BE49" s="138">
        <f>+M_Inv!BI944+M_Inv!BI945+M_Inv!BI946</f>
        <v>0</v>
      </c>
      <c r="BF49" s="138">
        <f>+M_Inv!BJ944+M_Inv!BJ945+M_Inv!BJ946</f>
        <v>0</v>
      </c>
      <c r="BG49" s="138">
        <f>+M_Inv!BK944+M_Inv!BK945+M_Inv!BK946</f>
        <v>0</v>
      </c>
      <c r="BH49" s="138">
        <f>+M_Inv!BL944+M_Inv!BL945+M_Inv!BL946</f>
        <v>0</v>
      </c>
      <c r="BI49" s="138">
        <f>+M_Inv!BM944+M_Inv!BM945+M_Inv!BM946</f>
        <v>0</v>
      </c>
      <c r="BJ49" s="10"/>
    </row>
    <row r="50" spans="1:62" x14ac:dyDescent="0.25">
      <c r="A50" s="1" t="s">
        <v>86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0"/>
    </row>
    <row r="51" spans="1:62" s="20" customFormat="1" x14ac:dyDescent="0.25">
      <c r="A51" s="11" t="s">
        <v>87</v>
      </c>
      <c r="B51" s="138">
        <f>SUM(B47:B50)</f>
        <v>0</v>
      </c>
      <c r="C51" s="138">
        <f t="shared" ref="C51:AC51" si="102">SUM(C47:C50)</f>
        <v>0</v>
      </c>
      <c r="D51" s="138">
        <f t="shared" si="102"/>
        <v>0</v>
      </c>
      <c r="E51" s="138">
        <f t="shared" si="102"/>
        <v>0</v>
      </c>
      <c r="F51" s="138">
        <f t="shared" si="102"/>
        <v>0</v>
      </c>
      <c r="G51" s="138">
        <f t="shared" si="102"/>
        <v>0</v>
      </c>
      <c r="H51" s="138">
        <f t="shared" si="102"/>
        <v>0</v>
      </c>
      <c r="I51" s="138">
        <f t="shared" si="102"/>
        <v>0</v>
      </c>
      <c r="J51" s="138">
        <f t="shared" si="102"/>
        <v>0</v>
      </c>
      <c r="K51" s="138">
        <f t="shared" si="102"/>
        <v>0</v>
      </c>
      <c r="L51" s="138">
        <f t="shared" si="102"/>
        <v>0</v>
      </c>
      <c r="M51" s="138">
        <f t="shared" si="102"/>
        <v>0</v>
      </c>
      <c r="N51" s="138">
        <f t="shared" si="102"/>
        <v>0</v>
      </c>
      <c r="O51" s="138">
        <f t="shared" si="102"/>
        <v>0</v>
      </c>
      <c r="P51" s="138">
        <f t="shared" si="102"/>
        <v>0</v>
      </c>
      <c r="Q51" s="138">
        <f t="shared" si="102"/>
        <v>0</v>
      </c>
      <c r="R51" s="138">
        <f t="shared" si="102"/>
        <v>0</v>
      </c>
      <c r="S51" s="138">
        <f t="shared" si="102"/>
        <v>0</v>
      </c>
      <c r="T51" s="138">
        <f t="shared" si="102"/>
        <v>0</v>
      </c>
      <c r="U51" s="138">
        <f t="shared" si="102"/>
        <v>0</v>
      </c>
      <c r="V51" s="138">
        <f t="shared" si="102"/>
        <v>0</v>
      </c>
      <c r="W51" s="138">
        <f t="shared" si="102"/>
        <v>0</v>
      </c>
      <c r="X51" s="138">
        <f t="shared" si="102"/>
        <v>0</v>
      </c>
      <c r="Y51" s="138">
        <f t="shared" si="102"/>
        <v>0</v>
      </c>
      <c r="Z51" s="138">
        <f t="shared" si="102"/>
        <v>0</v>
      </c>
      <c r="AA51" s="138">
        <f t="shared" si="102"/>
        <v>0</v>
      </c>
      <c r="AB51" s="138">
        <f t="shared" si="102"/>
        <v>0</v>
      </c>
      <c r="AC51" s="138">
        <f t="shared" si="102"/>
        <v>0</v>
      </c>
      <c r="AD51" s="138">
        <f>SUM(AD47:AD50)</f>
        <v>0</v>
      </c>
      <c r="AE51" s="138">
        <f t="shared" ref="AE51" si="103">SUM(AE47:AE50)</f>
        <v>0</v>
      </c>
      <c r="AF51" s="138">
        <f t="shared" ref="AF51" si="104">SUM(AF47:AF50)</f>
        <v>0</v>
      </c>
      <c r="AG51" s="138">
        <f t="shared" ref="AG51" si="105">SUM(AG47:AG50)</f>
        <v>0</v>
      </c>
      <c r="AH51" s="138">
        <f t="shared" ref="AH51" si="106">SUM(AH47:AH50)</f>
        <v>0</v>
      </c>
      <c r="AI51" s="138">
        <f t="shared" ref="AI51" si="107">SUM(AI47:AI50)</f>
        <v>0</v>
      </c>
      <c r="AJ51" s="138">
        <f t="shared" ref="AJ51" si="108">SUM(AJ47:AJ50)</f>
        <v>0</v>
      </c>
      <c r="AK51" s="138">
        <f t="shared" ref="AK51" si="109">SUM(AK47:AK50)</f>
        <v>0</v>
      </c>
      <c r="AL51" s="138">
        <f t="shared" ref="AL51" si="110">SUM(AL47:AL50)</f>
        <v>0</v>
      </c>
      <c r="AM51" s="138">
        <f t="shared" ref="AM51" si="111">SUM(AM47:AM50)</f>
        <v>0</v>
      </c>
      <c r="AN51" s="138">
        <f t="shared" ref="AN51" si="112">SUM(AN47:AN50)</f>
        <v>0</v>
      </c>
      <c r="AO51" s="138">
        <f t="shared" ref="AO51" si="113">SUM(AO47:AO50)</f>
        <v>0</v>
      </c>
      <c r="AP51" s="138">
        <f t="shared" ref="AP51" si="114">SUM(AP47:AP50)</f>
        <v>0</v>
      </c>
      <c r="AQ51" s="138">
        <f t="shared" ref="AQ51" si="115">SUM(AQ47:AQ50)</f>
        <v>0</v>
      </c>
      <c r="AR51" s="138">
        <f t="shared" ref="AR51" si="116">SUM(AR47:AR50)</f>
        <v>0</v>
      </c>
      <c r="AS51" s="138">
        <f t="shared" ref="AS51" si="117">SUM(AS47:AS50)</f>
        <v>0</v>
      </c>
      <c r="AT51" s="138">
        <f t="shared" ref="AT51" si="118">SUM(AT47:AT50)</f>
        <v>0</v>
      </c>
      <c r="AU51" s="138">
        <f>SUM(AU47:AU50)</f>
        <v>0</v>
      </c>
      <c r="AV51" s="138">
        <f t="shared" ref="AV51" si="119">SUM(AV47:AV50)</f>
        <v>0</v>
      </c>
      <c r="AW51" s="138">
        <f t="shared" ref="AW51" si="120">SUM(AW47:AW50)</f>
        <v>0</v>
      </c>
      <c r="AX51" s="138">
        <f t="shared" ref="AX51" si="121">SUM(AX47:AX50)</f>
        <v>0</v>
      </c>
      <c r="AY51" s="138">
        <f t="shared" ref="AY51" si="122">SUM(AY47:AY50)</f>
        <v>0</v>
      </c>
      <c r="AZ51" s="138">
        <f t="shared" ref="AZ51" si="123">SUM(AZ47:AZ50)</f>
        <v>0</v>
      </c>
      <c r="BA51" s="138">
        <f t="shared" ref="BA51" si="124">SUM(BA47:BA50)</f>
        <v>0</v>
      </c>
      <c r="BB51" s="138">
        <f t="shared" ref="BB51" si="125">SUM(BB47:BB50)</f>
        <v>0</v>
      </c>
      <c r="BC51" s="138">
        <f t="shared" ref="BC51" si="126">SUM(BC47:BC50)</f>
        <v>0</v>
      </c>
      <c r="BD51" s="138">
        <f t="shared" ref="BD51" si="127">SUM(BD47:BD50)</f>
        <v>0</v>
      </c>
      <c r="BE51" s="138">
        <f t="shared" ref="BE51" si="128">SUM(BE47:BE50)</f>
        <v>0</v>
      </c>
      <c r="BF51" s="138">
        <f t="shared" ref="BF51" si="129">SUM(BF47:BF50)</f>
        <v>0</v>
      </c>
      <c r="BG51" s="138">
        <f t="shared" ref="BG51" si="130">SUM(BG47:BG50)</f>
        <v>0</v>
      </c>
      <c r="BH51" s="138">
        <f t="shared" ref="BH51" si="131">SUM(BH47:BH50)</f>
        <v>0</v>
      </c>
      <c r="BI51" s="138">
        <f t="shared" ref="BI51" si="132">SUM(BI47:BI50)</f>
        <v>0</v>
      </c>
      <c r="BJ51" s="10"/>
    </row>
    <row r="52" spans="1:62" x14ac:dyDescent="0.25">
      <c r="A52" s="12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0"/>
    </row>
    <row r="53" spans="1:62" x14ac:dyDescent="0.25">
      <c r="A53" s="8" t="s">
        <v>88</v>
      </c>
      <c r="B53" s="139">
        <f>+B45-B51</f>
        <v>826.08695652173901</v>
      </c>
      <c r="C53" s="139">
        <f t="shared" ref="C53:AC53" si="133">+C45-C51</f>
        <v>-1173.913043478261</v>
      </c>
      <c r="D53" s="139">
        <f t="shared" si="133"/>
        <v>-1173.913043478261</v>
      </c>
      <c r="E53" s="139">
        <f t="shared" si="133"/>
        <v>-1173.913043478261</v>
      </c>
      <c r="F53" s="139">
        <f t="shared" si="133"/>
        <v>-1173.913043478261</v>
      </c>
      <c r="G53" s="139">
        <f t="shared" si="133"/>
        <v>-1173.913043478261</v>
      </c>
      <c r="H53" s="139">
        <f t="shared" si="133"/>
        <v>-1173.913043478261</v>
      </c>
      <c r="I53" s="139">
        <f t="shared" si="133"/>
        <v>-1173.913043478261</v>
      </c>
      <c r="J53" s="139">
        <f t="shared" si="133"/>
        <v>-1173.913043478261</v>
      </c>
      <c r="K53" s="139">
        <f t="shared" si="133"/>
        <v>-1173.913043478261</v>
      </c>
      <c r="L53" s="139">
        <f t="shared" si="133"/>
        <v>-1173.913043478261</v>
      </c>
      <c r="M53" s="139">
        <f t="shared" si="133"/>
        <v>-1173.913043478261</v>
      </c>
      <c r="N53" s="139">
        <f t="shared" si="133"/>
        <v>1826.086956521739</v>
      </c>
      <c r="O53" s="139">
        <f t="shared" si="133"/>
        <v>-173.91304347826099</v>
      </c>
      <c r="P53" s="139">
        <f t="shared" si="133"/>
        <v>-173.91304347826099</v>
      </c>
      <c r="Q53" s="139">
        <f t="shared" si="133"/>
        <v>-173.91304347826099</v>
      </c>
      <c r="R53" s="139">
        <f t="shared" si="133"/>
        <v>-173.91304347826099</v>
      </c>
      <c r="S53" s="139">
        <f t="shared" si="133"/>
        <v>-173.91304347826099</v>
      </c>
      <c r="T53" s="139">
        <f t="shared" si="133"/>
        <v>-173.91304347826099</v>
      </c>
      <c r="U53" s="139">
        <f t="shared" si="133"/>
        <v>-173.91304347826099</v>
      </c>
      <c r="V53" s="139">
        <f t="shared" si="133"/>
        <v>-173.91304347826099</v>
      </c>
      <c r="W53" s="139">
        <f t="shared" si="133"/>
        <v>-173.91304347826099</v>
      </c>
      <c r="X53" s="139">
        <f t="shared" si="133"/>
        <v>-173.91304347826099</v>
      </c>
      <c r="Y53" s="139">
        <f t="shared" si="133"/>
        <v>-173.91304347826099</v>
      </c>
      <c r="Z53" s="139">
        <f t="shared" si="133"/>
        <v>2826.086956521739</v>
      </c>
      <c r="AA53" s="139">
        <f t="shared" si="133"/>
        <v>826.08695652173901</v>
      </c>
      <c r="AB53" s="139">
        <f t="shared" si="133"/>
        <v>826.08695652173901</v>
      </c>
      <c r="AC53" s="139">
        <f t="shared" si="133"/>
        <v>826.08695652173901</v>
      </c>
      <c r="AD53" s="139">
        <f>+AD45-AD51</f>
        <v>826.08695652173901</v>
      </c>
      <c r="AE53" s="139">
        <f t="shared" ref="AE53:AT53" si="134">+AE45-AE51</f>
        <v>826.08695652173901</v>
      </c>
      <c r="AF53" s="139">
        <f t="shared" si="134"/>
        <v>826.08695652173901</v>
      </c>
      <c r="AG53" s="139">
        <f t="shared" si="134"/>
        <v>826.08695652173901</v>
      </c>
      <c r="AH53" s="139">
        <f t="shared" si="134"/>
        <v>826.08695652173901</v>
      </c>
      <c r="AI53" s="139">
        <f t="shared" si="134"/>
        <v>826.08695652173901</v>
      </c>
      <c r="AJ53" s="139">
        <f t="shared" si="134"/>
        <v>826.08695652173901</v>
      </c>
      <c r="AK53" s="139">
        <f t="shared" si="134"/>
        <v>826.08695652173901</v>
      </c>
      <c r="AL53" s="139">
        <f t="shared" si="134"/>
        <v>3826.086956521739</v>
      </c>
      <c r="AM53" s="139">
        <f t="shared" si="134"/>
        <v>1826.086956521739</v>
      </c>
      <c r="AN53" s="139">
        <f t="shared" si="134"/>
        <v>1826.086956521739</v>
      </c>
      <c r="AO53" s="139">
        <f t="shared" si="134"/>
        <v>1826.086956521739</v>
      </c>
      <c r="AP53" s="139">
        <f t="shared" si="134"/>
        <v>1826.086956521739</v>
      </c>
      <c r="AQ53" s="139">
        <f t="shared" si="134"/>
        <v>1826.086956521739</v>
      </c>
      <c r="AR53" s="139">
        <f t="shared" si="134"/>
        <v>1826.086956521739</v>
      </c>
      <c r="AS53" s="139">
        <f t="shared" si="134"/>
        <v>1826.086956521739</v>
      </c>
      <c r="AT53" s="139">
        <f t="shared" si="134"/>
        <v>1826.086956521739</v>
      </c>
      <c r="AU53" s="139">
        <f>+AU45-AU51</f>
        <v>1826.086956521739</v>
      </c>
      <c r="AV53" s="139">
        <f t="shared" ref="AV53:BI53" si="135">+AV45-AV51</f>
        <v>1826.086956521739</v>
      </c>
      <c r="AW53" s="139">
        <f t="shared" si="135"/>
        <v>1826.086956521739</v>
      </c>
      <c r="AX53" s="139">
        <f t="shared" si="135"/>
        <v>1826.086956521739</v>
      </c>
      <c r="AY53" s="139">
        <f t="shared" si="135"/>
        <v>1826.086956521739</v>
      </c>
      <c r="AZ53" s="139">
        <f t="shared" si="135"/>
        <v>31826.08695652174</v>
      </c>
      <c r="BA53" s="139">
        <f t="shared" si="135"/>
        <v>11826.08695652174</v>
      </c>
      <c r="BB53" s="139">
        <f t="shared" si="135"/>
        <v>11826.08695652174</v>
      </c>
      <c r="BC53" s="139">
        <f t="shared" si="135"/>
        <v>11826.08695652174</v>
      </c>
      <c r="BD53" s="139">
        <f t="shared" si="135"/>
        <v>11826.08695652174</v>
      </c>
      <c r="BE53" s="139">
        <f t="shared" si="135"/>
        <v>11826.08695652174</v>
      </c>
      <c r="BF53" s="139">
        <f t="shared" si="135"/>
        <v>11826.08695652174</v>
      </c>
      <c r="BG53" s="139">
        <f t="shared" si="135"/>
        <v>11826.08695652174</v>
      </c>
      <c r="BH53" s="139">
        <f t="shared" si="135"/>
        <v>11826.08695652174</v>
      </c>
      <c r="BI53" s="139">
        <f t="shared" si="135"/>
        <v>11826.08695652174</v>
      </c>
      <c r="BJ53" s="14"/>
    </row>
    <row r="54" spans="1:62" x14ac:dyDescent="0.25">
      <c r="A54" s="12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9"/>
    </row>
    <row r="55" spans="1:62" x14ac:dyDescent="0.25">
      <c r="A55" s="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0"/>
    </row>
    <row r="56" spans="1:62" x14ac:dyDescent="0.25">
      <c r="A56" s="12" t="s">
        <v>89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6"/>
    </row>
    <row r="57" spans="1:62" x14ac:dyDescent="0.25">
      <c r="A57" s="12" t="s">
        <v>90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0"/>
    </row>
    <row r="58" spans="1:62" x14ac:dyDescent="0.25">
      <c r="A58" s="8" t="s">
        <v>91</v>
      </c>
      <c r="B58" s="138">
        <f>+B56+B57</f>
        <v>0</v>
      </c>
      <c r="C58" s="138">
        <f t="shared" ref="C58:AC58" si="136">+C56+C57</f>
        <v>0</v>
      </c>
      <c r="D58" s="138">
        <f t="shared" si="136"/>
        <v>0</v>
      </c>
      <c r="E58" s="138">
        <f t="shared" si="136"/>
        <v>0</v>
      </c>
      <c r="F58" s="138">
        <f t="shared" si="136"/>
        <v>0</v>
      </c>
      <c r="G58" s="138">
        <f t="shared" si="136"/>
        <v>0</v>
      </c>
      <c r="H58" s="138">
        <f t="shared" si="136"/>
        <v>0</v>
      </c>
      <c r="I58" s="138">
        <f t="shared" si="136"/>
        <v>0</v>
      </c>
      <c r="J58" s="138">
        <f t="shared" si="136"/>
        <v>0</v>
      </c>
      <c r="K58" s="138">
        <f t="shared" si="136"/>
        <v>0</v>
      </c>
      <c r="L58" s="138">
        <f t="shared" si="136"/>
        <v>0</v>
      </c>
      <c r="M58" s="138">
        <f t="shared" si="136"/>
        <v>0</v>
      </c>
      <c r="N58" s="138">
        <f t="shared" si="136"/>
        <v>0</v>
      </c>
      <c r="O58" s="138">
        <f t="shared" si="136"/>
        <v>0</v>
      </c>
      <c r="P58" s="138">
        <f t="shared" si="136"/>
        <v>0</v>
      </c>
      <c r="Q58" s="138">
        <f t="shared" si="136"/>
        <v>0</v>
      </c>
      <c r="R58" s="138">
        <f t="shared" si="136"/>
        <v>0</v>
      </c>
      <c r="S58" s="138">
        <f t="shared" si="136"/>
        <v>0</v>
      </c>
      <c r="T58" s="138">
        <f t="shared" si="136"/>
        <v>0</v>
      </c>
      <c r="U58" s="138">
        <f t="shared" si="136"/>
        <v>0</v>
      </c>
      <c r="V58" s="138">
        <f t="shared" si="136"/>
        <v>0</v>
      </c>
      <c r="W58" s="138">
        <f t="shared" si="136"/>
        <v>0</v>
      </c>
      <c r="X58" s="138">
        <f t="shared" si="136"/>
        <v>0</v>
      </c>
      <c r="Y58" s="138">
        <f t="shared" si="136"/>
        <v>0</v>
      </c>
      <c r="Z58" s="138">
        <f t="shared" si="136"/>
        <v>0</v>
      </c>
      <c r="AA58" s="138">
        <f t="shared" si="136"/>
        <v>0</v>
      </c>
      <c r="AB58" s="138">
        <f t="shared" si="136"/>
        <v>0</v>
      </c>
      <c r="AC58" s="138">
        <f t="shared" si="136"/>
        <v>0</v>
      </c>
      <c r="AD58" s="138">
        <f>+AD56+AD57</f>
        <v>0</v>
      </c>
      <c r="AE58" s="138">
        <f t="shared" ref="AE58" si="137">+AE56+AE57</f>
        <v>0</v>
      </c>
      <c r="AF58" s="138">
        <f t="shared" ref="AF58" si="138">+AF56+AF57</f>
        <v>0</v>
      </c>
      <c r="AG58" s="138">
        <f t="shared" ref="AG58" si="139">+AG56+AG57</f>
        <v>0</v>
      </c>
      <c r="AH58" s="138">
        <f t="shared" ref="AH58" si="140">+AH56+AH57</f>
        <v>0</v>
      </c>
      <c r="AI58" s="138">
        <f t="shared" ref="AI58" si="141">+AI56+AI57</f>
        <v>0</v>
      </c>
      <c r="AJ58" s="138">
        <f t="shared" ref="AJ58" si="142">+AJ56+AJ57</f>
        <v>0</v>
      </c>
      <c r="AK58" s="138">
        <f t="shared" ref="AK58" si="143">+AK56+AK57</f>
        <v>0</v>
      </c>
      <c r="AL58" s="138">
        <f t="shared" ref="AL58" si="144">+AL56+AL57</f>
        <v>0</v>
      </c>
      <c r="AM58" s="138">
        <f t="shared" ref="AM58" si="145">+AM56+AM57</f>
        <v>0</v>
      </c>
      <c r="AN58" s="138">
        <f t="shared" ref="AN58" si="146">+AN56+AN57</f>
        <v>0</v>
      </c>
      <c r="AO58" s="138">
        <f t="shared" ref="AO58" si="147">+AO56+AO57</f>
        <v>0</v>
      </c>
      <c r="AP58" s="138">
        <f t="shared" ref="AP58" si="148">+AP56+AP57</f>
        <v>0</v>
      </c>
      <c r="AQ58" s="138">
        <f t="shared" ref="AQ58" si="149">+AQ56+AQ57</f>
        <v>0</v>
      </c>
      <c r="AR58" s="138">
        <f t="shared" ref="AR58" si="150">+AR56+AR57</f>
        <v>0</v>
      </c>
      <c r="AS58" s="138">
        <f t="shared" ref="AS58" si="151">+AS56+AS57</f>
        <v>0</v>
      </c>
      <c r="AT58" s="138">
        <f t="shared" ref="AT58" si="152">+AT56+AT57</f>
        <v>0</v>
      </c>
      <c r="AU58" s="138">
        <f>+AU56+AU57</f>
        <v>0</v>
      </c>
      <c r="AV58" s="138">
        <f t="shared" ref="AV58" si="153">+AV56+AV57</f>
        <v>0</v>
      </c>
      <c r="AW58" s="138">
        <f t="shared" ref="AW58" si="154">+AW56+AW57</f>
        <v>0</v>
      </c>
      <c r="AX58" s="138">
        <f t="shared" ref="AX58" si="155">+AX56+AX57</f>
        <v>0</v>
      </c>
      <c r="AY58" s="138">
        <f t="shared" ref="AY58" si="156">+AY56+AY57</f>
        <v>0</v>
      </c>
      <c r="AZ58" s="138">
        <f t="shared" ref="AZ58" si="157">+AZ56+AZ57</f>
        <v>0</v>
      </c>
      <c r="BA58" s="138">
        <f t="shared" ref="BA58" si="158">+BA56+BA57</f>
        <v>0</v>
      </c>
      <c r="BB58" s="138">
        <f t="shared" ref="BB58" si="159">+BB56+BB57</f>
        <v>0</v>
      </c>
      <c r="BC58" s="138">
        <f t="shared" ref="BC58" si="160">+BC56+BC57</f>
        <v>0</v>
      </c>
      <c r="BD58" s="138">
        <f t="shared" ref="BD58" si="161">+BD56+BD57</f>
        <v>0</v>
      </c>
      <c r="BE58" s="138">
        <f t="shared" ref="BE58" si="162">+BE56+BE57</f>
        <v>0</v>
      </c>
      <c r="BF58" s="138">
        <f t="shared" ref="BF58" si="163">+BF56+BF57</f>
        <v>0</v>
      </c>
      <c r="BG58" s="138">
        <f t="shared" ref="BG58" si="164">+BG56+BG57</f>
        <v>0</v>
      </c>
      <c r="BH58" s="138">
        <f t="shared" ref="BH58" si="165">+BH56+BH57</f>
        <v>0</v>
      </c>
      <c r="BI58" s="138">
        <f t="shared" ref="BI58" si="166">+BI56+BI57</f>
        <v>0</v>
      </c>
      <c r="BJ58" s="10"/>
    </row>
    <row r="59" spans="1:62" x14ac:dyDescent="0.25"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0"/>
    </row>
    <row r="60" spans="1:62" x14ac:dyDescent="0.25">
      <c r="A60" s="12" t="s">
        <v>391</v>
      </c>
      <c r="B60" s="137">
        <f>+'Flussi Cassa'!D32</f>
        <v>-108.69565217391306</v>
      </c>
      <c r="C60" s="137">
        <f>+'Flussi Cassa'!E32</f>
        <v>330.86956521739131</v>
      </c>
      <c r="D60" s="137">
        <f>+'Flussi Cassa'!F32</f>
        <v>292.97079485472847</v>
      </c>
      <c r="E60" s="137">
        <f>+'Flussi Cassa'!G32</f>
        <v>254.31404908481235</v>
      </c>
      <c r="F60" s="137">
        <f>+'Flussi Cassa'!H32</f>
        <v>214.88416839949795</v>
      </c>
      <c r="G60" s="137">
        <f>+'Flussi Cassa'!I32</f>
        <v>174.66569010047724</v>
      </c>
      <c r="H60" s="137">
        <f>+'Flussi Cassa'!J32</f>
        <v>133.64284223547608</v>
      </c>
      <c r="I60" s="137">
        <f>+'Flussi Cassa'!K32</f>
        <v>91.799537413174946</v>
      </c>
      <c r="J60" s="137">
        <f>+'Flussi Cassa'!L32</f>
        <v>49.11936649442778</v>
      </c>
      <c r="K60" s="137">
        <f>+'Flussi Cassa'!M32</f>
        <v>5.5855921573056548</v>
      </c>
      <c r="L60" s="137">
        <f>+'Flussi Cassa'!N32</f>
        <v>-111.01112455966141</v>
      </c>
      <c r="M60" s="137">
        <f>+'Flussi Cassa'!O32</f>
        <v>-116.84096039550975</v>
      </c>
      <c r="N60" s="137">
        <f>+'Flussi Cassa'!P32</f>
        <v>-117.13245218730218</v>
      </c>
      <c r="O60" s="137">
        <f>+'Flussi Cassa'!Q32</f>
        <v>-67.147026776891792</v>
      </c>
      <c r="P60" s="137">
        <f>+'Flussi Cassa'!R32</f>
        <v>-64.647755506371283</v>
      </c>
      <c r="Q60" s="137">
        <f>+'Flussi Cassa'!S32</f>
        <v>-64.522791942845245</v>
      </c>
      <c r="R60" s="137">
        <f>+'Flussi Cassa'!T32</f>
        <v>-64.516543764668953</v>
      </c>
      <c r="S60" s="137">
        <f>+'Flussi Cassa'!U32</f>
        <v>-64.516231355760127</v>
      </c>
      <c r="T60" s="137">
        <f>+'Flussi Cassa'!V32</f>
        <v>-64.516215735314702</v>
      </c>
      <c r="U60" s="137">
        <f>+'Flussi Cassa'!W32</f>
        <v>-64.516214954292423</v>
      </c>
      <c r="V60" s="137">
        <f>+'Flussi Cassa'!X32</f>
        <v>-64.516214915241321</v>
      </c>
      <c r="W60" s="137">
        <f>+'Flussi Cassa'!Y32</f>
        <v>-64.516214913288749</v>
      </c>
      <c r="X60" s="137">
        <f>+'Flussi Cassa'!Z32</f>
        <v>-11.921462919577493</v>
      </c>
      <c r="Y60" s="137">
        <f>+'Flussi Cassa'!AA32</f>
        <v>-9.2917253198919294</v>
      </c>
      <c r="Z60" s="137">
        <f>+'Flussi Cassa'!AB32</f>
        <v>-9.1602384399076531</v>
      </c>
      <c r="AA60" s="137">
        <f>+'Flussi Cassa'!AC32</f>
        <v>40.846335904091575</v>
      </c>
      <c r="AB60" s="137">
        <f>+'Flussi Cassa'!AD32</f>
        <v>43.346664621291531</v>
      </c>
      <c r="AC60" s="137">
        <f>+'Flussi Cassa'!AE32</f>
        <v>43.471681057151528</v>
      </c>
      <c r="AD60" s="137">
        <f>+'Flussi Cassa'!AF32</f>
        <v>43.477931878944538</v>
      </c>
      <c r="AE60" s="137">
        <f>+'Flussi Cassa'!AG32</f>
        <v>43.478244420034187</v>
      </c>
      <c r="AF60" s="137">
        <f>+'Flussi Cassa'!AH32</f>
        <v>43.478260047088661</v>
      </c>
      <c r="AG60" s="137">
        <f>+'Flussi Cassa'!AI32</f>
        <v>43.478260828441378</v>
      </c>
      <c r="AH60" s="137">
        <f>+'Flussi Cassa'!AJ32</f>
        <v>43.478260867509022</v>
      </c>
      <c r="AI60" s="137">
        <f>+'Flussi Cassa'!AK32</f>
        <v>43.47826086946241</v>
      </c>
      <c r="AJ60" s="137">
        <f>+'Flussi Cassa'!AL32</f>
        <v>43.478260869560067</v>
      </c>
      <c r="AK60" s="137">
        <f>+'Flussi Cassa'!AM32</f>
        <v>43.478260869564956</v>
      </c>
      <c r="AL60" s="137">
        <f>+'Flussi Cassa'!AN32</f>
        <v>43.478260869565204</v>
      </c>
      <c r="AM60" s="137">
        <f>+'Flussi Cassa'!AO32</f>
        <v>93.478260869565204</v>
      </c>
      <c r="AN60" s="137">
        <f>+'Flussi Cassa'!AP32</f>
        <v>95.978260869565204</v>
      </c>
      <c r="AO60" s="137">
        <f>+'Flussi Cassa'!AQ32</f>
        <v>96.103260869565204</v>
      </c>
      <c r="AP60" s="137">
        <f>+'Flussi Cassa'!AR32</f>
        <v>96.109510869565213</v>
      </c>
      <c r="AQ60" s="137">
        <f>+'Flussi Cassa'!AS32</f>
        <v>20.775442662908173</v>
      </c>
      <c r="AR60" s="137">
        <f>+'Flussi Cassa'!AT32</f>
        <v>57.712690646601118</v>
      </c>
      <c r="AS60" s="137">
        <f>+'Flussi Cassa'!AU32</f>
        <v>95.388683589967911</v>
      </c>
      <c r="AT60" s="137">
        <f>+'Flussi Cassa'!AV32</f>
        <v>133.81819639220205</v>
      </c>
      <c r="AU60" s="137">
        <f>+'Flussi Cassa'!AW32</f>
        <v>173.01629945048089</v>
      </c>
      <c r="AV60" s="137">
        <f>+'Flussi Cassa'!AX32</f>
        <v>212.99836456992526</v>
      </c>
      <c r="AW60" s="137">
        <f>+'Flussi Cassa'!AY32</f>
        <v>253.78007099175855</v>
      </c>
      <c r="AX60" s="137">
        <f>+'Flussi Cassa'!AZ32</f>
        <v>295.37741154202848</v>
      </c>
      <c r="AY60" s="137">
        <f>+'Flussi Cassa'!BA32</f>
        <v>337.80669890330387</v>
      </c>
      <c r="AZ60" s="137">
        <f>+'Flussi Cassa'!BB32</f>
        <v>381.08457201180471</v>
      </c>
      <c r="BA60" s="137">
        <f>+'Flussi Cassa'!BC32</f>
        <v>625.2280025824756</v>
      </c>
      <c r="BB60" s="137">
        <f>+'Flussi Cassa'!BD32</f>
        <v>874.25430176455995</v>
      </c>
      <c r="BC60" s="137">
        <f>+'Flussi Cassa'!BE32</f>
        <v>1128.2611269302859</v>
      </c>
      <c r="BD60" s="137">
        <f>+'Flussi Cassa'!BF32</f>
        <v>1387.3480885993265</v>
      </c>
      <c r="BE60" s="137">
        <f>+'Flussi Cassa'!BG32</f>
        <v>1651.6167895017477</v>
      </c>
      <c r="BF60" s="137">
        <f>+'Flussi Cassa'!BH32</f>
        <v>1921.1708644222174</v>
      </c>
      <c r="BG60" s="137">
        <f>+'Flussi Cassa'!BI32</f>
        <v>2196.1160208410965</v>
      </c>
      <c r="BH60" s="137">
        <f>+'Flussi Cassa'!BJ32</f>
        <v>2476.5600803883531</v>
      </c>
      <c r="BI60" s="137">
        <f>+'Flussi Cassa'!BK32</f>
        <v>2762.6130211265549</v>
      </c>
      <c r="BJ60" s="10"/>
    </row>
    <row r="61" spans="1:62" x14ac:dyDescent="0.25">
      <c r="A61" s="12" t="s">
        <v>334</v>
      </c>
      <c r="B61" s="137">
        <f>-'M-Leasing'!C31</f>
        <v>0</v>
      </c>
      <c r="C61" s="137">
        <f>-'M-Leasing'!D31</f>
        <v>0</v>
      </c>
      <c r="D61" s="137">
        <f>-'M-Leasing'!E31</f>
        <v>0</v>
      </c>
      <c r="E61" s="137">
        <f>-'M-Leasing'!F31</f>
        <v>0</v>
      </c>
      <c r="F61" s="137">
        <f>-'M-Leasing'!G31</f>
        <v>0</v>
      </c>
      <c r="G61" s="137">
        <f>-'M-Leasing'!H31</f>
        <v>0</v>
      </c>
      <c r="H61" s="137">
        <f>-'M-Leasing'!I31</f>
        <v>0</v>
      </c>
      <c r="I61" s="137">
        <f>-'M-Leasing'!J31</f>
        <v>0</v>
      </c>
      <c r="J61" s="137">
        <f>-'M-Leasing'!K31</f>
        <v>0</v>
      </c>
      <c r="K61" s="137">
        <f>-'M-Leasing'!L31</f>
        <v>0</v>
      </c>
      <c r="L61" s="137">
        <f>-'M-Leasing'!M31</f>
        <v>0</v>
      </c>
      <c r="M61" s="137">
        <f>-'M-Leasing'!N31</f>
        <v>0</v>
      </c>
      <c r="N61" s="137">
        <f>-'M-Leasing'!O31</f>
        <v>0</v>
      </c>
      <c r="O61" s="137">
        <f>-'M-Leasing'!P31</f>
        <v>0</v>
      </c>
      <c r="P61" s="137">
        <f>-'M-Leasing'!Q31</f>
        <v>0</v>
      </c>
      <c r="Q61" s="137">
        <f>-'M-Leasing'!R31</f>
        <v>0</v>
      </c>
      <c r="R61" s="137">
        <f>-'M-Leasing'!S31</f>
        <v>0</v>
      </c>
      <c r="S61" s="137">
        <f>-'M-Leasing'!T31</f>
        <v>0</v>
      </c>
      <c r="T61" s="137">
        <f>-'M-Leasing'!U31</f>
        <v>0</v>
      </c>
      <c r="U61" s="137">
        <f>-'M-Leasing'!V31</f>
        <v>0</v>
      </c>
      <c r="V61" s="137">
        <f>-'M-Leasing'!W31</f>
        <v>0</v>
      </c>
      <c r="W61" s="137">
        <f>-'M-Leasing'!X31</f>
        <v>0</v>
      </c>
      <c r="X61" s="137">
        <f>-'M-Leasing'!Y31</f>
        <v>0</v>
      </c>
      <c r="Y61" s="137">
        <f>-'M-Leasing'!Z31</f>
        <v>0</v>
      </c>
      <c r="Z61" s="137">
        <f>-'M-Leasing'!AA31</f>
        <v>0</v>
      </c>
      <c r="AA61" s="137">
        <f>-'M-Leasing'!AB31</f>
        <v>0</v>
      </c>
      <c r="AB61" s="137">
        <f>-'M-Leasing'!AC31</f>
        <v>0</v>
      </c>
      <c r="AC61" s="137">
        <f>-'M-Leasing'!AD31</f>
        <v>0</v>
      </c>
      <c r="AD61" s="137">
        <f>-'M-Leasing'!AE31</f>
        <v>0</v>
      </c>
      <c r="AE61" s="137">
        <f>-'M-Leasing'!AF31</f>
        <v>0</v>
      </c>
      <c r="AF61" s="137">
        <f>-'M-Leasing'!AG31</f>
        <v>0</v>
      </c>
      <c r="AG61" s="137">
        <f>-'M-Leasing'!AH31</f>
        <v>0</v>
      </c>
      <c r="AH61" s="137">
        <f>-'M-Leasing'!AI31</f>
        <v>0</v>
      </c>
      <c r="AI61" s="137">
        <f>-'M-Leasing'!AJ31</f>
        <v>0</v>
      </c>
      <c r="AJ61" s="137">
        <f>-'M-Leasing'!AK31</f>
        <v>0</v>
      </c>
      <c r="AK61" s="137">
        <f>-'M-Leasing'!AL31</f>
        <v>0</v>
      </c>
      <c r="AL61" s="137">
        <f>-'M-Leasing'!AM31</f>
        <v>0</v>
      </c>
      <c r="AM61" s="137">
        <f>-'M-Leasing'!AN31</f>
        <v>0</v>
      </c>
      <c r="AN61" s="137">
        <f>-'M-Leasing'!AO31</f>
        <v>0</v>
      </c>
      <c r="AO61" s="137">
        <f>-'M-Leasing'!AP31</f>
        <v>0</v>
      </c>
      <c r="AP61" s="137">
        <f>-'M-Leasing'!AQ31</f>
        <v>0</v>
      </c>
      <c r="AQ61" s="137">
        <f>-'M-Leasing'!AR31</f>
        <v>0</v>
      </c>
      <c r="AR61" s="137">
        <f>-'M-Leasing'!AS31</f>
        <v>0</v>
      </c>
      <c r="AS61" s="137">
        <f>-'M-Leasing'!AT31</f>
        <v>0</v>
      </c>
      <c r="AT61" s="137">
        <f>-'M-Leasing'!AU31</f>
        <v>0</v>
      </c>
      <c r="AU61" s="137">
        <f>-'M-Leasing'!AV31</f>
        <v>0</v>
      </c>
      <c r="AV61" s="137">
        <f>-'M-Leasing'!AW31</f>
        <v>0</v>
      </c>
      <c r="AW61" s="137">
        <f>-'M-Leasing'!AX31</f>
        <v>0</v>
      </c>
      <c r="AX61" s="137">
        <f>-'M-Leasing'!AY31</f>
        <v>0</v>
      </c>
      <c r="AY61" s="137">
        <f>-'M-Leasing'!AZ31</f>
        <v>0</v>
      </c>
      <c r="AZ61" s="137">
        <f>-'M-Leasing'!BA31</f>
        <v>0</v>
      </c>
      <c r="BA61" s="137">
        <f>-'M-Leasing'!BB31</f>
        <v>0</v>
      </c>
      <c r="BB61" s="137">
        <f>-'M-Leasing'!BC31</f>
        <v>0</v>
      </c>
      <c r="BC61" s="137">
        <f>-'M-Leasing'!BD31</f>
        <v>0</v>
      </c>
      <c r="BD61" s="137">
        <f>-'M-Leasing'!BE31</f>
        <v>0</v>
      </c>
      <c r="BE61" s="137">
        <f>-'M-Leasing'!BF31</f>
        <v>0</v>
      </c>
      <c r="BF61" s="137">
        <f>-'M-Leasing'!BG31</f>
        <v>0</v>
      </c>
      <c r="BG61" s="137">
        <f>-'M-Leasing'!BH31</f>
        <v>0</v>
      </c>
      <c r="BH61" s="137">
        <f>-'M-Leasing'!BI31</f>
        <v>0</v>
      </c>
      <c r="BI61" s="137">
        <f>-'M-Leasing'!BJ31</f>
        <v>0</v>
      </c>
      <c r="BJ61" s="10"/>
    </row>
    <row r="62" spans="1:62" x14ac:dyDescent="0.25">
      <c r="A62" s="12" t="s">
        <v>92</v>
      </c>
      <c r="B62" s="137">
        <f>-'M-Finanziamenti'!C24</f>
        <v>0</v>
      </c>
      <c r="C62" s="137">
        <f>-'M-Finanziamenti'!D24</f>
        <v>0</v>
      </c>
      <c r="D62" s="137">
        <f>-'M-Finanziamenti'!E24</f>
        <v>-97.351011306860968</v>
      </c>
      <c r="E62" s="137">
        <f>-'M-Finanziamenti'!F24</f>
        <v>-92.70471998097257</v>
      </c>
      <c r="F62" s="137">
        <f>-'M-Finanziamenti'!G24</f>
        <v>-88.035812597114102</v>
      </c>
      <c r="G62" s="137">
        <f>-'M-Finanziamenti'!H24</f>
        <v>-83.344179070479782</v>
      </c>
      <c r="H62" s="137">
        <f>-'M-Finanziamenti'!I24</f>
        <v>-78.629708780420515</v>
      </c>
      <c r="I62" s="137">
        <f>-'M-Finanziamenti'!J24</f>
        <v>-73.892290567835587</v>
      </c>
      <c r="J62" s="137">
        <f>-'M-Finanziamenti'!K24</f>
        <v>-69.131812732551722</v>
      </c>
      <c r="K62" s="137">
        <f>-'M-Finanziamenti'!L24</f>
        <v>-64.34816303068942</v>
      </c>
      <c r="L62" s="137">
        <f>-'M-Finanziamenti'!M24</f>
        <v>-59.541228672016402</v>
      </c>
      <c r="M62" s="137">
        <f>-'M-Finanziamenti'!N24</f>
        <v>-54.710896317288267</v>
      </c>
      <c r="N62" s="137">
        <f>-'M-Finanziamenti'!O24</f>
        <v>-49.857052075576078</v>
      </c>
      <c r="O62" s="137">
        <f>-'M-Finanziamenti'!P24</f>
        <v>-44.979581501581052</v>
      </c>
      <c r="P62" s="137">
        <f>-'M-Finanziamenti'!Q24</f>
        <v>-40.078369592936141</v>
      </c>
      <c r="Q62" s="137">
        <f>-'M-Finanziamenti'!R24</f>
        <v>-35.15330078749443</v>
      </c>
      <c r="R62" s="137">
        <f>-'M-Finanziamenti'!S24</f>
        <v>-30.204258960604445</v>
      </c>
      <c r="S62" s="137">
        <f>-'M-Finanziamenti'!T24</f>
        <v>-25.231127422372076</v>
      </c>
      <c r="T62" s="137">
        <f>-'M-Finanziamenti'!U24</f>
        <v>-20.233788914909262</v>
      </c>
      <c r="U62" s="137">
        <f>-'M-Finanziamenti'!V24</f>
        <v>-15.212125609569227</v>
      </c>
      <c r="V62" s="137">
        <f>-'M-Finanziamenti'!W24</f>
        <v>-10.166019104168328</v>
      </c>
      <c r="W62" s="137">
        <f>-'M-Finanziamenti'!X24</f>
        <v>-5.0953504201942863</v>
      </c>
      <c r="X62" s="137">
        <f>-'M-Finanziamenti'!Y24</f>
        <v>0</v>
      </c>
      <c r="Y62" s="137">
        <f>-'M-Finanziamenti'!Z24</f>
        <v>0</v>
      </c>
      <c r="Z62" s="137">
        <f>-'M-Finanziamenti'!AA24</f>
        <v>0</v>
      </c>
      <c r="AA62" s="137">
        <f>-'M-Finanziamenti'!AB24</f>
        <v>0</v>
      </c>
      <c r="AB62" s="137">
        <f>-'M-Finanziamenti'!AC24</f>
        <v>0</v>
      </c>
      <c r="AC62" s="137">
        <f>-'M-Finanziamenti'!AD24</f>
        <v>0</v>
      </c>
      <c r="AD62" s="137">
        <f>-'M-Finanziamenti'!AE24</f>
        <v>0</v>
      </c>
      <c r="AE62" s="137">
        <f>-'M-Finanziamenti'!AF24</f>
        <v>0</v>
      </c>
      <c r="AF62" s="137">
        <f>-'M-Finanziamenti'!AG24</f>
        <v>0</v>
      </c>
      <c r="AG62" s="137">
        <f>-'M-Finanziamenti'!AH24</f>
        <v>0</v>
      </c>
      <c r="AH62" s="137">
        <f>-'M-Finanziamenti'!AI24</f>
        <v>0</v>
      </c>
      <c r="AI62" s="137">
        <f>-'M-Finanziamenti'!AJ24</f>
        <v>0</v>
      </c>
      <c r="AJ62" s="137">
        <f>-'M-Finanziamenti'!AK24</f>
        <v>0</v>
      </c>
      <c r="AK62" s="137">
        <f>-'M-Finanziamenti'!AL24</f>
        <v>0</v>
      </c>
      <c r="AL62" s="137">
        <f>-'M-Finanziamenti'!AM24</f>
        <v>0</v>
      </c>
      <c r="AM62" s="137">
        <f>-'M-Finanziamenti'!AN24</f>
        <v>0</v>
      </c>
      <c r="AN62" s="137">
        <f>-'M-Finanziamenti'!AO24</f>
        <v>0</v>
      </c>
      <c r="AO62" s="137">
        <f>-'M-Finanziamenti'!AP24</f>
        <v>0</v>
      </c>
      <c r="AP62" s="137">
        <f>-'M-Finanziamenti'!AQ24</f>
        <v>0</v>
      </c>
      <c r="AQ62" s="137">
        <f>-'M-Finanziamenti'!AR24</f>
        <v>0</v>
      </c>
      <c r="AR62" s="137">
        <f>-'M-Finanziamenti'!AS24</f>
        <v>0</v>
      </c>
      <c r="AS62" s="137">
        <f>-'M-Finanziamenti'!AT24</f>
        <v>0</v>
      </c>
      <c r="AT62" s="137">
        <f>-'M-Finanziamenti'!AU24</f>
        <v>0</v>
      </c>
      <c r="AU62" s="137">
        <f>-'M-Finanziamenti'!AV24</f>
        <v>0</v>
      </c>
      <c r="AV62" s="137">
        <f>-'M-Finanziamenti'!AW24</f>
        <v>0</v>
      </c>
      <c r="AW62" s="137">
        <f>-'M-Finanziamenti'!AX24</f>
        <v>0</v>
      </c>
      <c r="AX62" s="137">
        <f>-'M-Finanziamenti'!AY24</f>
        <v>0</v>
      </c>
      <c r="AY62" s="137">
        <f>-'M-Finanziamenti'!AZ24</f>
        <v>0</v>
      </c>
      <c r="AZ62" s="137">
        <f>-'M-Finanziamenti'!BA24</f>
        <v>0</v>
      </c>
      <c r="BA62" s="137">
        <f>-'M-Finanziamenti'!BB24</f>
        <v>0</v>
      </c>
      <c r="BB62" s="137">
        <f>-'M-Finanziamenti'!BC24</f>
        <v>0</v>
      </c>
      <c r="BC62" s="137">
        <f>-'M-Finanziamenti'!BD24</f>
        <v>0</v>
      </c>
      <c r="BD62" s="137">
        <f>-'M-Finanziamenti'!BE24</f>
        <v>0</v>
      </c>
      <c r="BE62" s="137">
        <f>-'M-Finanziamenti'!BF24</f>
        <v>0</v>
      </c>
      <c r="BF62" s="137">
        <f>-'M-Finanziamenti'!BG24</f>
        <v>0</v>
      </c>
      <c r="BG62" s="137">
        <f>-'M-Finanziamenti'!BH24</f>
        <v>0</v>
      </c>
      <c r="BH62" s="137">
        <f>-'M-Finanziamenti'!BI24</f>
        <v>0</v>
      </c>
      <c r="BI62" s="137">
        <f>-'M-Finanziamenti'!BJ24</f>
        <v>0</v>
      </c>
      <c r="BJ62" s="9"/>
    </row>
    <row r="63" spans="1:62" x14ac:dyDescent="0.25">
      <c r="A63" s="12" t="s">
        <v>93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  <c r="BI63" s="137"/>
      <c r="BJ63" s="9"/>
    </row>
    <row r="64" spans="1:62" s="20" customFormat="1" x14ac:dyDescent="0.25">
      <c r="A64" s="8" t="s">
        <v>94</v>
      </c>
      <c r="B64" s="138">
        <f>SUM(B60:B63)</f>
        <v>-108.69565217391306</v>
      </c>
      <c r="C64" s="138">
        <f t="shared" ref="C64:AC64" si="167">SUM(C60:C63)</f>
        <v>330.86956521739131</v>
      </c>
      <c r="D64" s="138">
        <f t="shared" si="167"/>
        <v>195.61978354786748</v>
      </c>
      <c r="E64" s="138">
        <f t="shared" si="167"/>
        <v>161.6093291038398</v>
      </c>
      <c r="F64" s="138">
        <f t="shared" si="167"/>
        <v>126.84835580238385</v>
      </c>
      <c r="G64" s="138">
        <f t="shared" si="167"/>
        <v>91.321511029997453</v>
      </c>
      <c r="H64" s="138">
        <f t="shared" si="167"/>
        <v>55.013133455055566</v>
      </c>
      <c r="I64" s="138">
        <f t="shared" si="167"/>
        <v>17.907246845339358</v>
      </c>
      <c r="J64" s="138">
        <f t="shared" si="167"/>
        <v>-20.012446238123943</v>
      </c>
      <c r="K64" s="138">
        <f t="shared" si="167"/>
        <v>-58.762570873383766</v>
      </c>
      <c r="L64" s="138">
        <f t="shared" si="167"/>
        <v>-170.55235323167781</v>
      </c>
      <c r="M64" s="138">
        <f t="shared" si="167"/>
        <v>-171.55185671279801</v>
      </c>
      <c r="N64" s="138">
        <f t="shared" si="167"/>
        <v>-166.98950426287826</v>
      </c>
      <c r="O64" s="138">
        <f t="shared" si="167"/>
        <v>-112.12660827847284</v>
      </c>
      <c r="P64" s="138">
        <f t="shared" si="167"/>
        <v>-104.72612509930742</v>
      </c>
      <c r="Q64" s="138">
        <f t="shared" si="167"/>
        <v>-99.676092730339676</v>
      </c>
      <c r="R64" s="138">
        <f t="shared" si="167"/>
        <v>-94.720802725273401</v>
      </c>
      <c r="S64" s="138">
        <f t="shared" si="167"/>
        <v>-89.747358778132195</v>
      </c>
      <c r="T64" s="138">
        <f t="shared" si="167"/>
        <v>-84.750004650223957</v>
      </c>
      <c r="U64" s="138">
        <f t="shared" si="167"/>
        <v>-79.72834056386165</v>
      </c>
      <c r="V64" s="138">
        <f t="shared" si="167"/>
        <v>-74.682234019409648</v>
      </c>
      <c r="W64" s="138">
        <f t="shared" si="167"/>
        <v>-69.611565333483043</v>
      </c>
      <c r="X64" s="138">
        <f t="shared" si="167"/>
        <v>-11.921462919577493</v>
      </c>
      <c r="Y64" s="138">
        <f t="shared" si="167"/>
        <v>-9.2917253198919294</v>
      </c>
      <c r="Z64" s="138">
        <f t="shared" si="167"/>
        <v>-9.1602384399076531</v>
      </c>
      <c r="AA64" s="138">
        <f t="shared" si="167"/>
        <v>40.846335904091575</v>
      </c>
      <c r="AB64" s="138">
        <f t="shared" si="167"/>
        <v>43.346664621291531</v>
      </c>
      <c r="AC64" s="138">
        <f t="shared" si="167"/>
        <v>43.471681057151528</v>
      </c>
      <c r="AD64" s="138">
        <f>SUM(AD60:AD63)</f>
        <v>43.477931878944538</v>
      </c>
      <c r="AE64" s="138">
        <f t="shared" ref="AE64" si="168">SUM(AE60:AE63)</f>
        <v>43.478244420034187</v>
      </c>
      <c r="AF64" s="138">
        <f t="shared" ref="AF64" si="169">SUM(AF60:AF63)</f>
        <v>43.478260047088661</v>
      </c>
      <c r="AG64" s="138">
        <f t="shared" ref="AG64" si="170">SUM(AG60:AG63)</f>
        <v>43.478260828441378</v>
      </c>
      <c r="AH64" s="138">
        <f t="shared" ref="AH64" si="171">SUM(AH60:AH63)</f>
        <v>43.478260867509022</v>
      </c>
      <c r="AI64" s="138">
        <f t="shared" ref="AI64" si="172">SUM(AI60:AI63)</f>
        <v>43.47826086946241</v>
      </c>
      <c r="AJ64" s="138">
        <f t="shared" ref="AJ64" si="173">SUM(AJ60:AJ63)</f>
        <v>43.478260869560067</v>
      </c>
      <c r="AK64" s="138">
        <f t="shared" ref="AK64" si="174">SUM(AK60:AK63)</f>
        <v>43.478260869564956</v>
      </c>
      <c r="AL64" s="138">
        <f t="shared" ref="AL64" si="175">SUM(AL60:AL63)</f>
        <v>43.478260869565204</v>
      </c>
      <c r="AM64" s="138">
        <f t="shared" ref="AM64" si="176">SUM(AM60:AM63)</f>
        <v>93.478260869565204</v>
      </c>
      <c r="AN64" s="138">
        <f t="shared" ref="AN64" si="177">SUM(AN60:AN63)</f>
        <v>95.978260869565204</v>
      </c>
      <c r="AO64" s="138">
        <f t="shared" ref="AO64" si="178">SUM(AO60:AO63)</f>
        <v>96.103260869565204</v>
      </c>
      <c r="AP64" s="138">
        <f t="shared" ref="AP64" si="179">SUM(AP60:AP63)</f>
        <v>96.109510869565213</v>
      </c>
      <c r="AQ64" s="138">
        <f t="shared" ref="AQ64" si="180">SUM(AQ60:AQ63)</f>
        <v>20.775442662908173</v>
      </c>
      <c r="AR64" s="138">
        <f t="shared" ref="AR64" si="181">SUM(AR60:AR63)</f>
        <v>57.712690646601118</v>
      </c>
      <c r="AS64" s="138">
        <f t="shared" ref="AS64" si="182">SUM(AS60:AS63)</f>
        <v>95.388683589967911</v>
      </c>
      <c r="AT64" s="138">
        <f t="shared" ref="AT64" si="183">SUM(AT60:AT63)</f>
        <v>133.81819639220205</v>
      </c>
      <c r="AU64" s="138">
        <f>SUM(AU60:AU63)</f>
        <v>173.01629945048089</v>
      </c>
      <c r="AV64" s="138">
        <f t="shared" ref="AV64" si="184">SUM(AV60:AV63)</f>
        <v>212.99836456992526</v>
      </c>
      <c r="AW64" s="138">
        <f t="shared" ref="AW64" si="185">SUM(AW60:AW63)</f>
        <v>253.78007099175855</v>
      </c>
      <c r="AX64" s="138">
        <f t="shared" ref="AX64" si="186">SUM(AX60:AX63)</f>
        <v>295.37741154202848</v>
      </c>
      <c r="AY64" s="138">
        <f t="shared" ref="AY64" si="187">SUM(AY60:AY63)</f>
        <v>337.80669890330387</v>
      </c>
      <c r="AZ64" s="138">
        <f t="shared" ref="AZ64" si="188">SUM(AZ60:AZ63)</f>
        <v>381.08457201180471</v>
      </c>
      <c r="BA64" s="138">
        <f t="shared" ref="BA64" si="189">SUM(BA60:BA63)</f>
        <v>625.2280025824756</v>
      </c>
      <c r="BB64" s="138">
        <f t="shared" ref="BB64" si="190">SUM(BB60:BB63)</f>
        <v>874.25430176455995</v>
      </c>
      <c r="BC64" s="138">
        <f t="shared" ref="BC64" si="191">SUM(BC60:BC63)</f>
        <v>1128.2611269302859</v>
      </c>
      <c r="BD64" s="138">
        <f t="shared" ref="BD64" si="192">SUM(BD60:BD63)</f>
        <v>1387.3480885993265</v>
      </c>
      <c r="BE64" s="138">
        <f t="shared" ref="BE64" si="193">SUM(BE60:BE63)</f>
        <v>1651.6167895017477</v>
      </c>
      <c r="BF64" s="138">
        <f t="shared" ref="BF64" si="194">SUM(BF60:BF63)</f>
        <v>1921.1708644222174</v>
      </c>
      <c r="BG64" s="138">
        <f t="shared" ref="BG64" si="195">SUM(BG60:BG63)</f>
        <v>2196.1160208410965</v>
      </c>
      <c r="BH64" s="138">
        <f t="shared" ref="BH64" si="196">SUM(BH60:BH63)</f>
        <v>2476.5600803883531</v>
      </c>
      <c r="BI64" s="138">
        <f t="shared" ref="BI64" si="197">SUM(BI60:BI63)</f>
        <v>2762.6130211265549</v>
      </c>
      <c r="BJ64" s="10"/>
    </row>
    <row r="65" spans="1:62" x14ac:dyDescent="0.25">
      <c r="A65" s="12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9"/>
    </row>
    <row r="66" spans="1:62" s="20" customFormat="1" x14ac:dyDescent="0.25">
      <c r="A66" s="8" t="s">
        <v>95</v>
      </c>
      <c r="B66" s="138">
        <f>+B53+B58+B64</f>
        <v>717.39130434782601</v>
      </c>
      <c r="C66" s="138">
        <f t="shared" ref="C66:AC66" si="198">+C53+C58+C64</f>
        <v>-843.04347826086973</v>
      </c>
      <c r="D66" s="138">
        <f t="shared" si="198"/>
        <v>-978.29325993039356</v>
      </c>
      <c r="E66" s="138">
        <f t="shared" si="198"/>
        <v>-1012.3037143744211</v>
      </c>
      <c r="F66" s="138">
        <f t="shared" si="198"/>
        <v>-1047.0646876758772</v>
      </c>
      <c r="G66" s="138">
        <f t="shared" si="198"/>
        <v>-1082.5915324482635</v>
      </c>
      <c r="H66" s="138">
        <f t="shared" si="198"/>
        <v>-1118.8999100232054</v>
      </c>
      <c r="I66" s="138">
        <f t="shared" si="198"/>
        <v>-1156.0057966329216</v>
      </c>
      <c r="J66" s="138">
        <f t="shared" si="198"/>
        <v>-1193.9254897163848</v>
      </c>
      <c r="K66" s="138">
        <f t="shared" si="198"/>
        <v>-1232.6756143516448</v>
      </c>
      <c r="L66" s="138">
        <f t="shared" si="198"/>
        <v>-1344.4653967099389</v>
      </c>
      <c r="M66" s="138">
        <f t="shared" si="198"/>
        <v>-1345.4649001910591</v>
      </c>
      <c r="N66" s="138">
        <f t="shared" si="198"/>
        <v>1659.0974522588608</v>
      </c>
      <c r="O66" s="138">
        <f t="shared" si="198"/>
        <v>-286.03965175673386</v>
      </c>
      <c r="P66" s="138">
        <f t="shared" si="198"/>
        <v>-278.6391685775684</v>
      </c>
      <c r="Q66" s="138">
        <f t="shared" si="198"/>
        <v>-273.58913620860068</v>
      </c>
      <c r="R66" s="138">
        <f t="shared" si="198"/>
        <v>-268.6338462035344</v>
      </c>
      <c r="S66" s="138">
        <f t="shared" si="198"/>
        <v>-263.66040225639318</v>
      </c>
      <c r="T66" s="138">
        <f t="shared" si="198"/>
        <v>-258.66304812848495</v>
      </c>
      <c r="U66" s="138">
        <f t="shared" si="198"/>
        <v>-253.64138404212264</v>
      </c>
      <c r="V66" s="138">
        <f t="shared" si="198"/>
        <v>-248.59527749767062</v>
      </c>
      <c r="W66" s="138">
        <f t="shared" si="198"/>
        <v>-243.52460881174403</v>
      </c>
      <c r="X66" s="138">
        <f t="shared" si="198"/>
        <v>-185.83450639783848</v>
      </c>
      <c r="Y66" s="138">
        <f t="shared" si="198"/>
        <v>-183.20476879815291</v>
      </c>
      <c r="Z66" s="138">
        <f t="shared" si="198"/>
        <v>2816.9267180818315</v>
      </c>
      <c r="AA66" s="138">
        <f t="shared" si="198"/>
        <v>866.93329242583059</v>
      </c>
      <c r="AB66" s="138">
        <f t="shared" si="198"/>
        <v>869.43362114303056</v>
      </c>
      <c r="AC66" s="138">
        <f t="shared" si="198"/>
        <v>869.55863757889051</v>
      </c>
      <c r="AD66" s="138">
        <f>+AD53+AD58+AD64</f>
        <v>869.56488840068357</v>
      </c>
      <c r="AE66" s="138">
        <f t="shared" ref="AE66:AT66" si="199">+AE53+AE58+AE64</f>
        <v>869.56520094177324</v>
      </c>
      <c r="AF66" s="138">
        <f t="shared" si="199"/>
        <v>869.56521656882762</v>
      </c>
      <c r="AG66" s="138">
        <f t="shared" si="199"/>
        <v>869.56521735018043</v>
      </c>
      <c r="AH66" s="138">
        <f t="shared" si="199"/>
        <v>869.56521738924801</v>
      </c>
      <c r="AI66" s="138">
        <f t="shared" si="199"/>
        <v>869.56521739120137</v>
      </c>
      <c r="AJ66" s="138">
        <f t="shared" si="199"/>
        <v>869.56521739129903</v>
      </c>
      <c r="AK66" s="138">
        <f t="shared" si="199"/>
        <v>869.56521739130392</v>
      </c>
      <c r="AL66" s="138">
        <f t="shared" si="199"/>
        <v>3869.565217391304</v>
      </c>
      <c r="AM66" s="138">
        <f t="shared" si="199"/>
        <v>1919.5652173913043</v>
      </c>
      <c r="AN66" s="138">
        <f t="shared" si="199"/>
        <v>1922.0652173913043</v>
      </c>
      <c r="AO66" s="138">
        <f t="shared" si="199"/>
        <v>1922.1902173913043</v>
      </c>
      <c r="AP66" s="138">
        <f t="shared" si="199"/>
        <v>1922.1964673913042</v>
      </c>
      <c r="AQ66" s="138">
        <f t="shared" si="199"/>
        <v>1846.8623991846471</v>
      </c>
      <c r="AR66" s="138">
        <f t="shared" si="199"/>
        <v>1883.79964716834</v>
      </c>
      <c r="AS66" s="138">
        <f t="shared" si="199"/>
        <v>1921.475640111707</v>
      </c>
      <c r="AT66" s="138">
        <f t="shared" si="199"/>
        <v>1959.905152913941</v>
      </c>
      <c r="AU66" s="138">
        <f>+AU53+AU58+AU64</f>
        <v>1999.1032559722198</v>
      </c>
      <c r="AV66" s="138">
        <f t="shared" ref="AV66:BI66" si="200">+AV53+AV58+AV64</f>
        <v>2039.0853210916644</v>
      </c>
      <c r="AW66" s="138">
        <f t="shared" si="200"/>
        <v>2079.8670275134978</v>
      </c>
      <c r="AX66" s="138">
        <f t="shared" si="200"/>
        <v>2121.4643680637673</v>
      </c>
      <c r="AY66" s="138">
        <f t="shared" si="200"/>
        <v>2163.8936554250431</v>
      </c>
      <c r="AZ66" s="138">
        <f t="shared" si="200"/>
        <v>32207.171528533545</v>
      </c>
      <c r="BA66" s="138">
        <f t="shared" si="200"/>
        <v>12451.314959104215</v>
      </c>
      <c r="BB66" s="138">
        <f t="shared" si="200"/>
        <v>12700.3412582863</v>
      </c>
      <c r="BC66" s="138">
        <f t="shared" si="200"/>
        <v>12954.348083452025</v>
      </c>
      <c r="BD66" s="138">
        <f t="shared" si="200"/>
        <v>13213.435045121067</v>
      </c>
      <c r="BE66" s="138">
        <f t="shared" si="200"/>
        <v>13477.703746023488</v>
      </c>
      <c r="BF66" s="138">
        <f t="shared" si="200"/>
        <v>13747.257820943958</v>
      </c>
      <c r="BG66" s="138">
        <f t="shared" si="200"/>
        <v>14022.202977362836</v>
      </c>
      <c r="BH66" s="138">
        <f t="shared" si="200"/>
        <v>14302.647036910093</v>
      </c>
      <c r="BI66" s="138">
        <f t="shared" si="200"/>
        <v>14588.699977648295</v>
      </c>
      <c r="BJ66" s="10"/>
    </row>
    <row r="67" spans="1:62" x14ac:dyDescent="0.25">
      <c r="A67" s="8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9"/>
    </row>
    <row r="68" spans="1:62" x14ac:dyDescent="0.25">
      <c r="A68" s="18" t="s">
        <v>96</v>
      </c>
      <c r="B68" s="140">
        <f t="shared" ref="B68:L68" si="201">+B66</f>
        <v>717.39130434782601</v>
      </c>
      <c r="C68" s="140">
        <f t="shared" si="201"/>
        <v>-843.04347826086973</v>
      </c>
      <c r="D68" s="140">
        <f t="shared" si="201"/>
        <v>-978.29325993039356</v>
      </c>
      <c r="E68" s="140">
        <f t="shared" si="201"/>
        <v>-1012.3037143744211</v>
      </c>
      <c r="F68" s="140">
        <f t="shared" si="201"/>
        <v>-1047.0646876758772</v>
      </c>
      <c r="G68" s="140">
        <f t="shared" si="201"/>
        <v>-1082.5915324482635</v>
      </c>
      <c r="H68" s="140">
        <f t="shared" si="201"/>
        <v>-1118.8999100232054</v>
      </c>
      <c r="I68" s="140">
        <f t="shared" si="201"/>
        <v>-1156.0057966329216</v>
      </c>
      <c r="J68" s="140">
        <f t="shared" si="201"/>
        <v>-1193.9254897163848</v>
      </c>
      <c r="K68" s="140">
        <f t="shared" si="201"/>
        <v>-1232.6756143516448</v>
      </c>
      <c r="L68" s="140">
        <f t="shared" si="201"/>
        <v>-1344.4653967099389</v>
      </c>
      <c r="M68" s="140">
        <f>+M66</f>
        <v>-1345.4649001910591</v>
      </c>
      <c r="N68" s="140">
        <f t="shared" ref="N68:BI68" si="202">+N66</f>
        <v>1659.0974522588608</v>
      </c>
      <c r="O68" s="140">
        <f t="shared" si="202"/>
        <v>-286.03965175673386</v>
      </c>
      <c r="P68" s="140">
        <f t="shared" si="202"/>
        <v>-278.6391685775684</v>
      </c>
      <c r="Q68" s="140">
        <f t="shared" si="202"/>
        <v>-273.58913620860068</v>
      </c>
      <c r="R68" s="140">
        <f t="shared" si="202"/>
        <v>-268.6338462035344</v>
      </c>
      <c r="S68" s="140">
        <f t="shared" si="202"/>
        <v>-263.66040225639318</v>
      </c>
      <c r="T68" s="140">
        <f t="shared" si="202"/>
        <v>-258.66304812848495</v>
      </c>
      <c r="U68" s="140">
        <f t="shared" si="202"/>
        <v>-253.64138404212264</v>
      </c>
      <c r="V68" s="140">
        <f t="shared" si="202"/>
        <v>-248.59527749767062</v>
      </c>
      <c r="W68" s="140">
        <f t="shared" si="202"/>
        <v>-243.52460881174403</v>
      </c>
      <c r="X68" s="140">
        <f t="shared" si="202"/>
        <v>-185.83450639783848</v>
      </c>
      <c r="Y68" s="140">
        <f t="shared" si="202"/>
        <v>-183.20476879815291</v>
      </c>
      <c r="Z68" s="140">
        <f t="shared" si="202"/>
        <v>2816.9267180818315</v>
      </c>
      <c r="AA68" s="140">
        <f t="shared" si="202"/>
        <v>866.93329242583059</v>
      </c>
      <c r="AB68" s="140">
        <f t="shared" si="202"/>
        <v>869.43362114303056</v>
      </c>
      <c r="AC68" s="140">
        <f t="shared" si="202"/>
        <v>869.55863757889051</v>
      </c>
      <c r="AD68" s="140">
        <f t="shared" si="202"/>
        <v>869.56488840068357</v>
      </c>
      <c r="AE68" s="140">
        <f t="shared" si="202"/>
        <v>869.56520094177324</v>
      </c>
      <c r="AF68" s="140">
        <f t="shared" si="202"/>
        <v>869.56521656882762</v>
      </c>
      <c r="AG68" s="140">
        <f t="shared" si="202"/>
        <v>869.56521735018043</v>
      </c>
      <c r="AH68" s="140">
        <f t="shared" si="202"/>
        <v>869.56521738924801</v>
      </c>
      <c r="AI68" s="140">
        <f t="shared" si="202"/>
        <v>869.56521739120137</v>
      </c>
      <c r="AJ68" s="140">
        <f t="shared" si="202"/>
        <v>869.56521739129903</v>
      </c>
      <c r="AK68" s="140">
        <f t="shared" si="202"/>
        <v>869.56521739130392</v>
      </c>
      <c r="AL68" s="140">
        <f t="shared" si="202"/>
        <v>3869.565217391304</v>
      </c>
      <c r="AM68" s="140">
        <f t="shared" si="202"/>
        <v>1919.5652173913043</v>
      </c>
      <c r="AN68" s="140">
        <f t="shared" si="202"/>
        <v>1922.0652173913043</v>
      </c>
      <c r="AO68" s="140">
        <f t="shared" si="202"/>
        <v>1922.1902173913043</v>
      </c>
      <c r="AP68" s="140">
        <f t="shared" si="202"/>
        <v>1922.1964673913042</v>
      </c>
      <c r="AQ68" s="140">
        <f t="shared" si="202"/>
        <v>1846.8623991846471</v>
      </c>
      <c r="AR68" s="140">
        <f t="shared" si="202"/>
        <v>1883.79964716834</v>
      </c>
      <c r="AS68" s="140">
        <f t="shared" si="202"/>
        <v>1921.475640111707</v>
      </c>
      <c r="AT68" s="140">
        <f t="shared" si="202"/>
        <v>1959.905152913941</v>
      </c>
      <c r="AU68" s="140">
        <f t="shared" si="202"/>
        <v>1999.1032559722198</v>
      </c>
      <c r="AV68" s="140">
        <f t="shared" si="202"/>
        <v>2039.0853210916644</v>
      </c>
      <c r="AW68" s="140">
        <f t="shared" si="202"/>
        <v>2079.8670275134978</v>
      </c>
      <c r="AX68" s="140">
        <f t="shared" si="202"/>
        <v>2121.4643680637673</v>
      </c>
      <c r="AY68" s="140">
        <f t="shared" si="202"/>
        <v>2163.8936554250431</v>
      </c>
      <c r="AZ68" s="140">
        <f t="shared" si="202"/>
        <v>32207.171528533545</v>
      </c>
      <c r="BA68" s="140">
        <f t="shared" si="202"/>
        <v>12451.314959104215</v>
      </c>
      <c r="BB68" s="140">
        <f t="shared" si="202"/>
        <v>12700.3412582863</v>
      </c>
      <c r="BC68" s="140">
        <f t="shared" si="202"/>
        <v>12954.348083452025</v>
      </c>
      <c r="BD68" s="140">
        <f t="shared" si="202"/>
        <v>13213.435045121067</v>
      </c>
      <c r="BE68" s="140">
        <f t="shared" si="202"/>
        <v>13477.703746023488</v>
      </c>
      <c r="BF68" s="140">
        <f t="shared" si="202"/>
        <v>13747.257820943958</v>
      </c>
      <c r="BG68" s="140">
        <f t="shared" si="202"/>
        <v>14022.202977362836</v>
      </c>
      <c r="BH68" s="140">
        <f t="shared" si="202"/>
        <v>14302.647036910093</v>
      </c>
      <c r="BI68" s="140">
        <f t="shared" si="202"/>
        <v>14588.699977648295</v>
      </c>
      <c r="BJ68" s="19"/>
    </row>
    <row r="69" spans="1:62" x14ac:dyDescent="0.25">
      <c r="A69" s="12"/>
      <c r="B69" s="10"/>
    </row>
    <row r="70" spans="1:62" x14ac:dyDescent="0.25">
      <c r="A70" s="12"/>
      <c r="B70" s="9"/>
    </row>
    <row r="71" spans="1:62" x14ac:dyDescent="0.25">
      <c r="A71" s="12"/>
      <c r="B71" s="9"/>
    </row>
    <row r="72" spans="1:62" x14ac:dyDescent="0.25">
      <c r="A72" s="12"/>
      <c r="B72" s="9"/>
    </row>
    <row r="73" spans="1:62" x14ac:dyDescent="0.25">
      <c r="A73" s="12"/>
      <c r="B73" s="9"/>
    </row>
    <row r="74" spans="1:62" x14ac:dyDescent="0.25">
      <c r="A74" s="12"/>
      <c r="B74" s="9"/>
    </row>
    <row r="75" spans="1:62" x14ac:dyDescent="0.25">
      <c r="A75" s="12"/>
      <c r="B75" s="10"/>
    </row>
    <row r="76" spans="1:62" x14ac:dyDescent="0.25">
      <c r="A76" s="12"/>
      <c r="B76" s="9"/>
    </row>
    <row r="77" spans="1:62" x14ac:dyDescent="0.25">
      <c r="A77" s="12"/>
      <c r="B77" s="9"/>
    </row>
    <row r="78" spans="1:62" x14ac:dyDescent="0.25">
      <c r="A78" s="12"/>
      <c r="B78" s="9"/>
    </row>
    <row r="79" spans="1:62" x14ac:dyDescent="0.25">
      <c r="A79" s="12"/>
      <c r="B79" s="9"/>
    </row>
    <row r="80" spans="1:62" x14ac:dyDescent="0.25">
      <c r="A80" s="12"/>
      <c r="B80" s="9"/>
    </row>
    <row r="81" spans="1:2" x14ac:dyDescent="0.25">
      <c r="A81" s="12"/>
      <c r="B81" s="9"/>
    </row>
    <row r="82" spans="1:2" x14ac:dyDescent="0.25">
      <c r="A82" s="12"/>
      <c r="B82" s="9"/>
    </row>
    <row r="83" spans="1:2" x14ac:dyDescent="0.25">
      <c r="A83" s="12"/>
      <c r="B83" s="10"/>
    </row>
    <row r="84" spans="1:2" x14ac:dyDescent="0.25">
      <c r="A84" s="12"/>
      <c r="B84" s="9"/>
    </row>
    <row r="85" spans="1:2" x14ac:dyDescent="0.25">
      <c r="A85" s="12"/>
      <c r="B85" s="9"/>
    </row>
    <row r="86" spans="1:2" x14ac:dyDescent="0.25">
      <c r="A86" s="12"/>
      <c r="B86" s="9"/>
    </row>
    <row r="87" spans="1:2" x14ac:dyDescent="0.25">
      <c r="A87" s="12"/>
      <c r="B87" s="9"/>
    </row>
    <row r="88" spans="1:2" x14ac:dyDescent="0.25">
      <c r="A88" s="12"/>
      <c r="B88" s="9"/>
    </row>
    <row r="89" spans="1:2" x14ac:dyDescent="0.25">
      <c r="A89" s="12"/>
      <c r="B89" s="9"/>
    </row>
    <row r="90" spans="1:2" x14ac:dyDescent="0.25">
      <c r="A90" s="12"/>
      <c r="B90" s="9"/>
    </row>
    <row r="91" spans="1:2" x14ac:dyDescent="0.25">
      <c r="A91" s="8"/>
      <c r="B91" s="10"/>
    </row>
    <row r="92" spans="1:2" x14ac:dyDescent="0.25">
      <c r="A92" s="12"/>
      <c r="B92" s="16"/>
    </row>
    <row r="93" spans="1:2" x14ac:dyDescent="0.25">
      <c r="A93" s="8"/>
      <c r="B93" s="10"/>
    </row>
    <row r="94" spans="1:2" x14ac:dyDescent="0.25">
      <c r="A94" s="12"/>
      <c r="B94" s="9"/>
    </row>
    <row r="95" spans="1:2" x14ac:dyDescent="0.25">
      <c r="A95" s="17"/>
      <c r="B95" s="9"/>
    </row>
    <row r="96" spans="1:2" x14ac:dyDescent="0.25">
      <c r="A96" s="12"/>
      <c r="B96" s="16"/>
    </row>
    <row r="97" spans="1:2" x14ac:dyDescent="0.25">
      <c r="A97" s="8"/>
      <c r="B97" s="10"/>
    </row>
    <row r="98" spans="1:2" x14ac:dyDescent="0.25">
      <c r="A98" s="12"/>
      <c r="B98" s="9"/>
    </row>
    <row r="99" spans="1:2" x14ac:dyDescent="0.25">
      <c r="A99" s="12"/>
      <c r="B99" s="9"/>
    </row>
    <row r="100" spans="1:2" x14ac:dyDescent="0.25">
      <c r="A100" s="12"/>
      <c r="B100" s="9"/>
    </row>
    <row r="101" spans="1:2" x14ac:dyDescent="0.25">
      <c r="A101" s="12"/>
      <c r="B101" s="16"/>
    </row>
    <row r="102" spans="1:2" x14ac:dyDescent="0.25">
      <c r="A102" s="8"/>
      <c r="B102" s="10"/>
    </row>
    <row r="103" spans="1:2" x14ac:dyDescent="0.25">
      <c r="A103" s="8"/>
      <c r="B103" s="15"/>
    </row>
    <row r="104" spans="1:2" x14ac:dyDescent="0.25">
      <c r="A104" s="12"/>
      <c r="B104" s="9"/>
    </row>
    <row r="105" spans="1:2" x14ac:dyDescent="0.25">
      <c r="A105" s="12"/>
      <c r="B105" s="9"/>
    </row>
    <row r="106" spans="1:2" x14ac:dyDescent="0.25">
      <c r="A106" s="8"/>
      <c r="B106" s="10"/>
    </row>
  </sheetData>
  <hyperlinks>
    <hyperlink ref="A1" location="Input!A1" display="INDICE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defaultRowHeight="15" x14ac:dyDescent="0.25"/>
  <cols>
    <col min="2" max="2" width="24.140625" bestFit="1" customWidth="1"/>
    <col min="3" max="3" width="8.7109375" bestFit="1" customWidth="1"/>
    <col min="4" max="20" width="10.140625" bestFit="1" customWidth="1"/>
  </cols>
  <sheetData>
    <row r="1" spans="1:63" x14ac:dyDescent="0.25">
      <c r="A1" s="44" t="s">
        <v>129</v>
      </c>
    </row>
    <row r="2" spans="1:63" x14ac:dyDescent="0.25">
      <c r="C2" s="101">
        <f>+SPm!C2</f>
        <v>41640</v>
      </c>
      <c r="D2" s="101">
        <f>+SPm!D2</f>
        <v>41698</v>
      </c>
      <c r="E2" s="101">
        <f>+SPm!E2</f>
        <v>41729</v>
      </c>
      <c r="F2" s="101">
        <f>+SPm!F2</f>
        <v>41759</v>
      </c>
      <c r="G2" s="101">
        <f>+SPm!G2</f>
        <v>41790</v>
      </c>
      <c r="H2" s="101">
        <f>+SPm!H2</f>
        <v>41820</v>
      </c>
      <c r="I2" s="101">
        <f>+SPm!I2</f>
        <v>41851</v>
      </c>
      <c r="J2" s="101">
        <f>+SPm!J2</f>
        <v>41882</v>
      </c>
      <c r="K2" s="101">
        <f>+SPm!K2</f>
        <v>41912</v>
      </c>
      <c r="L2" s="101">
        <f>+SPm!L2</f>
        <v>41943</v>
      </c>
      <c r="M2" s="101">
        <f>+SPm!M2</f>
        <v>41973</v>
      </c>
      <c r="N2" s="101">
        <f>+SPm!N2</f>
        <v>42004</v>
      </c>
      <c r="O2" s="101">
        <f>+SPm!O2</f>
        <v>42035</v>
      </c>
      <c r="P2" s="101">
        <f>+SPm!P2</f>
        <v>42063</v>
      </c>
      <c r="Q2" s="101">
        <f>+SPm!Q2</f>
        <v>42094</v>
      </c>
      <c r="R2" s="101">
        <f>+SPm!R2</f>
        <v>42124</v>
      </c>
      <c r="S2" s="101">
        <f>+SPm!S2</f>
        <v>42155</v>
      </c>
      <c r="T2" s="101">
        <f>+SPm!T2</f>
        <v>42185</v>
      </c>
      <c r="U2" s="101">
        <f>+SPm!U2</f>
        <v>42216</v>
      </c>
      <c r="V2" s="101">
        <f>+SPm!V2</f>
        <v>42247</v>
      </c>
      <c r="W2" s="101">
        <f>+SPm!W2</f>
        <v>42277</v>
      </c>
      <c r="X2" s="101">
        <f>+SPm!X2</f>
        <v>42308</v>
      </c>
      <c r="Y2" s="101">
        <f>+SPm!Y2</f>
        <v>42338</v>
      </c>
      <c r="Z2" s="101">
        <f>+SPm!Z2</f>
        <v>42369</v>
      </c>
      <c r="AA2" s="101">
        <f>+SPm!AA2</f>
        <v>42400</v>
      </c>
      <c r="AB2" s="101">
        <f>+SPm!AB2</f>
        <v>42429</v>
      </c>
      <c r="AC2" s="101">
        <f>+SPm!AC2</f>
        <v>42460</v>
      </c>
      <c r="AD2" s="101">
        <f>+SPm!AD2</f>
        <v>42490</v>
      </c>
      <c r="AE2" s="101">
        <f>+SPm!AE2</f>
        <v>42521</v>
      </c>
      <c r="AF2" s="101">
        <f>+SPm!AF2</f>
        <v>42551</v>
      </c>
      <c r="AG2" s="101">
        <f>+SPm!AG2</f>
        <v>42582</v>
      </c>
      <c r="AH2" s="101">
        <f>+SPm!AH2</f>
        <v>42613</v>
      </c>
      <c r="AI2" s="101">
        <f>+SPm!AI2</f>
        <v>42643</v>
      </c>
      <c r="AJ2" s="101">
        <f>+SPm!AJ2</f>
        <v>42674</v>
      </c>
      <c r="AK2" s="101">
        <f>+SPm!AK2</f>
        <v>42704</v>
      </c>
      <c r="AL2" s="101">
        <f>+SPm!AL2</f>
        <v>42735</v>
      </c>
      <c r="AM2" s="101">
        <f>+SPm!AM2</f>
        <v>42766</v>
      </c>
      <c r="AN2" s="101">
        <f>+SPm!AN2</f>
        <v>42794</v>
      </c>
      <c r="AO2" s="101">
        <f>+SPm!AO2</f>
        <v>42825</v>
      </c>
      <c r="AP2" s="101">
        <f>+SPm!AP2</f>
        <v>42855</v>
      </c>
      <c r="AQ2" s="101">
        <f>+SPm!AQ2</f>
        <v>42886</v>
      </c>
      <c r="AR2" s="101">
        <f>+SPm!AR2</f>
        <v>42916</v>
      </c>
      <c r="AS2" s="101">
        <f>+SPm!AS2</f>
        <v>42947</v>
      </c>
      <c r="AT2" s="101">
        <f>+SPm!AT2</f>
        <v>42978</v>
      </c>
      <c r="AU2" s="101">
        <f>+SPm!AU2</f>
        <v>43008</v>
      </c>
      <c r="AV2" s="101">
        <f>+SPm!AV2</f>
        <v>43039</v>
      </c>
      <c r="AW2" s="101">
        <f>+SPm!AW2</f>
        <v>43069</v>
      </c>
      <c r="AX2" s="101">
        <f>+SPm!AX2</f>
        <v>43100</v>
      </c>
      <c r="AY2" s="101">
        <f>+SPm!AY2</f>
        <v>43131</v>
      </c>
      <c r="AZ2" s="101">
        <f>+SPm!AZ2</f>
        <v>43159</v>
      </c>
      <c r="BA2" s="101">
        <f>+SPm!BA2</f>
        <v>43190</v>
      </c>
      <c r="BB2" s="101">
        <f>+SPm!BB2</f>
        <v>43220</v>
      </c>
      <c r="BC2" s="101">
        <f>+SPm!BC2</f>
        <v>43251</v>
      </c>
      <c r="BD2" s="101">
        <f>+SPm!BD2</f>
        <v>43281</v>
      </c>
      <c r="BE2" s="101">
        <f>+SPm!BE2</f>
        <v>43312</v>
      </c>
      <c r="BF2" s="101">
        <f>+SPm!BF2</f>
        <v>43343</v>
      </c>
      <c r="BG2" s="101">
        <f>+SPm!BG2</f>
        <v>43373</v>
      </c>
      <c r="BH2" s="101">
        <f>+SPm!BH2</f>
        <v>43404</v>
      </c>
      <c r="BI2" s="101">
        <f>+SPm!BI2</f>
        <v>43434</v>
      </c>
      <c r="BJ2" s="101">
        <f>+SPm!BJ2</f>
        <v>43465</v>
      </c>
      <c r="BK2" s="101"/>
    </row>
    <row r="3" spans="1:63" x14ac:dyDescent="0.25">
      <c r="B3" t="s">
        <v>338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</row>
  </sheetData>
  <hyperlinks>
    <hyperlink ref="A1" location="Input!A1" display="Torna Inpu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workbookViewId="0"/>
  </sheetViews>
  <sheetFormatPr defaultRowHeight="15" x14ac:dyDescent="0.25"/>
  <cols>
    <col min="1" max="1" width="11.140625" bestFit="1" customWidth="1"/>
    <col min="2" max="2" width="10.140625" bestFit="1" customWidth="1"/>
    <col min="4" max="4" width="22.42578125" bestFit="1" customWidth="1"/>
    <col min="5" max="5" width="21.7109375" customWidth="1"/>
    <col min="6" max="10" width="14" bestFit="1" customWidth="1"/>
    <col min="11" max="12" width="10.140625" bestFit="1" customWidth="1"/>
  </cols>
  <sheetData>
    <row r="1" spans="1:11" x14ac:dyDescent="0.25">
      <c r="A1" s="44" t="s">
        <v>129</v>
      </c>
    </row>
    <row r="3" spans="1:11" x14ac:dyDescent="0.25">
      <c r="F3" s="36">
        <f>+'CE Anno'!B2</f>
        <v>2014</v>
      </c>
      <c r="G3" s="36">
        <f>+'CE Anno'!C2</f>
        <v>2015</v>
      </c>
      <c r="H3" s="36">
        <f>+'CE Anno'!D2</f>
        <v>2016</v>
      </c>
      <c r="I3" s="36">
        <f>+'CE Anno'!E2</f>
        <v>2017</v>
      </c>
      <c r="J3" s="36">
        <f>+'CE Anno'!F2</f>
        <v>2018</v>
      </c>
      <c r="K3" s="36"/>
    </row>
    <row r="4" spans="1:11" x14ac:dyDescent="0.25">
      <c r="D4" t="s">
        <v>460</v>
      </c>
      <c r="F4" s="127">
        <f>+'CE Anno'!B68</f>
        <v>-11637.342475967147</v>
      </c>
      <c r="G4" s="127">
        <f>+'CE Anno'!C68</f>
        <v>-1084.9283464199762</v>
      </c>
      <c r="H4" s="127">
        <f>+'CE Anno'!D68</f>
        <v>12379.373662054108</v>
      </c>
      <c r="I4" s="127">
        <f>+'CE Anno'!E68</f>
        <v>25285.680780912546</v>
      </c>
      <c r="J4" s="127">
        <f>+'CE Anno'!F68</f>
        <v>157950.48045687462</v>
      </c>
    </row>
    <row r="5" spans="1:11" x14ac:dyDescent="0.25">
      <c r="D5" t="s">
        <v>461</v>
      </c>
      <c r="F5" s="51">
        <f>+Input!$K$8</f>
        <v>0.35</v>
      </c>
      <c r="G5" s="51">
        <f>+Input!$K$8</f>
        <v>0.35</v>
      </c>
      <c r="H5" s="51">
        <f>+Input!$K$8</f>
        <v>0.35</v>
      </c>
      <c r="I5" s="51">
        <f>+Input!$K$8</f>
        <v>0.35</v>
      </c>
      <c r="J5" s="51">
        <f>+Input!$K$8</f>
        <v>0.35</v>
      </c>
    </row>
    <row r="6" spans="1:11" x14ac:dyDescent="0.25">
      <c r="D6" t="s">
        <v>442</v>
      </c>
      <c r="F6" s="127">
        <f>+F4*F5</f>
        <v>-4073.0698665885011</v>
      </c>
      <c r="G6" s="127">
        <f t="shared" ref="G6:J6" si="0">+G4*G5</f>
        <v>-379.72492124699164</v>
      </c>
      <c r="H6" s="127">
        <f t="shared" si="0"/>
        <v>4332.7807817189378</v>
      </c>
      <c r="I6" s="127">
        <f t="shared" si="0"/>
        <v>8849.9882733193899</v>
      </c>
      <c r="J6" s="127">
        <f t="shared" si="0"/>
        <v>55282.668159906112</v>
      </c>
    </row>
    <row r="8" spans="1:11" x14ac:dyDescent="0.25">
      <c r="D8" t="s">
        <v>462</v>
      </c>
      <c r="F8" s="127">
        <f>+IF(F6&gt;0,0,F6)</f>
        <v>-4073.0698665885011</v>
      </c>
      <c r="G8" s="127">
        <f>+IF(G6&gt;0,0,G6)+G11+F8</f>
        <v>-4452.7947878354926</v>
      </c>
      <c r="H8" s="127">
        <f>+IF(H6&gt;0,0,H6)+H11+G8</f>
        <v>-120.01400611655481</v>
      </c>
      <c r="I8" s="127">
        <f t="shared" ref="I8:J8" si="1">+IF(I6&gt;0,0,I6)+I11+H8</f>
        <v>0</v>
      </c>
      <c r="J8" s="127">
        <f t="shared" si="1"/>
        <v>0</v>
      </c>
    </row>
    <row r="9" spans="1:11" x14ac:dyDescent="0.25">
      <c r="G9" s="24"/>
      <c r="H9" s="24"/>
      <c r="I9" s="24"/>
      <c r="J9" s="24"/>
    </row>
    <row r="10" spans="1:11" ht="14.25" customHeight="1" x14ac:dyDescent="0.25">
      <c r="D10" t="s">
        <v>465</v>
      </c>
      <c r="F10" s="127">
        <f>+IF(F6&lt;0,0,F6)</f>
        <v>0</v>
      </c>
      <c r="G10" s="127">
        <f>+IF(G6&lt;0,0,G6)</f>
        <v>0</v>
      </c>
      <c r="H10" s="127">
        <f t="shared" ref="H10:J10" si="2">+IF(H6&lt;0,0,H6)</f>
        <v>4332.7807817189378</v>
      </c>
      <c r="I10" s="127">
        <f t="shared" si="2"/>
        <v>8849.9882733193899</v>
      </c>
      <c r="J10" s="127">
        <f t="shared" si="2"/>
        <v>55282.668159906112</v>
      </c>
    </row>
    <row r="11" spans="1:11" x14ac:dyDescent="0.25">
      <c r="D11" t="s">
        <v>464</v>
      </c>
      <c r="G11" s="127">
        <f>+IF(G10&lt;0,0,IF(-(F8)&gt;G10,G10,-(F8)))</f>
        <v>0</v>
      </c>
      <c r="H11" s="127">
        <f>+IF(H10&lt;0,0,IF(-(G8)&gt;H10,H10,-(G8)))</f>
        <v>4332.7807817189378</v>
      </c>
      <c r="I11" s="127">
        <f t="shared" ref="I11:J11" si="3">+IF(I10&lt;0,0,IF(-(H8)&gt;I10,I10,-(H8)))</f>
        <v>120.01400611655481</v>
      </c>
      <c r="J11" s="127">
        <f t="shared" si="3"/>
        <v>0</v>
      </c>
    </row>
    <row r="13" spans="1:11" x14ac:dyDescent="0.25">
      <c r="D13" t="s">
        <v>463</v>
      </c>
      <c r="F13" s="127">
        <f>+F10-F11</f>
        <v>0</v>
      </c>
      <c r="G13" s="127">
        <f t="shared" ref="G13:J13" si="4">+G10-G11</f>
        <v>0</v>
      </c>
      <c r="H13" s="127">
        <f t="shared" si="4"/>
        <v>0</v>
      </c>
      <c r="I13" s="127">
        <f t="shared" si="4"/>
        <v>8729.9742672028351</v>
      </c>
      <c r="J13" s="127">
        <f t="shared" si="4"/>
        <v>55282.668159906112</v>
      </c>
    </row>
    <row r="16" spans="1:11" x14ac:dyDescent="0.25">
      <c r="D16" t="s">
        <v>466</v>
      </c>
      <c r="E16" t="s">
        <v>469</v>
      </c>
    </row>
    <row r="17" spans="1:12" x14ac:dyDescent="0.25">
      <c r="A17">
        <v>8925</v>
      </c>
      <c r="B17">
        <v>892.5</v>
      </c>
      <c r="C17" s="51">
        <v>0.1</v>
      </c>
      <c r="D17" t="s">
        <v>467</v>
      </c>
      <c r="E17" s="51">
        <v>0.1</v>
      </c>
      <c r="F17" s="127">
        <f>+IF(F$13&gt;$A17,$B17,F$13*$C17)</f>
        <v>0</v>
      </c>
      <c r="G17" s="127">
        <f t="shared" ref="G17:J17" si="5">+IF(G$13&gt;$A17,$B17,G$13*$C17)</f>
        <v>0</v>
      </c>
      <c r="H17" s="127">
        <f t="shared" si="5"/>
        <v>0</v>
      </c>
      <c r="I17" s="127">
        <f t="shared" si="5"/>
        <v>872.99742672028356</v>
      </c>
      <c r="J17" s="127">
        <f t="shared" si="5"/>
        <v>892.5</v>
      </c>
    </row>
    <row r="18" spans="1:12" x14ac:dyDescent="0.25">
      <c r="A18">
        <v>36250</v>
      </c>
      <c r="B18">
        <f>4991.25-B17</f>
        <v>4098.75</v>
      </c>
      <c r="C18" s="51">
        <v>0.15</v>
      </c>
      <c r="D18" t="s">
        <v>468</v>
      </c>
      <c r="E18" s="51" t="s">
        <v>470</v>
      </c>
      <c r="F18" s="127">
        <f t="shared" ref="F18:I19" si="6">+IF(F$13&gt;$A18,$B18-$B17,(F$13-$A17)*$C18)*IF(F$13&lt;=$A17,0,1)</f>
        <v>0</v>
      </c>
      <c r="G18" s="127">
        <f t="shared" si="6"/>
        <v>0</v>
      </c>
      <c r="H18" s="127">
        <f t="shared" si="6"/>
        <v>0</v>
      </c>
      <c r="I18" s="127">
        <f t="shared" si="6"/>
        <v>0</v>
      </c>
      <c r="J18" s="127">
        <f>+IF(J$13&gt;$A18,$B18-$B17,(J$13-$A17)*$C18)*IF(J$13&lt;=$A17,0,1)</f>
        <v>3206.25</v>
      </c>
      <c r="K18" s="24"/>
      <c r="L18" s="24"/>
    </row>
    <row r="19" spans="1:12" x14ac:dyDescent="0.25">
      <c r="A19">
        <v>87250</v>
      </c>
      <c r="B19">
        <f>17891.25-B18-B17</f>
        <v>12900</v>
      </c>
      <c r="C19" s="51">
        <v>0.25</v>
      </c>
      <c r="D19" t="s">
        <v>480</v>
      </c>
      <c r="E19" s="51" t="s">
        <v>471</v>
      </c>
      <c r="F19" s="127">
        <f t="shared" si="6"/>
        <v>0</v>
      </c>
      <c r="G19" s="127">
        <f t="shared" ref="G19" si="7">+IF(G$13&gt;$A19,$B19-$B18,(G$13-$A18)*$C19)*IF(G$13&lt;=$A18,0,1)</f>
        <v>0</v>
      </c>
      <c r="H19" s="127">
        <f t="shared" ref="H19" si="8">+IF(H$13&gt;$A19,$B19-$B18,(H$13-$A18)*$C19)*IF(H$13&lt;=$A18,0,1)</f>
        <v>0</v>
      </c>
      <c r="I19" s="127">
        <f t="shared" ref="I19" si="9">+IF(I$13&gt;$A19,$B19-$B18,(I$13-$A18)*$C19)*IF(I$13&lt;=$A18,0,1)</f>
        <v>0</v>
      </c>
      <c r="J19" s="127">
        <f t="shared" ref="J19" si="10">+IF(J$13&gt;$A19,$B19-$B18,(J$13-$A18)*$C19)*IF(J$13&lt;=$A18,0,1)</f>
        <v>4758.167039976528</v>
      </c>
    </row>
    <row r="20" spans="1:12" x14ac:dyDescent="0.25">
      <c r="A20">
        <v>183250</v>
      </c>
      <c r="B20">
        <f>44603.25-B19-B18-B17</f>
        <v>26712</v>
      </c>
      <c r="C20" s="51">
        <v>0.28000000000000003</v>
      </c>
      <c r="D20" t="s">
        <v>475</v>
      </c>
      <c r="E20" t="s">
        <v>472</v>
      </c>
      <c r="F20" s="127">
        <f t="shared" ref="F20:F22" si="11">+IF(F$13&gt;$A20,$B20-$B19,(F$13-$A19)*$C20)*IF(F$13&lt;=$A19,0,1)</f>
        <v>0</v>
      </c>
      <c r="G20" s="127">
        <f t="shared" ref="G20:G22" si="12">+IF(G$13&gt;$A20,$B20-$B19,(G$13-$A19)*$C20)*IF(G$13&lt;=$A19,0,1)</f>
        <v>0</v>
      </c>
      <c r="H20" s="127">
        <f t="shared" ref="H20:H22" si="13">+IF(H$13&gt;$A20,$B20-$B19,(H$13-$A19)*$C20)*IF(H$13&lt;=$A19,0,1)</f>
        <v>0</v>
      </c>
      <c r="I20" s="127">
        <f t="shared" ref="I20:I22" si="14">+IF(I$13&gt;$A20,$B20-$B19,(I$13-$A19)*$C20)*IF(I$13&lt;=$A19,0,1)</f>
        <v>0</v>
      </c>
      <c r="J20" s="127">
        <f t="shared" ref="J20:J22" si="15">+IF(J$13&gt;$A20,$B20-$B19,(J$13-$A19)*$C20)*IF(J$13&lt;=$A19,0,1)</f>
        <v>0</v>
      </c>
    </row>
    <row r="21" spans="1:12" x14ac:dyDescent="0.25">
      <c r="A21">
        <v>398350</v>
      </c>
      <c r="B21">
        <f>115586.25-B20-B19-B18-B17</f>
        <v>70983</v>
      </c>
      <c r="C21" s="51">
        <v>0.33</v>
      </c>
      <c r="D21" t="s">
        <v>476</v>
      </c>
      <c r="E21" t="s">
        <v>473</v>
      </c>
      <c r="F21" s="127">
        <f t="shared" si="11"/>
        <v>0</v>
      </c>
      <c r="G21" s="127">
        <f t="shared" si="12"/>
        <v>0</v>
      </c>
      <c r="H21" s="127">
        <f t="shared" si="13"/>
        <v>0</v>
      </c>
      <c r="I21" s="127">
        <f t="shared" si="14"/>
        <v>0</v>
      </c>
      <c r="J21" s="127">
        <f t="shared" si="15"/>
        <v>0</v>
      </c>
    </row>
    <row r="22" spans="1:12" x14ac:dyDescent="0.25">
      <c r="A22">
        <v>400000</v>
      </c>
      <c r="C22" s="51">
        <v>0.35</v>
      </c>
      <c r="D22" t="s">
        <v>474</v>
      </c>
      <c r="E22" t="s">
        <v>477</v>
      </c>
      <c r="F22" s="127">
        <f t="shared" si="11"/>
        <v>0</v>
      </c>
      <c r="G22" s="127">
        <f t="shared" si="12"/>
        <v>0</v>
      </c>
      <c r="H22" s="127">
        <f t="shared" si="13"/>
        <v>0</v>
      </c>
      <c r="I22" s="127">
        <f t="shared" si="14"/>
        <v>0</v>
      </c>
      <c r="J22" s="127">
        <f t="shared" si="15"/>
        <v>0</v>
      </c>
    </row>
    <row r="23" spans="1:12" ht="30" x14ac:dyDescent="0.25">
      <c r="C23" s="51">
        <v>0.39600000000000002</v>
      </c>
      <c r="D23" t="s">
        <v>478</v>
      </c>
      <c r="E23" s="131" t="s">
        <v>479</v>
      </c>
      <c r="F23" s="127">
        <f t="shared" ref="F23" si="16">+IF(F$13&gt;$A23,$B23-$B22,(F$13-$A22)*$C23)*IF(F$13&lt;=$A22,0,1)</f>
        <v>0</v>
      </c>
      <c r="G23" s="127">
        <f t="shared" ref="G23" si="17">+IF(G$13&gt;$A23,$B23-$B22,(G$13-$A22)*$C23)*IF(G$13&lt;=$A22,0,1)</f>
        <v>0</v>
      </c>
      <c r="H23" s="127">
        <f t="shared" ref="H23" si="18">+IF(H$13&gt;$A23,$B23-$B22,(H$13-$A22)*$C23)*IF(H$13&lt;=$A22,0,1)</f>
        <v>0</v>
      </c>
      <c r="I23" s="127">
        <f t="shared" ref="I23" si="19">+IF(I$13&gt;$A23,$B23-$B22,(I$13-$A22)*$C23)*IF(I$13&lt;=$A22,0,1)</f>
        <v>0</v>
      </c>
      <c r="J23" s="127">
        <f t="shared" ref="J23" si="20">+IF(J$13&gt;$A23,$B23-$B22,(J$13-$A22)*$C23)*IF(J$13&lt;=$A22,0,1)</f>
        <v>0</v>
      </c>
    </row>
    <row r="25" spans="1:12" x14ac:dyDescent="0.25">
      <c r="D25" s="20" t="s">
        <v>481</v>
      </c>
      <c r="E25" s="20"/>
      <c r="F25" s="132">
        <f>SUM(F17:F24)</f>
        <v>0</v>
      </c>
      <c r="G25" s="132">
        <f t="shared" ref="G25:J25" si="21">SUM(G17:G24)</f>
        <v>0</v>
      </c>
      <c r="H25" s="132">
        <f t="shared" si="21"/>
        <v>0</v>
      </c>
      <c r="I25" s="132">
        <f t="shared" si="21"/>
        <v>872.99742672028356</v>
      </c>
      <c r="J25" s="132">
        <f t="shared" si="21"/>
        <v>8856.917039976528</v>
      </c>
    </row>
    <row r="27" spans="1:12" x14ac:dyDescent="0.25">
      <c r="D27" s="20" t="s">
        <v>444</v>
      </c>
      <c r="F27" s="132">
        <f>+F13-F25</f>
        <v>0</v>
      </c>
      <c r="G27" s="132">
        <f t="shared" ref="G27:J27" si="22">+G13-G25</f>
        <v>0</v>
      </c>
      <c r="H27" s="132">
        <f t="shared" si="22"/>
        <v>0</v>
      </c>
      <c r="I27" s="132">
        <f t="shared" si="22"/>
        <v>7856.9768404825518</v>
      </c>
      <c r="J27" s="132">
        <f t="shared" si="22"/>
        <v>46425.751119929584</v>
      </c>
    </row>
  </sheetData>
  <hyperlinks>
    <hyperlink ref="A1" location="Input!A1" display="Torna Input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workbookViewId="0">
      <selection activeCell="C3" sqref="C3:G5"/>
    </sheetView>
  </sheetViews>
  <sheetFormatPr defaultRowHeight="15" x14ac:dyDescent="0.25"/>
  <cols>
    <col min="2" max="2" width="17.28515625" bestFit="1" customWidth="1"/>
    <col min="3" max="3" width="19.28515625" bestFit="1" customWidth="1"/>
    <col min="4" max="7" width="12.7109375" bestFit="1" customWidth="1"/>
  </cols>
  <sheetData>
    <row r="1" spans="1:7" x14ac:dyDescent="0.25">
      <c r="A1" s="44" t="s">
        <v>129</v>
      </c>
    </row>
    <row r="2" spans="1:7" x14ac:dyDescent="0.25">
      <c r="C2" s="54">
        <f>YEAR(+SPm!N2)</f>
        <v>2014</v>
      </c>
      <c r="D2" s="54">
        <f>YEAR(+SPm!Z2)</f>
        <v>2015</v>
      </c>
      <c r="E2" s="54">
        <f>YEAR(+SPm!AL2)</f>
        <v>2016</v>
      </c>
      <c r="F2" s="54">
        <f>YEAR(+SPm!AX2)</f>
        <v>2017</v>
      </c>
      <c r="G2" s="54">
        <f>YEAR(+SPm!BJ2)</f>
        <v>2018</v>
      </c>
    </row>
    <row r="3" spans="1:7" x14ac:dyDescent="0.25">
      <c r="B3" t="s">
        <v>339</v>
      </c>
      <c r="C3" s="142">
        <f>+SUM(CEm!B68:M68)</f>
        <v>-11637.342475967151</v>
      </c>
      <c r="D3" s="142">
        <f>+SUM(CEm!N66:Y66)</f>
        <v>-1084.9283464199832</v>
      </c>
      <c r="E3" s="142">
        <f>+SUM(CEm!Z68:AK68)</f>
        <v>12379.373662054102</v>
      </c>
      <c r="F3" s="142">
        <f>+SUM(CEm!AL68:AW68)</f>
        <v>25285.680780912535</v>
      </c>
      <c r="G3" s="142">
        <f>+SUM(CEm!AX68:BI68)</f>
        <v>157950.48045687462</v>
      </c>
    </row>
    <row r="4" spans="1:7" x14ac:dyDescent="0.25">
      <c r="B4" t="s">
        <v>203</v>
      </c>
      <c r="C4" s="169"/>
      <c r="D4" s="169"/>
      <c r="E4" s="169"/>
      <c r="F4" s="169"/>
      <c r="G4" s="169"/>
    </row>
    <row r="5" spans="1:7" x14ac:dyDescent="0.25">
      <c r="B5" t="s">
        <v>340</v>
      </c>
      <c r="C5" s="142">
        <f>+C3*0.95</f>
        <v>-11055.475352168793</v>
      </c>
      <c r="D5" s="142">
        <f t="shared" ref="D5:G5" si="0">+D3*0.95</f>
        <v>-1030.681929098984</v>
      </c>
      <c r="E5" s="142">
        <f t="shared" si="0"/>
        <v>11760.404978951396</v>
      </c>
      <c r="F5" s="142">
        <f t="shared" si="0"/>
        <v>24021.396741866905</v>
      </c>
      <c r="G5" s="142">
        <f t="shared" si="0"/>
        <v>150052.95643403087</v>
      </c>
    </row>
    <row r="6" spans="1:7" x14ac:dyDescent="0.25">
      <c r="C6" s="26" t="str">
        <f>+IF(C5&gt;C4,"","oltre max distribuile")</f>
        <v>oltre max distribuile</v>
      </c>
    </row>
  </sheetData>
  <hyperlinks>
    <hyperlink ref="A1" location="Input!A1" display="Torna Inpu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28"/>
  <sheetViews>
    <sheetView workbookViewId="0">
      <selection activeCell="I7" sqref="I7"/>
    </sheetView>
  </sheetViews>
  <sheetFormatPr defaultRowHeight="15" x14ac:dyDescent="0.25"/>
  <cols>
    <col min="4" max="4" width="10.140625" bestFit="1" customWidth="1"/>
  </cols>
  <sheetData>
    <row r="2" spans="3:11" x14ac:dyDescent="0.25">
      <c r="C2" s="41">
        <v>0</v>
      </c>
    </row>
    <row r="3" spans="3:11" x14ac:dyDescent="0.25">
      <c r="C3" s="41">
        <v>30</v>
      </c>
      <c r="E3" s="41">
        <v>2014</v>
      </c>
      <c r="F3" s="120">
        <v>41640</v>
      </c>
      <c r="I3" t="s">
        <v>433</v>
      </c>
    </row>
    <row r="4" spans="3:11" x14ac:dyDescent="0.25">
      <c r="C4" s="41">
        <v>60</v>
      </c>
      <c r="E4" s="41">
        <f>+E3+1</f>
        <v>2015</v>
      </c>
      <c r="F4" s="120">
        <v>42005</v>
      </c>
      <c r="I4" t="s">
        <v>434</v>
      </c>
    </row>
    <row r="5" spans="3:11" x14ac:dyDescent="0.25">
      <c r="C5" s="41">
        <v>90</v>
      </c>
      <c r="E5" s="41">
        <f t="shared" ref="E5:E9" si="0">+E4+1</f>
        <v>2016</v>
      </c>
      <c r="F5" s="120">
        <v>42370</v>
      </c>
      <c r="I5" t="s">
        <v>435</v>
      </c>
    </row>
    <row r="6" spans="3:11" x14ac:dyDescent="0.25">
      <c r="E6" s="41">
        <f t="shared" si="0"/>
        <v>2017</v>
      </c>
      <c r="F6" s="120">
        <v>42736</v>
      </c>
      <c r="I6" t="s">
        <v>436</v>
      </c>
    </row>
    <row r="7" spans="3:11" x14ac:dyDescent="0.25">
      <c r="E7" s="41">
        <f t="shared" si="0"/>
        <v>2018</v>
      </c>
      <c r="F7" s="120">
        <v>43101</v>
      </c>
    </row>
    <row r="8" spans="3:11" x14ac:dyDescent="0.25">
      <c r="E8" s="41">
        <f t="shared" si="0"/>
        <v>2019</v>
      </c>
      <c r="F8" s="120">
        <v>43466</v>
      </c>
    </row>
    <row r="9" spans="3:11" x14ac:dyDescent="0.25">
      <c r="E9" s="41">
        <f t="shared" si="0"/>
        <v>2020</v>
      </c>
      <c r="F9" s="120">
        <v>43831</v>
      </c>
    </row>
    <row r="10" spans="3:11" x14ac:dyDescent="0.25">
      <c r="E10" s="41">
        <f>+E9+1</f>
        <v>2021</v>
      </c>
      <c r="F10" s="120">
        <v>44197</v>
      </c>
    </row>
    <row r="11" spans="3:11" x14ac:dyDescent="0.25">
      <c r="E11" s="41"/>
      <c r="I11" s="54"/>
    </row>
    <row r="12" spans="3:11" x14ac:dyDescent="0.25">
      <c r="C12" t="s">
        <v>100</v>
      </c>
      <c r="E12" s="41"/>
      <c r="I12" s="54">
        <v>12</v>
      </c>
      <c r="K12" t="s">
        <v>205</v>
      </c>
    </row>
    <row r="13" spans="3:11" x14ac:dyDescent="0.25">
      <c r="C13" t="s">
        <v>101</v>
      </c>
      <c r="E13" s="41"/>
      <c r="G13" s="54">
        <v>1</v>
      </c>
      <c r="I13" s="54">
        <v>13</v>
      </c>
      <c r="K13" t="s">
        <v>204</v>
      </c>
    </row>
    <row r="14" spans="3:11" x14ac:dyDescent="0.25">
      <c r="E14" s="41"/>
      <c r="G14" s="54">
        <v>2</v>
      </c>
      <c r="I14" s="54">
        <v>14</v>
      </c>
      <c r="K14" t="s">
        <v>206</v>
      </c>
    </row>
    <row r="15" spans="3:11" x14ac:dyDescent="0.25">
      <c r="E15" s="41"/>
      <c r="G15" s="54">
        <v>3</v>
      </c>
      <c r="I15" s="54">
        <v>15</v>
      </c>
      <c r="K15" t="s">
        <v>207</v>
      </c>
    </row>
    <row r="16" spans="3:11" x14ac:dyDescent="0.25">
      <c r="C16" t="s">
        <v>191</v>
      </c>
      <c r="E16" s="41"/>
      <c r="G16" s="54">
        <v>4</v>
      </c>
      <c r="I16" s="54">
        <v>16</v>
      </c>
      <c r="K16" t="s">
        <v>208</v>
      </c>
    </row>
    <row r="17" spans="3:11" x14ac:dyDescent="0.25">
      <c r="C17" t="s">
        <v>192</v>
      </c>
      <c r="E17" s="41"/>
      <c r="G17" s="54">
        <v>5</v>
      </c>
      <c r="I17" s="54"/>
      <c r="K17" t="s">
        <v>209</v>
      </c>
    </row>
    <row r="18" spans="3:11" x14ac:dyDescent="0.25">
      <c r="E18" s="41"/>
      <c r="G18" s="54">
        <v>6</v>
      </c>
      <c r="I18" s="54"/>
      <c r="K18" t="s">
        <v>210</v>
      </c>
    </row>
    <row r="19" spans="3:11" x14ac:dyDescent="0.25">
      <c r="E19" s="41"/>
      <c r="G19" s="54">
        <v>7</v>
      </c>
      <c r="K19" t="s">
        <v>211</v>
      </c>
    </row>
    <row r="20" spans="3:11" x14ac:dyDescent="0.25">
      <c r="E20" s="41"/>
      <c r="G20" s="54">
        <v>8</v>
      </c>
      <c r="K20" t="s">
        <v>212</v>
      </c>
    </row>
    <row r="21" spans="3:11" x14ac:dyDescent="0.25">
      <c r="E21" s="41"/>
      <c r="G21" s="54">
        <v>9</v>
      </c>
      <c r="K21" t="s">
        <v>213</v>
      </c>
    </row>
    <row r="22" spans="3:11" x14ac:dyDescent="0.25">
      <c r="E22" s="41"/>
      <c r="G22" s="54">
        <v>10</v>
      </c>
      <c r="K22" t="s">
        <v>214</v>
      </c>
    </row>
    <row r="23" spans="3:11" x14ac:dyDescent="0.25">
      <c r="E23" s="41"/>
      <c r="K23" t="s">
        <v>215</v>
      </c>
    </row>
    <row r="26" spans="3:11" x14ac:dyDescent="0.25">
      <c r="D26" s="31">
        <f>+SPm!C2</f>
        <v>41640</v>
      </c>
      <c r="E26" s="75" t="s">
        <v>250</v>
      </c>
    </row>
    <row r="27" spans="3:11" x14ac:dyDescent="0.25">
      <c r="D27" s="31">
        <f>EOMONTH(D26,1)</f>
        <v>41698</v>
      </c>
      <c r="E27" s="75" t="s">
        <v>251</v>
      </c>
    </row>
    <row r="28" spans="3:11" x14ac:dyDescent="0.25">
      <c r="D28" s="31">
        <f t="shared" ref="D28:D85" si="1">EOMONTH(D27,1)</f>
        <v>41729</v>
      </c>
      <c r="E28" s="75" t="s">
        <v>252</v>
      </c>
    </row>
    <row r="29" spans="3:11" x14ac:dyDescent="0.25">
      <c r="D29" s="31">
        <f t="shared" si="1"/>
        <v>41759</v>
      </c>
      <c r="E29" s="75" t="s">
        <v>253</v>
      </c>
    </row>
    <row r="30" spans="3:11" x14ac:dyDescent="0.25">
      <c r="D30" s="31">
        <f t="shared" si="1"/>
        <v>41790</v>
      </c>
      <c r="E30" s="75" t="s">
        <v>254</v>
      </c>
    </row>
    <row r="31" spans="3:11" x14ac:dyDescent="0.25">
      <c r="D31" s="31">
        <f t="shared" si="1"/>
        <v>41820</v>
      </c>
      <c r="E31" s="75" t="s">
        <v>255</v>
      </c>
    </row>
    <row r="32" spans="3:11" x14ac:dyDescent="0.25">
      <c r="D32" s="31">
        <f t="shared" si="1"/>
        <v>41851</v>
      </c>
      <c r="E32" s="75" t="s">
        <v>256</v>
      </c>
    </row>
    <row r="33" spans="4:5" x14ac:dyDescent="0.25">
      <c r="D33" s="31">
        <f t="shared" si="1"/>
        <v>41882</v>
      </c>
      <c r="E33" s="75" t="s">
        <v>257</v>
      </c>
    </row>
    <row r="34" spans="4:5" x14ac:dyDescent="0.25">
      <c r="D34" s="31">
        <f t="shared" si="1"/>
        <v>41912</v>
      </c>
      <c r="E34" s="75" t="s">
        <v>258</v>
      </c>
    </row>
    <row r="35" spans="4:5" x14ac:dyDescent="0.25">
      <c r="D35" s="31">
        <f t="shared" si="1"/>
        <v>41943</v>
      </c>
      <c r="E35" s="75" t="s">
        <v>259</v>
      </c>
    </row>
    <row r="36" spans="4:5" x14ac:dyDescent="0.25">
      <c r="D36" s="31">
        <f t="shared" si="1"/>
        <v>41973</v>
      </c>
      <c r="E36" s="75" t="s">
        <v>260</v>
      </c>
    </row>
    <row r="37" spans="4:5" x14ac:dyDescent="0.25">
      <c r="D37" s="31">
        <f t="shared" si="1"/>
        <v>42004</v>
      </c>
      <c r="E37" s="75" t="s">
        <v>245</v>
      </c>
    </row>
    <row r="38" spans="4:5" x14ac:dyDescent="0.25">
      <c r="D38" s="31">
        <f t="shared" si="1"/>
        <v>42035</v>
      </c>
      <c r="E38" s="75" t="s">
        <v>261</v>
      </c>
    </row>
    <row r="39" spans="4:5" x14ac:dyDescent="0.25">
      <c r="D39" s="31">
        <f t="shared" si="1"/>
        <v>42063</v>
      </c>
      <c r="E39" s="75" t="s">
        <v>262</v>
      </c>
    </row>
    <row r="40" spans="4:5" x14ac:dyDescent="0.25">
      <c r="D40" s="31">
        <f t="shared" si="1"/>
        <v>42094</v>
      </c>
      <c r="E40" s="75" t="s">
        <v>263</v>
      </c>
    </row>
    <row r="41" spans="4:5" x14ac:dyDescent="0.25">
      <c r="D41" s="31">
        <f t="shared" si="1"/>
        <v>42124</v>
      </c>
      <c r="E41" s="75" t="s">
        <v>264</v>
      </c>
    </row>
    <row r="42" spans="4:5" x14ac:dyDescent="0.25">
      <c r="D42" s="31">
        <f t="shared" si="1"/>
        <v>42155</v>
      </c>
      <c r="E42" s="75" t="s">
        <v>265</v>
      </c>
    </row>
    <row r="43" spans="4:5" x14ac:dyDescent="0.25">
      <c r="D43" s="31">
        <f t="shared" si="1"/>
        <v>42185</v>
      </c>
      <c r="E43" s="75" t="s">
        <v>266</v>
      </c>
    </row>
    <row r="44" spans="4:5" x14ac:dyDescent="0.25">
      <c r="D44" s="31">
        <f t="shared" si="1"/>
        <v>42216</v>
      </c>
      <c r="E44" s="75" t="s">
        <v>267</v>
      </c>
    </row>
    <row r="45" spans="4:5" x14ac:dyDescent="0.25">
      <c r="D45" s="31">
        <f t="shared" si="1"/>
        <v>42247</v>
      </c>
      <c r="E45" s="75" t="s">
        <v>268</v>
      </c>
    </row>
    <row r="46" spans="4:5" x14ac:dyDescent="0.25">
      <c r="D46" s="31">
        <f t="shared" si="1"/>
        <v>42277</v>
      </c>
      <c r="E46" s="75" t="s">
        <v>269</v>
      </c>
    </row>
    <row r="47" spans="4:5" x14ac:dyDescent="0.25">
      <c r="D47" s="31">
        <f t="shared" si="1"/>
        <v>42308</v>
      </c>
      <c r="E47" s="75" t="s">
        <v>270</v>
      </c>
    </row>
    <row r="48" spans="4:5" x14ac:dyDescent="0.25">
      <c r="D48" s="31">
        <f t="shared" si="1"/>
        <v>42338</v>
      </c>
      <c r="E48" s="75" t="s">
        <v>271</v>
      </c>
    </row>
    <row r="49" spans="4:5" x14ac:dyDescent="0.25">
      <c r="D49" s="31">
        <f t="shared" si="1"/>
        <v>42369</v>
      </c>
      <c r="E49" s="75" t="s">
        <v>272</v>
      </c>
    </row>
    <row r="50" spans="4:5" x14ac:dyDescent="0.25">
      <c r="D50" s="31">
        <f t="shared" si="1"/>
        <v>42400</v>
      </c>
      <c r="E50" s="75" t="s">
        <v>273</v>
      </c>
    </row>
    <row r="51" spans="4:5" x14ac:dyDescent="0.25">
      <c r="D51" s="31">
        <f t="shared" si="1"/>
        <v>42429</v>
      </c>
      <c r="E51" s="75" t="s">
        <v>274</v>
      </c>
    </row>
    <row r="52" spans="4:5" x14ac:dyDescent="0.25">
      <c r="D52" s="31">
        <f t="shared" si="1"/>
        <v>42460</v>
      </c>
      <c r="E52" s="75" t="s">
        <v>275</v>
      </c>
    </row>
    <row r="53" spans="4:5" x14ac:dyDescent="0.25">
      <c r="D53" s="31">
        <f t="shared" si="1"/>
        <v>42490</v>
      </c>
      <c r="E53" s="75" t="s">
        <v>276</v>
      </c>
    </row>
    <row r="54" spans="4:5" x14ac:dyDescent="0.25">
      <c r="D54" s="31">
        <f t="shared" si="1"/>
        <v>42521</v>
      </c>
      <c r="E54" s="75" t="s">
        <v>277</v>
      </c>
    </row>
    <row r="55" spans="4:5" x14ac:dyDescent="0.25">
      <c r="D55" s="31">
        <f t="shared" si="1"/>
        <v>42551</v>
      </c>
      <c r="E55" s="75" t="s">
        <v>278</v>
      </c>
    </row>
    <row r="56" spans="4:5" x14ac:dyDescent="0.25">
      <c r="D56" s="31">
        <f t="shared" si="1"/>
        <v>42582</v>
      </c>
      <c r="E56" s="75" t="s">
        <v>279</v>
      </c>
    </row>
    <row r="57" spans="4:5" x14ac:dyDescent="0.25">
      <c r="D57" s="31">
        <f t="shared" si="1"/>
        <v>42613</v>
      </c>
      <c r="E57" s="75" t="s">
        <v>280</v>
      </c>
    </row>
    <row r="58" spans="4:5" x14ac:dyDescent="0.25">
      <c r="D58" s="31">
        <f t="shared" si="1"/>
        <v>42643</v>
      </c>
      <c r="E58" s="75" t="s">
        <v>281</v>
      </c>
    </row>
    <row r="59" spans="4:5" x14ac:dyDescent="0.25">
      <c r="D59" s="31">
        <f t="shared" si="1"/>
        <v>42674</v>
      </c>
      <c r="E59" s="75" t="s">
        <v>282</v>
      </c>
    </row>
    <row r="60" spans="4:5" x14ac:dyDescent="0.25">
      <c r="D60" s="31">
        <f t="shared" si="1"/>
        <v>42704</v>
      </c>
      <c r="E60" s="75" t="s">
        <v>283</v>
      </c>
    </row>
    <row r="61" spans="4:5" x14ac:dyDescent="0.25">
      <c r="D61" s="31">
        <f t="shared" si="1"/>
        <v>42735</v>
      </c>
      <c r="E61" s="75" t="s">
        <v>284</v>
      </c>
    </row>
    <row r="62" spans="4:5" x14ac:dyDescent="0.25">
      <c r="D62" s="31">
        <f t="shared" si="1"/>
        <v>42766</v>
      </c>
      <c r="E62" s="75" t="s">
        <v>285</v>
      </c>
    </row>
    <row r="63" spans="4:5" x14ac:dyDescent="0.25">
      <c r="D63" s="31">
        <f t="shared" si="1"/>
        <v>42794</v>
      </c>
      <c r="E63" s="75" t="s">
        <v>286</v>
      </c>
    </row>
    <row r="64" spans="4:5" x14ac:dyDescent="0.25">
      <c r="D64" s="31">
        <f t="shared" si="1"/>
        <v>42825</v>
      </c>
      <c r="E64" s="75" t="s">
        <v>287</v>
      </c>
    </row>
    <row r="65" spans="4:5" x14ac:dyDescent="0.25">
      <c r="D65" s="31">
        <f t="shared" si="1"/>
        <v>42855</v>
      </c>
      <c r="E65" s="75" t="s">
        <v>288</v>
      </c>
    </row>
    <row r="66" spans="4:5" x14ac:dyDescent="0.25">
      <c r="D66" s="31">
        <f t="shared" si="1"/>
        <v>42886</v>
      </c>
      <c r="E66" s="75" t="s">
        <v>289</v>
      </c>
    </row>
    <row r="67" spans="4:5" x14ac:dyDescent="0.25">
      <c r="D67" s="31">
        <f t="shared" si="1"/>
        <v>42916</v>
      </c>
      <c r="E67" s="75" t="s">
        <v>290</v>
      </c>
    </row>
    <row r="68" spans="4:5" x14ac:dyDescent="0.25">
      <c r="D68" s="31">
        <f t="shared" si="1"/>
        <v>42947</v>
      </c>
      <c r="E68" s="75" t="s">
        <v>291</v>
      </c>
    </row>
    <row r="69" spans="4:5" x14ac:dyDescent="0.25">
      <c r="D69" s="31">
        <f t="shared" si="1"/>
        <v>42978</v>
      </c>
      <c r="E69" s="75" t="s">
        <v>292</v>
      </c>
    </row>
    <row r="70" spans="4:5" x14ac:dyDescent="0.25">
      <c r="D70" s="31">
        <f t="shared" si="1"/>
        <v>43008</v>
      </c>
      <c r="E70" s="75" t="s">
        <v>293</v>
      </c>
    </row>
    <row r="71" spans="4:5" x14ac:dyDescent="0.25">
      <c r="D71" s="31">
        <f t="shared" si="1"/>
        <v>43039</v>
      </c>
      <c r="E71" s="75" t="s">
        <v>294</v>
      </c>
    </row>
    <row r="72" spans="4:5" x14ac:dyDescent="0.25">
      <c r="D72" s="31">
        <f t="shared" si="1"/>
        <v>43069</v>
      </c>
      <c r="E72" s="75" t="s">
        <v>295</v>
      </c>
    </row>
    <row r="73" spans="4:5" x14ac:dyDescent="0.25">
      <c r="D73" s="31">
        <f t="shared" si="1"/>
        <v>43100</v>
      </c>
      <c r="E73" s="75" t="s">
        <v>296</v>
      </c>
    </row>
    <row r="74" spans="4:5" x14ac:dyDescent="0.25">
      <c r="D74" s="31">
        <f t="shared" si="1"/>
        <v>43131</v>
      </c>
      <c r="E74" s="75" t="s">
        <v>313</v>
      </c>
    </row>
    <row r="75" spans="4:5" x14ac:dyDescent="0.25">
      <c r="D75" s="31">
        <f t="shared" si="1"/>
        <v>43159</v>
      </c>
      <c r="E75" s="75" t="s">
        <v>314</v>
      </c>
    </row>
    <row r="76" spans="4:5" x14ac:dyDescent="0.25">
      <c r="D76" s="31">
        <f t="shared" si="1"/>
        <v>43190</v>
      </c>
      <c r="E76" s="75" t="s">
        <v>315</v>
      </c>
    </row>
    <row r="77" spans="4:5" x14ac:dyDescent="0.25">
      <c r="D77" s="31">
        <f t="shared" si="1"/>
        <v>43220</v>
      </c>
      <c r="E77" s="75" t="s">
        <v>316</v>
      </c>
    </row>
    <row r="78" spans="4:5" x14ac:dyDescent="0.25">
      <c r="D78" s="31">
        <f t="shared" si="1"/>
        <v>43251</v>
      </c>
      <c r="E78" s="75" t="s">
        <v>317</v>
      </c>
    </row>
    <row r="79" spans="4:5" x14ac:dyDescent="0.25">
      <c r="D79" s="31">
        <f t="shared" si="1"/>
        <v>43281</v>
      </c>
      <c r="E79" s="75" t="s">
        <v>318</v>
      </c>
    </row>
    <row r="80" spans="4:5" x14ac:dyDescent="0.25">
      <c r="D80" s="31">
        <f t="shared" si="1"/>
        <v>43312</v>
      </c>
      <c r="E80" s="75" t="s">
        <v>319</v>
      </c>
    </row>
    <row r="81" spans="4:5" x14ac:dyDescent="0.25">
      <c r="D81" s="31">
        <f t="shared" si="1"/>
        <v>43343</v>
      </c>
      <c r="E81" s="75" t="s">
        <v>320</v>
      </c>
    </row>
    <row r="82" spans="4:5" x14ac:dyDescent="0.25">
      <c r="D82" s="31">
        <f t="shared" si="1"/>
        <v>43373</v>
      </c>
      <c r="E82" s="75" t="s">
        <v>321</v>
      </c>
    </row>
    <row r="83" spans="4:5" x14ac:dyDescent="0.25">
      <c r="D83" s="31">
        <f t="shared" si="1"/>
        <v>43404</v>
      </c>
      <c r="E83" s="75" t="s">
        <v>322</v>
      </c>
    </row>
    <row r="84" spans="4:5" x14ac:dyDescent="0.25">
      <c r="D84" s="31">
        <f t="shared" si="1"/>
        <v>43434</v>
      </c>
      <c r="E84" s="75" t="s">
        <v>323</v>
      </c>
    </row>
    <row r="85" spans="4:5" x14ac:dyDescent="0.25">
      <c r="D85" s="31">
        <f t="shared" si="1"/>
        <v>43465</v>
      </c>
      <c r="E85" s="75" t="s">
        <v>324</v>
      </c>
    </row>
    <row r="86" spans="4:5" x14ac:dyDescent="0.25">
      <c r="D86" s="31"/>
    </row>
    <row r="87" spans="4:5" x14ac:dyDescent="0.25">
      <c r="D87" s="31"/>
    </row>
    <row r="88" spans="4:5" x14ac:dyDescent="0.25">
      <c r="D88" s="31"/>
    </row>
    <row r="89" spans="4:5" x14ac:dyDescent="0.25">
      <c r="D89" s="31"/>
    </row>
    <row r="90" spans="4:5" x14ac:dyDescent="0.25">
      <c r="D90" s="31"/>
    </row>
    <row r="91" spans="4:5" x14ac:dyDescent="0.25">
      <c r="D91" s="31"/>
    </row>
    <row r="92" spans="4:5" x14ac:dyDescent="0.25">
      <c r="D92" s="31"/>
    </row>
    <row r="93" spans="4:5" x14ac:dyDescent="0.25">
      <c r="D93" s="31"/>
    </row>
    <row r="94" spans="4:5" x14ac:dyDescent="0.25">
      <c r="D94" s="31"/>
    </row>
    <row r="95" spans="4:5" x14ac:dyDescent="0.25">
      <c r="D95" s="31"/>
    </row>
    <row r="96" spans="4:5" x14ac:dyDescent="0.25">
      <c r="D96" s="31"/>
    </row>
    <row r="97" spans="4:4" x14ac:dyDescent="0.25">
      <c r="D97" s="31"/>
    </row>
    <row r="98" spans="4:4" x14ac:dyDescent="0.25">
      <c r="D98" s="31"/>
    </row>
    <row r="99" spans="4:4" x14ac:dyDescent="0.25">
      <c r="D99" s="31"/>
    </row>
    <row r="100" spans="4:4" x14ac:dyDescent="0.25">
      <c r="D100" s="31"/>
    </row>
    <row r="101" spans="4:4" x14ac:dyDescent="0.25">
      <c r="D101" s="31"/>
    </row>
    <row r="102" spans="4:4" x14ac:dyDescent="0.25">
      <c r="D102" s="31"/>
    </row>
    <row r="103" spans="4:4" x14ac:dyDescent="0.25">
      <c r="D103" s="31"/>
    </row>
    <row r="104" spans="4:4" x14ac:dyDescent="0.25">
      <c r="D104" s="31"/>
    </row>
    <row r="105" spans="4:4" x14ac:dyDescent="0.25">
      <c r="D105" s="31"/>
    </row>
    <row r="106" spans="4:4" x14ac:dyDescent="0.25">
      <c r="D106" s="31"/>
    </row>
    <row r="107" spans="4:4" x14ac:dyDescent="0.25">
      <c r="D107" s="31"/>
    </row>
    <row r="108" spans="4:4" x14ac:dyDescent="0.25">
      <c r="D108" s="31"/>
    </row>
    <row r="109" spans="4:4" x14ac:dyDescent="0.25">
      <c r="D109" s="31"/>
    </row>
    <row r="110" spans="4:4" x14ac:dyDescent="0.25">
      <c r="D110" s="31"/>
    </row>
    <row r="111" spans="4:4" x14ac:dyDescent="0.25">
      <c r="D111" s="31"/>
    </row>
    <row r="112" spans="4:4" x14ac:dyDescent="0.25">
      <c r="D112" s="31"/>
    </row>
    <row r="113" spans="4:4" x14ac:dyDescent="0.25">
      <c r="D113" s="31"/>
    </row>
    <row r="114" spans="4:4" x14ac:dyDescent="0.25">
      <c r="D114" s="31"/>
    </row>
    <row r="115" spans="4:4" x14ac:dyDescent="0.25">
      <c r="D115" s="31"/>
    </row>
    <row r="116" spans="4:4" x14ac:dyDescent="0.25">
      <c r="D116" s="31"/>
    </row>
    <row r="117" spans="4:4" x14ac:dyDescent="0.25">
      <c r="D117" s="31"/>
    </row>
    <row r="118" spans="4:4" x14ac:dyDescent="0.25">
      <c r="D118" s="31"/>
    </row>
    <row r="119" spans="4:4" x14ac:dyDescent="0.25">
      <c r="D119" s="31"/>
    </row>
    <row r="120" spans="4:4" x14ac:dyDescent="0.25">
      <c r="D120" s="31"/>
    </row>
    <row r="121" spans="4:4" x14ac:dyDescent="0.25">
      <c r="D121" s="31"/>
    </row>
    <row r="122" spans="4:4" x14ac:dyDescent="0.25">
      <c r="D122" s="31"/>
    </row>
    <row r="123" spans="4:4" x14ac:dyDescent="0.25">
      <c r="D123" s="31"/>
    </row>
    <row r="124" spans="4:4" x14ac:dyDescent="0.25">
      <c r="D124" s="31"/>
    </row>
    <row r="125" spans="4:4" x14ac:dyDescent="0.25">
      <c r="D125" s="31"/>
    </row>
    <row r="126" spans="4:4" x14ac:dyDescent="0.25">
      <c r="D126" s="31"/>
    </row>
    <row r="127" spans="4:4" x14ac:dyDescent="0.25">
      <c r="D127" s="31"/>
    </row>
    <row r="128" spans="4:4" x14ac:dyDescent="0.25">
      <c r="D128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37"/>
  <sheetViews>
    <sheetView showGridLines="0" workbookViewId="0">
      <pane xSplit="3" ySplit="2" topLeftCell="AZ9" activePane="bottomRight" state="frozen"/>
      <selection pane="topRight" activeCell="D1" sqref="D1"/>
      <selection pane="bottomLeft" activeCell="A3" sqref="A3"/>
      <selection pane="bottomRight" activeCell="D4" sqref="D4:BK32"/>
    </sheetView>
  </sheetViews>
  <sheetFormatPr defaultRowHeight="15" x14ac:dyDescent="0.25"/>
  <cols>
    <col min="2" max="2" width="21.5703125" bestFit="1" customWidth="1"/>
    <col min="4" max="4" width="13.140625" bestFit="1" customWidth="1"/>
    <col min="5" max="18" width="13.42578125" bestFit="1" customWidth="1"/>
    <col min="19" max="20" width="14.42578125" bestFit="1" customWidth="1"/>
    <col min="21" max="27" width="14.140625" bestFit="1" customWidth="1"/>
    <col min="28" max="63" width="14.42578125" bestFit="1" customWidth="1"/>
  </cols>
  <sheetData>
    <row r="1" spans="1:63" x14ac:dyDescent="0.25">
      <c r="A1" s="102" t="s">
        <v>341</v>
      </c>
      <c r="D1" s="116">
        <v>1</v>
      </c>
      <c r="E1" s="116">
        <f>+D1+1</f>
        <v>2</v>
      </c>
      <c r="F1" s="116">
        <f t="shared" ref="F1:BK1" si="0">+E1+1</f>
        <v>3</v>
      </c>
      <c r="G1" s="116">
        <f t="shared" si="0"/>
        <v>4</v>
      </c>
      <c r="H1" s="116">
        <f t="shared" si="0"/>
        <v>5</v>
      </c>
      <c r="I1" s="116">
        <f t="shared" si="0"/>
        <v>6</v>
      </c>
      <c r="J1" s="116">
        <f t="shared" si="0"/>
        <v>7</v>
      </c>
      <c r="K1" s="116">
        <f t="shared" si="0"/>
        <v>8</v>
      </c>
      <c r="L1" s="116">
        <f t="shared" si="0"/>
        <v>9</v>
      </c>
      <c r="M1" s="116">
        <f t="shared" si="0"/>
        <v>10</v>
      </c>
      <c r="N1" s="116">
        <f t="shared" si="0"/>
        <v>11</v>
      </c>
      <c r="O1" s="116">
        <f t="shared" si="0"/>
        <v>12</v>
      </c>
      <c r="P1" s="116">
        <f t="shared" si="0"/>
        <v>13</v>
      </c>
      <c r="Q1" s="116">
        <f t="shared" si="0"/>
        <v>14</v>
      </c>
      <c r="R1" s="116">
        <f t="shared" si="0"/>
        <v>15</v>
      </c>
      <c r="S1" s="116">
        <f t="shared" si="0"/>
        <v>16</v>
      </c>
      <c r="T1" s="116">
        <f t="shared" si="0"/>
        <v>17</v>
      </c>
      <c r="U1" s="116">
        <f t="shared" si="0"/>
        <v>18</v>
      </c>
      <c r="V1" s="116">
        <f t="shared" si="0"/>
        <v>19</v>
      </c>
      <c r="W1" s="116">
        <f t="shared" si="0"/>
        <v>20</v>
      </c>
      <c r="X1" s="116">
        <f t="shared" si="0"/>
        <v>21</v>
      </c>
      <c r="Y1" s="116">
        <f t="shared" si="0"/>
        <v>22</v>
      </c>
      <c r="Z1" s="116">
        <f t="shared" si="0"/>
        <v>23</v>
      </c>
      <c r="AA1" s="116">
        <f t="shared" si="0"/>
        <v>24</v>
      </c>
      <c r="AB1" s="116">
        <f t="shared" si="0"/>
        <v>25</v>
      </c>
      <c r="AC1" s="116">
        <f t="shared" si="0"/>
        <v>26</v>
      </c>
      <c r="AD1" s="116">
        <f t="shared" si="0"/>
        <v>27</v>
      </c>
      <c r="AE1" s="116">
        <f t="shared" si="0"/>
        <v>28</v>
      </c>
      <c r="AF1" s="116">
        <f t="shared" si="0"/>
        <v>29</v>
      </c>
      <c r="AG1" s="116">
        <f t="shared" si="0"/>
        <v>30</v>
      </c>
      <c r="AH1" s="116">
        <f t="shared" si="0"/>
        <v>31</v>
      </c>
      <c r="AI1" s="116">
        <f t="shared" si="0"/>
        <v>32</v>
      </c>
      <c r="AJ1" s="116">
        <f t="shared" si="0"/>
        <v>33</v>
      </c>
      <c r="AK1" s="116">
        <f t="shared" si="0"/>
        <v>34</v>
      </c>
      <c r="AL1" s="116">
        <f t="shared" si="0"/>
        <v>35</v>
      </c>
      <c r="AM1" s="116">
        <f t="shared" si="0"/>
        <v>36</v>
      </c>
      <c r="AN1" s="116">
        <f t="shared" si="0"/>
        <v>37</v>
      </c>
      <c r="AO1" s="116">
        <f t="shared" si="0"/>
        <v>38</v>
      </c>
      <c r="AP1" s="116">
        <f t="shared" si="0"/>
        <v>39</v>
      </c>
      <c r="AQ1" s="116">
        <f t="shared" si="0"/>
        <v>40</v>
      </c>
      <c r="AR1" s="116">
        <f t="shared" si="0"/>
        <v>41</v>
      </c>
      <c r="AS1" s="116">
        <f t="shared" si="0"/>
        <v>42</v>
      </c>
      <c r="AT1" s="116">
        <f t="shared" si="0"/>
        <v>43</v>
      </c>
      <c r="AU1" s="116">
        <f t="shared" si="0"/>
        <v>44</v>
      </c>
      <c r="AV1" s="116">
        <f t="shared" si="0"/>
        <v>45</v>
      </c>
      <c r="AW1" s="116">
        <f t="shared" si="0"/>
        <v>46</v>
      </c>
      <c r="AX1" s="116">
        <f t="shared" si="0"/>
        <v>47</v>
      </c>
      <c r="AY1" s="116">
        <f t="shared" si="0"/>
        <v>48</v>
      </c>
      <c r="AZ1" s="116">
        <f t="shared" si="0"/>
        <v>49</v>
      </c>
      <c r="BA1" s="116">
        <f t="shared" si="0"/>
        <v>50</v>
      </c>
      <c r="BB1" s="116">
        <f t="shared" si="0"/>
        <v>51</v>
      </c>
      <c r="BC1" s="116">
        <f t="shared" si="0"/>
        <v>52</v>
      </c>
      <c r="BD1" s="116">
        <f t="shared" si="0"/>
        <v>53</v>
      </c>
      <c r="BE1" s="116">
        <f t="shared" si="0"/>
        <v>54</v>
      </c>
      <c r="BF1" s="116">
        <f t="shared" si="0"/>
        <v>55</v>
      </c>
      <c r="BG1" s="116">
        <f t="shared" si="0"/>
        <v>56</v>
      </c>
      <c r="BH1" s="116">
        <f t="shared" si="0"/>
        <v>57</v>
      </c>
      <c r="BI1" s="116">
        <f t="shared" si="0"/>
        <v>58</v>
      </c>
      <c r="BJ1" s="116">
        <f t="shared" si="0"/>
        <v>59</v>
      </c>
      <c r="BK1" s="116">
        <f t="shared" si="0"/>
        <v>60</v>
      </c>
    </row>
    <row r="2" spans="1:63" x14ac:dyDescent="0.25">
      <c r="B2" s="20" t="s">
        <v>99</v>
      </c>
      <c r="D2" s="31">
        <f>+SPm!C2</f>
        <v>41640</v>
      </c>
      <c r="E2" s="31">
        <f>+SPm!D2</f>
        <v>41698</v>
      </c>
      <c r="F2" s="31">
        <f>+SPm!E2</f>
        <v>41729</v>
      </c>
      <c r="G2" s="31">
        <f>+SPm!F2</f>
        <v>41759</v>
      </c>
      <c r="H2" s="31">
        <f>+SPm!G2</f>
        <v>41790</v>
      </c>
      <c r="I2" s="31">
        <f>+SPm!H2</f>
        <v>41820</v>
      </c>
      <c r="J2" s="31">
        <f>+SPm!I2</f>
        <v>41851</v>
      </c>
      <c r="K2" s="31">
        <f>+SPm!J2</f>
        <v>41882</v>
      </c>
      <c r="L2" s="31">
        <f>+SPm!K2</f>
        <v>41912</v>
      </c>
      <c r="M2" s="31">
        <f>+SPm!L2</f>
        <v>41943</v>
      </c>
      <c r="N2" s="31">
        <f>+SPm!M2</f>
        <v>41973</v>
      </c>
      <c r="O2" s="31">
        <f>+SPm!N2</f>
        <v>42004</v>
      </c>
      <c r="P2" s="31">
        <f>+SPm!O2</f>
        <v>42035</v>
      </c>
      <c r="Q2" s="31">
        <f>+SPm!P2</f>
        <v>42063</v>
      </c>
      <c r="R2" s="31">
        <f>+SPm!Q2</f>
        <v>42094</v>
      </c>
      <c r="S2" s="31">
        <f>+SPm!R2</f>
        <v>42124</v>
      </c>
      <c r="T2" s="31">
        <f>+SPm!S2</f>
        <v>42155</v>
      </c>
      <c r="U2" s="31">
        <f>+SPm!T2</f>
        <v>42185</v>
      </c>
      <c r="V2" s="31">
        <f>+SPm!U2</f>
        <v>42216</v>
      </c>
      <c r="W2" s="31">
        <f>+SPm!V2</f>
        <v>42247</v>
      </c>
      <c r="X2" s="31">
        <f>+SPm!W2</f>
        <v>42277</v>
      </c>
      <c r="Y2" s="31">
        <f>+SPm!X2</f>
        <v>42308</v>
      </c>
      <c r="Z2" s="31">
        <f>+SPm!Y2</f>
        <v>42338</v>
      </c>
      <c r="AA2" s="31">
        <f>+SPm!Z2</f>
        <v>42369</v>
      </c>
      <c r="AB2" s="31">
        <f>+SPm!AA2</f>
        <v>42400</v>
      </c>
      <c r="AC2" s="31">
        <f>+SPm!AB2</f>
        <v>42429</v>
      </c>
      <c r="AD2" s="31">
        <f>+SPm!AC2</f>
        <v>42460</v>
      </c>
      <c r="AE2" s="31">
        <f>+SPm!AD2</f>
        <v>42490</v>
      </c>
      <c r="AF2" s="31">
        <f>+SPm!AE2</f>
        <v>42521</v>
      </c>
      <c r="AG2" s="31">
        <f>+SPm!AF2</f>
        <v>42551</v>
      </c>
      <c r="AH2" s="31">
        <f>+SPm!AG2</f>
        <v>42582</v>
      </c>
      <c r="AI2" s="31">
        <f>+SPm!AH2</f>
        <v>42613</v>
      </c>
      <c r="AJ2" s="31">
        <f>+SPm!AI2</f>
        <v>42643</v>
      </c>
      <c r="AK2" s="31">
        <f>+SPm!AJ2</f>
        <v>42674</v>
      </c>
      <c r="AL2" s="31">
        <f>+SPm!AK2</f>
        <v>42704</v>
      </c>
      <c r="AM2" s="31">
        <f>+SPm!AL2</f>
        <v>42735</v>
      </c>
      <c r="AN2" s="31">
        <f>+SPm!AM2</f>
        <v>42766</v>
      </c>
      <c r="AO2" s="31">
        <f>+SPm!AN2</f>
        <v>42794</v>
      </c>
      <c r="AP2" s="31">
        <f>+SPm!AO2</f>
        <v>42825</v>
      </c>
      <c r="AQ2" s="31">
        <f>+SPm!AP2</f>
        <v>42855</v>
      </c>
      <c r="AR2" s="31">
        <f>+SPm!AQ2</f>
        <v>42886</v>
      </c>
      <c r="AS2" s="31">
        <f>+SPm!AR2</f>
        <v>42916</v>
      </c>
      <c r="AT2" s="31">
        <f>+SPm!AS2</f>
        <v>42947</v>
      </c>
      <c r="AU2" s="31">
        <f>+SPm!AT2</f>
        <v>42978</v>
      </c>
      <c r="AV2" s="31">
        <f>+SPm!AU2</f>
        <v>43008</v>
      </c>
      <c r="AW2" s="31">
        <f>+SPm!AV2</f>
        <v>43039</v>
      </c>
      <c r="AX2" s="31">
        <f>+SPm!AW2</f>
        <v>43069</v>
      </c>
      <c r="AY2" s="31">
        <f>+SPm!AX2</f>
        <v>43100</v>
      </c>
      <c r="AZ2" s="31">
        <f>+SPm!AY2</f>
        <v>43131</v>
      </c>
      <c r="BA2" s="31">
        <f>+SPm!AZ2</f>
        <v>43159</v>
      </c>
      <c r="BB2" s="31">
        <f>+SPm!BA2</f>
        <v>43190</v>
      </c>
      <c r="BC2" s="31">
        <f>+SPm!BB2</f>
        <v>43220</v>
      </c>
      <c r="BD2" s="31">
        <f>+SPm!BC2</f>
        <v>43251</v>
      </c>
      <c r="BE2" s="31">
        <f>+SPm!BD2</f>
        <v>43281</v>
      </c>
      <c r="BF2" s="31">
        <f>+SPm!BE2</f>
        <v>43312</v>
      </c>
      <c r="BG2" s="31">
        <f>+SPm!BF2</f>
        <v>43343</v>
      </c>
      <c r="BH2" s="31">
        <f>+SPm!BG2</f>
        <v>43373</v>
      </c>
      <c r="BI2" s="31">
        <f>+SPm!BH2</f>
        <v>43404</v>
      </c>
      <c r="BJ2" s="31">
        <f>+SPm!BI2</f>
        <v>43434</v>
      </c>
      <c r="BK2" s="31">
        <f>+SPm!BJ2</f>
        <v>43465</v>
      </c>
    </row>
    <row r="4" spans="1:63" x14ac:dyDescent="0.25">
      <c r="B4" t="s">
        <v>121</v>
      </c>
      <c r="D4" s="142">
        <f>+M_Vendite!D182</f>
        <v>0</v>
      </c>
      <c r="E4" s="142">
        <f>+M_Vendite!E182</f>
        <v>1000</v>
      </c>
      <c r="F4" s="142">
        <f>+M_Vendite!F182</f>
        <v>1000</v>
      </c>
      <c r="G4" s="142">
        <f>+M_Vendite!G182</f>
        <v>1000</v>
      </c>
      <c r="H4" s="142">
        <f>+M_Vendite!H182</f>
        <v>1000</v>
      </c>
      <c r="I4" s="142">
        <f>+M_Vendite!I182</f>
        <v>1000</v>
      </c>
      <c r="J4" s="142">
        <f>+M_Vendite!J182</f>
        <v>1000</v>
      </c>
      <c r="K4" s="142">
        <f>+M_Vendite!K182</f>
        <v>1000</v>
      </c>
      <c r="L4" s="142">
        <f>+M_Vendite!L182</f>
        <v>1000</v>
      </c>
      <c r="M4" s="142">
        <f>+M_Vendite!M182</f>
        <v>1000</v>
      </c>
      <c r="N4" s="142">
        <f>+M_Vendite!N182</f>
        <v>1000</v>
      </c>
      <c r="O4" s="142">
        <f>+M_Vendite!O182</f>
        <v>1000</v>
      </c>
      <c r="P4" s="142">
        <f>+M_Vendite!P182</f>
        <v>1000</v>
      </c>
      <c r="Q4" s="142">
        <f>+M_Vendite!Q182</f>
        <v>2000</v>
      </c>
      <c r="R4" s="142">
        <f>+M_Vendite!R182</f>
        <v>2000</v>
      </c>
      <c r="S4" s="142">
        <f>+M_Vendite!S182</f>
        <v>2000</v>
      </c>
      <c r="T4" s="142">
        <f>+M_Vendite!T182</f>
        <v>2000</v>
      </c>
      <c r="U4" s="142">
        <f>+M_Vendite!U182</f>
        <v>2000</v>
      </c>
      <c r="V4" s="142">
        <f>+M_Vendite!V182</f>
        <v>2000</v>
      </c>
      <c r="W4" s="142">
        <f>+M_Vendite!W182</f>
        <v>2000</v>
      </c>
      <c r="X4" s="142">
        <f>+M_Vendite!X182</f>
        <v>2000</v>
      </c>
      <c r="Y4" s="142">
        <f>+M_Vendite!Y182</f>
        <v>2000</v>
      </c>
      <c r="Z4" s="142">
        <f>+M_Vendite!Z182</f>
        <v>2000</v>
      </c>
      <c r="AA4" s="142">
        <f>+M_Vendite!AA182</f>
        <v>2000</v>
      </c>
      <c r="AB4" s="142">
        <f>+M_Vendite!AB182</f>
        <v>2000</v>
      </c>
      <c r="AC4" s="142">
        <f>+M_Vendite!AC182</f>
        <v>3000</v>
      </c>
      <c r="AD4" s="142">
        <f>+M_Vendite!AD182</f>
        <v>3000</v>
      </c>
      <c r="AE4" s="142">
        <f>+M_Vendite!AE182</f>
        <v>3000</v>
      </c>
      <c r="AF4" s="142">
        <f>+M_Vendite!AF182</f>
        <v>3000</v>
      </c>
      <c r="AG4" s="142">
        <f>+M_Vendite!AG182</f>
        <v>3000</v>
      </c>
      <c r="AH4" s="142">
        <f>+M_Vendite!AH182</f>
        <v>3000</v>
      </c>
      <c r="AI4" s="142">
        <f>+M_Vendite!AI182</f>
        <v>3000</v>
      </c>
      <c r="AJ4" s="142">
        <f>+M_Vendite!AJ182</f>
        <v>3000</v>
      </c>
      <c r="AK4" s="142">
        <f>+M_Vendite!AK182</f>
        <v>3000</v>
      </c>
      <c r="AL4" s="142">
        <f>+M_Vendite!AL182</f>
        <v>3000</v>
      </c>
      <c r="AM4" s="142">
        <f>+M_Vendite!AM182</f>
        <v>3000</v>
      </c>
      <c r="AN4" s="142">
        <f>+M_Vendite!AN182</f>
        <v>3000</v>
      </c>
      <c r="AO4" s="142">
        <f>+M_Vendite!AO182</f>
        <v>4000</v>
      </c>
      <c r="AP4" s="142">
        <f>+M_Vendite!AP182</f>
        <v>4000</v>
      </c>
      <c r="AQ4" s="142">
        <f>+M_Vendite!AQ182</f>
        <v>4000</v>
      </c>
      <c r="AR4" s="142">
        <f>+M_Vendite!AR182</f>
        <v>4000</v>
      </c>
      <c r="AS4" s="142">
        <f>+M_Vendite!AS182</f>
        <v>4000</v>
      </c>
      <c r="AT4" s="142">
        <f>+M_Vendite!AT182</f>
        <v>4000</v>
      </c>
      <c r="AU4" s="142">
        <f>+M_Vendite!AU182</f>
        <v>4000</v>
      </c>
      <c r="AV4" s="142">
        <f>+M_Vendite!AV182</f>
        <v>4000</v>
      </c>
      <c r="AW4" s="142">
        <f>+M_Vendite!AW182</f>
        <v>4000</v>
      </c>
      <c r="AX4" s="142">
        <f>+M_Vendite!AX182</f>
        <v>4000</v>
      </c>
      <c r="AY4" s="142">
        <f>+M_Vendite!AY182</f>
        <v>4000</v>
      </c>
      <c r="AZ4" s="142">
        <f>+M_Vendite!AZ182</f>
        <v>4000</v>
      </c>
      <c r="BA4" s="142">
        <f>+M_Vendite!BA182</f>
        <v>4000</v>
      </c>
      <c r="BB4" s="142">
        <f>+M_Vendite!BB182</f>
        <v>4000</v>
      </c>
      <c r="BC4" s="142">
        <f>+M_Vendite!BC182</f>
        <v>14000</v>
      </c>
      <c r="BD4" s="142">
        <f>+M_Vendite!BD182</f>
        <v>14000</v>
      </c>
      <c r="BE4" s="142">
        <f>+M_Vendite!BE182</f>
        <v>14000</v>
      </c>
      <c r="BF4" s="142">
        <f>+M_Vendite!BF182</f>
        <v>14000</v>
      </c>
      <c r="BG4" s="142">
        <f>+M_Vendite!BG182</f>
        <v>14000</v>
      </c>
      <c r="BH4" s="142">
        <f>+M_Vendite!BH182</f>
        <v>14000</v>
      </c>
      <c r="BI4" s="142">
        <f>+M_Vendite!BI182</f>
        <v>14000</v>
      </c>
      <c r="BJ4" s="142">
        <f>+M_Vendite!BJ182</f>
        <v>14000</v>
      </c>
      <c r="BK4" s="142">
        <f>+M_Vendite!BK182</f>
        <v>14000</v>
      </c>
    </row>
    <row r="5" spans="1:63" x14ac:dyDescent="0.25">
      <c r="B5" t="s">
        <v>238</v>
      </c>
      <c r="D5" s="142">
        <f>+'M-Finanziamenti'!C26</f>
        <v>0</v>
      </c>
      <c r="E5" s="142">
        <f>+'M-Finanziamenti'!D26</f>
        <v>20000</v>
      </c>
      <c r="F5" s="142">
        <f>+'M-Finanziamenti'!E26</f>
        <v>0</v>
      </c>
      <c r="G5" s="142">
        <f>+'M-Finanziamenti'!F26</f>
        <v>0</v>
      </c>
      <c r="H5" s="142">
        <f>+'M-Finanziamenti'!G26</f>
        <v>0</v>
      </c>
      <c r="I5" s="142">
        <f>+'M-Finanziamenti'!H26</f>
        <v>0</v>
      </c>
      <c r="J5" s="142">
        <f>+'M-Finanziamenti'!I26</f>
        <v>0</v>
      </c>
      <c r="K5" s="142">
        <f>+'M-Finanziamenti'!J26</f>
        <v>0</v>
      </c>
      <c r="L5" s="142">
        <f>+'M-Finanziamenti'!K26</f>
        <v>0</v>
      </c>
      <c r="M5" s="142">
        <f>+'M-Finanziamenti'!L26</f>
        <v>0</v>
      </c>
      <c r="N5" s="142">
        <f>+'M-Finanziamenti'!M26</f>
        <v>0</v>
      </c>
      <c r="O5" s="142">
        <f>+'M-Finanziamenti'!N26</f>
        <v>0</v>
      </c>
      <c r="P5" s="142">
        <f>+'M-Finanziamenti'!O26</f>
        <v>0</v>
      </c>
      <c r="Q5" s="142">
        <f>+'M-Finanziamenti'!P26</f>
        <v>0</v>
      </c>
      <c r="R5" s="142">
        <f>+'M-Finanziamenti'!Q26</f>
        <v>0</v>
      </c>
      <c r="S5" s="142">
        <f>+'M-Finanziamenti'!R26</f>
        <v>0</v>
      </c>
      <c r="T5" s="142">
        <f>+'M-Finanziamenti'!S26</f>
        <v>0</v>
      </c>
      <c r="U5" s="142">
        <f>+'M-Finanziamenti'!T26</f>
        <v>0</v>
      </c>
      <c r="V5" s="142">
        <f>+'M-Finanziamenti'!U26</f>
        <v>0</v>
      </c>
      <c r="W5" s="142">
        <f>+'M-Finanziamenti'!V26</f>
        <v>0</v>
      </c>
      <c r="X5" s="142">
        <f>+'M-Finanziamenti'!W26</f>
        <v>0</v>
      </c>
      <c r="Y5" s="142">
        <f>+'M-Finanziamenti'!X26</f>
        <v>0</v>
      </c>
      <c r="Z5" s="142">
        <f>+'M-Finanziamenti'!Y26</f>
        <v>0</v>
      </c>
      <c r="AA5" s="142">
        <f>+'M-Finanziamenti'!Z26</f>
        <v>0</v>
      </c>
      <c r="AB5" s="142">
        <f>+'M-Finanziamenti'!AA26</f>
        <v>0</v>
      </c>
      <c r="AC5" s="142">
        <f>+'M-Finanziamenti'!AB26</f>
        <v>0</v>
      </c>
      <c r="AD5" s="142">
        <f>+'M-Finanziamenti'!AC26</f>
        <v>0</v>
      </c>
      <c r="AE5" s="142">
        <f>+'M-Finanziamenti'!AD26</f>
        <v>0</v>
      </c>
      <c r="AF5" s="142">
        <f>+'M-Finanziamenti'!AE26</f>
        <v>0</v>
      </c>
      <c r="AG5" s="142">
        <f>+'M-Finanziamenti'!AF26</f>
        <v>0</v>
      </c>
      <c r="AH5" s="142">
        <f>+'M-Finanziamenti'!AG26</f>
        <v>0</v>
      </c>
      <c r="AI5" s="142">
        <f>+'M-Finanziamenti'!AH26</f>
        <v>0</v>
      </c>
      <c r="AJ5" s="142">
        <f>+'M-Finanziamenti'!AI26</f>
        <v>0</v>
      </c>
      <c r="AK5" s="142">
        <f>+'M-Finanziamenti'!AJ26</f>
        <v>0</v>
      </c>
      <c r="AL5" s="142">
        <f>+'M-Finanziamenti'!AK26</f>
        <v>0</v>
      </c>
      <c r="AM5" s="142">
        <f>+'M-Finanziamenti'!AL26</f>
        <v>0</v>
      </c>
      <c r="AN5" s="142">
        <f>+'M-Finanziamenti'!AM26</f>
        <v>0</v>
      </c>
      <c r="AO5" s="142">
        <f>+'M-Finanziamenti'!AN26</f>
        <v>0</v>
      </c>
      <c r="AP5" s="142">
        <f>+'M-Finanziamenti'!AO26</f>
        <v>0</v>
      </c>
      <c r="AQ5" s="142">
        <f>+'M-Finanziamenti'!AP26</f>
        <v>0</v>
      </c>
      <c r="AR5" s="142">
        <f>+'M-Finanziamenti'!AQ26</f>
        <v>0</v>
      </c>
      <c r="AS5" s="142">
        <f>+'M-Finanziamenti'!AR26</f>
        <v>0</v>
      </c>
      <c r="AT5" s="142">
        <f>+'M-Finanziamenti'!AS26</f>
        <v>0</v>
      </c>
      <c r="AU5" s="142">
        <f>+'M-Finanziamenti'!AT26</f>
        <v>0</v>
      </c>
      <c r="AV5" s="142">
        <f>+'M-Finanziamenti'!AU26</f>
        <v>0</v>
      </c>
      <c r="AW5" s="142">
        <f>+'M-Finanziamenti'!AV26</f>
        <v>0</v>
      </c>
      <c r="AX5" s="142">
        <f>+'M-Finanziamenti'!AW26</f>
        <v>0</v>
      </c>
      <c r="AY5" s="142">
        <f>+'M-Finanziamenti'!AX26</f>
        <v>0</v>
      </c>
      <c r="AZ5" s="142">
        <f>+'M-Finanziamenti'!AY26</f>
        <v>0</v>
      </c>
      <c r="BA5" s="142">
        <f>+'M-Finanziamenti'!AZ26</f>
        <v>0</v>
      </c>
      <c r="BB5" s="142">
        <f>+'M-Finanziamenti'!BA26</f>
        <v>0</v>
      </c>
      <c r="BC5" s="142">
        <f>+'M-Finanziamenti'!BB26</f>
        <v>0</v>
      </c>
      <c r="BD5" s="142">
        <f>+'M-Finanziamenti'!BC26</f>
        <v>0</v>
      </c>
      <c r="BE5" s="142">
        <f>+'M-Finanziamenti'!BD26</f>
        <v>0</v>
      </c>
      <c r="BF5" s="142">
        <f>+'M-Finanziamenti'!BE26</f>
        <v>0</v>
      </c>
      <c r="BG5" s="142">
        <f>+'M-Finanziamenti'!BF26</f>
        <v>0</v>
      </c>
      <c r="BH5" s="142">
        <f>+'M-Finanziamenti'!BG26</f>
        <v>0</v>
      </c>
      <c r="BI5" s="142">
        <f>+'M-Finanziamenti'!BH26</f>
        <v>0</v>
      </c>
      <c r="BJ5" s="142">
        <f>+'M-Finanziamenti'!BI26</f>
        <v>0</v>
      </c>
      <c r="BK5" s="142">
        <f>+'M-Finanziamenti'!BJ26</f>
        <v>0</v>
      </c>
    </row>
    <row r="6" spans="1:63" x14ac:dyDescent="0.25">
      <c r="B6" t="s">
        <v>338</v>
      </c>
      <c r="D6" s="142">
        <f>+'I_Cap soc'!C3</f>
        <v>0</v>
      </c>
      <c r="E6" s="142">
        <f>+'I_Cap soc'!D3</f>
        <v>0</v>
      </c>
      <c r="F6" s="142">
        <f>+'I_Cap soc'!E3</f>
        <v>0</v>
      </c>
      <c r="G6" s="142">
        <f>+'I_Cap soc'!F3</f>
        <v>0</v>
      </c>
      <c r="H6" s="142">
        <f>+'I_Cap soc'!G3</f>
        <v>0</v>
      </c>
      <c r="I6" s="142">
        <f>+'I_Cap soc'!H3</f>
        <v>0</v>
      </c>
      <c r="J6" s="142">
        <f>+'I_Cap soc'!I3</f>
        <v>0</v>
      </c>
      <c r="K6" s="142">
        <f>+'I_Cap soc'!J3</f>
        <v>0</v>
      </c>
      <c r="L6" s="142">
        <f>+'I_Cap soc'!K3</f>
        <v>0</v>
      </c>
      <c r="M6" s="142">
        <f>+'I_Cap soc'!L3</f>
        <v>0</v>
      </c>
      <c r="N6" s="142">
        <f>+'I_Cap soc'!M3</f>
        <v>0</v>
      </c>
      <c r="O6" s="142">
        <f>+'I_Cap soc'!N3</f>
        <v>0</v>
      </c>
      <c r="P6" s="142">
        <f>+'I_Cap soc'!O3</f>
        <v>0</v>
      </c>
      <c r="Q6" s="142">
        <f>+'I_Cap soc'!P3</f>
        <v>0</v>
      </c>
      <c r="R6" s="142">
        <f>+'I_Cap soc'!Q3</f>
        <v>0</v>
      </c>
      <c r="S6" s="142">
        <f>+'I_Cap soc'!R3</f>
        <v>0</v>
      </c>
      <c r="T6" s="142">
        <f>+'I_Cap soc'!S3</f>
        <v>0</v>
      </c>
      <c r="U6" s="142">
        <f>+'I_Cap soc'!T3</f>
        <v>0</v>
      </c>
      <c r="V6" s="142">
        <f>+'I_Cap soc'!U3</f>
        <v>0</v>
      </c>
      <c r="W6" s="142">
        <f>+'I_Cap soc'!V3</f>
        <v>0</v>
      </c>
      <c r="X6" s="142">
        <f>+'I_Cap soc'!W3</f>
        <v>0</v>
      </c>
      <c r="Y6" s="142">
        <f>+'I_Cap soc'!X3</f>
        <v>0</v>
      </c>
      <c r="Z6" s="142">
        <f>+'I_Cap soc'!Y3</f>
        <v>0</v>
      </c>
      <c r="AA6" s="142">
        <f>+'I_Cap soc'!Z3</f>
        <v>0</v>
      </c>
      <c r="AB6" s="142">
        <f>+'I_Cap soc'!AA3</f>
        <v>0</v>
      </c>
      <c r="AC6" s="142">
        <f>+'I_Cap soc'!AB3</f>
        <v>0</v>
      </c>
      <c r="AD6" s="142">
        <f>+'I_Cap soc'!AC3</f>
        <v>0</v>
      </c>
      <c r="AE6" s="142">
        <f>+'I_Cap soc'!AD3</f>
        <v>0</v>
      </c>
      <c r="AF6" s="142">
        <f>+'I_Cap soc'!AE3</f>
        <v>0</v>
      </c>
      <c r="AG6" s="142">
        <f>+'I_Cap soc'!AF3</f>
        <v>0</v>
      </c>
      <c r="AH6" s="142">
        <f>+'I_Cap soc'!AG3</f>
        <v>0</v>
      </c>
      <c r="AI6" s="142">
        <f>+'I_Cap soc'!AH3</f>
        <v>0</v>
      </c>
      <c r="AJ6" s="142">
        <f>+'I_Cap soc'!AI3</f>
        <v>0</v>
      </c>
      <c r="AK6" s="142">
        <f>+'I_Cap soc'!AJ3</f>
        <v>0</v>
      </c>
      <c r="AL6" s="142">
        <f>+'I_Cap soc'!AK3</f>
        <v>0</v>
      </c>
      <c r="AM6" s="142">
        <f>+'I_Cap soc'!AL3</f>
        <v>0</v>
      </c>
      <c r="AN6" s="142">
        <f>+'I_Cap soc'!AM3</f>
        <v>0</v>
      </c>
      <c r="AO6" s="142">
        <f>+'I_Cap soc'!AN3</f>
        <v>0</v>
      </c>
      <c r="AP6" s="142">
        <f>+'I_Cap soc'!AO3</f>
        <v>0</v>
      </c>
      <c r="AQ6" s="142">
        <f>+'I_Cap soc'!AP3</f>
        <v>0</v>
      </c>
      <c r="AR6" s="142">
        <f>+'I_Cap soc'!AQ3</f>
        <v>0</v>
      </c>
      <c r="AS6" s="142">
        <f>+'I_Cap soc'!AR3</f>
        <v>0</v>
      </c>
      <c r="AT6" s="142">
        <f>+'I_Cap soc'!AS3</f>
        <v>0</v>
      </c>
      <c r="AU6" s="142">
        <f>+'I_Cap soc'!AT3</f>
        <v>0</v>
      </c>
      <c r="AV6" s="142">
        <f>+'I_Cap soc'!AU3</f>
        <v>0</v>
      </c>
      <c r="AW6" s="142">
        <f>+'I_Cap soc'!AV3</f>
        <v>0</v>
      </c>
      <c r="AX6" s="142">
        <f>+'I_Cap soc'!AW3</f>
        <v>0</v>
      </c>
      <c r="AY6" s="142">
        <f>+'I_Cap soc'!AX3</f>
        <v>0</v>
      </c>
      <c r="AZ6" s="142">
        <f>+'I_Cap soc'!AY3</f>
        <v>0</v>
      </c>
      <c r="BA6" s="142">
        <f>+'I_Cap soc'!AZ3</f>
        <v>0</v>
      </c>
      <c r="BB6" s="142">
        <f>+'I_Cap soc'!BA3</f>
        <v>0</v>
      </c>
      <c r="BC6" s="142">
        <f>+'I_Cap soc'!BB3</f>
        <v>0</v>
      </c>
      <c r="BD6" s="142">
        <f>+'I_Cap soc'!BC3</f>
        <v>0</v>
      </c>
      <c r="BE6" s="142">
        <f>+'I_Cap soc'!BD3</f>
        <v>0</v>
      </c>
      <c r="BF6" s="142">
        <f>+'I_Cap soc'!BE3</f>
        <v>0</v>
      </c>
      <c r="BG6" s="142">
        <f>+'I_Cap soc'!BF3</f>
        <v>0</v>
      </c>
      <c r="BH6" s="142">
        <f>+'I_Cap soc'!BG3</f>
        <v>0</v>
      </c>
      <c r="BI6" s="142">
        <f>+'I_Cap soc'!BH3</f>
        <v>0</v>
      </c>
      <c r="BJ6" s="142">
        <f>+'I_Cap soc'!BI3</f>
        <v>0</v>
      </c>
      <c r="BK6" s="142">
        <f>+'I_Cap soc'!BJ3</f>
        <v>0</v>
      </c>
    </row>
    <row r="7" spans="1:63" x14ac:dyDescent="0.25">
      <c r="B7" t="s">
        <v>393</v>
      </c>
      <c r="D7" s="142"/>
      <c r="E7" s="142">
        <f>+IF(CEm!B60&gt;0,CEm!B60,0)</f>
        <v>0</v>
      </c>
      <c r="F7" s="142">
        <f>+IF(CEm!C60&gt;0,CEm!C60,0)</f>
        <v>330.86956521739131</v>
      </c>
      <c r="G7" s="142">
        <f>+IF(CEm!D60&gt;0,CEm!D60,0)</f>
        <v>292.97079485472847</v>
      </c>
      <c r="H7" s="142">
        <f>+IF(CEm!E60&gt;0,CEm!E60,0)</f>
        <v>254.31404908481235</v>
      </c>
      <c r="I7" s="142">
        <f>+IF(CEm!F60&gt;0,CEm!F60,0)</f>
        <v>214.88416839949795</v>
      </c>
      <c r="J7" s="142">
        <f>+IF(CEm!G60&gt;0,CEm!G60,0)</f>
        <v>174.66569010047724</v>
      </c>
      <c r="K7" s="142">
        <f>+IF(CEm!H60&gt;0,CEm!H60,0)</f>
        <v>133.64284223547608</v>
      </c>
      <c r="L7" s="142">
        <f>+IF(CEm!I60&gt;0,CEm!I60,0)</f>
        <v>91.799537413174946</v>
      </c>
      <c r="M7" s="142">
        <f>+IF(CEm!J60&gt;0,CEm!J60,0)</f>
        <v>49.11936649442778</v>
      </c>
      <c r="N7" s="142">
        <f>+IF(CEm!K60&gt;0,CEm!K60,0)</f>
        <v>5.5855921573056548</v>
      </c>
      <c r="O7" s="142">
        <f>+IF(CEm!L60&gt;0,CEm!L60,0)</f>
        <v>0</v>
      </c>
      <c r="P7" s="142">
        <f>+IF(CEm!M60&gt;0,CEm!M60,0)</f>
        <v>0</v>
      </c>
      <c r="Q7" s="142">
        <f>+IF(CEm!N60&gt;0,CEm!N60,0)</f>
        <v>0</v>
      </c>
      <c r="R7" s="142">
        <f>+IF(CEm!O60&gt;0,CEm!O60,0)</f>
        <v>0</v>
      </c>
      <c r="S7" s="142">
        <f>+IF(CEm!P60&gt;0,CEm!P60,0)</f>
        <v>0</v>
      </c>
      <c r="T7" s="142">
        <f>+IF(CEm!Q60&gt;0,CEm!Q60,0)</f>
        <v>0</v>
      </c>
      <c r="U7" s="142">
        <f>+IF(CEm!R60&gt;0,CEm!R60,0)</f>
        <v>0</v>
      </c>
      <c r="V7" s="142">
        <f>+IF(CEm!S60&gt;0,CEm!S60,0)</f>
        <v>0</v>
      </c>
      <c r="W7" s="142">
        <f>+IF(CEm!T60&gt;0,CEm!T60,0)</f>
        <v>0</v>
      </c>
      <c r="X7" s="142">
        <f>+IF(CEm!U60&gt;0,CEm!U60,0)</f>
        <v>0</v>
      </c>
      <c r="Y7" s="142">
        <f>+IF(CEm!V60&gt;0,CEm!V60,0)</f>
        <v>0</v>
      </c>
      <c r="Z7" s="142">
        <f>+IF(CEm!W60&gt;0,CEm!W60,0)</f>
        <v>0</v>
      </c>
      <c r="AA7" s="142">
        <f>+IF(CEm!X60&gt;0,CEm!X60,0)</f>
        <v>0</v>
      </c>
      <c r="AB7" s="142">
        <f>+IF(CEm!Y60&gt;0,CEm!Y60,0)</f>
        <v>0</v>
      </c>
      <c r="AC7" s="142">
        <f>+IF(CEm!Z60&gt;0,CEm!Z60,0)</f>
        <v>0</v>
      </c>
      <c r="AD7" s="142">
        <f>+IF(CEm!AA60&gt;0,CEm!AA60,0)</f>
        <v>40.846335904091575</v>
      </c>
      <c r="AE7" s="142">
        <f>+IF(CEm!AB60&gt;0,CEm!AB60,0)</f>
        <v>43.346664621291531</v>
      </c>
      <c r="AF7" s="142">
        <f>+IF(CEm!AC60&gt;0,CEm!AC60,0)</f>
        <v>43.471681057151528</v>
      </c>
      <c r="AG7" s="142">
        <f>+IF(CEm!AD60&gt;0,CEm!AD60,0)</f>
        <v>43.477931878944538</v>
      </c>
      <c r="AH7" s="142">
        <f>+IF(CEm!AE60&gt;0,CEm!AE60,0)</f>
        <v>43.478244420034187</v>
      </c>
      <c r="AI7" s="142">
        <f>+IF(CEm!AF60&gt;0,CEm!AF60,0)</f>
        <v>43.478260047088661</v>
      </c>
      <c r="AJ7" s="142">
        <f>+IF(CEm!AG60&gt;0,CEm!AG60,0)</f>
        <v>43.478260828441378</v>
      </c>
      <c r="AK7" s="142">
        <f>+IF(CEm!AH60&gt;0,CEm!AH60,0)</f>
        <v>43.478260867509022</v>
      </c>
      <c r="AL7" s="142">
        <f>+IF(CEm!AI60&gt;0,CEm!AI60,0)</f>
        <v>43.47826086946241</v>
      </c>
      <c r="AM7" s="142">
        <f>+IF(CEm!AJ60&gt;0,CEm!AJ60,0)</f>
        <v>43.478260869560067</v>
      </c>
      <c r="AN7" s="142">
        <f>+IF(CEm!AK60&gt;0,CEm!AK60,0)</f>
        <v>43.478260869564956</v>
      </c>
      <c r="AO7" s="142">
        <f>+IF(CEm!AL60&gt;0,CEm!AL60,0)</f>
        <v>43.478260869565204</v>
      </c>
      <c r="AP7" s="142">
        <f>+IF(CEm!AM60&gt;0,CEm!AM60,0)</f>
        <v>93.478260869565204</v>
      </c>
      <c r="AQ7" s="142">
        <f>+IF(CEm!AN60&gt;0,CEm!AN60,0)</f>
        <v>95.978260869565204</v>
      </c>
      <c r="AR7" s="142">
        <f>+IF(CEm!AO60&gt;0,CEm!AO60,0)</f>
        <v>96.103260869565204</v>
      </c>
      <c r="AS7" s="142">
        <f>+IF(CEm!AP60&gt;0,CEm!AP60,0)</f>
        <v>96.109510869565213</v>
      </c>
      <c r="AT7" s="142">
        <f>+IF(CEm!AQ60&gt;0,CEm!AQ60,0)</f>
        <v>20.775442662908173</v>
      </c>
      <c r="AU7" s="142">
        <f>+IF(CEm!AR60&gt;0,CEm!AR60,0)</f>
        <v>57.712690646601118</v>
      </c>
      <c r="AV7" s="142">
        <f>+IF(CEm!AS60&gt;0,CEm!AS60,0)</f>
        <v>95.388683589967911</v>
      </c>
      <c r="AW7" s="142">
        <f>+IF(CEm!AT60&gt;0,CEm!AT60,0)</f>
        <v>133.81819639220205</v>
      </c>
      <c r="AX7" s="142">
        <f>+IF(CEm!AU60&gt;0,CEm!AU60,0)</f>
        <v>173.01629945048089</v>
      </c>
      <c r="AY7" s="142">
        <f>+IF(CEm!AV60&gt;0,CEm!AV60,0)</f>
        <v>212.99836456992526</v>
      </c>
      <c r="AZ7" s="142">
        <f>+IF(CEm!AW60&gt;0,CEm!AW60,0)</f>
        <v>253.78007099175855</v>
      </c>
      <c r="BA7" s="142">
        <f>+IF(CEm!AX60&gt;0,CEm!AX60,0)</f>
        <v>295.37741154202848</v>
      </c>
      <c r="BB7" s="142">
        <f>+IF(CEm!AY60&gt;0,CEm!AY60,0)</f>
        <v>337.80669890330387</v>
      </c>
      <c r="BC7" s="142">
        <f>+IF(CEm!AZ60&gt;0,CEm!AZ60,0)</f>
        <v>381.08457201180471</v>
      </c>
      <c r="BD7" s="142">
        <f>+IF(CEm!BA60&gt;0,CEm!BA60,0)</f>
        <v>625.2280025824756</v>
      </c>
      <c r="BE7" s="142">
        <f>+IF(CEm!BB60&gt;0,CEm!BB60,0)</f>
        <v>874.25430176455995</v>
      </c>
      <c r="BF7" s="142">
        <f>+IF(CEm!BC60&gt;0,CEm!BC60,0)</f>
        <v>1128.2611269302859</v>
      </c>
      <c r="BG7" s="142">
        <f>+IF(CEm!BD60&gt;0,CEm!BD60,0)</f>
        <v>1387.3480885993265</v>
      </c>
      <c r="BH7" s="142">
        <f>+IF(CEm!BE60&gt;0,CEm!BE60,0)</f>
        <v>1651.6167895017477</v>
      </c>
      <c r="BI7" s="142">
        <f>+IF(CEm!BF60&gt;0,CEm!BF60,0)</f>
        <v>1921.1708644222174</v>
      </c>
      <c r="BJ7" s="142">
        <f>+IF(CEm!BG60&gt;0,CEm!BG60,0)</f>
        <v>2196.1160208410965</v>
      </c>
      <c r="BK7" s="142">
        <f>+IF(CEm!BH60&gt;0,CEm!BH60,0)</f>
        <v>2476.5600803883531</v>
      </c>
    </row>
    <row r="8" spans="1:63" x14ac:dyDescent="0.25"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</row>
    <row r="9" spans="1:63" x14ac:dyDescent="0.25"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</row>
    <row r="10" spans="1:63" x14ac:dyDescent="0.25"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</row>
    <row r="11" spans="1:63" s="100" customFormat="1" x14ac:dyDescent="0.25">
      <c r="B11" s="100" t="s">
        <v>97</v>
      </c>
      <c r="D11" s="143">
        <f>+SUM(D4:D10)</f>
        <v>0</v>
      </c>
      <c r="E11" s="143">
        <f t="shared" ref="E11:AD11" si="1">+SUM(E4:E10)</f>
        <v>21000</v>
      </c>
      <c r="F11" s="143">
        <f t="shared" si="1"/>
        <v>1330.8695652173913</v>
      </c>
      <c r="G11" s="143">
        <f t="shared" si="1"/>
        <v>1292.9707948547284</v>
      </c>
      <c r="H11" s="143">
        <f t="shared" si="1"/>
        <v>1254.3140490848123</v>
      </c>
      <c r="I11" s="143">
        <f t="shared" si="1"/>
        <v>1214.8841683994979</v>
      </c>
      <c r="J11" s="143">
        <f t="shared" si="1"/>
        <v>1174.6656901004771</v>
      </c>
      <c r="K11" s="143">
        <f t="shared" si="1"/>
        <v>1133.6428422354761</v>
      </c>
      <c r="L11" s="143">
        <f t="shared" si="1"/>
        <v>1091.7995374131749</v>
      </c>
      <c r="M11" s="143">
        <f t="shared" si="1"/>
        <v>1049.1193664944278</v>
      </c>
      <c r="N11" s="143">
        <f t="shared" si="1"/>
        <v>1005.5855921573057</v>
      </c>
      <c r="O11" s="143">
        <f t="shared" si="1"/>
        <v>1000</v>
      </c>
      <c r="P11" s="143">
        <f t="shared" si="1"/>
        <v>1000</v>
      </c>
      <c r="Q11" s="143">
        <f t="shared" si="1"/>
        <v>2000</v>
      </c>
      <c r="R11" s="143">
        <f t="shared" si="1"/>
        <v>2000</v>
      </c>
      <c r="S11" s="143">
        <f t="shared" si="1"/>
        <v>2000</v>
      </c>
      <c r="T11" s="143">
        <f t="shared" si="1"/>
        <v>2000</v>
      </c>
      <c r="U11" s="143">
        <f t="shared" si="1"/>
        <v>2000</v>
      </c>
      <c r="V11" s="143">
        <f t="shared" si="1"/>
        <v>2000</v>
      </c>
      <c r="W11" s="143">
        <f t="shared" si="1"/>
        <v>2000</v>
      </c>
      <c r="X11" s="143">
        <f t="shared" si="1"/>
        <v>2000</v>
      </c>
      <c r="Y11" s="143">
        <f t="shared" si="1"/>
        <v>2000</v>
      </c>
      <c r="Z11" s="143">
        <f t="shared" si="1"/>
        <v>2000</v>
      </c>
      <c r="AA11" s="143">
        <f t="shared" si="1"/>
        <v>2000</v>
      </c>
      <c r="AB11" s="143">
        <f t="shared" si="1"/>
        <v>2000</v>
      </c>
      <c r="AC11" s="143">
        <f t="shared" si="1"/>
        <v>3000</v>
      </c>
      <c r="AD11" s="143">
        <f t="shared" si="1"/>
        <v>3040.8463359040916</v>
      </c>
      <c r="AE11" s="143">
        <f>+SUM(AE4:AE10)</f>
        <v>3043.3466646212914</v>
      </c>
      <c r="AF11" s="143">
        <f t="shared" ref="AF11" si="2">+SUM(AF4:AF10)</f>
        <v>3043.4716810571517</v>
      </c>
      <c r="AG11" s="143">
        <f t="shared" ref="AG11" si="3">+SUM(AG4:AG10)</f>
        <v>3043.4779318789447</v>
      </c>
      <c r="AH11" s="143">
        <f t="shared" ref="AH11" si="4">+SUM(AH4:AH10)</f>
        <v>3043.4782444200341</v>
      </c>
      <c r="AI11" s="143">
        <f t="shared" ref="AI11" si="5">+SUM(AI4:AI10)</f>
        <v>3043.4782600470885</v>
      </c>
      <c r="AJ11" s="143">
        <f t="shared" ref="AJ11" si="6">+SUM(AJ4:AJ10)</f>
        <v>3043.4782608284413</v>
      </c>
      <c r="AK11" s="143">
        <f t="shared" ref="AK11" si="7">+SUM(AK4:AK10)</f>
        <v>3043.4782608675091</v>
      </c>
      <c r="AL11" s="143">
        <f t="shared" ref="AL11" si="8">+SUM(AL4:AL10)</f>
        <v>3043.4782608694622</v>
      </c>
      <c r="AM11" s="143">
        <f>+SUM(AM4:AM10)</f>
        <v>3043.47826086956</v>
      </c>
      <c r="AN11" s="143">
        <f t="shared" ref="AN11" si="9">+SUM(AN4:AN10)</f>
        <v>3043.478260869565</v>
      </c>
      <c r="AO11" s="143">
        <f t="shared" ref="AO11" si="10">+SUM(AO4:AO10)</f>
        <v>4043.478260869565</v>
      </c>
      <c r="AP11" s="143">
        <f t="shared" ref="AP11" si="11">+SUM(AP4:AP10)</f>
        <v>4093.478260869565</v>
      </c>
      <c r="AQ11" s="143">
        <f t="shared" ref="AQ11" si="12">+SUM(AQ4:AQ10)</f>
        <v>4095.978260869565</v>
      </c>
      <c r="AR11" s="143">
        <f t="shared" ref="AR11" si="13">+SUM(AR4:AR10)</f>
        <v>4096.103260869565</v>
      </c>
      <c r="AS11" s="143">
        <f t="shared" ref="AS11" si="14">+SUM(AS4:AS10)</f>
        <v>4096.1095108695654</v>
      </c>
      <c r="AT11" s="143">
        <f t="shared" ref="AT11" si="15">+SUM(AT4:AT10)</f>
        <v>4020.7754426629081</v>
      </c>
      <c r="AU11" s="143">
        <f>+SUM(AU4:AU10)</f>
        <v>4057.712690646601</v>
      </c>
      <c r="AV11" s="143">
        <f t="shared" ref="AV11" si="16">+SUM(AV4:AV10)</f>
        <v>4095.388683589968</v>
      </c>
      <c r="AW11" s="143">
        <f t="shared" ref="AW11" si="17">+SUM(AW4:AW10)</f>
        <v>4133.8181963922025</v>
      </c>
      <c r="AX11" s="143">
        <f t="shared" ref="AX11" si="18">+SUM(AX4:AX10)</f>
        <v>4173.0162994504808</v>
      </c>
      <c r="AY11" s="143">
        <f t="shared" ref="AY11" si="19">+SUM(AY4:AY10)</f>
        <v>4212.9983645699249</v>
      </c>
      <c r="AZ11" s="143">
        <f t="shared" ref="AZ11" si="20">+SUM(AZ4:AZ10)</f>
        <v>4253.7800709917583</v>
      </c>
      <c r="BA11" s="143">
        <f t="shared" ref="BA11" si="21">+SUM(BA4:BA10)</f>
        <v>4295.3774115420283</v>
      </c>
      <c r="BB11" s="143">
        <f t="shared" ref="BB11" si="22">+SUM(BB4:BB10)</f>
        <v>4337.8066989033041</v>
      </c>
      <c r="BC11" s="143">
        <f t="shared" ref="BC11" si="23">+SUM(BC4:BC10)</f>
        <v>14381.084572011805</v>
      </c>
      <c r="BD11" s="143">
        <f t="shared" ref="BD11" si="24">+SUM(BD4:BD10)</f>
        <v>14625.228002582475</v>
      </c>
      <c r="BE11" s="143">
        <f t="shared" ref="BE11" si="25">+SUM(BE4:BE10)</f>
        <v>14874.25430176456</v>
      </c>
      <c r="BF11" s="143">
        <f t="shared" ref="BF11" si="26">+SUM(BF4:BF10)</f>
        <v>15128.261126930285</v>
      </c>
      <c r="BG11" s="143">
        <f t="shared" ref="BG11" si="27">+SUM(BG4:BG10)</f>
        <v>15387.348088599327</v>
      </c>
      <c r="BH11" s="143">
        <f t="shared" ref="BH11" si="28">+SUM(BH4:BH10)</f>
        <v>15651.616789501748</v>
      </c>
      <c r="BI11" s="143">
        <f t="shared" ref="BI11" si="29">+SUM(BI4:BI10)</f>
        <v>15921.170864422218</v>
      </c>
      <c r="BJ11" s="143">
        <f t="shared" ref="BJ11" si="30">+SUM(BJ4:BJ10)</f>
        <v>16196.116020841097</v>
      </c>
      <c r="BK11" s="143">
        <f t="shared" ref="BK11" si="31">+SUM(BK4:BK10)</f>
        <v>16476.560080388354</v>
      </c>
    </row>
    <row r="12" spans="1:63" x14ac:dyDescent="0.25"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</row>
    <row r="13" spans="1:63" x14ac:dyDescent="0.25">
      <c r="B13" t="s">
        <v>127</v>
      </c>
      <c r="D13" s="142">
        <f>+M_Acquisti!D161</f>
        <v>0</v>
      </c>
      <c r="E13" s="142">
        <f>+M_Acquisti!E161</f>
        <v>0</v>
      </c>
      <c r="F13" s="142">
        <f>+M_Acquisti!F161</f>
        <v>0</v>
      </c>
      <c r="G13" s="142">
        <f>+M_Acquisti!G161</f>
        <v>0</v>
      </c>
      <c r="H13" s="142">
        <f>+M_Acquisti!H161</f>
        <v>0</v>
      </c>
      <c r="I13" s="142">
        <f>+M_Acquisti!I161</f>
        <v>0</v>
      </c>
      <c r="J13" s="142">
        <f>+M_Acquisti!J161</f>
        <v>0</v>
      </c>
      <c r="K13" s="142">
        <f>+M_Acquisti!K161</f>
        <v>0</v>
      </c>
      <c r="L13" s="142">
        <f>+M_Acquisti!L161</f>
        <v>0</v>
      </c>
      <c r="M13" s="142">
        <f>+M_Acquisti!M161</f>
        <v>0</v>
      </c>
      <c r="N13" s="142">
        <f>+M_Acquisti!N161</f>
        <v>0</v>
      </c>
      <c r="O13" s="142">
        <f>+M_Acquisti!O161</f>
        <v>0</v>
      </c>
      <c r="P13" s="142">
        <f>+M_Acquisti!P161</f>
        <v>0</v>
      </c>
      <c r="Q13" s="142">
        <f>+M_Acquisti!Q161</f>
        <v>0</v>
      </c>
      <c r="R13" s="142">
        <f>+M_Acquisti!R161</f>
        <v>0</v>
      </c>
      <c r="S13" s="142">
        <f>+M_Acquisti!S161</f>
        <v>0</v>
      </c>
      <c r="T13" s="142">
        <f>+M_Acquisti!T161</f>
        <v>0</v>
      </c>
      <c r="U13" s="142">
        <f>+M_Acquisti!U161</f>
        <v>0</v>
      </c>
      <c r="V13" s="142">
        <f>+M_Acquisti!V161</f>
        <v>0</v>
      </c>
      <c r="W13" s="142">
        <f>+M_Acquisti!W161</f>
        <v>0</v>
      </c>
      <c r="X13" s="142">
        <f>+M_Acquisti!X161</f>
        <v>0</v>
      </c>
      <c r="Y13" s="142">
        <f>+M_Acquisti!Y161</f>
        <v>0</v>
      </c>
      <c r="Z13" s="142">
        <f>+M_Acquisti!Z161</f>
        <v>0</v>
      </c>
      <c r="AA13" s="142">
        <f>+M_Acquisti!AA161</f>
        <v>0</v>
      </c>
      <c r="AB13" s="142">
        <f>+M_Acquisti!AB161</f>
        <v>0</v>
      </c>
      <c r="AC13" s="142">
        <f>+M_Acquisti!AC161</f>
        <v>0</v>
      </c>
      <c r="AD13" s="142">
        <f>+M_Acquisti!AD161</f>
        <v>0</v>
      </c>
      <c r="AE13" s="142">
        <f>+M_Acquisti!AE161</f>
        <v>0</v>
      </c>
      <c r="AF13" s="142">
        <f>+M_Acquisti!AF161</f>
        <v>0</v>
      </c>
      <c r="AG13" s="142">
        <f>+M_Acquisti!AG161</f>
        <v>0</v>
      </c>
      <c r="AH13" s="142">
        <f>+M_Acquisti!AH161</f>
        <v>0</v>
      </c>
      <c r="AI13" s="142">
        <f>+M_Acquisti!AI161</f>
        <v>0</v>
      </c>
      <c r="AJ13" s="142">
        <f>+M_Acquisti!AJ161</f>
        <v>0</v>
      </c>
      <c r="AK13" s="142">
        <f>+M_Acquisti!AK161</f>
        <v>0</v>
      </c>
      <c r="AL13" s="142">
        <f>+M_Acquisti!AL161</f>
        <v>0</v>
      </c>
      <c r="AM13" s="142">
        <f>+M_Acquisti!AM161</f>
        <v>0</v>
      </c>
      <c r="AN13" s="142">
        <f>+M_Acquisti!AN161</f>
        <v>0</v>
      </c>
      <c r="AO13" s="142">
        <f>+M_Acquisti!AO161</f>
        <v>0</v>
      </c>
      <c r="AP13" s="142">
        <f>+M_Acquisti!AP161</f>
        <v>0</v>
      </c>
      <c r="AQ13" s="142">
        <f>+M_Acquisti!AQ161</f>
        <v>0</v>
      </c>
      <c r="AR13" s="142">
        <f>+M_Acquisti!AR161</f>
        <v>0</v>
      </c>
      <c r="AS13" s="142">
        <f>+M_Acquisti!AS161</f>
        <v>0</v>
      </c>
      <c r="AT13" s="142">
        <f>+M_Acquisti!AT161</f>
        <v>0</v>
      </c>
      <c r="AU13" s="142">
        <f>+M_Acquisti!AU161</f>
        <v>0</v>
      </c>
      <c r="AV13" s="142">
        <f>+M_Acquisti!AV161</f>
        <v>0</v>
      </c>
      <c r="AW13" s="142">
        <f>+M_Acquisti!AW161</f>
        <v>0</v>
      </c>
      <c r="AX13" s="142">
        <f>+M_Acquisti!AX161</f>
        <v>0</v>
      </c>
      <c r="AY13" s="142">
        <f>+M_Acquisti!AY161</f>
        <v>0</v>
      </c>
      <c r="AZ13" s="142">
        <f>+M_Acquisti!AZ161</f>
        <v>0</v>
      </c>
      <c r="BA13" s="142">
        <f>+M_Acquisti!BA161</f>
        <v>0</v>
      </c>
      <c r="BB13" s="142">
        <f>+M_Acquisti!BB161</f>
        <v>0</v>
      </c>
      <c r="BC13" s="142">
        <f>+M_Acquisti!BC161</f>
        <v>0</v>
      </c>
      <c r="BD13" s="142">
        <f>+M_Acquisti!BD161</f>
        <v>0</v>
      </c>
      <c r="BE13" s="142">
        <f>+M_Acquisti!BE161</f>
        <v>0</v>
      </c>
      <c r="BF13" s="142">
        <f>+M_Acquisti!BF161</f>
        <v>0</v>
      </c>
      <c r="BG13" s="142">
        <f>+M_Acquisti!BG161</f>
        <v>0</v>
      </c>
      <c r="BH13" s="142">
        <f>+M_Acquisti!BH161</f>
        <v>0</v>
      </c>
      <c r="BI13" s="142">
        <f>+M_Acquisti!BI161</f>
        <v>0</v>
      </c>
      <c r="BJ13" s="142">
        <f>+M_Acquisti!BJ161</f>
        <v>0</v>
      </c>
      <c r="BK13" s="142">
        <f>+M_Acquisti!BK161</f>
        <v>0</v>
      </c>
    </row>
    <row r="14" spans="1:63" x14ac:dyDescent="0.25">
      <c r="B14" t="s">
        <v>184</v>
      </c>
      <c r="D14" s="142">
        <f>+M_Inv!F38</f>
        <v>0</v>
      </c>
      <c r="E14" s="142">
        <f>+M_Inv!G38</f>
        <v>0</v>
      </c>
      <c r="F14" s="142">
        <f>+M_Inv!H38</f>
        <v>0</v>
      </c>
      <c r="G14" s="142">
        <f>+M_Inv!I38</f>
        <v>0</v>
      </c>
      <c r="H14" s="142">
        <f>+M_Inv!J38</f>
        <v>0</v>
      </c>
      <c r="I14" s="142">
        <f>+M_Inv!K38</f>
        <v>0</v>
      </c>
      <c r="J14" s="142">
        <f>+M_Inv!L38</f>
        <v>0</v>
      </c>
      <c r="K14" s="142">
        <f>+M_Inv!M38</f>
        <v>0</v>
      </c>
      <c r="L14" s="142">
        <f>+M_Inv!N38</f>
        <v>0</v>
      </c>
      <c r="M14" s="142">
        <f>+M_Inv!O38</f>
        <v>0</v>
      </c>
      <c r="N14" s="142">
        <f>+M_Inv!P38</f>
        <v>0</v>
      </c>
      <c r="O14" s="142">
        <f>+M_Inv!Q38</f>
        <v>0</v>
      </c>
      <c r="P14" s="142">
        <f>+M_Inv!R38</f>
        <v>0</v>
      </c>
      <c r="Q14" s="142">
        <f>+M_Inv!S38</f>
        <v>0</v>
      </c>
      <c r="R14" s="142">
        <f>+M_Inv!T38</f>
        <v>0</v>
      </c>
      <c r="S14" s="142">
        <f>+M_Inv!U38</f>
        <v>0</v>
      </c>
      <c r="T14" s="142">
        <f>+M_Inv!V38</f>
        <v>0</v>
      </c>
      <c r="U14" s="142">
        <f>+M_Inv!W38</f>
        <v>0</v>
      </c>
      <c r="V14" s="142">
        <f>+M_Inv!X38</f>
        <v>0</v>
      </c>
      <c r="W14" s="142">
        <f>+M_Inv!Y38</f>
        <v>0</v>
      </c>
      <c r="X14" s="142">
        <f>+M_Inv!Z38</f>
        <v>0</v>
      </c>
      <c r="Y14" s="142">
        <f>+M_Inv!AA38</f>
        <v>0</v>
      </c>
      <c r="Z14" s="142">
        <f>+M_Inv!AB38</f>
        <v>0</v>
      </c>
      <c r="AA14" s="142">
        <f>+M_Inv!AC38</f>
        <v>0</v>
      </c>
      <c r="AB14" s="142">
        <f>+M_Inv!AD38</f>
        <v>0</v>
      </c>
      <c r="AC14" s="142">
        <f>+M_Inv!AE38</f>
        <v>0</v>
      </c>
      <c r="AD14" s="142">
        <f>+M_Inv!AF38</f>
        <v>0</v>
      </c>
      <c r="AE14" s="142">
        <f>+M_Inv!AG38</f>
        <v>0</v>
      </c>
      <c r="AF14" s="142">
        <f>+M_Inv!AH38</f>
        <v>0</v>
      </c>
      <c r="AG14" s="142">
        <f>+M_Inv!AI38</f>
        <v>0</v>
      </c>
      <c r="AH14" s="142">
        <f>+M_Inv!AJ38</f>
        <v>0</v>
      </c>
      <c r="AI14" s="142">
        <f>+M_Inv!AK38</f>
        <v>0</v>
      </c>
      <c r="AJ14" s="142">
        <f>+M_Inv!AL38</f>
        <v>0</v>
      </c>
      <c r="AK14" s="142">
        <f>+M_Inv!AM38</f>
        <v>0</v>
      </c>
      <c r="AL14" s="142">
        <f>+M_Inv!AN38</f>
        <v>0</v>
      </c>
      <c r="AM14" s="142">
        <f>+M_Inv!AO38</f>
        <v>0</v>
      </c>
      <c r="AN14" s="142">
        <f>+M_Inv!AP38</f>
        <v>0</v>
      </c>
      <c r="AO14" s="142">
        <f>+M_Inv!AQ38</f>
        <v>0</v>
      </c>
      <c r="AP14" s="142">
        <f>+M_Inv!AR38</f>
        <v>0</v>
      </c>
      <c r="AQ14" s="142">
        <f>+M_Inv!AS38</f>
        <v>0</v>
      </c>
      <c r="AR14" s="142">
        <f>+M_Inv!AT38</f>
        <v>0</v>
      </c>
      <c r="AS14" s="142">
        <f>+M_Inv!AU38</f>
        <v>0</v>
      </c>
      <c r="AT14" s="142">
        <f>+M_Inv!AV38</f>
        <v>0</v>
      </c>
      <c r="AU14" s="142">
        <f>+M_Inv!AW38</f>
        <v>0</v>
      </c>
      <c r="AV14" s="142">
        <f>+M_Inv!AX38</f>
        <v>0</v>
      </c>
      <c r="AW14" s="142">
        <f>+M_Inv!AY38</f>
        <v>0</v>
      </c>
      <c r="AX14" s="142">
        <f>+M_Inv!AZ38</f>
        <v>0</v>
      </c>
      <c r="AY14" s="142">
        <f>+M_Inv!BA38</f>
        <v>0</v>
      </c>
      <c r="AZ14" s="142">
        <f>+M_Inv!BB38</f>
        <v>0</v>
      </c>
      <c r="BA14" s="142">
        <f>+M_Inv!BC38</f>
        <v>0</v>
      </c>
      <c r="BB14" s="142">
        <f>+M_Inv!BD38</f>
        <v>0</v>
      </c>
      <c r="BC14" s="142">
        <f>+M_Inv!BE38</f>
        <v>0</v>
      </c>
      <c r="BD14" s="142">
        <f>+M_Inv!BF38</f>
        <v>0</v>
      </c>
      <c r="BE14" s="142">
        <f>+M_Inv!BG38</f>
        <v>0</v>
      </c>
      <c r="BF14" s="142">
        <f>+M_Inv!BH38</f>
        <v>0</v>
      </c>
      <c r="BG14" s="142">
        <f>+M_Inv!BI38</f>
        <v>0</v>
      </c>
      <c r="BH14" s="142">
        <f>+M_Inv!BJ38</f>
        <v>0</v>
      </c>
      <c r="BI14" s="142">
        <f>+M_Inv!BK38</f>
        <v>0</v>
      </c>
      <c r="BJ14" s="142">
        <f>+M_Inv!BL38</f>
        <v>0</v>
      </c>
      <c r="BK14" s="142">
        <f>+M_Inv!BM38</f>
        <v>0</v>
      </c>
    </row>
    <row r="15" spans="1:63" x14ac:dyDescent="0.25">
      <c r="B15" t="s">
        <v>224</v>
      </c>
      <c r="D15" s="142">
        <f>+'M_Altri Costi'!D77</f>
        <v>0</v>
      </c>
      <c r="E15" s="142">
        <f>+'M_Altri Costi'!E77</f>
        <v>0</v>
      </c>
      <c r="F15" s="142">
        <f>+'M_Altri Costi'!F77</f>
        <v>0</v>
      </c>
      <c r="G15" s="142">
        <f>+'M_Altri Costi'!G77</f>
        <v>0</v>
      </c>
      <c r="H15" s="142">
        <f>+'M_Altri Costi'!H77</f>
        <v>0</v>
      </c>
      <c r="I15" s="142">
        <f>+'M_Altri Costi'!I77</f>
        <v>0</v>
      </c>
      <c r="J15" s="142">
        <f>+'M_Altri Costi'!J77</f>
        <v>0</v>
      </c>
      <c r="K15" s="142">
        <f>+'M_Altri Costi'!K77</f>
        <v>0</v>
      </c>
      <c r="L15" s="142">
        <f>+'M_Altri Costi'!L77</f>
        <v>0</v>
      </c>
      <c r="M15" s="142">
        <f>+'M_Altri Costi'!M77</f>
        <v>0</v>
      </c>
      <c r="N15" s="142">
        <f>+'M_Altri Costi'!N77</f>
        <v>0</v>
      </c>
      <c r="O15" s="142">
        <f>+'M_Altri Costi'!O77</f>
        <v>0</v>
      </c>
      <c r="P15" s="142">
        <f>+'M_Altri Costi'!P77</f>
        <v>0</v>
      </c>
      <c r="Q15" s="142">
        <f>+'M_Altri Costi'!Q77</f>
        <v>0</v>
      </c>
      <c r="R15" s="142">
        <f>+'M_Altri Costi'!R77</f>
        <v>0</v>
      </c>
      <c r="S15" s="142">
        <f>+'M_Altri Costi'!S77</f>
        <v>0</v>
      </c>
      <c r="T15" s="142">
        <f>+'M_Altri Costi'!T77</f>
        <v>0</v>
      </c>
      <c r="U15" s="142">
        <f>+'M_Altri Costi'!U77</f>
        <v>0</v>
      </c>
      <c r="V15" s="142">
        <f>+'M_Altri Costi'!V77</f>
        <v>0</v>
      </c>
      <c r="W15" s="142">
        <f>+'M_Altri Costi'!W77</f>
        <v>0</v>
      </c>
      <c r="X15" s="142">
        <f>+'M_Altri Costi'!X77</f>
        <v>0</v>
      </c>
      <c r="Y15" s="142">
        <f>+'M_Altri Costi'!Y77</f>
        <v>0</v>
      </c>
      <c r="Z15" s="142">
        <f>+'M_Altri Costi'!Z77</f>
        <v>0</v>
      </c>
      <c r="AA15" s="142">
        <f>+'M_Altri Costi'!AA77</f>
        <v>0</v>
      </c>
      <c r="AB15" s="142">
        <f>+'M_Altri Costi'!AB77</f>
        <v>0</v>
      </c>
      <c r="AC15" s="142">
        <f>+'M_Altri Costi'!AC77</f>
        <v>0</v>
      </c>
      <c r="AD15" s="142">
        <f>+'M_Altri Costi'!AD77</f>
        <v>0</v>
      </c>
      <c r="AE15" s="142">
        <f>+'M_Altri Costi'!AE77</f>
        <v>0</v>
      </c>
      <c r="AF15" s="142">
        <f>+'M_Altri Costi'!AF77</f>
        <v>0</v>
      </c>
      <c r="AG15" s="142">
        <f>+'M_Altri Costi'!AG77</f>
        <v>0</v>
      </c>
      <c r="AH15" s="142">
        <f>+'M_Altri Costi'!AH77</f>
        <v>0</v>
      </c>
      <c r="AI15" s="142">
        <f>+'M_Altri Costi'!AI77</f>
        <v>0</v>
      </c>
      <c r="AJ15" s="142">
        <f>+'M_Altri Costi'!AJ77</f>
        <v>0</v>
      </c>
      <c r="AK15" s="142">
        <f>+'M_Altri Costi'!AK77</f>
        <v>0</v>
      </c>
      <c r="AL15" s="142">
        <f>+'M_Altri Costi'!AL77</f>
        <v>0</v>
      </c>
      <c r="AM15" s="142">
        <f>+'M_Altri Costi'!AM77</f>
        <v>0</v>
      </c>
      <c r="AN15" s="142">
        <f>+'M_Altri Costi'!AN77</f>
        <v>0</v>
      </c>
      <c r="AO15" s="142">
        <f>+'M_Altri Costi'!AO77</f>
        <v>0</v>
      </c>
      <c r="AP15" s="142">
        <f>+'M_Altri Costi'!AP77</f>
        <v>0</v>
      </c>
      <c r="AQ15" s="142">
        <f>+'M_Altri Costi'!AQ77</f>
        <v>0</v>
      </c>
      <c r="AR15" s="142">
        <f>+'M_Altri Costi'!AR77</f>
        <v>0</v>
      </c>
      <c r="AS15" s="142">
        <f>+'M_Altri Costi'!AS77</f>
        <v>0</v>
      </c>
      <c r="AT15" s="142">
        <f>+'M_Altri Costi'!AT77</f>
        <v>0</v>
      </c>
      <c r="AU15" s="142">
        <f>+'M_Altri Costi'!AU77</f>
        <v>0</v>
      </c>
      <c r="AV15" s="142">
        <f>+'M_Altri Costi'!AV77</f>
        <v>0</v>
      </c>
      <c r="AW15" s="142">
        <f>+'M_Altri Costi'!AW77</f>
        <v>0</v>
      </c>
      <c r="AX15" s="142">
        <f>+'M_Altri Costi'!AX77</f>
        <v>0</v>
      </c>
      <c r="AY15" s="142">
        <f>+'M_Altri Costi'!AY77</f>
        <v>0</v>
      </c>
      <c r="AZ15" s="142">
        <f>+'M_Altri Costi'!AZ77</f>
        <v>0</v>
      </c>
      <c r="BA15" s="142">
        <f>+'M_Altri Costi'!BA77</f>
        <v>0</v>
      </c>
      <c r="BB15" s="142">
        <f>+'M_Altri Costi'!BB77</f>
        <v>0</v>
      </c>
      <c r="BC15" s="142">
        <f>+'M_Altri Costi'!BC77</f>
        <v>0</v>
      </c>
      <c r="BD15" s="142">
        <f>+'M_Altri Costi'!BD77</f>
        <v>0</v>
      </c>
      <c r="BE15" s="142">
        <f>+'M_Altri Costi'!BE77</f>
        <v>0</v>
      </c>
      <c r="BF15" s="142">
        <f>+'M_Altri Costi'!BF77</f>
        <v>0</v>
      </c>
      <c r="BG15" s="142">
        <f>+'M_Altri Costi'!BG77</f>
        <v>0</v>
      </c>
      <c r="BH15" s="142">
        <f>+'M_Altri Costi'!BH77</f>
        <v>0</v>
      </c>
      <c r="BI15" s="142">
        <f>+'M_Altri Costi'!BI77</f>
        <v>0</v>
      </c>
      <c r="BJ15" s="142">
        <f>+'M_Altri Costi'!BJ77</f>
        <v>0</v>
      </c>
      <c r="BK15" s="142">
        <f>+'M_Altri Costi'!BK77</f>
        <v>0</v>
      </c>
    </row>
    <row r="16" spans="1:63" x14ac:dyDescent="0.25">
      <c r="B16" t="s">
        <v>459</v>
      </c>
      <c r="D16" s="142">
        <f>+M_Personale!C26</f>
        <v>2173.913043478261</v>
      </c>
      <c r="E16" s="142">
        <f>+M_Personale!D26</f>
        <v>2173.913043478261</v>
      </c>
      <c r="F16" s="142">
        <f>+M_Personale!E26</f>
        <v>2173.913043478261</v>
      </c>
      <c r="G16" s="142">
        <f>+M_Personale!F26</f>
        <v>2173.913043478261</v>
      </c>
      <c r="H16" s="142">
        <f>+M_Personale!G26</f>
        <v>2173.913043478261</v>
      </c>
      <c r="I16" s="142">
        <f>+M_Personale!H26</f>
        <v>2173.913043478261</v>
      </c>
      <c r="J16" s="142">
        <f>+M_Personale!I26</f>
        <v>2173.913043478261</v>
      </c>
      <c r="K16" s="142">
        <f>+M_Personale!J26</f>
        <v>2173.913043478261</v>
      </c>
      <c r="L16" s="142">
        <f>+M_Personale!K26</f>
        <v>2173.913043478261</v>
      </c>
      <c r="M16" s="142">
        <f>+M_Personale!L26</f>
        <v>2173.913043478261</v>
      </c>
      <c r="N16" s="142">
        <f>+M_Personale!M26</f>
        <v>2173.913043478261</v>
      </c>
      <c r="O16" s="142">
        <f>+M_Personale!N26</f>
        <v>2173.913043478261</v>
      </c>
      <c r="P16" s="142">
        <f>+M_Personale!O26</f>
        <v>2173.913043478261</v>
      </c>
      <c r="Q16" s="142">
        <f>+M_Personale!P26</f>
        <v>2173.913043478261</v>
      </c>
      <c r="R16" s="142">
        <f>+M_Personale!Q26</f>
        <v>2173.913043478261</v>
      </c>
      <c r="S16" s="142">
        <f>+M_Personale!R26</f>
        <v>2173.913043478261</v>
      </c>
      <c r="T16" s="142">
        <f>+M_Personale!S26</f>
        <v>2173.913043478261</v>
      </c>
      <c r="U16" s="142">
        <f>+M_Personale!T26</f>
        <v>2173.913043478261</v>
      </c>
      <c r="V16" s="142">
        <f>+M_Personale!U26</f>
        <v>2173.913043478261</v>
      </c>
      <c r="W16" s="142">
        <f>+M_Personale!V26</f>
        <v>2173.913043478261</v>
      </c>
      <c r="X16" s="142">
        <f>+M_Personale!W26</f>
        <v>2173.913043478261</v>
      </c>
      <c r="Y16" s="142">
        <f>+M_Personale!X26</f>
        <v>2173.913043478261</v>
      </c>
      <c r="Z16" s="142">
        <f>+M_Personale!Y26</f>
        <v>2173.913043478261</v>
      </c>
      <c r="AA16" s="142">
        <f>+M_Personale!Z26</f>
        <v>2173.913043478261</v>
      </c>
      <c r="AB16" s="142">
        <f>+M_Personale!AA26</f>
        <v>2173.913043478261</v>
      </c>
      <c r="AC16" s="142">
        <f>+M_Personale!AB26</f>
        <v>2173.913043478261</v>
      </c>
      <c r="AD16" s="142">
        <f>+M_Personale!AC26</f>
        <v>2173.913043478261</v>
      </c>
      <c r="AE16" s="142">
        <f>+M_Personale!AD26</f>
        <v>2173.913043478261</v>
      </c>
      <c r="AF16" s="142">
        <f>+M_Personale!AE26</f>
        <v>2173.913043478261</v>
      </c>
      <c r="AG16" s="142">
        <f>+M_Personale!AF26</f>
        <v>2173.913043478261</v>
      </c>
      <c r="AH16" s="142">
        <f>+M_Personale!AG26</f>
        <v>2173.913043478261</v>
      </c>
      <c r="AI16" s="142">
        <f>+M_Personale!AH26</f>
        <v>2173.913043478261</v>
      </c>
      <c r="AJ16" s="142">
        <f>+M_Personale!AI26</f>
        <v>2173.913043478261</v>
      </c>
      <c r="AK16" s="142">
        <f>+M_Personale!AJ26</f>
        <v>2173.913043478261</v>
      </c>
      <c r="AL16" s="142">
        <f>+M_Personale!AK26</f>
        <v>2173.913043478261</v>
      </c>
      <c r="AM16" s="142">
        <f>+M_Personale!AL26</f>
        <v>2173.913043478261</v>
      </c>
      <c r="AN16" s="142">
        <f>+M_Personale!AM26</f>
        <v>2173.913043478261</v>
      </c>
      <c r="AO16" s="142">
        <f>+M_Personale!AN26</f>
        <v>2173.913043478261</v>
      </c>
      <c r="AP16" s="142">
        <f>+M_Personale!AO26</f>
        <v>2173.913043478261</v>
      </c>
      <c r="AQ16" s="142">
        <f>+M_Personale!AP26</f>
        <v>2173.913043478261</v>
      </c>
      <c r="AR16" s="142">
        <f>+M_Personale!AQ26</f>
        <v>2173.913043478261</v>
      </c>
      <c r="AS16" s="142">
        <f>+M_Personale!AR26</f>
        <v>2173.913043478261</v>
      </c>
      <c r="AT16" s="142">
        <f>+M_Personale!AS26</f>
        <v>2173.913043478261</v>
      </c>
      <c r="AU16" s="142">
        <f>+M_Personale!AT26</f>
        <v>2173.913043478261</v>
      </c>
      <c r="AV16" s="142">
        <f>+M_Personale!AU26</f>
        <v>2173.913043478261</v>
      </c>
      <c r="AW16" s="142">
        <f>+M_Personale!AV26</f>
        <v>2173.913043478261</v>
      </c>
      <c r="AX16" s="142">
        <f>+M_Personale!AW26</f>
        <v>2173.913043478261</v>
      </c>
      <c r="AY16" s="142">
        <f>+M_Personale!AX26</f>
        <v>2173.913043478261</v>
      </c>
      <c r="AZ16" s="142">
        <f>+M_Personale!AY26</f>
        <v>2173.913043478261</v>
      </c>
      <c r="BA16" s="142">
        <f>+M_Personale!AZ26</f>
        <v>2173.913043478261</v>
      </c>
      <c r="BB16" s="142">
        <f>+M_Personale!BA26</f>
        <v>2173.913043478261</v>
      </c>
      <c r="BC16" s="142">
        <f>+M_Personale!BB26</f>
        <v>2173.913043478261</v>
      </c>
      <c r="BD16" s="142">
        <f>+M_Personale!BC26</f>
        <v>2173.913043478261</v>
      </c>
      <c r="BE16" s="142">
        <f>+M_Personale!BD26</f>
        <v>2173.913043478261</v>
      </c>
      <c r="BF16" s="142">
        <f>+M_Personale!BE26</f>
        <v>2173.913043478261</v>
      </c>
      <c r="BG16" s="142">
        <f>+M_Personale!BF26</f>
        <v>2173.913043478261</v>
      </c>
      <c r="BH16" s="142">
        <f>+M_Personale!BG26</f>
        <v>2173.913043478261</v>
      </c>
      <c r="BI16" s="142">
        <f>+M_Personale!BH26</f>
        <v>2173.913043478261</v>
      </c>
      <c r="BJ16" s="142">
        <f>+M_Personale!BI26</f>
        <v>2173.913043478261</v>
      </c>
      <c r="BK16" s="142">
        <f>+M_Personale!BJ26</f>
        <v>2173.913043478261</v>
      </c>
    </row>
    <row r="17" spans="2:63" x14ac:dyDescent="0.25">
      <c r="B17" t="s">
        <v>242</v>
      </c>
      <c r="D17" s="142">
        <f>+'M-Finanziamenti'!C28</f>
        <v>0</v>
      </c>
      <c r="E17" s="142">
        <f>+'M-Finanziamenti'!D28</f>
        <v>0</v>
      </c>
      <c r="F17" s="142">
        <f>+'M-Finanziamenti'!E28</f>
        <v>1051.8950398722725</v>
      </c>
      <c r="G17" s="142">
        <f>+'M-Finanziamenti'!F28</f>
        <v>1051.8950398722725</v>
      </c>
      <c r="H17" s="142">
        <f>+'M-Finanziamenti'!G28</f>
        <v>1051.8950398722725</v>
      </c>
      <c r="I17" s="142">
        <f>+'M-Finanziamenti'!H28</f>
        <v>1051.8950398722725</v>
      </c>
      <c r="J17" s="142">
        <f>+'M-Finanziamenti'!I28</f>
        <v>1051.8950398722725</v>
      </c>
      <c r="K17" s="142">
        <f>+'M-Finanziamenti'!J28</f>
        <v>1051.8950398722725</v>
      </c>
      <c r="L17" s="142">
        <f>+'M-Finanziamenti'!K28</f>
        <v>1051.8950398722725</v>
      </c>
      <c r="M17" s="142">
        <f>+'M-Finanziamenti'!L28</f>
        <v>1051.8950398722725</v>
      </c>
      <c r="N17" s="142">
        <f>+'M-Finanziamenti'!M28</f>
        <v>1051.8950398722725</v>
      </c>
      <c r="O17" s="142">
        <f>+'M-Finanziamenti'!N28</f>
        <v>1051.8950398722725</v>
      </c>
      <c r="P17" s="142">
        <f>+'M-Finanziamenti'!O28</f>
        <v>1051.8950398722725</v>
      </c>
      <c r="Q17" s="142">
        <f>+'M-Finanziamenti'!P28</f>
        <v>1051.8950398722725</v>
      </c>
      <c r="R17" s="142">
        <f>+'M-Finanziamenti'!Q28</f>
        <v>1051.8950398722725</v>
      </c>
      <c r="S17" s="142">
        <f>+'M-Finanziamenti'!R28</f>
        <v>1051.8950398722725</v>
      </c>
      <c r="T17" s="142">
        <f>+'M-Finanziamenti'!S28</f>
        <v>1051.8950398722725</v>
      </c>
      <c r="U17" s="142">
        <f>+'M-Finanziamenti'!T28</f>
        <v>1051.8950398722725</v>
      </c>
      <c r="V17" s="142">
        <f>+'M-Finanziamenti'!U28</f>
        <v>1051.8950398722725</v>
      </c>
      <c r="W17" s="142">
        <f>+'M-Finanziamenti'!V28</f>
        <v>1051.8950398722725</v>
      </c>
      <c r="X17" s="142">
        <f>+'M-Finanziamenti'!W28</f>
        <v>1051.8950398722725</v>
      </c>
      <c r="Y17" s="142">
        <f>+'M-Finanziamenti'!X28</f>
        <v>1051.8950398722725</v>
      </c>
      <c r="Z17" s="142">
        <f>+'M-Finanziamenti'!Y28</f>
        <v>0</v>
      </c>
      <c r="AA17" s="142">
        <f>+'M-Finanziamenti'!Z28</f>
        <v>0</v>
      </c>
      <c r="AB17" s="142">
        <f>+'M-Finanziamenti'!AA28</f>
        <v>0</v>
      </c>
      <c r="AC17" s="142">
        <f>+'M-Finanziamenti'!AB28</f>
        <v>0</v>
      </c>
      <c r="AD17" s="142">
        <f>+'M-Finanziamenti'!AC28</f>
        <v>0</v>
      </c>
      <c r="AE17" s="142">
        <f>+'M-Finanziamenti'!AD28</f>
        <v>0</v>
      </c>
      <c r="AF17" s="142">
        <f>+'M-Finanziamenti'!AE28</f>
        <v>0</v>
      </c>
      <c r="AG17" s="142">
        <f>+'M-Finanziamenti'!AF28</f>
        <v>0</v>
      </c>
      <c r="AH17" s="142">
        <f>+'M-Finanziamenti'!AG28</f>
        <v>0</v>
      </c>
      <c r="AI17" s="142">
        <f>+'M-Finanziamenti'!AH28</f>
        <v>0</v>
      </c>
      <c r="AJ17" s="142">
        <f>+'M-Finanziamenti'!AI28</f>
        <v>0</v>
      </c>
      <c r="AK17" s="142">
        <f>+'M-Finanziamenti'!AJ28</f>
        <v>0</v>
      </c>
      <c r="AL17" s="142">
        <f>+'M-Finanziamenti'!AK28</f>
        <v>0</v>
      </c>
      <c r="AM17" s="142">
        <f>+'M-Finanziamenti'!AL28</f>
        <v>0</v>
      </c>
      <c r="AN17" s="142">
        <f>+'M-Finanziamenti'!AM28</f>
        <v>0</v>
      </c>
      <c r="AO17" s="142">
        <f>+'M-Finanziamenti'!AN28</f>
        <v>0</v>
      </c>
      <c r="AP17" s="142">
        <f>+'M-Finanziamenti'!AO28</f>
        <v>0</v>
      </c>
      <c r="AQ17" s="142">
        <f>+'M-Finanziamenti'!AP28</f>
        <v>0</v>
      </c>
      <c r="AR17" s="142">
        <f>+'M-Finanziamenti'!AQ28</f>
        <v>0</v>
      </c>
      <c r="AS17" s="142">
        <f>+'M-Finanziamenti'!AR28</f>
        <v>0</v>
      </c>
      <c r="AT17" s="142">
        <f>+'M-Finanziamenti'!AS28</f>
        <v>0</v>
      </c>
      <c r="AU17" s="142">
        <f>+'M-Finanziamenti'!AT28</f>
        <v>0</v>
      </c>
      <c r="AV17" s="142">
        <f>+'M-Finanziamenti'!AU28</f>
        <v>0</v>
      </c>
      <c r="AW17" s="142">
        <f>+'M-Finanziamenti'!AV28</f>
        <v>0</v>
      </c>
      <c r="AX17" s="142">
        <f>+'M-Finanziamenti'!AW28</f>
        <v>0</v>
      </c>
      <c r="AY17" s="142">
        <f>+'M-Finanziamenti'!AX28</f>
        <v>0</v>
      </c>
      <c r="AZ17" s="142">
        <f>+'M-Finanziamenti'!AY28</f>
        <v>0</v>
      </c>
      <c r="BA17" s="142">
        <f>+'M-Finanziamenti'!AZ28</f>
        <v>0</v>
      </c>
      <c r="BB17" s="142">
        <f>+'M-Finanziamenti'!BA28</f>
        <v>0</v>
      </c>
      <c r="BC17" s="142">
        <f>+'M-Finanziamenti'!BB28</f>
        <v>0</v>
      </c>
      <c r="BD17" s="142">
        <f>+'M-Finanziamenti'!BC28</f>
        <v>0</v>
      </c>
      <c r="BE17" s="142">
        <f>+'M-Finanziamenti'!BD28</f>
        <v>0</v>
      </c>
      <c r="BF17" s="142">
        <f>+'M-Finanziamenti'!BE28</f>
        <v>0</v>
      </c>
      <c r="BG17" s="142">
        <f>+'M-Finanziamenti'!BF28</f>
        <v>0</v>
      </c>
      <c r="BH17" s="142">
        <f>+'M-Finanziamenti'!BG28</f>
        <v>0</v>
      </c>
      <c r="BI17" s="142">
        <f>+'M-Finanziamenti'!BH28</f>
        <v>0</v>
      </c>
      <c r="BJ17" s="142">
        <f>+'M-Finanziamenti'!BI28</f>
        <v>0</v>
      </c>
      <c r="BK17" s="142">
        <f>+'M-Finanziamenti'!BJ28</f>
        <v>0</v>
      </c>
    </row>
    <row r="18" spans="2:63" x14ac:dyDescent="0.25">
      <c r="B18" t="s">
        <v>337</v>
      </c>
      <c r="D18" s="142">
        <f>+'M-Leasing'!C33</f>
        <v>0</v>
      </c>
      <c r="E18" s="142">
        <f>+'M-Leasing'!D33</f>
        <v>0</v>
      </c>
      <c r="F18" s="142">
        <f>+'M-Leasing'!E33</f>
        <v>0</v>
      </c>
      <c r="G18" s="142">
        <f>+'M-Leasing'!F33</f>
        <v>0</v>
      </c>
      <c r="H18" s="142">
        <f>+'M-Leasing'!G33</f>
        <v>0</v>
      </c>
      <c r="I18" s="142">
        <f>+'M-Leasing'!H33</f>
        <v>0</v>
      </c>
      <c r="J18" s="142">
        <f>+'M-Leasing'!I33</f>
        <v>0</v>
      </c>
      <c r="K18" s="142">
        <f>+'M-Leasing'!J33</f>
        <v>0</v>
      </c>
      <c r="L18" s="142">
        <f>+'M-Leasing'!K33</f>
        <v>0</v>
      </c>
      <c r="M18" s="142">
        <f>+'M-Leasing'!L33</f>
        <v>0</v>
      </c>
      <c r="N18" s="142">
        <f>+'M-Leasing'!M33</f>
        <v>0</v>
      </c>
      <c r="O18" s="142">
        <f>+'M-Leasing'!N33</f>
        <v>0</v>
      </c>
      <c r="P18" s="142">
        <f>+'M-Leasing'!O33</f>
        <v>0</v>
      </c>
      <c r="Q18" s="142">
        <f>+'M-Leasing'!P33</f>
        <v>0</v>
      </c>
      <c r="R18" s="142">
        <f>+'M-Leasing'!Q33</f>
        <v>0</v>
      </c>
      <c r="S18" s="142">
        <f>+'M-Leasing'!R33</f>
        <v>0</v>
      </c>
      <c r="T18" s="142">
        <f>+'M-Leasing'!S33</f>
        <v>0</v>
      </c>
      <c r="U18" s="142">
        <f>+'M-Leasing'!T33</f>
        <v>0</v>
      </c>
      <c r="V18" s="142">
        <f>+'M-Leasing'!U33</f>
        <v>0</v>
      </c>
      <c r="W18" s="142">
        <f>+'M-Leasing'!V33</f>
        <v>0</v>
      </c>
      <c r="X18" s="142">
        <f>+'M-Leasing'!W33</f>
        <v>0</v>
      </c>
      <c r="Y18" s="142">
        <f>+'M-Leasing'!X33</f>
        <v>0</v>
      </c>
      <c r="Z18" s="142">
        <f>+'M-Leasing'!Y33</f>
        <v>0</v>
      </c>
      <c r="AA18" s="142">
        <f>+'M-Leasing'!Z33</f>
        <v>0</v>
      </c>
      <c r="AB18" s="142">
        <f>+'M-Leasing'!AA33</f>
        <v>0</v>
      </c>
      <c r="AC18" s="142">
        <f>+'M-Leasing'!AB33</f>
        <v>0</v>
      </c>
      <c r="AD18" s="142">
        <f>+'M-Leasing'!AC33</f>
        <v>0</v>
      </c>
      <c r="AE18" s="142">
        <f>+'M-Leasing'!AD33</f>
        <v>0</v>
      </c>
      <c r="AF18" s="142">
        <f>+'M-Leasing'!AE33</f>
        <v>0</v>
      </c>
      <c r="AG18" s="142">
        <f>+'M-Leasing'!AF33</f>
        <v>0</v>
      </c>
      <c r="AH18" s="142">
        <f>+'M-Leasing'!AG33</f>
        <v>0</v>
      </c>
      <c r="AI18" s="142">
        <f>+'M-Leasing'!AH33</f>
        <v>0</v>
      </c>
      <c r="AJ18" s="142">
        <f>+'M-Leasing'!AI33</f>
        <v>0</v>
      </c>
      <c r="AK18" s="142">
        <f>+'M-Leasing'!AJ33</f>
        <v>0</v>
      </c>
      <c r="AL18" s="142">
        <f>+'M-Leasing'!AK33</f>
        <v>0</v>
      </c>
      <c r="AM18" s="142">
        <f>+'M-Leasing'!AL33</f>
        <v>0</v>
      </c>
      <c r="AN18" s="142">
        <f>+'M-Leasing'!AM33</f>
        <v>0</v>
      </c>
      <c r="AO18" s="142">
        <f>+'M-Leasing'!AN33</f>
        <v>0</v>
      </c>
      <c r="AP18" s="142">
        <f>+'M-Leasing'!AO33</f>
        <v>0</v>
      </c>
      <c r="AQ18" s="142">
        <f>+'M-Leasing'!AP33</f>
        <v>0</v>
      </c>
      <c r="AR18" s="142">
        <f>+'M-Leasing'!AQ33</f>
        <v>0</v>
      </c>
      <c r="AS18" s="142">
        <f>+'M-Leasing'!AR33</f>
        <v>0</v>
      </c>
      <c r="AT18" s="142">
        <f>+'M-Leasing'!AS33</f>
        <v>0</v>
      </c>
      <c r="AU18" s="142">
        <f>+'M-Leasing'!AT33</f>
        <v>0</v>
      </c>
      <c r="AV18" s="142">
        <f>+'M-Leasing'!AU33</f>
        <v>0</v>
      </c>
      <c r="AW18" s="142">
        <f>+'M-Leasing'!AV33</f>
        <v>0</v>
      </c>
      <c r="AX18" s="142">
        <f>+'M-Leasing'!AW33</f>
        <v>0</v>
      </c>
      <c r="AY18" s="142">
        <f>+'M-Leasing'!AX33</f>
        <v>0</v>
      </c>
      <c r="AZ18" s="142">
        <f>+'M-Leasing'!AY33</f>
        <v>0</v>
      </c>
      <c r="BA18" s="142">
        <f>+'M-Leasing'!AZ33</f>
        <v>0</v>
      </c>
      <c r="BB18" s="142">
        <f>+'M-Leasing'!BA33</f>
        <v>0</v>
      </c>
      <c r="BC18" s="142">
        <f>+'M-Leasing'!BB33</f>
        <v>0</v>
      </c>
      <c r="BD18" s="142">
        <f>+'M-Leasing'!BC33</f>
        <v>0</v>
      </c>
      <c r="BE18" s="142">
        <f>+'M-Leasing'!BD33</f>
        <v>0</v>
      </c>
      <c r="BF18" s="142">
        <f>+'M-Leasing'!BE33</f>
        <v>0</v>
      </c>
      <c r="BG18" s="142">
        <f>+'M-Leasing'!BF33</f>
        <v>0</v>
      </c>
      <c r="BH18" s="142">
        <f>+'M-Leasing'!BG33</f>
        <v>0</v>
      </c>
      <c r="BI18" s="142">
        <f>+'M-Leasing'!BH33</f>
        <v>0</v>
      </c>
      <c r="BJ18" s="142">
        <f>+'M-Leasing'!BI33</f>
        <v>0</v>
      </c>
      <c r="BK18" s="142">
        <f>+'M-Leasing'!BJ33</f>
        <v>0</v>
      </c>
    </row>
    <row r="19" spans="2:63" x14ac:dyDescent="0.25">
      <c r="B19" t="s">
        <v>237</v>
      </c>
      <c r="D19" s="142"/>
      <c r="E19" s="142">
        <f>+IF(CEm!B60&lt;0,-CEm!B60,0)</f>
        <v>108.69565217391306</v>
      </c>
      <c r="F19" s="142">
        <f>+IF(CEm!C60&lt;0,-CEm!C60,0)</f>
        <v>0</v>
      </c>
      <c r="G19" s="142">
        <f>+IF(CEm!D60&lt;0,-CEm!D60,0)</f>
        <v>0</v>
      </c>
      <c r="H19" s="142">
        <f>+IF(CEm!E60&lt;0,-CEm!E60,0)</f>
        <v>0</v>
      </c>
      <c r="I19" s="142">
        <f>+IF(CEm!F60&lt;0,-CEm!F60,0)</f>
        <v>0</v>
      </c>
      <c r="J19" s="142">
        <f>+IF(CEm!G60&lt;0,-CEm!G60,0)</f>
        <v>0</v>
      </c>
      <c r="K19" s="142">
        <f>+IF(CEm!H60&lt;0,-CEm!H60,0)</f>
        <v>0</v>
      </c>
      <c r="L19" s="142">
        <f>+IF(CEm!I60&lt;0,-CEm!I60,0)</f>
        <v>0</v>
      </c>
      <c r="M19" s="142">
        <f>+IF(CEm!J60&lt;0,-CEm!J60,0)</f>
        <v>0</v>
      </c>
      <c r="N19" s="142">
        <f>+IF(CEm!K60&lt;0,-CEm!K60,0)</f>
        <v>0</v>
      </c>
      <c r="O19" s="142">
        <f>+IF(CEm!L60&lt;0,-CEm!L60,0)</f>
        <v>111.01112455966141</v>
      </c>
      <c r="P19" s="142">
        <f>+IF(CEm!M60&lt;0,-CEm!M60,0)</f>
        <v>116.84096039550975</v>
      </c>
      <c r="Q19" s="142">
        <f>+IF(CEm!N60&lt;0,-CEm!N60,0)</f>
        <v>117.13245218730218</v>
      </c>
      <c r="R19" s="142">
        <f>+IF(CEm!O60&lt;0,-CEm!O60,0)</f>
        <v>67.147026776891792</v>
      </c>
      <c r="S19" s="142">
        <f>+IF(CEm!P60&lt;0,-CEm!P60,0)</f>
        <v>64.647755506371283</v>
      </c>
      <c r="T19" s="142">
        <f>+IF(CEm!Q60&lt;0,-CEm!Q60,0)</f>
        <v>64.522791942845245</v>
      </c>
      <c r="U19" s="142">
        <f>+IF(CEm!R60&lt;0,-CEm!R60,0)</f>
        <v>64.516543764668953</v>
      </c>
      <c r="V19" s="142">
        <f>+IF(CEm!S60&lt;0,-CEm!S60,0)</f>
        <v>64.516231355760127</v>
      </c>
      <c r="W19" s="142">
        <f>+IF(CEm!T60&lt;0,-CEm!T60,0)</f>
        <v>64.516215735314702</v>
      </c>
      <c r="X19" s="142">
        <f>+IF(CEm!U60&lt;0,-CEm!U60,0)</f>
        <v>64.516214954292423</v>
      </c>
      <c r="Y19" s="142">
        <f>+IF(CEm!V60&lt;0,-CEm!V60,0)</f>
        <v>64.516214915241321</v>
      </c>
      <c r="Z19" s="142">
        <f>+IF(CEm!W60&lt;0,-CEm!W60,0)</f>
        <v>64.516214913288749</v>
      </c>
      <c r="AA19" s="142">
        <f>+IF(CEm!X60&lt;0,-CEm!X60,0)</f>
        <v>11.921462919577493</v>
      </c>
      <c r="AB19" s="142">
        <f>+IF(CEm!Y60&lt;0,-CEm!Y60,0)</f>
        <v>9.2917253198919294</v>
      </c>
      <c r="AC19" s="142">
        <f>+IF(CEm!Z60&lt;0,-CEm!Z60,0)</f>
        <v>9.1602384399076531</v>
      </c>
      <c r="AD19" s="142">
        <f>+IF(CEm!AA60&lt;0,-CEm!AA60,0)</f>
        <v>0</v>
      </c>
      <c r="AE19" s="142">
        <f>+IF(CEm!AB60&lt;0,-CEm!AB60,0)</f>
        <v>0</v>
      </c>
      <c r="AF19" s="142">
        <f>+IF(CEm!AC60&lt;0,-CEm!AC60,0)</f>
        <v>0</v>
      </c>
      <c r="AG19" s="142">
        <f>+IF(CEm!AD60&lt;0,-CEm!AD60,0)</f>
        <v>0</v>
      </c>
      <c r="AH19" s="142">
        <f>+IF(CEm!AE60&lt;0,-CEm!AE60,0)</f>
        <v>0</v>
      </c>
      <c r="AI19" s="142">
        <f>+IF(CEm!AF60&lt;0,-CEm!AF60,0)</f>
        <v>0</v>
      </c>
      <c r="AJ19" s="142">
        <f>+IF(CEm!AG60&lt;0,-CEm!AG60,0)</f>
        <v>0</v>
      </c>
      <c r="AK19" s="142">
        <f>+IF(CEm!AH60&lt;0,-CEm!AH60,0)</f>
        <v>0</v>
      </c>
      <c r="AL19" s="142">
        <f>+IF(CEm!AI60&lt;0,-CEm!AI60,0)</f>
        <v>0</v>
      </c>
      <c r="AM19" s="142">
        <f>+IF(CEm!AJ60&lt;0,-CEm!AJ60,0)</f>
        <v>0</v>
      </c>
      <c r="AN19" s="142">
        <f>+IF(CEm!AK60&lt;0,-CEm!AK60,0)</f>
        <v>0</v>
      </c>
      <c r="AO19" s="142">
        <f>+IF(CEm!AL60&lt;0,-CEm!AL60,0)</f>
        <v>0</v>
      </c>
      <c r="AP19" s="142">
        <f>+IF(CEm!AM60&lt;0,-CEm!AM60,0)</f>
        <v>0</v>
      </c>
      <c r="AQ19" s="142">
        <f>+IF(CEm!AN60&lt;0,-CEm!AN60,0)</f>
        <v>0</v>
      </c>
      <c r="AR19" s="142">
        <f>+IF(CEm!AO60&lt;0,-CEm!AO60,0)</f>
        <v>0</v>
      </c>
      <c r="AS19" s="142">
        <f>+IF(CEm!AP60&lt;0,-CEm!AP60,0)</f>
        <v>0</v>
      </c>
      <c r="AT19" s="142">
        <f>+IF(CEm!AQ60&lt;0,-CEm!AQ60,0)</f>
        <v>0</v>
      </c>
      <c r="AU19" s="142">
        <f>+IF(CEm!AR60&lt;0,-CEm!AR60,0)</f>
        <v>0</v>
      </c>
      <c r="AV19" s="142">
        <f>+IF(CEm!AS60&lt;0,-CEm!AS60,0)</f>
        <v>0</v>
      </c>
      <c r="AW19" s="142">
        <f>+IF(CEm!AT60&lt;0,-CEm!AT60,0)</f>
        <v>0</v>
      </c>
      <c r="AX19" s="142">
        <f>+IF(CEm!AU60&lt;0,-CEm!AU60,0)</f>
        <v>0</v>
      </c>
      <c r="AY19" s="142">
        <f>+IF(CEm!AV60&lt;0,-CEm!AV60,0)</f>
        <v>0</v>
      </c>
      <c r="AZ19" s="142">
        <f>+IF(CEm!AW60&lt;0,-CEm!AW60,0)</f>
        <v>0</v>
      </c>
      <c r="BA19" s="142">
        <f>+IF(CEm!AX60&lt;0,-CEm!AX60,0)</f>
        <v>0</v>
      </c>
      <c r="BB19" s="142">
        <f>+IF(CEm!AY60&lt;0,-CEm!AY60,0)</f>
        <v>0</v>
      </c>
      <c r="BC19" s="142">
        <f>+IF(CEm!AZ60&lt;0,-CEm!AZ60,0)</f>
        <v>0</v>
      </c>
      <c r="BD19" s="142">
        <f>+IF(CEm!BA60&lt;0,-CEm!BA60,0)</f>
        <v>0</v>
      </c>
      <c r="BE19" s="142">
        <f>+IF(CEm!BB60&lt;0,-CEm!BB60,0)</f>
        <v>0</v>
      </c>
      <c r="BF19" s="142">
        <f>+IF(CEm!BC60&lt;0,-CEm!BC60,0)</f>
        <v>0</v>
      </c>
      <c r="BG19" s="142">
        <f>+IF(CEm!BD60&lt;0,-CEm!BD60,0)</f>
        <v>0</v>
      </c>
      <c r="BH19" s="142">
        <f>+IF(CEm!BE60&lt;0,-CEm!BE60,0)</f>
        <v>0</v>
      </c>
      <c r="BI19" s="142">
        <f>+IF(CEm!BF60&lt;0,-CEm!BF60,0)</f>
        <v>0</v>
      </c>
      <c r="BJ19" s="142">
        <f>+IF(CEm!BG60&lt;0,-CEm!BG60,0)</f>
        <v>0</v>
      </c>
      <c r="BK19" s="142">
        <f>+IF(CEm!BH60&lt;0,-CEm!BH60,0)</f>
        <v>0</v>
      </c>
    </row>
    <row r="20" spans="2:63" x14ac:dyDescent="0.25">
      <c r="B20" t="s">
        <v>392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>
        <f>+'I_distr utili'!C4</f>
        <v>0</v>
      </c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>
        <f>+'I_distr utili'!D4</f>
        <v>0</v>
      </c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>
        <f>+'I_distr utili'!E4</f>
        <v>0</v>
      </c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>
        <f>+'I_distr utili'!F4</f>
        <v>0</v>
      </c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>
        <f>+'I_distr utili'!G4</f>
        <v>0</v>
      </c>
    </row>
    <row r="21" spans="2:63" x14ac:dyDescent="0.25"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</row>
    <row r="22" spans="2:63" s="100" customFormat="1" x14ac:dyDescent="0.25">
      <c r="B22" s="100" t="s">
        <v>342</v>
      </c>
      <c r="D22" s="143">
        <f t="shared" ref="D22:AI22" si="32">SUM(D13:D21)</f>
        <v>2173.913043478261</v>
      </c>
      <c r="E22" s="143">
        <f t="shared" si="32"/>
        <v>2282.608695652174</v>
      </c>
      <c r="F22" s="143">
        <f t="shared" si="32"/>
        <v>3225.8080833505337</v>
      </c>
      <c r="G22" s="143">
        <f t="shared" si="32"/>
        <v>3225.8080833505337</v>
      </c>
      <c r="H22" s="143">
        <f t="shared" si="32"/>
        <v>3225.8080833505337</v>
      </c>
      <c r="I22" s="143">
        <f t="shared" si="32"/>
        <v>3225.8080833505337</v>
      </c>
      <c r="J22" s="143">
        <f t="shared" si="32"/>
        <v>3225.8080833505337</v>
      </c>
      <c r="K22" s="143">
        <f t="shared" si="32"/>
        <v>3225.8080833505337</v>
      </c>
      <c r="L22" s="143">
        <f t="shared" si="32"/>
        <v>3225.8080833505337</v>
      </c>
      <c r="M22" s="143">
        <f t="shared" si="32"/>
        <v>3225.8080833505337</v>
      </c>
      <c r="N22" s="143">
        <f t="shared" si="32"/>
        <v>3225.8080833505337</v>
      </c>
      <c r="O22" s="143">
        <f t="shared" si="32"/>
        <v>3336.819207910195</v>
      </c>
      <c r="P22" s="143">
        <f t="shared" si="32"/>
        <v>3342.6490437460434</v>
      </c>
      <c r="Q22" s="143">
        <f t="shared" si="32"/>
        <v>3342.9405355378358</v>
      </c>
      <c r="R22" s="143">
        <f t="shared" si="32"/>
        <v>3292.9551101274255</v>
      </c>
      <c r="S22" s="143">
        <f t="shared" si="32"/>
        <v>3290.4558388569048</v>
      </c>
      <c r="T22" s="143">
        <f t="shared" si="32"/>
        <v>3290.330875293379</v>
      </c>
      <c r="U22" s="143">
        <f t="shared" si="32"/>
        <v>3290.3246271152025</v>
      </c>
      <c r="V22" s="143">
        <f t="shared" si="32"/>
        <v>3290.324314706294</v>
      </c>
      <c r="W22" s="143">
        <f t="shared" si="32"/>
        <v>3290.3242990858485</v>
      </c>
      <c r="X22" s="143">
        <f t="shared" si="32"/>
        <v>3290.3242983048262</v>
      </c>
      <c r="Y22" s="143">
        <f t="shared" si="32"/>
        <v>3290.3242982657748</v>
      </c>
      <c r="Z22" s="143">
        <f t="shared" si="32"/>
        <v>2238.4292583915499</v>
      </c>
      <c r="AA22" s="143">
        <f t="shared" si="32"/>
        <v>2185.8345063978386</v>
      </c>
      <c r="AB22" s="143">
        <f t="shared" si="32"/>
        <v>2183.2047687981531</v>
      </c>
      <c r="AC22" s="143">
        <f t="shared" si="32"/>
        <v>2183.0732819181685</v>
      </c>
      <c r="AD22" s="143">
        <f t="shared" si="32"/>
        <v>2173.913043478261</v>
      </c>
      <c r="AE22" s="143">
        <f t="shared" si="32"/>
        <v>2173.913043478261</v>
      </c>
      <c r="AF22" s="143">
        <f t="shared" si="32"/>
        <v>2173.913043478261</v>
      </c>
      <c r="AG22" s="143">
        <f t="shared" si="32"/>
        <v>2173.913043478261</v>
      </c>
      <c r="AH22" s="143">
        <f t="shared" si="32"/>
        <v>2173.913043478261</v>
      </c>
      <c r="AI22" s="143">
        <f t="shared" si="32"/>
        <v>2173.913043478261</v>
      </c>
      <c r="AJ22" s="143">
        <f t="shared" ref="AJ22:BK22" si="33">SUM(AJ13:AJ21)</f>
        <v>2173.913043478261</v>
      </c>
      <c r="AK22" s="143">
        <f t="shared" si="33"/>
        <v>2173.913043478261</v>
      </c>
      <c r="AL22" s="143">
        <f t="shared" si="33"/>
        <v>2173.913043478261</v>
      </c>
      <c r="AM22" s="143">
        <f t="shared" si="33"/>
        <v>2173.913043478261</v>
      </c>
      <c r="AN22" s="143">
        <f t="shared" si="33"/>
        <v>2173.913043478261</v>
      </c>
      <c r="AO22" s="143">
        <f t="shared" si="33"/>
        <v>2173.913043478261</v>
      </c>
      <c r="AP22" s="143">
        <f t="shared" si="33"/>
        <v>2173.913043478261</v>
      </c>
      <c r="AQ22" s="143">
        <f t="shared" si="33"/>
        <v>2173.913043478261</v>
      </c>
      <c r="AR22" s="143">
        <f t="shared" si="33"/>
        <v>2173.913043478261</v>
      </c>
      <c r="AS22" s="143">
        <f t="shared" si="33"/>
        <v>2173.913043478261</v>
      </c>
      <c r="AT22" s="143">
        <f t="shared" si="33"/>
        <v>2173.913043478261</v>
      </c>
      <c r="AU22" s="143">
        <f t="shared" si="33"/>
        <v>2173.913043478261</v>
      </c>
      <c r="AV22" s="143">
        <f t="shared" si="33"/>
        <v>2173.913043478261</v>
      </c>
      <c r="AW22" s="143">
        <f t="shared" si="33"/>
        <v>2173.913043478261</v>
      </c>
      <c r="AX22" s="143">
        <f t="shared" si="33"/>
        <v>2173.913043478261</v>
      </c>
      <c r="AY22" s="143">
        <f t="shared" si="33"/>
        <v>2173.913043478261</v>
      </c>
      <c r="AZ22" s="143">
        <f t="shared" si="33"/>
        <v>2173.913043478261</v>
      </c>
      <c r="BA22" s="143">
        <f t="shared" si="33"/>
        <v>2173.913043478261</v>
      </c>
      <c r="BB22" s="143">
        <f t="shared" si="33"/>
        <v>2173.913043478261</v>
      </c>
      <c r="BC22" s="143">
        <f t="shared" si="33"/>
        <v>2173.913043478261</v>
      </c>
      <c r="BD22" s="143">
        <f t="shared" si="33"/>
        <v>2173.913043478261</v>
      </c>
      <c r="BE22" s="143">
        <f t="shared" si="33"/>
        <v>2173.913043478261</v>
      </c>
      <c r="BF22" s="143">
        <f t="shared" si="33"/>
        <v>2173.913043478261</v>
      </c>
      <c r="BG22" s="143">
        <f t="shared" si="33"/>
        <v>2173.913043478261</v>
      </c>
      <c r="BH22" s="143">
        <f t="shared" si="33"/>
        <v>2173.913043478261</v>
      </c>
      <c r="BI22" s="143">
        <f t="shared" si="33"/>
        <v>2173.913043478261</v>
      </c>
      <c r="BJ22" s="143">
        <f t="shared" si="33"/>
        <v>2173.913043478261</v>
      </c>
      <c r="BK22" s="143">
        <f t="shared" si="33"/>
        <v>2173.913043478261</v>
      </c>
    </row>
    <row r="23" spans="2:63" x14ac:dyDescent="0.25"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</row>
    <row r="24" spans="2:63" s="20" customFormat="1" x14ac:dyDescent="0.25">
      <c r="B24" s="20" t="s">
        <v>375</v>
      </c>
      <c r="D24" s="143">
        <f t="shared" ref="D24:AI24" si="34">+D11-D22</f>
        <v>-2173.913043478261</v>
      </c>
      <c r="E24" s="143">
        <f t="shared" si="34"/>
        <v>18717.391304347824</v>
      </c>
      <c r="F24" s="143">
        <f t="shared" si="34"/>
        <v>-1894.9385181331425</v>
      </c>
      <c r="G24" s="143">
        <f t="shared" si="34"/>
        <v>-1932.8372884958053</v>
      </c>
      <c r="H24" s="143">
        <f t="shared" si="34"/>
        <v>-1971.4940342657214</v>
      </c>
      <c r="I24" s="143">
        <f t="shared" si="34"/>
        <v>-2010.9239149510358</v>
      </c>
      <c r="J24" s="143">
        <f t="shared" si="34"/>
        <v>-2051.1423932500566</v>
      </c>
      <c r="K24" s="143">
        <f t="shared" si="34"/>
        <v>-2092.1652411150576</v>
      </c>
      <c r="L24" s="143">
        <f t="shared" si="34"/>
        <v>-2134.0085459373586</v>
      </c>
      <c r="M24" s="143">
        <f t="shared" si="34"/>
        <v>-2176.6887168561061</v>
      </c>
      <c r="N24" s="143">
        <f t="shared" si="34"/>
        <v>-2220.2224911932281</v>
      </c>
      <c r="O24" s="143">
        <f t="shared" si="34"/>
        <v>-2336.819207910195</v>
      </c>
      <c r="P24" s="143">
        <f t="shared" si="34"/>
        <v>-2342.6490437460434</v>
      </c>
      <c r="Q24" s="143">
        <f t="shared" si="34"/>
        <v>-1342.9405355378358</v>
      </c>
      <c r="R24" s="143">
        <f t="shared" si="34"/>
        <v>-1292.9551101274255</v>
      </c>
      <c r="S24" s="143">
        <f t="shared" si="34"/>
        <v>-1290.4558388569048</v>
      </c>
      <c r="T24" s="143">
        <f t="shared" si="34"/>
        <v>-1290.330875293379</v>
      </c>
      <c r="U24" s="143">
        <f t="shared" si="34"/>
        <v>-1290.3246271152025</v>
      </c>
      <c r="V24" s="143">
        <f t="shared" si="34"/>
        <v>-1290.324314706294</v>
      </c>
      <c r="W24" s="143">
        <f t="shared" si="34"/>
        <v>-1290.3242990858485</v>
      </c>
      <c r="X24" s="143">
        <f t="shared" si="34"/>
        <v>-1290.3242983048262</v>
      </c>
      <c r="Y24" s="143">
        <f t="shared" si="34"/>
        <v>-1290.3242982657748</v>
      </c>
      <c r="Z24" s="143">
        <f t="shared" si="34"/>
        <v>-238.42925839154987</v>
      </c>
      <c r="AA24" s="143">
        <f t="shared" si="34"/>
        <v>-185.8345063978386</v>
      </c>
      <c r="AB24" s="143">
        <f t="shared" si="34"/>
        <v>-183.20476879815305</v>
      </c>
      <c r="AC24" s="143">
        <f t="shared" si="34"/>
        <v>816.9267180818315</v>
      </c>
      <c r="AD24" s="143">
        <f t="shared" si="34"/>
        <v>866.93329242583059</v>
      </c>
      <c r="AE24" s="143">
        <f t="shared" si="34"/>
        <v>869.43362114303045</v>
      </c>
      <c r="AF24" s="143">
        <f t="shared" si="34"/>
        <v>869.55863757889074</v>
      </c>
      <c r="AG24" s="143">
        <f t="shared" si="34"/>
        <v>869.56488840068369</v>
      </c>
      <c r="AH24" s="143">
        <f t="shared" si="34"/>
        <v>869.56520094177313</v>
      </c>
      <c r="AI24" s="143">
        <f t="shared" si="34"/>
        <v>869.56521656882751</v>
      </c>
      <c r="AJ24" s="143">
        <f t="shared" ref="AJ24:BK24" si="35">+AJ11-AJ22</f>
        <v>869.56521735018032</v>
      </c>
      <c r="AK24" s="143">
        <f t="shared" si="35"/>
        <v>869.56521738924812</v>
      </c>
      <c r="AL24" s="143">
        <f t="shared" si="35"/>
        <v>869.56521739120126</v>
      </c>
      <c r="AM24" s="143">
        <f t="shared" si="35"/>
        <v>869.56521739129903</v>
      </c>
      <c r="AN24" s="143">
        <f t="shared" si="35"/>
        <v>869.56521739130403</v>
      </c>
      <c r="AO24" s="143">
        <f t="shared" si="35"/>
        <v>1869.565217391304</v>
      </c>
      <c r="AP24" s="143">
        <f t="shared" si="35"/>
        <v>1919.565217391304</v>
      </c>
      <c r="AQ24" s="143">
        <f t="shared" si="35"/>
        <v>1922.065217391304</v>
      </c>
      <c r="AR24" s="143">
        <f t="shared" si="35"/>
        <v>1922.190217391304</v>
      </c>
      <c r="AS24" s="143">
        <f t="shared" si="35"/>
        <v>1922.1964673913044</v>
      </c>
      <c r="AT24" s="143">
        <f t="shared" si="35"/>
        <v>1846.8623991846471</v>
      </c>
      <c r="AU24" s="143">
        <f t="shared" si="35"/>
        <v>1883.79964716834</v>
      </c>
      <c r="AV24" s="143">
        <f t="shared" si="35"/>
        <v>1921.475640111707</v>
      </c>
      <c r="AW24" s="143">
        <f t="shared" si="35"/>
        <v>1959.9051529139415</v>
      </c>
      <c r="AX24" s="143">
        <f t="shared" si="35"/>
        <v>1999.1032559722198</v>
      </c>
      <c r="AY24" s="143">
        <f t="shared" si="35"/>
        <v>2039.0853210916639</v>
      </c>
      <c r="AZ24" s="143">
        <f t="shared" si="35"/>
        <v>2079.8670275134973</v>
      </c>
      <c r="BA24" s="143">
        <f t="shared" si="35"/>
        <v>2121.4643680637673</v>
      </c>
      <c r="BB24" s="143">
        <f t="shared" si="35"/>
        <v>2163.8936554250431</v>
      </c>
      <c r="BC24" s="143">
        <f t="shared" si="35"/>
        <v>12207.171528533545</v>
      </c>
      <c r="BD24" s="143">
        <f t="shared" si="35"/>
        <v>12451.314959104213</v>
      </c>
      <c r="BE24" s="143">
        <f t="shared" si="35"/>
        <v>12700.341258286298</v>
      </c>
      <c r="BF24" s="143">
        <f t="shared" si="35"/>
        <v>12954.348083452023</v>
      </c>
      <c r="BG24" s="143">
        <f t="shared" si="35"/>
        <v>13213.435045121067</v>
      </c>
      <c r="BH24" s="143">
        <f t="shared" si="35"/>
        <v>13477.703746023486</v>
      </c>
      <c r="BI24" s="143">
        <f t="shared" si="35"/>
        <v>13747.257820943956</v>
      </c>
      <c r="BJ24" s="143">
        <f t="shared" si="35"/>
        <v>14022.202977362835</v>
      </c>
      <c r="BK24" s="143">
        <f t="shared" si="35"/>
        <v>14302.647036910093</v>
      </c>
    </row>
    <row r="25" spans="2:63" x14ac:dyDescent="0.25"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</row>
    <row r="26" spans="2:63" s="20" customFormat="1" x14ac:dyDescent="0.25">
      <c r="B26" s="20" t="s">
        <v>376</v>
      </c>
      <c r="D26" s="143">
        <f>+D24</f>
        <v>-2173.913043478261</v>
      </c>
      <c r="E26" s="143">
        <f t="shared" ref="E26:BK26" si="36">+D26+E24</f>
        <v>16543.478260869564</v>
      </c>
      <c r="F26" s="143">
        <f t="shared" si="36"/>
        <v>14648.539742736422</v>
      </c>
      <c r="G26" s="143">
        <f t="shared" si="36"/>
        <v>12715.702454240618</v>
      </c>
      <c r="H26" s="143">
        <f t="shared" si="36"/>
        <v>10744.208419974897</v>
      </c>
      <c r="I26" s="143">
        <f t="shared" si="36"/>
        <v>8733.2845050238611</v>
      </c>
      <c r="J26" s="143">
        <f t="shared" si="36"/>
        <v>6682.1421117738046</v>
      </c>
      <c r="K26" s="143">
        <f t="shared" si="36"/>
        <v>4589.9768706587474</v>
      </c>
      <c r="L26" s="143">
        <f t="shared" si="36"/>
        <v>2455.9683247213889</v>
      </c>
      <c r="M26" s="143">
        <f t="shared" si="36"/>
        <v>279.27960786528274</v>
      </c>
      <c r="N26" s="143">
        <f t="shared" si="36"/>
        <v>-1940.9428833279453</v>
      </c>
      <c r="O26" s="143">
        <f t="shared" si="36"/>
        <v>-4277.7620912381408</v>
      </c>
      <c r="P26" s="143">
        <f t="shared" si="36"/>
        <v>-6620.4111349841842</v>
      </c>
      <c r="Q26" s="143">
        <f t="shared" si="36"/>
        <v>-7963.35167052202</v>
      </c>
      <c r="R26" s="143">
        <f t="shared" si="36"/>
        <v>-9256.3067806494455</v>
      </c>
      <c r="S26" s="143">
        <f t="shared" si="36"/>
        <v>-10546.762619506349</v>
      </c>
      <c r="T26" s="143">
        <f t="shared" si="36"/>
        <v>-11837.093494799728</v>
      </c>
      <c r="U26" s="143">
        <f t="shared" si="36"/>
        <v>-13127.41812191493</v>
      </c>
      <c r="V26" s="143">
        <f t="shared" si="36"/>
        <v>-14417.742436621225</v>
      </c>
      <c r="W26" s="143">
        <f t="shared" si="36"/>
        <v>-15708.066735707074</v>
      </c>
      <c r="X26" s="143">
        <f t="shared" si="36"/>
        <v>-16998.3910340119</v>
      </c>
      <c r="Y26" s="143">
        <f t="shared" si="36"/>
        <v>-18288.715332277676</v>
      </c>
      <c r="Z26" s="143">
        <f t="shared" si="36"/>
        <v>-18527.144590669224</v>
      </c>
      <c r="AA26" s="143">
        <f t="shared" si="36"/>
        <v>-18712.979097067062</v>
      </c>
      <c r="AB26" s="143">
        <f t="shared" si="36"/>
        <v>-18896.183865865216</v>
      </c>
      <c r="AC26" s="143">
        <f t="shared" si="36"/>
        <v>-18079.257147783384</v>
      </c>
      <c r="AD26" s="143">
        <f t="shared" si="36"/>
        <v>-17212.323855357554</v>
      </c>
      <c r="AE26" s="143">
        <f t="shared" si="36"/>
        <v>-16342.890234214523</v>
      </c>
      <c r="AF26" s="143">
        <f t="shared" si="36"/>
        <v>-15473.331596635631</v>
      </c>
      <c r="AG26" s="143">
        <f t="shared" si="36"/>
        <v>-14603.766708234947</v>
      </c>
      <c r="AH26" s="143">
        <f t="shared" si="36"/>
        <v>-13734.201507293174</v>
      </c>
      <c r="AI26" s="143">
        <f t="shared" si="36"/>
        <v>-12864.636290724346</v>
      </c>
      <c r="AJ26" s="143">
        <f t="shared" si="36"/>
        <v>-11995.071073374165</v>
      </c>
      <c r="AK26" s="143">
        <f t="shared" si="36"/>
        <v>-11125.505855984917</v>
      </c>
      <c r="AL26" s="143">
        <f t="shared" si="36"/>
        <v>-10255.940638593715</v>
      </c>
      <c r="AM26" s="143">
        <f t="shared" si="36"/>
        <v>-9386.375421202416</v>
      </c>
      <c r="AN26" s="143">
        <f t="shared" si="36"/>
        <v>-8516.8102038111119</v>
      </c>
      <c r="AO26" s="143">
        <f t="shared" si="36"/>
        <v>-6647.2449864198079</v>
      </c>
      <c r="AP26" s="143">
        <f t="shared" si="36"/>
        <v>-4727.6797690285039</v>
      </c>
      <c r="AQ26" s="143">
        <f t="shared" si="36"/>
        <v>-2805.6145516371998</v>
      </c>
      <c r="AR26" s="143">
        <f t="shared" si="36"/>
        <v>-883.42433424589581</v>
      </c>
      <c r="AS26" s="143">
        <f t="shared" si="36"/>
        <v>1038.7721331454086</v>
      </c>
      <c r="AT26" s="143">
        <f t="shared" si="36"/>
        <v>2885.6345323300557</v>
      </c>
      <c r="AU26" s="143">
        <f t="shared" si="36"/>
        <v>4769.4341794983957</v>
      </c>
      <c r="AV26" s="143">
        <f t="shared" si="36"/>
        <v>6690.9098196101022</v>
      </c>
      <c r="AW26" s="143">
        <f t="shared" si="36"/>
        <v>8650.8149725240437</v>
      </c>
      <c r="AX26" s="143">
        <f t="shared" si="36"/>
        <v>10649.918228496263</v>
      </c>
      <c r="AY26" s="143">
        <f t="shared" si="36"/>
        <v>12689.003549587927</v>
      </c>
      <c r="AZ26" s="143">
        <f t="shared" si="36"/>
        <v>14768.870577101425</v>
      </c>
      <c r="BA26" s="143">
        <f t="shared" si="36"/>
        <v>16890.334945165192</v>
      </c>
      <c r="BB26" s="143">
        <f t="shared" si="36"/>
        <v>19054.228600590235</v>
      </c>
      <c r="BC26" s="143">
        <f t="shared" si="36"/>
        <v>31261.40012912378</v>
      </c>
      <c r="BD26" s="143">
        <f t="shared" si="36"/>
        <v>43712.715088227997</v>
      </c>
      <c r="BE26" s="143">
        <f t="shared" si="36"/>
        <v>56413.056346514291</v>
      </c>
      <c r="BF26" s="143">
        <f t="shared" si="36"/>
        <v>69367.404429966322</v>
      </c>
      <c r="BG26" s="143">
        <f t="shared" si="36"/>
        <v>82580.839475087385</v>
      </c>
      <c r="BH26" s="143">
        <f t="shared" si="36"/>
        <v>96058.543221110871</v>
      </c>
      <c r="BI26" s="143">
        <f t="shared" si="36"/>
        <v>109805.80104205482</v>
      </c>
      <c r="BJ26" s="143">
        <f t="shared" si="36"/>
        <v>123828.00401941765</v>
      </c>
      <c r="BK26" s="143">
        <f t="shared" si="36"/>
        <v>138130.65105632774</v>
      </c>
    </row>
    <row r="27" spans="2:63" x14ac:dyDescent="0.25"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</row>
    <row r="28" spans="2:63" s="20" customFormat="1" x14ac:dyDescent="0.25">
      <c r="B28" s="20" t="s">
        <v>387</v>
      </c>
      <c r="D28" s="143">
        <f>+Input!$K$7</f>
        <v>0</v>
      </c>
      <c r="E28" s="143">
        <f>+Input!$K$7</f>
        <v>0</v>
      </c>
      <c r="F28" s="143">
        <f>+Input!$K$7</f>
        <v>0</v>
      </c>
      <c r="G28" s="143">
        <f>+Input!$K$7</f>
        <v>0</v>
      </c>
      <c r="H28" s="143">
        <f>+Input!$K$7</f>
        <v>0</v>
      </c>
      <c r="I28" s="143">
        <f>+Input!$K$7</f>
        <v>0</v>
      </c>
      <c r="J28" s="143">
        <f>+Input!$K$7</f>
        <v>0</v>
      </c>
      <c r="K28" s="143">
        <f>+Input!$K$7</f>
        <v>0</v>
      </c>
      <c r="L28" s="143">
        <f>+Input!$K$7</f>
        <v>0</v>
      </c>
      <c r="M28" s="143">
        <f>+Input!$K$7</f>
        <v>0</v>
      </c>
      <c r="N28" s="143">
        <f>+Input!$K$7</f>
        <v>0</v>
      </c>
      <c r="O28" s="143">
        <f>+Input!$K$7</f>
        <v>0</v>
      </c>
      <c r="P28" s="143">
        <f>+Input!$K$7</f>
        <v>0</v>
      </c>
      <c r="Q28" s="143">
        <f>+Input!$K$7</f>
        <v>0</v>
      </c>
      <c r="R28" s="143">
        <f>+Input!$K$7</f>
        <v>0</v>
      </c>
      <c r="S28" s="143">
        <f>+Input!$K$7</f>
        <v>0</v>
      </c>
      <c r="T28" s="143">
        <f>+Input!$K$7</f>
        <v>0</v>
      </c>
      <c r="U28" s="143">
        <f>+Input!$K$7</f>
        <v>0</v>
      </c>
      <c r="V28" s="143">
        <f>+Input!$K$7</f>
        <v>0</v>
      </c>
      <c r="W28" s="143">
        <f>+Input!$K$7</f>
        <v>0</v>
      </c>
      <c r="X28" s="143">
        <f>+Input!$K$7</f>
        <v>0</v>
      </c>
      <c r="Y28" s="143">
        <f>+Input!$K$7</f>
        <v>0</v>
      </c>
      <c r="Z28" s="143">
        <f>+Input!$K$7</f>
        <v>0</v>
      </c>
      <c r="AA28" s="143">
        <f>+Input!$K$7</f>
        <v>0</v>
      </c>
      <c r="AB28" s="143">
        <f>+Input!$K$7</f>
        <v>0</v>
      </c>
      <c r="AC28" s="143">
        <f>+Input!$K$7</f>
        <v>0</v>
      </c>
      <c r="AD28" s="143">
        <f>+Input!$K$7</f>
        <v>0</v>
      </c>
      <c r="AE28" s="143">
        <f>+Input!$K$7</f>
        <v>0</v>
      </c>
      <c r="AF28" s="143">
        <f>+Input!$K$7</f>
        <v>0</v>
      </c>
      <c r="AG28" s="143">
        <f>+Input!$K$7</f>
        <v>0</v>
      </c>
      <c r="AH28" s="143">
        <f>+Input!$K$7</f>
        <v>0</v>
      </c>
      <c r="AI28" s="143">
        <f>+Input!$K$7</f>
        <v>0</v>
      </c>
      <c r="AJ28" s="143">
        <f>+Input!$K$7</f>
        <v>0</v>
      </c>
      <c r="AK28" s="143">
        <f>+Input!$K$7</f>
        <v>0</v>
      </c>
      <c r="AL28" s="143">
        <f>+Input!$K$7</f>
        <v>0</v>
      </c>
      <c r="AM28" s="143">
        <f>+Input!$K$7</f>
        <v>0</v>
      </c>
      <c r="AN28" s="143">
        <f>+Input!$K$7</f>
        <v>0</v>
      </c>
      <c r="AO28" s="143">
        <f>+Input!$K$7</f>
        <v>0</v>
      </c>
      <c r="AP28" s="143">
        <f>+Input!$K$7</f>
        <v>0</v>
      </c>
      <c r="AQ28" s="143">
        <f>+Input!$K$7</f>
        <v>0</v>
      </c>
      <c r="AR28" s="143">
        <f>+Input!$K$7</f>
        <v>0</v>
      </c>
      <c r="AS28" s="143">
        <f>+Input!$K$7</f>
        <v>0</v>
      </c>
      <c r="AT28" s="143">
        <f>+Input!$K$7</f>
        <v>0</v>
      </c>
      <c r="AU28" s="143">
        <f>+Input!$K$7</f>
        <v>0</v>
      </c>
      <c r="AV28" s="143">
        <f>+Input!$K$7</f>
        <v>0</v>
      </c>
      <c r="AW28" s="143">
        <f>+Input!$K$7</f>
        <v>0</v>
      </c>
      <c r="AX28" s="143">
        <f>+Input!$K$7</f>
        <v>0</v>
      </c>
      <c r="AY28" s="143">
        <f>+Input!$K$7</f>
        <v>0</v>
      </c>
      <c r="AZ28" s="143">
        <f>+Input!$K$7</f>
        <v>0</v>
      </c>
      <c r="BA28" s="143">
        <f>+Input!$K$7</f>
        <v>0</v>
      </c>
      <c r="BB28" s="143">
        <f>+Input!$K$7</f>
        <v>0</v>
      </c>
      <c r="BC28" s="143">
        <f>+Input!$K$7</f>
        <v>0</v>
      </c>
      <c r="BD28" s="143">
        <f>+Input!$K$7</f>
        <v>0</v>
      </c>
      <c r="BE28" s="143">
        <f>+Input!$K$7</f>
        <v>0</v>
      </c>
      <c r="BF28" s="143">
        <f>+Input!$K$7</f>
        <v>0</v>
      </c>
      <c r="BG28" s="143">
        <f>+Input!$K$7</f>
        <v>0</v>
      </c>
      <c r="BH28" s="143">
        <f>+Input!$K$7</f>
        <v>0</v>
      </c>
      <c r="BI28" s="143">
        <f>+Input!$K$7</f>
        <v>0</v>
      </c>
      <c r="BJ28" s="143">
        <f>+Input!$K$7</f>
        <v>0</v>
      </c>
      <c r="BK28" s="143">
        <f>+Input!$K$7</f>
        <v>0</v>
      </c>
    </row>
    <row r="29" spans="2:63" x14ac:dyDescent="0.25"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</row>
    <row r="30" spans="2:63" s="20" customFormat="1" x14ac:dyDescent="0.25">
      <c r="B30" s="20" t="s">
        <v>388</v>
      </c>
      <c r="D30" s="143">
        <f>+IF(D26+D28&lt;0,D26+D28,0)</f>
        <v>-2173.913043478261</v>
      </c>
      <c r="E30" s="143">
        <f t="shared" ref="E30:BK30" si="37">+IF(E26+E28&lt;0,E26+E28,0)</f>
        <v>0</v>
      </c>
      <c r="F30" s="143">
        <f t="shared" si="37"/>
        <v>0</v>
      </c>
      <c r="G30" s="143">
        <f t="shared" si="37"/>
        <v>0</v>
      </c>
      <c r="H30" s="143">
        <f t="shared" si="37"/>
        <v>0</v>
      </c>
      <c r="I30" s="143">
        <f t="shared" si="37"/>
        <v>0</v>
      </c>
      <c r="J30" s="143">
        <f t="shared" si="37"/>
        <v>0</v>
      </c>
      <c r="K30" s="143">
        <f t="shared" si="37"/>
        <v>0</v>
      </c>
      <c r="L30" s="143">
        <f t="shared" si="37"/>
        <v>0</v>
      </c>
      <c r="M30" s="143">
        <f t="shared" si="37"/>
        <v>0</v>
      </c>
      <c r="N30" s="143">
        <f t="shared" si="37"/>
        <v>-1940.9428833279453</v>
      </c>
      <c r="O30" s="143">
        <f t="shared" si="37"/>
        <v>-4277.7620912381408</v>
      </c>
      <c r="P30" s="143">
        <f t="shared" si="37"/>
        <v>-6620.4111349841842</v>
      </c>
      <c r="Q30" s="143">
        <f t="shared" si="37"/>
        <v>-7963.35167052202</v>
      </c>
      <c r="R30" s="143">
        <f t="shared" si="37"/>
        <v>-9256.3067806494455</v>
      </c>
      <c r="S30" s="143">
        <f t="shared" si="37"/>
        <v>-10546.762619506349</v>
      </c>
      <c r="T30" s="143">
        <f t="shared" si="37"/>
        <v>-11837.093494799728</v>
      </c>
      <c r="U30" s="143">
        <f t="shared" si="37"/>
        <v>-13127.41812191493</v>
      </c>
      <c r="V30" s="143">
        <f t="shared" si="37"/>
        <v>-14417.742436621225</v>
      </c>
      <c r="W30" s="143">
        <f t="shared" si="37"/>
        <v>-15708.066735707074</v>
      </c>
      <c r="X30" s="143">
        <f t="shared" si="37"/>
        <v>-16998.3910340119</v>
      </c>
      <c r="Y30" s="143">
        <f t="shared" si="37"/>
        <v>-18288.715332277676</v>
      </c>
      <c r="Z30" s="143">
        <f t="shared" si="37"/>
        <v>-18527.144590669224</v>
      </c>
      <c r="AA30" s="143">
        <f t="shared" si="37"/>
        <v>-18712.979097067062</v>
      </c>
      <c r="AB30" s="143">
        <f t="shared" si="37"/>
        <v>-18896.183865865216</v>
      </c>
      <c r="AC30" s="143">
        <f t="shared" si="37"/>
        <v>-18079.257147783384</v>
      </c>
      <c r="AD30" s="143">
        <f t="shared" si="37"/>
        <v>-17212.323855357554</v>
      </c>
      <c r="AE30" s="143">
        <f t="shared" si="37"/>
        <v>-16342.890234214523</v>
      </c>
      <c r="AF30" s="143">
        <f t="shared" si="37"/>
        <v>-15473.331596635631</v>
      </c>
      <c r="AG30" s="143">
        <f t="shared" si="37"/>
        <v>-14603.766708234947</v>
      </c>
      <c r="AH30" s="143">
        <f t="shared" si="37"/>
        <v>-13734.201507293174</v>
      </c>
      <c r="AI30" s="143">
        <f t="shared" si="37"/>
        <v>-12864.636290724346</v>
      </c>
      <c r="AJ30" s="143">
        <f t="shared" si="37"/>
        <v>-11995.071073374165</v>
      </c>
      <c r="AK30" s="143">
        <f t="shared" si="37"/>
        <v>-11125.505855984917</v>
      </c>
      <c r="AL30" s="143">
        <f t="shared" si="37"/>
        <v>-10255.940638593715</v>
      </c>
      <c r="AM30" s="143">
        <f t="shared" si="37"/>
        <v>-9386.375421202416</v>
      </c>
      <c r="AN30" s="143">
        <f t="shared" si="37"/>
        <v>-8516.8102038111119</v>
      </c>
      <c r="AO30" s="143">
        <f t="shared" si="37"/>
        <v>-6647.2449864198079</v>
      </c>
      <c r="AP30" s="143">
        <f t="shared" si="37"/>
        <v>-4727.6797690285039</v>
      </c>
      <c r="AQ30" s="143">
        <f t="shared" si="37"/>
        <v>-2805.6145516371998</v>
      </c>
      <c r="AR30" s="143">
        <f t="shared" si="37"/>
        <v>-883.42433424589581</v>
      </c>
      <c r="AS30" s="143">
        <f t="shared" si="37"/>
        <v>0</v>
      </c>
      <c r="AT30" s="143">
        <f t="shared" si="37"/>
        <v>0</v>
      </c>
      <c r="AU30" s="143">
        <f t="shared" si="37"/>
        <v>0</v>
      </c>
      <c r="AV30" s="143">
        <f t="shared" si="37"/>
        <v>0</v>
      </c>
      <c r="AW30" s="143">
        <f t="shared" si="37"/>
        <v>0</v>
      </c>
      <c r="AX30" s="143">
        <f t="shared" si="37"/>
        <v>0</v>
      </c>
      <c r="AY30" s="143">
        <f t="shared" si="37"/>
        <v>0</v>
      </c>
      <c r="AZ30" s="143">
        <f t="shared" si="37"/>
        <v>0</v>
      </c>
      <c r="BA30" s="143">
        <f t="shared" si="37"/>
        <v>0</v>
      </c>
      <c r="BB30" s="143">
        <f t="shared" si="37"/>
        <v>0</v>
      </c>
      <c r="BC30" s="143">
        <f t="shared" si="37"/>
        <v>0</v>
      </c>
      <c r="BD30" s="143">
        <f t="shared" si="37"/>
        <v>0</v>
      </c>
      <c r="BE30" s="143">
        <f t="shared" si="37"/>
        <v>0</v>
      </c>
      <c r="BF30" s="143">
        <f t="shared" si="37"/>
        <v>0</v>
      </c>
      <c r="BG30" s="143">
        <f t="shared" si="37"/>
        <v>0</v>
      </c>
      <c r="BH30" s="143">
        <f t="shared" si="37"/>
        <v>0</v>
      </c>
      <c r="BI30" s="143">
        <f t="shared" si="37"/>
        <v>0</v>
      </c>
      <c r="BJ30" s="143">
        <f t="shared" si="37"/>
        <v>0</v>
      </c>
      <c r="BK30" s="143">
        <f t="shared" si="37"/>
        <v>0</v>
      </c>
    </row>
    <row r="31" spans="2:63" x14ac:dyDescent="0.25"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</row>
    <row r="32" spans="2:63" s="20" customFormat="1" x14ac:dyDescent="0.25">
      <c r="B32" s="20" t="s">
        <v>390</v>
      </c>
      <c r="D32" s="143">
        <f>+IF(D26&lt;0,D24*Input!$N$4,'Flussi Cassa'!D26*Input!$M$4)</f>
        <v>-108.69565217391306</v>
      </c>
      <c r="E32" s="143">
        <f>+IF(E26&lt;0,E24*Input!$N$4,'Flussi Cassa'!E26*Input!$M$4)</f>
        <v>330.86956521739131</v>
      </c>
      <c r="F32" s="143">
        <f>+IF(F26&lt;0,F24*Input!$N$4,'Flussi Cassa'!F26*Input!$M$4)</f>
        <v>292.97079485472847</v>
      </c>
      <c r="G32" s="143">
        <f>+IF(G26&lt;0,G24*Input!$N$4,'Flussi Cassa'!G26*Input!$M$4)</f>
        <v>254.31404908481235</v>
      </c>
      <c r="H32" s="143">
        <f>+IF(H26&lt;0,H24*Input!$N$4,'Flussi Cassa'!H26*Input!$M$4)</f>
        <v>214.88416839949795</v>
      </c>
      <c r="I32" s="143">
        <f>+IF(I26&lt;0,I24*Input!$N$4,'Flussi Cassa'!I26*Input!$M$4)</f>
        <v>174.66569010047724</v>
      </c>
      <c r="J32" s="143">
        <f>+IF(J26&lt;0,J24*Input!$N$4,'Flussi Cassa'!J26*Input!$M$4)</f>
        <v>133.64284223547608</v>
      </c>
      <c r="K32" s="143">
        <f>+IF(K26&lt;0,K24*Input!$N$4,'Flussi Cassa'!K26*Input!$M$4)</f>
        <v>91.799537413174946</v>
      </c>
      <c r="L32" s="143">
        <f>+IF(L26&lt;0,L24*Input!$N$4,'Flussi Cassa'!L26*Input!$M$4)</f>
        <v>49.11936649442778</v>
      </c>
      <c r="M32" s="143">
        <f>+IF(M26&lt;0,M24*Input!$N$4,'Flussi Cassa'!M26*Input!$M$4)</f>
        <v>5.5855921573056548</v>
      </c>
      <c r="N32" s="143">
        <f>+IF(N26&lt;0,N24*Input!$N$4,'Flussi Cassa'!N26*Input!$M$4)</f>
        <v>-111.01112455966141</v>
      </c>
      <c r="O32" s="143">
        <f>+IF(O26&lt;0,O24*Input!$N$4,'Flussi Cassa'!O26*Input!$M$4)</f>
        <v>-116.84096039550975</v>
      </c>
      <c r="P32" s="143">
        <f>+IF(P26&lt;0,P24*Input!$N$4,'Flussi Cassa'!P26*Input!$M$4)</f>
        <v>-117.13245218730218</v>
      </c>
      <c r="Q32" s="143">
        <f>+IF(Q26&lt;0,Q24*Input!$N$4,'Flussi Cassa'!Q26*Input!$M$4)</f>
        <v>-67.147026776891792</v>
      </c>
      <c r="R32" s="143">
        <f>+IF(R26&lt;0,R24*Input!$N$4,'Flussi Cassa'!R26*Input!$M$4)</f>
        <v>-64.647755506371283</v>
      </c>
      <c r="S32" s="143">
        <f>+IF(S26&lt;0,S24*Input!$N$4,'Flussi Cassa'!S26*Input!$M$4)</f>
        <v>-64.522791942845245</v>
      </c>
      <c r="T32" s="143">
        <f>+IF(T26&lt;0,T24*Input!$N$4,'Flussi Cassa'!T26*Input!$M$4)</f>
        <v>-64.516543764668953</v>
      </c>
      <c r="U32" s="143">
        <f>+IF(U26&lt;0,U24*Input!$N$4,'Flussi Cassa'!U26*Input!$M$4)</f>
        <v>-64.516231355760127</v>
      </c>
      <c r="V32" s="143">
        <f>+IF(V26&lt;0,V24*Input!$N$4,'Flussi Cassa'!V26*Input!$M$4)</f>
        <v>-64.516215735314702</v>
      </c>
      <c r="W32" s="143">
        <f>+IF(W26&lt;0,W24*Input!$N$4,'Flussi Cassa'!W26*Input!$M$4)</f>
        <v>-64.516214954292423</v>
      </c>
      <c r="X32" s="143">
        <f>+IF(X26&lt;0,X24*Input!$N$4,'Flussi Cassa'!X26*Input!$M$4)</f>
        <v>-64.516214915241321</v>
      </c>
      <c r="Y32" s="143">
        <f>+IF(Y26&lt;0,Y24*Input!$N$4,'Flussi Cassa'!Y26*Input!$M$4)</f>
        <v>-64.516214913288749</v>
      </c>
      <c r="Z32" s="143">
        <f>+IF(Z26&lt;0,Z24*Input!$N$4,'Flussi Cassa'!Z26*Input!$M$4)</f>
        <v>-11.921462919577493</v>
      </c>
      <c r="AA32" s="143">
        <f>+IF(AA26&lt;0,AA24*Input!$N$4,'Flussi Cassa'!AA26*Input!$M$4)</f>
        <v>-9.2917253198919294</v>
      </c>
      <c r="AB32" s="143">
        <f>+IF(AB26&lt;0,AB24*Input!$N$4,'Flussi Cassa'!AB26*Input!$M$4)</f>
        <v>-9.1602384399076531</v>
      </c>
      <c r="AC32" s="143">
        <f>+IF(AC26&lt;0,AC24*Input!$N$4,'Flussi Cassa'!AC26*Input!$M$4)</f>
        <v>40.846335904091575</v>
      </c>
      <c r="AD32" s="143">
        <f>+IF(AD26&lt;0,AD24*Input!$N$4,'Flussi Cassa'!AD26*Input!$M$4)</f>
        <v>43.346664621291531</v>
      </c>
      <c r="AE32" s="143">
        <f>+IF(AE26&lt;0,AE24*Input!$N$4,'Flussi Cassa'!AE26*Input!$M$4)</f>
        <v>43.471681057151528</v>
      </c>
      <c r="AF32" s="143">
        <f>+IF(AF26&lt;0,AF24*Input!$N$4,'Flussi Cassa'!AF26*Input!$M$4)</f>
        <v>43.477931878944538</v>
      </c>
      <c r="AG32" s="143">
        <f>+IF(AG26&lt;0,AG24*Input!$N$4,'Flussi Cassa'!AG26*Input!$M$4)</f>
        <v>43.478244420034187</v>
      </c>
      <c r="AH32" s="143">
        <f>+IF(AH26&lt;0,AH24*Input!$N$4,'Flussi Cassa'!AH26*Input!$M$4)</f>
        <v>43.478260047088661</v>
      </c>
      <c r="AI32" s="143">
        <f>+IF(AI26&lt;0,AI24*Input!$N$4,'Flussi Cassa'!AI26*Input!$M$4)</f>
        <v>43.478260828441378</v>
      </c>
      <c r="AJ32" s="143">
        <f>+IF(AJ26&lt;0,AJ24*Input!$N$4,'Flussi Cassa'!AJ26*Input!$M$4)</f>
        <v>43.478260867509022</v>
      </c>
      <c r="AK32" s="143">
        <f>+IF(AK26&lt;0,AK24*Input!$N$4,'Flussi Cassa'!AK26*Input!$M$4)</f>
        <v>43.47826086946241</v>
      </c>
      <c r="AL32" s="143">
        <f>+IF(AL26&lt;0,AL24*Input!$N$4,'Flussi Cassa'!AL26*Input!$M$4)</f>
        <v>43.478260869560067</v>
      </c>
      <c r="AM32" s="143">
        <f>+IF(AM26&lt;0,AM24*Input!$N$4,'Flussi Cassa'!AM26*Input!$M$4)</f>
        <v>43.478260869564956</v>
      </c>
      <c r="AN32" s="143">
        <f>+IF(AN26&lt;0,AN24*Input!$N$4,'Flussi Cassa'!AN26*Input!$M$4)</f>
        <v>43.478260869565204</v>
      </c>
      <c r="AO32" s="143">
        <f>+IF(AO26&lt;0,AO24*Input!$N$4,'Flussi Cassa'!AO26*Input!$M$4)</f>
        <v>93.478260869565204</v>
      </c>
      <c r="AP32" s="143">
        <f>+IF(AP26&lt;0,AP24*Input!$N$4,'Flussi Cassa'!AP26*Input!$M$4)</f>
        <v>95.978260869565204</v>
      </c>
      <c r="AQ32" s="143">
        <f>+IF(AQ26&lt;0,AQ24*Input!$N$4,'Flussi Cassa'!AQ26*Input!$M$4)</f>
        <v>96.103260869565204</v>
      </c>
      <c r="AR32" s="143">
        <f>+IF(AR26&lt;0,AR24*Input!$N$4,'Flussi Cassa'!AR26*Input!$M$4)</f>
        <v>96.109510869565213</v>
      </c>
      <c r="AS32" s="143">
        <f>+IF(AS26&lt;0,AS24*Input!$N$4,'Flussi Cassa'!AS26*Input!$M$4)</f>
        <v>20.775442662908173</v>
      </c>
      <c r="AT32" s="143">
        <f>+IF(AT26&lt;0,AT24*Input!$N$4,'Flussi Cassa'!AT26*Input!$M$4)</f>
        <v>57.712690646601118</v>
      </c>
      <c r="AU32" s="143">
        <f>+IF(AU26&lt;0,AU24*Input!$N$4,'Flussi Cassa'!AU26*Input!$M$4)</f>
        <v>95.388683589967911</v>
      </c>
      <c r="AV32" s="143">
        <f>+IF(AV26&lt;0,AV24*Input!$N$4,'Flussi Cassa'!AV26*Input!$M$4)</f>
        <v>133.81819639220205</v>
      </c>
      <c r="AW32" s="143">
        <f>+IF(AW26&lt;0,AW24*Input!$N$4,'Flussi Cassa'!AW26*Input!$M$4)</f>
        <v>173.01629945048089</v>
      </c>
      <c r="AX32" s="143">
        <f>+IF(AX26&lt;0,AX24*Input!$N$4,'Flussi Cassa'!AX26*Input!$M$4)</f>
        <v>212.99836456992526</v>
      </c>
      <c r="AY32" s="143">
        <f>+IF(AY26&lt;0,AY24*Input!$N$4,'Flussi Cassa'!AY26*Input!$M$4)</f>
        <v>253.78007099175855</v>
      </c>
      <c r="AZ32" s="143">
        <f>+IF(AZ26&lt;0,AZ24*Input!$N$4,'Flussi Cassa'!AZ26*Input!$M$4)</f>
        <v>295.37741154202848</v>
      </c>
      <c r="BA32" s="143">
        <f>+IF(BA26&lt;0,BA24*Input!$N$4,'Flussi Cassa'!BA26*Input!$M$4)</f>
        <v>337.80669890330387</v>
      </c>
      <c r="BB32" s="143">
        <f>+IF(BB26&lt;0,BB24*Input!$N$4,'Flussi Cassa'!BB26*Input!$M$4)</f>
        <v>381.08457201180471</v>
      </c>
      <c r="BC32" s="143">
        <f>+IF(BC26&lt;0,BC24*Input!$N$4,'Flussi Cassa'!BC26*Input!$M$4)</f>
        <v>625.2280025824756</v>
      </c>
      <c r="BD32" s="143">
        <f>+IF(BD26&lt;0,BD24*Input!$N$4,'Flussi Cassa'!BD26*Input!$M$4)</f>
        <v>874.25430176455995</v>
      </c>
      <c r="BE32" s="143">
        <f>+IF(BE26&lt;0,BE24*Input!$N$4,'Flussi Cassa'!BE26*Input!$M$4)</f>
        <v>1128.2611269302859</v>
      </c>
      <c r="BF32" s="143">
        <f>+IF(BF26&lt;0,BF24*Input!$N$4,'Flussi Cassa'!BF26*Input!$M$4)</f>
        <v>1387.3480885993265</v>
      </c>
      <c r="BG32" s="143">
        <f>+IF(BG26&lt;0,BG24*Input!$N$4,'Flussi Cassa'!BG26*Input!$M$4)</f>
        <v>1651.6167895017477</v>
      </c>
      <c r="BH32" s="143">
        <f>+IF(BH26&lt;0,BH24*Input!$N$4,'Flussi Cassa'!BH26*Input!$M$4)</f>
        <v>1921.1708644222174</v>
      </c>
      <c r="BI32" s="143">
        <f>+IF(BI26&lt;0,BI24*Input!$N$4,'Flussi Cassa'!BI26*Input!$M$4)</f>
        <v>2196.1160208410965</v>
      </c>
      <c r="BJ32" s="143">
        <f>+IF(BJ26&lt;0,BJ24*Input!$N$4,'Flussi Cassa'!BJ26*Input!$M$4)</f>
        <v>2476.5600803883531</v>
      </c>
      <c r="BK32" s="143">
        <f>+IF(BK26&lt;0,BK24*Input!$N$4,'Flussi Cassa'!BK26*Input!$M$4)</f>
        <v>2762.6130211265549</v>
      </c>
    </row>
    <row r="35" spans="4:66" hidden="1" x14ac:dyDescent="0.25">
      <c r="D35" s="115">
        <f t="shared" ref="D35:BK35" si="38">+IF(D30&lt;0,1,0)</f>
        <v>1</v>
      </c>
      <c r="E35" s="115">
        <f t="shared" si="38"/>
        <v>0</v>
      </c>
      <c r="F35" s="115">
        <f t="shared" si="38"/>
        <v>0</v>
      </c>
      <c r="G35" s="115">
        <f t="shared" si="38"/>
        <v>0</v>
      </c>
      <c r="H35" s="115">
        <f t="shared" si="38"/>
        <v>0</v>
      </c>
      <c r="I35" s="115">
        <f t="shared" si="38"/>
        <v>0</v>
      </c>
      <c r="J35" s="115">
        <f t="shared" si="38"/>
        <v>0</v>
      </c>
      <c r="K35" s="115">
        <f t="shared" si="38"/>
        <v>0</v>
      </c>
      <c r="L35" s="115">
        <f t="shared" si="38"/>
        <v>0</v>
      </c>
      <c r="M35" s="115">
        <f t="shared" si="38"/>
        <v>0</v>
      </c>
      <c r="N35" s="115">
        <f t="shared" si="38"/>
        <v>1</v>
      </c>
      <c r="O35" s="115">
        <f t="shared" si="38"/>
        <v>1</v>
      </c>
      <c r="P35" s="115">
        <f t="shared" si="38"/>
        <v>1</v>
      </c>
      <c r="Q35" s="115">
        <f t="shared" si="38"/>
        <v>1</v>
      </c>
      <c r="R35" s="115">
        <f t="shared" si="38"/>
        <v>1</v>
      </c>
      <c r="S35" s="115">
        <f t="shared" si="38"/>
        <v>1</v>
      </c>
      <c r="T35" s="115">
        <f t="shared" si="38"/>
        <v>1</v>
      </c>
      <c r="U35" s="115">
        <f t="shared" si="38"/>
        <v>1</v>
      </c>
      <c r="V35" s="115">
        <f t="shared" si="38"/>
        <v>1</v>
      </c>
      <c r="W35" s="115">
        <f t="shared" si="38"/>
        <v>1</v>
      </c>
      <c r="X35" s="115">
        <f t="shared" si="38"/>
        <v>1</v>
      </c>
      <c r="Y35" s="115">
        <f t="shared" si="38"/>
        <v>1</v>
      </c>
      <c r="Z35" s="115">
        <f t="shared" si="38"/>
        <v>1</v>
      </c>
      <c r="AA35" s="115">
        <f t="shared" si="38"/>
        <v>1</v>
      </c>
      <c r="AB35" s="115">
        <f t="shared" si="38"/>
        <v>1</v>
      </c>
      <c r="AC35" s="115">
        <f t="shared" si="38"/>
        <v>1</v>
      </c>
      <c r="AD35" s="115">
        <f t="shared" si="38"/>
        <v>1</v>
      </c>
      <c r="AE35" s="115">
        <f t="shared" si="38"/>
        <v>1</v>
      </c>
      <c r="AF35" s="115">
        <f t="shared" si="38"/>
        <v>1</v>
      </c>
      <c r="AG35" s="115">
        <f t="shared" si="38"/>
        <v>1</v>
      </c>
      <c r="AH35" s="115">
        <f t="shared" si="38"/>
        <v>1</v>
      </c>
      <c r="AI35" s="115">
        <f t="shared" si="38"/>
        <v>1</v>
      </c>
      <c r="AJ35" s="115">
        <f t="shared" si="38"/>
        <v>1</v>
      </c>
      <c r="AK35" s="115">
        <f t="shared" si="38"/>
        <v>1</v>
      </c>
      <c r="AL35" s="115">
        <f t="shared" si="38"/>
        <v>1</v>
      </c>
      <c r="AM35" s="115">
        <f t="shared" si="38"/>
        <v>1</v>
      </c>
      <c r="AN35" s="115">
        <f t="shared" si="38"/>
        <v>1</v>
      </c>
      <c r="AO35" s="115">
        <f t="shared" si="38"/>
        <v>1</v>
      </c>
      <c r="AP35" s="115">
        <f t="shared" si="38"/>
        <v>1</v>
      </c>
      <c r="AQ35" s="115">
        <f t="shared" si="38"/>
        <v>1</v>
      </c>
      <c r="AR35" s="115">
        <f t="shared" si="38"/>
        <v>1</v>
      </c>
      <c r="AS35" s="115">
        <f t="shared" si="38"/>
        <v>0</v>
      </c>
      <c r="AT35" s="115">
        <f t="shared" si="38"/>
        <v>0</v>
      </c>
      <c r="AU35" s="115">
        <f t="shared" si="38"/>
        <v>0</v>
      </c>
      <c r="AV35" s="115">
        <f t="shared" si="38"/>
        <v>0</v>
      </c>
      <c r="AW35" s="115">
        <f t="shared" si="38"/>
        <v>0</v>
      </c>
      <c r="AX35" s="115">
        <f t="shared" si="38"/>
        <v>0</v>
      </c>
      <c r="AY35" s="115">
        <f t="shared" si="38"/>
        <v>0</v>
      </c>
      <c r="AZ35" s="115">
        <f t="shared" si="38"/>
        <v>0</v>
      </c>
      <c r="BA35" s="115">
        <f t="shared" si="38"/>
        <v>0</v>
      </c>
      <c r="BB35" s="115">
        <f t="shared" si="38"/>
        <v>0</v>
      </c>
      <c r="BC35" s="115">
        <f t="shared" si="38"/>
        <v>0</v>
      </c>
      <c r="BD35" s="115">
        <f t="shared" si="38"/>
        <v>0</v>
      </c>
      <c r="BE35" s="115">
        <f t="shared" si="38"/>
        <v>0</v>
      </c>
      <c r="BF35" s="115">
        <f t="shared" si="38"/>
        <v>0</v>
      </c>
      <c r="BG35" s="115">
        <f t="shared" si="38"/>
        <v>0</v>
      </c>
      <c r="BH35" s="115">
        <f t="shared" si="38"/>
        <v>0</v>
      </c>
      <c r="BI35" s="115">
        <f t="shared" si="38"/>
        <v>0</v>
      </c>
      <c r="BJ35" s="115">
        <f t="shared" si="38"/>
        <v>0</v>
      </c>
      <c r="BK35" s="115">
        <f t="shared" si="38"/>
        <v>0</v>
      </c>
      <c r="BL35" s="115">
        <f>SUM(D35:BK35)</f>
        <v>32</v>
      </c>
    </row>
    <row r="36" spans="4:66" hidden="1" x14ac:dyDescent="0.25"/>
    <row r="37" spans="4:66" hidden="1" x14ac:dyDescent="0.25">
      <c r="D37" s="117">
        <f t="shared" ref="D37:AI37" si="39">+IF(D35=1,D1,"")</f>
        <v>1</v>
      </c>
      <c r="E37" s="117" t="str">
        <f t="shared" si="39"/>
        <v/>
      </c>
      <c r="F37" s="117" t="str">
        <f t="shared" si="39"/>
        <v/>
      </c>
      <c r="G37" s="117" t="str">
        <f t="shared" si="39"/>
        <v/>
      </c>
      <c r="H37" s="117" t="str">
        <f t="shared" si="39"/>
        <v/>
      </c>
      <c r="I37" s="117" t="str">
        <f t="shared" si="39"/>
        <v/>
      </c>
      <c r="J37" s="117" t="str">
        <f t="shared" si="39"/>
        <v/>
      </c>
      <c r="K37" s="117" t="str">
        <f t="shared" si="39"/>
        <v/>
      </c>
      <c r="L37" s="117" t="str">
        <f t="shared" si="39"/>
        <v/>
      </c>
      <c r="M37" s="117" t="str">
        <f t="shared" si="39"/>
        <v/>
      </c>
      <c r="N37" s="117">
        <f t="shared" si="39"/>
        <v>11</v>
      </c>
      <c r="O37" s="117">
        <f t="shared" si="39"/>
        <v>12</v>
      </c>
      <c r="P37" s="117">
        <f t="shared" si="39"/>
        <v>13</v>
      </c>
      <c r="Q37" s="117">
        <f t="shared" si="39"/>
        <v>14</v>
      </c>
      <c r="R37" s="117">
        <f t="shared" si="39"/>
        <v>15</v>
      </c>
      <c r="S37" s="117">
        <f t="shared" si="39"/>
        <v>16</v>
      </c>
      <c r="T37" s="117">
        <f t="shared" si="39"/>
        <v>17</v>
      </c>
      <c r="U37" s="117">
        <f t="shared" si="39"/>
        <v>18</v>
      </c>
      <c r="V37" s="117">
        <f t="shared" si="39"/>
        <v>19</v>
      </c>
      <c r="W37" s="117">
        <f t="shared" si="39"/>
        <v>20</v>
      </c>
      <c r="X37" s="117">
        <f t="shared" si="39"/>
        <v>21</v>
      </c>
      <c r="Y37" s="117">
        <f t="shared" si="39"/>
        <v>22</v>
      </c>
      <c r="Z37" s="117">
        <f t="shared" si="39"/>
        <v>23</v>
      </c>
      <c r="AA37" s="117">
        <f t="shared" si="39"/>
        <v>24</v>
      </c>
      <c r="AB37" s="117">
        <f t="shared" si="39"/>
        <v>25</v>
      </c>
      <c r="AC37" s="117">
        <f t="shared" si="39"/>
        <v>26</v>
      </c>
      <c r="AD37" s="117">
        <f t="shared" si="39"/>
        <v>27</v>
      </c>
      <c r="AE37" s="117">
        <f t="shared" si="39"/>
        <v>28</v>
      </c>
      <c r="AF37" s="117">
        <f t="shared" si="39"/>
        <v>29</v>
      </c>
      <c r="AG37" s="117">
        <f t="shared" si="39"/>
        <v>30</v>
      </c>
      <c r="AH37" s="117">
        <f t="shared" si="39"/>
        <v>31</v>
      </c>
      <c r="AI37" s="117">
        <f t="shared" si="39"/>
        <v>32</v>
      </c>
      <c r="AJ37" s="117">
        <f t="shared" ref="AJ37:BK37" si="40">+IF(AJ35=1,AJ1,"")</f>
        <v>33</v>
      </c>
      <c r="AK37" s="117">
        <f t="shared" si="40"/>
        <v>34</v>
      </c>
      <c r="AL37" s="117">
        <f t="shared" si="40"/>
        <v>35</v>
      </c>
      <c r="AM37" s="117">
        <f t="shared" si="40"/>
        <v>36</v>
      </c>
      <c r="AN37" s="117">
        <f t="shared" si="40"/>
        <v>37</v>
      </c>
      <c r="AO37" s="117">
        <f t="shared" si="40"/>
        <v>38</v>
      </c>
      <c r="AP37" s="117">
        <f t="shared" si="40"/>
        <v>39</v>
      </c>
      <c r="AQ37" s="117">
        <f t="shared" si="40"/>
        <v>40</v>
      </c>
      <c r="AR37" s="117">
        <f t="shared" si="40"/>
        <v>41</v>
      </c>
      <c r="AS37" s="117" t="str">
        <f t="shared" si="40"/>
        <v/>
      </c>
      <c r="AT37" s="117" t="str">
        <f t="shared" si="40"/>
        <v/>
      </c>
      <c r="AU37" s="117" t="str">
        <f t="shared" si="40"/>
        <v/>
      </c>
      <c r="AV37" s="117" t="str">
        <f t="shared" si="40"/>
        <v/>
      </c>
      <c r="AW37" s="117" t="str">
        <f t="shared" si="40"/>
        <v/>
      </c>
      <c r="AX37" s="117" t="str">
        <f t="shared" si="40"/>
        <v/>
      </c>
      <c r="AY37" s="117" t="str">
        <f t="shared" si="40"/>
        <v/>
      </c>
      <c r="AZ37" s="117" t="str">
        <f t="shared" si="40"/>
        <v/>
      </c>
      <c r="BA37" s="117" t="str">
        <f t="shared" si="40"/>
        <v/>
      </c>
      <c r="BB37" s="117" t="str">
        <f t="shared" si="40"/>
        <v/>
      </c>
      <c r="BC37" s="117" t="str">
        <f t="shared" si="40"/>
        <v/>
      </c>
      <c r="BD37" s="117" t="str">
        <f t="shared" si="40"/>
        <v/>
      </c>
      <c r="BE37" s="117" t="str">
        <f t="shared" si="40"/>
        <v/>
      </c>
      <c r="BF37" s="117" t="str">
        <f t="shared" si="40"/>
        <v/>
      </c>
      <c r="BG37" s="117" t="str">
        <f t="shared" si="40"/>
        <v/>
      </c>
      <c r="BH37" s="117" t="str">
        <f t="shared" si="40"/>
        <v/>
      </c>
      <c r="BI37" s="117" t="str">
        <f t="shared" si="40"/>
        <v/>
      </c>
      <c r="BJ37" s="117" t="str">
        <f t="shared" si="40"/>
        <v/>
      </c>
      <c r="BK37" s="117" t="str">
        <f t="shared" si="40"/>
        <v/>
      </c>
      <c r="BN37" t="str">
        <f>+"in extra fido mesi "&amp;D37&amp;" "&amp;E37&amp;" "&amp;F37&amp;" "&amp;G37&amp;" "&amp;H37&amp;" "&amp;I37&amp;" "&amp;J37&amp;" "&amp;K37&amp;" "&amp;L37&amp;" "&amp;M37&amp;" "&amp;N37&amp;" "&amp;O37&amp;" "&amp;P37&amp;" "&amp;Q37&amp;" "&amp;R37&amp;" "&amp;S37&amp;" "&amp;T37&amp;" "&amp;U37&amp;" "&amp;V37&amp;" "&amp;W37&amp;" "&amp;X37&amp;" "&amp;Y37&amp;" "&amp;Z37&amp;" "&amp;AA37&amp;" "&amp;AB37&amp;" "&amp;AC37&amp;" "&amp;AD37&amp;" "&amp;AE37&amp;" "&amp;AF37&amp;" "&amp;AG37&amp;" "&amp;AH37&amp;" "&amp;AI37&amp;" "&amp;AJ37&amp;" "&amp;AK37&amp;" "&amp;AL37&amp;" "&amp;AM37&amp;" "&amp;AN37&amp;" "&amp;AO37&amp;" "&amp;AP37&amp;" "&amp;AQ37&amp;" "&amp;AR37&amp;" "&amp;AS37&amp;" "&amp;AT37&amp;" "&amp;AU37&amp;" "&amp;AV37&amp;" "&amp;AW37&amp;" "&amp;AX37&amp;" "&amp;AY37&amp;" "&amp;AZ37&amp;" "&amp;BA37&amp;" "&amp;BB37&amp;" "&amp;BC37&amp;" "&amp;BD37&amp;" "&amp;BE37&amp;" "&amp;BF37&amp;" "&amp;BG37&amp;" "&amp;BH37&amp;" "&amp;BI37&amp;" "&amp;BJ37&amp;" "&amp;BK37</f>
        <v xml:space="preserve">in extra fido mesi 1          11 12 13 14 15 16 17 18 19 20 21 22 23 24 25 26 27 28 29 30 31 32 33 34 35 36 37 38 39 40 41                   </v>
      </c>
    </row>
  </sheetData>
  <hyperlinks>
    <hyperlink ref="A1" location="Input!A1" display="I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43"/>
  <sheetViews>
    <sheetView showGridLines="0" workbookViewId="0">
      <pane xSplit="2" ySplit="3" topLeftCell="AX21" activePane="bottomRight" state="frozen"/>
      <selection pane="topRight" activeCell="C1" sqref="C1"/>
      <selection pane="bottomLeft" activeCell="A4" sqref="A4"/>
      <selection pane="bottomRight" activeCell="BA31" sqref="BA31:BA32"/>
    </sheetView>
  </sheetViews>
  <sheetFormatPr defaultRowHeight="15" x14ac:dyDescent="0.25"/>
  <cols>
    <col min="2" max="2" width="49.5703125" bestFit="1" customWidth="1"/>
    <col min="3" max="3" width="13.140625" bestFit="1" customWidth="1"/>
    <col min="4" max="4" width="13.42578125" bestFit="1" customWidth="1"/>
    <col min="5" max="19" width="13.140625" bestFit="1" customWidth="1"/>
    <col min="20" max="20" width="13.7109375" bestFit="1" customWidth="1"/>
    <col min="21" max="24" width="13.140625" bestFit="1" customWidth="1"/>
    <col min="25" max="25" width="13.7109375" bestFit="1" customWidth="1"/>
    <col min="26" max="26" width="11.42578125" bestFit="1" customWidth="1"/>
    <col min="27" max="27" width="13.140625" bestFit="1" customWidth="1"/>
    <col min="28" max="31" width="11.28515625" bestFit="1" customWidth="1"/>
    <col min="32" max="32" width="10.7109375" bestFit="1" customWidth="1"/>
    <col min="33" max="36" width="11.28515625" bestFit="1" customWidth="1"/>
    <col min="37" max="37" width="12" bestFit="1" customWidth="1"/>
    <col min="38" max="38" width="11.42578125" bestFit="1" customWidth="1"/>
    <col min="39" max="39" width="13.140625" bestFit="1" customWidth="1"/>
    <col min="40" max="52" width="12.28515625" bestFit="1" customWidth="1"/>
    <col min="53" max="53" width="14.140625" bestFit="1" customWidth="1"/>
    <col min="54" max="62" width="13.42578125" bestFit="1" customWidth="1"/>
  </cols>
  <sheetData>
    <row r="1" spans="1:62" x14ac:dyDescent="0.25">
      <c r="A1" s="102" t="s">
        <v>341</v>
      </c>
    </row>
    <row r="3" spans="1:62" x14ac:dyDescent="0.25">
      <c r="B3" s="104" t="s">
        <v>343</v>
      </c>
      <c r="C3" s="103">
        <f>+SPm!C2</f>
        <v>41640</v>
      </c>
      <c r="D3" s="103">
        <f>+SPm!D2</f>
        <v>41698</v>
      </c>
      <c r="E3" s="103">
        <f>+SPm!E2</f>
        <v>41729</v>
      </c>
      <c r="F3" s="103">
        <f>+SPm!F2</f>
        <v>41759</v>
      </c>
      <c r="G3" s="103">
        <f>+SPm!G2</f>
        <v>41790</v>
      </c>
      <c r="H3" s="103">
        <f>+SPm!H2</f>
        <v>41820</v>
      </c>
      <c r="I3" s="103">
        <f>+SPm!I2</f>
        <v>41851</v>
      </c>
      <c r="J3" s="103">
        <f>+SPm!J2</f>
        <v>41882</v>
      </c>
      <c r="K3" s="103">
        <f>+SPm!K2</f>
        <v>41912</v>
      </c>
      <c r="L3" s="103">
        <f>+SPm!L2</f>
        <v>41943</v>
      </c>
      <c r="M3" s="103">
        <f>+SPm!M2</f>
        <v>41973</v>
      </c>
      <c r="N3" s="103">
        <f>+SPm!N2</f>
        <v>42004</v>
      </c>
      <c r="O3" s="103">
        <f>+SPm!O2</f>
        <v>42035</v>
      </c>
      <c r="P3" s="103">
        <f>+SPm!P2</f>
        <v>42063</v>
      </c>
      <c r="Q3" s="103">
        <f>+SPm!Q2</f>
        <v>42094</v>
      </c>
      <c r="R3" s="103">
        <f>+SPm!R2</f>
        <v>42124</v>
      </c>
      <c r="S3" s="103">
        <f>+SPm!S2</f>
        <v>42155</v>
      </c>
      <c r="T3" s="103">
        <f>+SPm!T2</f>
        <v>42185</v>
      </c>
      <c r="U3" s="103">
        <f>+SPm!U2</f>
        <v>42216</v>
      </c>
      <c r="V3" s="103">
        <f>+SPm!V2</f>
        <v>42247</v>
      </c>
      <c r="W3" s="103">
        <f>+SPm!W2</f>
        <v>42277</v>
      </c>
      <c r="X3" s="103">
        <f>+SPm!X2</f>
        <v>42308</v>
      </c>
      <c r="Y3" s="103">
        <f>+SPm!Y2</f>
        <v>42338</v>
      </c>
      <c r="Z3" s="103">
        <f>+SPm!Z2</f>
        <v>42369</v>
      </c>
      <c r="AA3" s="103">
        <f>+SPm!AA2</f>
        <v>42400</v>
      </c>
      <c r="AB3" s="103">
        <f>+SPm!AB2</f>
        <v>42429</v>
      </c>
      <c r="AC3" s="103">
        <f>+SPm!AC2</f>
        <v>42460</v>
      </c>
      <c r="AD3" s="103">
        <f>+SPm!AD2</f>
        <v>42490</v>
      </c>
      <c r="AE3" s="103">
        <f>+SPm!AE2</f>
        <v>42521</v>
      </c>
      <c r="AF3" s="103">
        <f>+SPm!AF2</f>
        <v>42551</v>
      </c>
      <c r="AG3" s="103">
        <f>+SPm!AG2</f>
        <v>42582</v>
      </c>
      <c r="AH3" s="103">
        <f>+SPm!AH2</f>
        <v>42613</v>
      </c>
      <c r="AI3" s="103">
        <f>+SPm!AI2</f>
        <v>42643</v>
      </c>
      <c r="AJ3" s="103">
        <f>+SPm!AJ2</f>
        <v>42674</v>
      </c>
      <c r="AK3" s="103">
        <f>+SPm!AK2</f>
        <v>42704</v>
      </c>
      <c r="AL3" s="103">
        <f>+SPm!AL2</f>
        <v>42735</v>
      </c>
      <c r="AM3" s="103">
        <f>+SPm!AM2</f>
        <v>42766</v>
      </c>
      <c r="AN3" s="103">
        <f>+SPm!AN2</f>
        <v>42794</v>
      </c>
      <c r="AO3" s="103">
        <f>+SPm!AO2</f>
        <v>42825</v>
      </c>
      <c r="AP3" s="103">
        <f>+SPm!AP2</f>
        <v>42855</v>
      </c>
      <c r="AQ3" s="103">
        <f>+SPm!AQ2</f>
        <v>42886</v>
      </c>
      <c r="AR3" s="103">
        <f>+SPm!AR2</f>
        <v>42916</v>
      </c>
      <c r="AS3" s="103">
        <f>+SPm!AS2</f>
        <v>42947</v>
      </c>
      <c r="AT3" s="103">
        <f>+SPm!AT2</f>
        <v>42978</v>
      </c>
      <c r="AU3" s="103">
        <f>+SPm!AU2</f>
        <v>43008</v>
      </c>
      <c r="AV3" s="103">
        <f>+SPm!AV2</f>
        <v>43039</v>
      </c>
      <c r="AW3" s="103">
        <f>+SPm!AW2</f>
        <v>43069</v>
      </c>
      <c r="AX3" s="103">
        <f>+SPm!AX2</f>
        <v>43100</v>
      </c>
      <c r="AY3" s="103">
        <f>+SPm!AY2</f>
        <v>43131</v>
      </c>
      <c r="AZ3" s="103">
        <f>+SPm!AZ2</f>
        <v>43159</v>
      </c>
      <c r="BA3" s="103">
        <f>+SPm!BA2</f>
        <v>43190</v>
      </c>
      <c r="BB3" s="103">
        <f>+SPm!BB2</f>
        <v>43220</v>
      </c>
      <c r="BC3" s="103">
        <f>+SPm!BC2</f>
        <v>43251</v>
      </c>
      <c r="BD3" s="103">
        <f>+SPm!BD2</f>
        <v>43281</v>
      </c>
      <c r="BE3" s="103">
        <f>+SPm!BE2</f>
        <v>43312</v>
      </c>
      <c r="BF3" s="103">
        <f>+SPm!BF2</f>
        <v>43343</v>
      </c>
      <c r="BG3" s="103">
        <f>+SPm!BG2</f>
        <v>43373</v>
      </c>
      <c r="BH3" s="103">
        <f>+SPm!BH2</f>
        <v>43404</v>
      </c>
      <c r="BI3" s="103">
        <f>+SPm!BI2</f>
        <v>43434</v>
      </c>
      <c r="BJ3" s="103">
        <f>+SPm!BJ2</f>
        <v>43465</v>
      </c>
    </row>
    <row r="4" spans="1:62" x14ac:dyDescent="0.25">
      <c r="B4" s="105" t="s">
        <v>344</v>
      </c>
      <c r="C4" s="132">
        <f>+CEm!B53</f>
        <v>826.08695652173901</v>
      </c>
      <c r="D4" s="132">
        <f>+CEm!C53</f>
        <v>-1173.913043478261</v>
      </c>
      <c r="E4" s="132">
        <f>+CEm!D53</f>
        <v>-1173.913043478261</v>
      </c>
      <c r="F4" s="132">
        <f>+CEm!E53</f>
        <v>-1173.913043478261</v>
      </c>
      <c r="G4" s="132">
        <f>+CEm!F53</f>
        <v>-1173.913043478261</v>
      </c>
      <c r="H4" s="132">
        <f>+CEm!G53</f>
        <v>-1173.913043478261</v>
      </c>
      <c r="I4" s="132">
        <f>+CEm!H53</f>
        <v>-1173.913043478261</v>
      </c>
      <c r="J4" s="132">
        <f>+CEm!I53</f>
        <v>-1173.913043478261</v>
      </c>
      <c r="K4" s="132">
        <f>+CEm!J53</f>
        <v>-1173.913043478261</v>
      </c>
      <c r="L4" s="132">
        <f>+CEm!K53</f>
        <v>-1173.913043478261</v>
      </c>
      <c r="M4" s="132">
        <f>+CEm!L53</f>
        <v>-1173.913043478261</v>
      </c>
      <c r="N4" s="132">
        <f>+CEm!M53</f>
        <v>-1173.913043478261</v>
      </c>
      <c r="O4" s="132">
        <f>+CEm!N53</f>
        <v>1826.086956521739</v>
      </c>
      <c r="P4" s="132">
        <f>+CEm!O53</f>
        <v>-173.91304347826099</v>
      </c>
      <c r="Q4" s="132">
        <f>+CEm!P53</f>
        <v>-173.91304347826099</v>
      </c>
      <c r="R4" s="132">
        <f>+CEm!Q53</f>
        <v>-173.91304347826099</v>
      </c>
      <c r="S4" s="132">
        <f>+CEm!R53</f>
        <v>-173.91304347826099</v>
      </c>
      <c r="T4" s="132">
        <f>+CEm!S53</f>
        <v>-173.91304347826099</v>
      </c>
      <c r="U4" s="132">
        <f>+CEm!T53</f>
        <v>-173.91304347826099</v>
      </c>
      <c r="V4" s="132">
        <f>+CEm!U53</f>
        <v>-173.91304347826099</v>
      </c>
      <c r="W4" s="132">
        <f>+CEm!V53</f>
        <v>-173.91304347826099</v>
      </c>
      <c r="X4" s="132">
        <f>+CEm!W53</f>
        <v>-173.91304347826099</v>
      </c>
      <c r="Y4" s="132">
        <f>+CEm!X53</f>
        <v>-173.91304347826099</v>
      </c>
      <c r="Z4" s="132">
        <f>+CEm!Y53</f>
        <v>-173.91304347826099</v>
      </c>
      <c r="AA4" s="132">
        <f>+CEm!Z53</f>
        <v>2826.086956521739</v>
      </c>
      <c r="AB4" s="132">
        <f>+CEm!AA53</f>
        <v>826.08695652173901</v>
      </c>
      <c r="AC4" s="132">
        <f>+CEm!AB53</f>
        <v>826.08695652173901</v>
      </c>
      <c r="AD4" s="132">
        <f>+CEm!AC53</f>
        <v>826.08695652173901</v>
      </c>
      <c r="AE4" s="132">
        <f>+CEm!AD53</f>
        <v>826.08695652173901</v>
      </c>
      <c r="AF4" s="132">
        <f>+CEm!AE53</f>
        <v>826.08695652173901</v>
      </c>
      <c r="AG4" s="132">
        <f>+CEm!AF53</f>
        <v>826.08695652173901</v>
      </c>
      <c r="AH4" s="132">
        <f>+CEm!AG53</f>
        <v>826.08695652173901</v>
      </c>
      <c r="AI4" s="132">
        <f>+CEm!AH53</f>
        <v>826.08695652173901</v>
      </c>
      <c r="AJ4" s="132">
        <f>+CEm!AI53</f>
        <v>826.08695652173901</v>
      </c>
      <c r="AK4" s="132">
        <f>+CEm!AJ53</f>
        <v>826.08695652173901</v>
      </c>
      <c r="AL4" s="132">
        <f>+CEm!AK53</f>
        <v>826.08695652173901</v>
      </c>
      <c r="AM4" s="132">
        <f>+CEm!AL53</f>
        <v>3826.086956521739</v>
      </c>
      <c r="AN4" s="132">
        <f>+CEm!AM53</f>
        <v>1826.086956521739</v>
      </c>
      <c r="AO4" s="132">
        <f>+CEm!AN53</f>
        <v>1826.086956521739</v>
      </c>
      <c r="AP4" s="132">
        <f>+CEm!AO53</f>
        <v>1826.086956521739</v>
      </c>
      <c r="AQ4" s="132">
        <f>+CEm!AP53</f>
        <v>1826.086956521739</v>
      </c>
      <c r="AR4" s="132">
        <f>+CEm!AQ53</f>
        <v>1826.086956521739</v>
      </c>
      <c r="AS4" s="132">
        <f>+CEm!AR53</f>
        <v>1826.086956521739</v>
      </c>
      <c r="AT4" s="132">
        <f>+CEm!AS53</f>
        <v>1826.086956521739</v>
      </c>
      <c r="AU4" s="132">
        <f>+CEm!AT53</f>
        <v>1826.086956521739</v>
      </c>
      <c r="AV4" s="132">
        <f>+CEm!AU53</f>
        <v>1826.086956521739</v>
      </c>
      <c r="AW4" s="132">
        <f>+CEm!AV53</f>
        <v>1826.086956521739</v>
      </c>
      <c r="AX4" s="132">
        <f>+CEm!AW53</f>
        <v>1826.086956521739</v>
      </c>
      <c r="AY4" s="132">
        <f>+CEm!AX53</f>
        <v>1826.086956521739</v>
      </c>
      <c r="AZ4" s="132">
        <f>+CEm!AY53</f>
        <v>1826.086956521739</v>
      </c>
      <c r="BA4" s="132">
        <f>+CEm!AZ53</f>
        <v>31826.08695652174</v>
      </c>
      <c r="BB4" s="132">
        <f>+CEm!BA53</f>
        <v>11826.08695652174</v>
      </c>
      <c r="BC4" s="132">
        <f>+CEm!BB53</f>
        <v>11826.08695652174</v>
      </c>
      <c r="BD4" s="132">
        <f>+CEm!BC53</f>
        <v>11826.08695652174</v>
      </c>
      <c r="BE4" s="132">
        <f>+CEm!BD53</f>
        <v>11826.08695652174</v>
      </c>
      <c r="BF4" s="132">
        <f>+CEm!BE53</f>
        <v>11826.08695652174</v>
      </c>
      <c r="BG4" s="132">
        <f>+CEm!BF53</f>
        <v>11826.08695652174</v>
      </c>
      <c r="BH4" s="132">
        <f>+CEm!BG53</f>
        <v>11826.08695652174</v>
      </c>
      <c r="BI4" s="132">
        <f>+CEm!BH53</f>
        <v>11826.08695652174</v>
      </c>
      <c r="BJ4" s="132">
        <f>+CEm!BI53</f>
        <v>11826.08695652174</v>
      </c>
    </row>
    <row r="5" spans="1:62" x14ac:dyDescent="0.25">
      <c r="B5" s="107" t="s">
        <v>345</v>
      </c>
      <c r="C5" s="144">
        <f>+CEm!B47+CEm!B48+CEm!B49</f>
        <v>0</v>
      </c>
      <c r="D5" s="144">
        <f>+CEm!C47+CEm!C48+CEm!C49</f>
        <v>0</v>
      </c>
      <c r="E5" s="144">
        <f>+CEm!D47+CEm!D48+CEm!D49</f>
        <v>0</v>
      </c>
      <c r="F5" s="144">
        <f>+CEm!E47+CEm!E48+CEm!E49</f>
        <v>0</v>
      </c>
      <c r="G5" s="144">
        <f>+CEm!F47+CEm!F48+CEm!F49</f>
        <v>0</v>
      </c>
      <c r="H5" s="144">
        <f>+CEm!G47+CEm!G48+CEm!G49</f>
        <v>0</v>
      </c>
      <c r="I5" s="144">
        <f>+CEm!H47+CEm!H48+CEm!H49</f>
        <v>0</v>
      </c>
      <c r="J5" s="144">
        <f>+CEm!I47+CEm!I48+CEm!I49</f>
        <v>0</v>
      </c>
      <c r="K5" s="144">
        <f>+CEm!J47+CEm!J48+CEm!J49</f>
        <v>0</v>
      </c>
      <c r="L5" s="144">
        <f>+CEm!K47+CEm!K48+CEm!K49</f>
        <v>0</v>
      </c>
      <c r="M5" s="144">
        <f>+CEm!L47+CEm!L48+CEm!L49</f>
        <v>0</v>
      </c>
      <c r="N5" s="144">
        <f>+CEm!M47+CEm!M48+CEm!M49</f>
        <v>0</v>
      </c>
      <c r="O5" s="144">
        <f>+CEm!N47+CEm!N48+CEm!N49</f>
        <v>0</v>
      </c>
      <c r="P5" s="144">
        <f>+CEm!O47+CEm!O48+CEm!O49</f>
        <v>0</v>
      </c>
      <c r="Q5" s="144">
        <f>+CEm!P47+CEm!P48+CEm!P49</f>
        <v>0</v>
      </c>
      <c r="R5" s="144">
        <f>+CEm!Q47+CEm!Q48+CEm!Q49</f>
        <v>0</v>
      </c>
      <c r="S5" s="144">
        <f>+CEm!R47+CEm!R48+CEm!R49</f>
        <v>0</v>
      </c>
      <c r="T5" s="144">
        <f>+CEm!S47+CEm!S48+CEm!S49</f>
        <v>0</v>
      </c>
      <c r="U5" s="144">
        <f>+CEm!T47+CEm!T48+CEm!T49</f>
        <v>0</v>
      </c>
      <c r="V5" s="144">
        <f>+CEm!U47+CEm!U48+CEm!U49</f>
        <v>0</v>
      </c>
      <c r="W5" s="144">
        <f>+CEm!V47+CEm!V48+CEm!V49</f>
        <v>0</v>
      </c>
      <c r="X5" s="144">
        <f>+CEm!W47+CEm!W48+CEm!W49</f>
        <v>0</v>
      </c>
      <c r="Y5" s="144">
        <f>+CEm!X47+CEm!X48+CEm!X49</f>
        <v>0</v>
      </c>
      <c r="Z5" s="144">
        <f>+CEm!Y47+CEm!Y48+CEm!Y49</f>
        <v>0</v>
      </c>
      <c r="AA5" s="144">
        <f>+CEm!Z47+CEm!Z48+CEm!Z49</f>
        <v>0</v>
      </c>
      <c r="AB5" s="144">
        <f>+CEm!AA47+CEm!AA48+CEm!AA49</f>
        <v>0</v>
      </c>
      <c r="AC5" s="144">
        <f>+CEm!AB47+CEm!AB48+CEm!AB49</f>
        <v>0</v>
      </c>
      <c r="AD5" s="144">
        <f>+CEm!AC47+CEm!AC48+CEm!AC49</f>
        <v>0</v>
      </c>
      <c r="AE5" s="144">
        <f>+CEm!AD47+CEm!AD48+CEm!AD49</f>
        <v>0</v>
      </c>
      <c r="AF5" s="144">
        <f>+CEm!AE47+CEm!AE48+CEm!AE49</f>
        <v>0</v>
      </c>
      <c r="AG5" s="144">
        <f>+CEm!AF47+CEm!AF48+CEm!AF49</f>
        <v>0</v>
      </c>
      <c r="AH5" s="144">
        <f>+CEm!AG47+CEm!AG48+CEm!AG49</f>
        <v>0</v>
      </c>
      <c r="AI5" s="144">
        <f>+CEm!AH47+CEm!AH48+CEm!AH49</f>
        <v>0</v>
      </c>
      <c r="AJ5" s="144">
        <f>+CEm!AI47+CEm!AI48+CEm!AI49</f>
        <v>0</v>
      </c>
      <c r="AK5" s="144">
        <f>+CEm!AJ47+CEm!AJ48+CEm!AJ49</f>
        <v>0</v>
      </c>
      <c r="AL5" s="144">
        <f>+CEm!AK47+CEm!AK48+CEm!AK49</f>
        <v>0</v>
      </c>
      <c r="AM5" s="144">
        <f>+CEm!AL47+CEm!AL48+CEm!AL49</f>
        <v>0</v>
      </c>
      <c r="AN5" s="144">
        <f>+CEm!AM47+CEm!AM48+CEm!AM49</f>
        <v>0</v>
      </c>
      <c r="AO5" s="144">
        <f>+CEm!AN47+CEm!AN48+CEm!AN49</f>
        <v>0</v>
      </c>
      <c r="AP5" s="144">
        <f>+CEm!AO47+CEm!AO48+CEm!AO49</f>
        <v>0</v>
      </c>
      <c r="AQ5" s="144">
        <f>+CEm!AP47+CEm!AP48+CEm!AP49</f>
        <v>0</v>
      </c>
      <c r="AR5" s="144">
        <f>+CEm!AQ47+CEm!AQ48+CEm!AQ49</f>
        <v>0</v>
      </c>
      <c r="AS5" s="144">
        <f>+CEm!AR47+CEm!AR48+CEm!AR49</f>
        <v>0</v>
      </c>
      <c r="AT5" s="144">
        <f>+CEm!AS47+CEm!AS48+CEm!AS49</f>
        <v>0</v>
      </c>
      <c r="AU5" s="144">
        <f>+CEm!AT47+CEm!AT48+CEm!AT49</f>
        <v>0</v>
      </c>
      <c r="AV5" s="144">
        <f>+CEm!AU47+CEm!AU48+CEm!AU49</f>
        <v>0</v>
      </c>
      <c r="AW5" s="144">
        <f>+CEm!AV47+CEm!AV48+CEm!AV49</f>
        <v>0</v>
      </c>
      <c r="AX5" s="144">
        <f>+CEm!AW47+CEm!AW48+CEm!AW49</f>
        <v>0</v>
      </c>
      <c r="AY5" s="144">
        <f>+CEm!AX47+CEm!AX48+CEm!AX49</f>
        <v>0</v>
      </c>
      <c r="AZ5" s="144">
        <f>+CEm!AY47+CEm!AY48+CEm!AY49</f>
        <v>0</v>
      </c>
      <c r="BA5" s="144">
        <f>+CEm!AZ47+CEm!AZ48+CEm!AZ49</f>
        <v>0</v>
      </c>
      <c r="BB5" s="144">
        <f>+CEm!BA47+CEm!BA48+CEm!BA49</f>
        <v>0</v>
      </c>
      <c r="BC5" s="144">
        <f>+CEm!BB47+CEm!BB48+CEm!BB49</f>
        <v>0</v>
      </c>
      <c r="BD5" s="144">
        <f>+CEm!BC47+CEm!BC48+CEm!BC49</f>
        <v>0</v>
      </c>
      <c r="BE5" s="144">
        <f>+CEm!BD47+CEm!BD48+CEm!BD49</f>
        <v>0</v>
      </c>
      <c r="BF5" s="144">
        <f>+CEm!BE47+CEm!BE48+CEm!BE49</f>
        <v>0</v>
      </c>
      <c r="BG5" s="144">
        <f>+CEm!BF47+CEm!BF48+CEm!BF49</f>
        <v>0</v>
      </c>
      <c r="BH5" s="144">
        <f>+CEm!BG47+CEm!BG48+CEm!BG49</f>
        <v>0</v>
      </c>
      <c r="BI5" s="144">
        <f>+CEm!BH47+CEm!BH48+CEm!BH49</f>
        <v>0</v>
      </c>
      <c r="BJ5" s="144">
        <f>+CEm!BI47+CEm!BI48+CEm!BI49</f>
        <v>0</v>
      </c>
    </row>
    <row r="6" spans="1:62" x14ac:dyDescent="0.25">
      <c r="B6" s="105" t="s">
        <v>346</v>
      </c>
      <c r="C6" s="132">
        <f>+SUM(C4:C5)</f>
        <v>826.08695652173901</v>
      </c>
      <c r="D6" s="132">
        <f>+SUM(D4:D5)</f>
        <v>-1173.913043478261</v>
      </c>
      <c r="E6" s="132">
        <f>+SUM(E4:E5)</f>
        <v>-1173.913043478261</v>
      </c>
      <c r="F6" s="132">
        <f>+SUM(F4:F5)</f>
        <v>-1173.913043478261</v>
      </c>
      <c r="G6" s="132">
        <f>+SUM(G4:G5)</f>
        <v>-1173.913043478261</v>
      </c>
      <c r="H6" s="132">
        <f>+SUM(H4:H5)</f>
        <v>-1173.913043478261</v>
      </c>
      <c r="I6" s="132">
        <f>+SUM(I4:I5)</f>
        <v>-1173.913043478261</v>
      </c>
      <c r="J6" s="132">
        <f>+SUM(J4:J5)</f>
        <v>-1173.913043478261</v>
      </c>
      <c r="K6" s="132">
        <f>+SUM(K4:K5)</f>
        <v>-1173.913043478261</v>
      </c>
      <c r="L6" s="132">
        <f>+SUM(L4:L5)</f>
        <v>-1173.913043478261</v>
      </c>
      <c r="M6" s="132">
        <f>+SUM(M4:M5)</f>
        <v>-1173.913043478261</v>
      </c>
      <c r="N6" s="132">
        <f>+SUM(N4:N5)</f>
        <v>-1173.913043478261</v>
      </c>
      <c r="O6" s="132">
        <f>+SUM(O4:O5)</f>
        <v>1826.086956521739</v>
      </c>
      <c r="P6" s="132">
        <f>+SUM(P4:P5)</f>
        <v>-173.91304347826099</v>
      </c>
      <c r="Q6" s="132">
        <f>+SUM(Q4:Q5)</f>
        <v>-173.91304347826099</v>
      </c>
      <c r="R6" s="132">
        <f>+SUM(R4:R5)</f>
        <v>-173.91304347826099</v>
      </c>
      <c r="S6" s="132">
        <f>+SUM(S4:S5)</f>
        <v>-173.91304347826099</v>
      </c>
      <c r="T6" s="132">
        <f>+SUM(T4:T5)</f>
        <v>-173.91304347826099</v>
      </c>
      <c r="U6" s="132">
        <f>+SUM(U4:U5)</f>
        <v>-173.91304347826099</v>
      </c>
      <c r="V6" s="132">
        <f>+SUM(V4:V5)</f>
        <v>-173.91304347826099</v>
      </c>
      <c r="W6" s="132">
        <f>+SUM(W4:W5)</f>
        <v>-173.91304347826099</v>
      </c>
      <c r="X6" s="132">
        <f>+SUM(X4:X5)</f>
        <v>-173.91304347826099</v>
      </c>
      <c r="Y6" s="132">
        <f>+SUM(Y4:Y5)</f>
        <v>-173.91304347826099</v>
      </c>
      <c r="Z6" s="132">
        <f>+SUM(Z4:Z5)</f>
        <v>-173.91304347826099</v>
      </c>
      <c r="AA6" s="132">
        <f>+SUM(AA4:AA5)</f>
        <v>2826.086956521739</v>
      </c>
      <c r="AB6" s="132">
        <f>+SUM(AB4:AB5)</f>
        <v>826.08695652173901</v>
      </c>
      <c r="AC6" s="132">
        <f>+SUM(AC4:AC5)</f>
        <v>826.08695652173901</v>
      </c>
      <c r="AD6" s="132">
        <f>+SUM(AD4:AD5)</f>
        <v>826.08695652173901</v>
      </c>
      <c r="AE6" s="132">
        <f>+SUM(AE4:AE5)</f>
        <v>826.08695652173901</v>
      </c>
      <c r="AF6" s="132">
        <f>+SUM(AF4:AF5)</f>
        <v>826.08695652173901</v>
      </c>
      <c r="AG6" s="132">
        <f>+SUM(AG4:AG5)</f>
        <v>826.08695652173901</v>
      </c>
      <c r="AH6" s="132">
        <f>+SUM(AH4:AH5)</f>
        <v>826.08695652173901</v>
      </c>
      <c r="AI6" s="132">
        <f>+SUM(AI4:AI5)</f>
        <v>826.08695652173901</v>
      </c>
      <c r="AJ6" s="132">
        <f>+SUM(AJ4:AJ5)</f>
        <v>826.08695652173901</v>
      </c>
      <c r="AK6" s="132">
        <f>+SUM(AK4:AK5)</f>
        <v>826.08695652173901</v>
      </c>
      <c r="AL6" s="132">
        <f>+SUM(AL4:AL5)</f>
        <v>826.08695652173901</v>
      </c>
      <c r="AM6" s="132">
        <f>+SUM(AM4:AM5)</f>
        <v>3826.086956521739</v>
      </c>
      <c r="AN6" s="132">
        <f>+SUM(AN4:AN5)</f>
        <v>1826.086956521739</v>
      </c>
      <c r="AO6" s="132">
        <f>+SUM(AO4:AO5)</f>
        <v>1826.086956521739</v>
      </c>
      <c r="AP6" s="132">
        <f>+SUM(AP4:AP5)</f>
        <v>1826.086956521739</v>
      </c>
      <c r="AQ6" s="132">
        <f>+SUM(AQ4:AQ5)</f>
        <v>1826.086956521739</v>
      </c>
      <c r="AR6" s="132">
        <f>+SUM(AR4:AR5)</f>
        <v>1826.086956521739</v>
      </c>
      <c r="AS6" s="132">
        <f>+SUM(AS4:AS5)</f>
        <v>1826.086956521739</v>
      </c>
      <c r="AT6" s="132">
        <f>+SUM(AT4:AT5)</f>
        <v>1826.086956521739</v>
      </c>
      <c r="AU6" s="132">
        <f>+SUM(AU4:AU5)</f>
        <v>1826.086956521739</v>
      </c>
      <c r="AV6" s="132">
        <f>+SUM(AV4:AV5)</f>
        <v>1826.086956521739</v>
      </c>
      <c r="AW6" s="132">
        <f>+SUM(AW4:AW5)</f>
        <v>1826.086956521739</v>
      </c>
      <c r="AX6" s="132">
        <f>+SUM(AX4:AX5)</f>
        <v>1826.086956521739</v>
      </c>
      <c r="AY6" s="132">
        <f>+SUM(AY4:AY5)</f>
        <v>1826.086956521739</v>
      </c>
      <c r="AZ6" s="132">
        <f>+SUM(AZ4:AZ5)</f>
        <v>1826.086956521739</v>
      </c>
      <c r="BA6" s="132">
        <f>+SUM(BA4:BA5)</f>
        <v>31826.08695652174</v>
      </c>
      <c r="BB6" s="132">
        <f>+SUM(BB4:BB5)</f>
        <v>11826.08695652174</v>
      </c>
      <c r="BC6" s="132">
        <f>+SUM(BC4:BC5)</f>
        <v>11826.08695652174</v>
      </c>
      <c r="BD6" s="132">
        <f>+SUM(BD4:BD5)</f>
        <v>11826.08695652174</v>
      </c>
      <c r="BE6" s="132">
        <f>+SUM(BE4:BE5)</f>
        <v>11826.08695652174</v>
      </c>
      <c r="BF6" s="132">
        <f>+SUM(BF4:BF5)</f>
        <v>11826.08695652174</v>
      </c>
      <c r="BG6" s="132">
        <f>+SUM(BG4:BG5)</f>
        <v>11826.08695652174</v>
      </c>
      <c r="BH6" s="132">
        <f>+SUM(BH4:BH5)</f>
        <v>11826.08695652174</v>
      </c>
      <c r="BI6" s="132">
        <f>+SUM(BI4:BI5)</f>
        <v>11826.08695652174</v>
      </c>
      <c r="BJ6" s="132">
        <f>+SUM(BJ4:BJ5)</f>
        <v>11826.08695652174</v>
      </c>
    </row>
    <row r="7" spans="1:62" x14ac:dyDescent="0.25">
      <c r="B7" s="104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</row>
    <row r="8" spans="1:62" x14ac:dyDescent="0.25">
      <c r="B8" s="105" t="s">
        <v>347</v>
      </c>
      <c r="C8" s="132">
        <f t="shared" ref="C8:AH8" si="0">SUM(C9:C15)</f>
        <v>-2891.304347826087</v>
      </c>
      <c r="D8" s="132">
        <f t="shared" si="0"/>
        <v>-439.56521739130437</v>
      </c>
      <c r="E8" s="132">
        <f t="shared" si="0"/>
        <v>37.898770362662844</v>
      </c>
      <c r="F8" s="132">
        <f t="shared" si="0"/>
        <v>38.656745769916114</v>
      </c>
      <c r="G8" s="132">
        <f t="shared" si="0"/>
        <v>39.429880685314401</v>
      </c>
      <c r="H8" s="132">
        <f t="shared" si="0"/>
        <v>40.218478299020717</v>
      </c>
      <c r="I8" s="132">
        <f t="shared" si="0"/>
        <v>41.022847865001154</v>
      </c>
      <c r="J8" s="132">
        <f t="shared" si="0"/>
        <v>41.843304822301135</v>
      </c>
      <c r="K8" s="132">
        <f t="shared" si="0"/>
        <v>42.680170918747166</v>
      </c>
      <c r="L8" s="132">
        <f t="shared" si="0"/>
        <v>43.533774337122125</v>
      </c>
      <c r="M8" s="132">
        <f t="shared" si="0"/>
        <v>116.59671671696707</v>
      </c>
      <c r="N8" s="132">
        <f t="shared" si="0"/>
        <v>5.8298358358483426</v>
      </c>
      <c r="O8" s="132">
        <f t="shared" si="0"/>
        <v>-2999.7085082082076</v>
      </c>
      <c r="P8" s="132">
        <f t="shared" si="0"/>
        <v>-49.985425410410386</v>
      </c>
      <c r="Q8" s="132">
        <f t="shared" si="0"/>
        <v>-2.4992712705205093</v>
      </c>
      <c r="R8" s="132">
        <f t="shared" si="0"/>
        <v>-0.12496356352603755</v>
      </c>
      <c r="S8" s="132">
        <f t="shared" si="0"/>
        <v>-6.2481781762926403E-3</v>
      </c>
      <c r="T8" s="132">
        <f t="shared" si="0"/>
        <v>-3.124089088260007E-4</v>
      </c>
      <c r="U8" s="132">
        <f t="shared" si="0"/>
        <v>-1.5620445424247009E-5</v>
      </c>
      <c r="V8" s="132">
        <f t="shared" si="0"/>
        <v>-7.8102227973886329E-7</v>
      </c>
      <c r="W8" s="132">
        <f t="shared" si="0"/>
        <v>-3.9051101907716657E-8</v>
      </c>
      <c r="X8" s="132">
        <f t="shared" si="0"/>
        <v>-1.9525714378687553E-9</v>
      </c>
      <c r="Y8" s="132">
        <f t="shared" si="0"/>
        <v>-52.594751993711256</v>
      </c>
      <c r="Z8" s="132">
        <f t="shared" si="0"/>
        <v>-2.6297375996855639</v>
      </c>
      <c r="AA8" s="132">
        <f t="shared" si="0"/>
        <v>-3000.1314868799841</v>
      </c>
      <c r="AB8" s="132">
        <f t="shared" si="0"/>
        <v>-50.006574343999226</v>
      </c>
      <c r="AC8" s="132">
        <f t="shared" si="0"/>
        <v>-2.500328717199956</v>
      </c>
      <c r="AD8" s="132">
        <f t="shared" si="0"/>
        <v>-0.12501643585999744</v>
      </c>
      <c r="AE8" s="132">
        <f t="shared" si="0"/>
        <v>-6.250821793010175E-3</v>
      </c>
      <c r="AF8" s="132">
        <f t="shared" si="0"/>
        <v>-3.125410896487324E-4</v>
      </c>
      <c r="AG8" s="132">
        <f t="shared" si="0"/>
        <v>-1.5627054473554836E-5</v>
      </c>
      <c r="AH8" s="132">
        <f t="shared" si="0"/>
        <v>-7.8135271763812852E-7</v>
      </c>
      <c r="AI8" s="132">
        <f t="shared" ref="AI8:BJ8" si="1">SUM(AI9:AI15)</f>
        <v>-3.9067643342605152E-8</v>
      </c>
      <c r="AJ8" s="132">
        <f t="shared" si="1"/>
        <v>-1.9533885620148794E-9</v>
      </c>
      <c r="AK8" s="132">
        <f t="shared" si="1"/>
        <v>-9.765699360286817E-11</v>
      </c>
      <c r="AL8" s="132">
        <f t="shared" si="1"/>
        <v>-4.8885340220294893E-12</v>
      </c>
      <c r="AM8" s="132">
        <f t="shared" si="1"/>
        <v>-3000</v>
      </c>
      <c r="AN8" s="132">
        <f t="shared" si="1"/>
        <v>-50</v>
      </c>
      <c r="AO8" s="132">
        <f t="shared" si="1"/>
        <v>-2.5</v>
      </c>
      <c r="AP8" s="132">
        <f t="shared" si="1"/>
        <v>-0.125</v>
      </c>
      <c r="AQ8" s="132">
        <f t="shared" si="1"/>
        <v>-6.2500000000085265E-3</v>
      </c>
      <c r="AR8" s="132">
        <f t="shared" si="1"/>
        <v>75.334068206657037</v>
      </c>
      <c r="AS8" s="132">
        <f t="shared" si="1"/>
        <v>-36.937247983692941</v>
      </c>
      <c r="AT8" s="132">
        <f t="shared" si="1"/>
        <v>-37.675992943366793</v>
      </c>
      <c r="AU8" s="132">
        <f t="shared" si="1"/>
        <v>-38.429512802234143</v>
      </c>
      <c r="AV8" s="132">
        <f t="shared" si="1"/>
        <v>-39.198103058278832</v>
      </c>
      <c r="AW8" s="132">
        <f t="shared" si="1"/>
        <v>-39.982065119444371</v>
      </c>
      <c r="AX8" s="132">
        <f t="shared" si="1"/>
        <v>-40.781706421833292</v>
      </c>
      <c r="AY8" s="132">
        <f t="shared" si="1"/>
        <v>-41.597340550269934</v>
      </c>
      <c r="AZ8" s="132">
        <f t="shared" si="1"/>
        <v>-42.429287361275385</v>
      </c>
      <c r="BA8" s="132">
        <f t="shared" si="1"/>
        <v>-30043.277873108498</v>
      </c>
      <c r="BB8" s="132">
        <f t="shared" si="1"/>
        <v>-244.14343057067089</v>
      </c>
      <c r="BC8" s="132">
        <f t="shared" si="1"/>
        <v>-249.02629918208436</v>
      </c>
      <c r="BD8" s="132">
        <f t="shared" si="1"/>
        <v>-254.0068251657259</v>
      </c>
      <c r="BE8" s="132">
        <f t="shared" si="1"/>
        <v>-259.08696166904065</v>
      </c>
      <c r="BF8" s="132">
        <f t="shared" si="1"/>
        <v>-264.26870090242119</v>
      </c>
      <c r="BG8" s="132">
        <f t="shared" si="1"/>
        <v>-269.5540749204697</v>
      </c>
      <c r="BH8" s="132">
        <f t="shared" si="1"/>
        <v>-274.94515641887915</v>
      </c>
      <c r="BI8" s="132">
        <f t="shared" si="1"/>
        <v>-280.44405954725653</v>
      </c>
      <c r="BJ8" s="132">
        <f t="shared" si="1"/>
        <v>-286.05294073820187</v>
      </c>
    </row>
    <row r="9" spans="1:62" x14ac:dyDescent="0.25">
      <c r="B9" s="108" t="s">
        <v>348</v>
      </c>
      <c r="C9" s="144">
        <f>-SPm!C9</f>
        <v>-1000</v>
      </c>
      <c r="D9" s="144">
        <f>+SPm!C9-SPm!D9</f>
        <v>0</v>
      </c>
      <c r="E9" s="144">
        <f>+SPm!D9-SPm!E9</f>
        <v>0</v>
      </c>
      <c r="F9" s="144">
        <f>+SPm!E9-SPm!F9</f>
        <v>0</v>
      </c>
      <c r="G9" s="144">
        <f>+SPm!F9-SPm!G9</f>
        <v>0</v>
      </c>
      <c r="H9" s="144">
        <f>+SPm!G9-SPm!H9</f>
        <v>0</v>
      </c>
      <c r="I9" s="144">
        <f>+SPm!H9-SPm!I9</f>
        <v>0</v>
      </c>
      <c r="J9" s="144">
        <f>+SPm!I9-SPm!J9</f>
        <v>0</v>
      </c>
      <c r="K9" s="144">
        <f>+SPm!J9-SPm!K9</f>
        <v>0</v>
      </c>
      <c r="L9" s="144">
        <f>+SPm!K9-SPm!L9</f>
        <v>0</v>
      </c>
      <c r="M9" s="144">
        <f>+SPm!L9-SPm!M9</f>
        <v>0</v>
      </c>
      <c r="N9" s="144">
        <f>+SPm!M9-SPm!N9</f>
        <v>0</v>
      </c>
      <c r="O9" s="144">
        <f>+SPm!N9-SPm!O9</f>
        <v>-1000</v>
      </c>
      <c r="P9" s="144">
        <f>+SPm!O9-SPm!P9</f>
        <v>0</v>
      </c>
      <c r="Q9" s="144">
        <f>+SPm!P9-SPm!Q9</f>
        <v>0</v>
      </c>
      <c r="R9" s="144">
        <f>+SPm!Q9-SPm!R9</f>
        <v>0</v>
      </c>
      <c r="S9" s="144">
        <f>+SPm!R9-SPm!S9</f>
        <v>0</v>
      </c>
      <c r="T9" s="144">
        <f>+SPm!S9-SPm!T9</f>
        <v>0</v>
      </c>
      <c r="U9" s="144">
        <f>+SPm!T9-SPm!U9</f>
        <v>0</v>
      </c>
      <c r="V9" s="144">
        <f>+SPm!U9-SPm!V9</f>
        <v>0</v>
      </c>
      <c r="W9" s="144">
        <f>+SPm!V9-SPm!W9</f>
        <v>0</v>
      </c>
      <c r="X9" s="144">
        <f>+SPm!W9-SPm!X9</f>
        <v>0</v>
      </c>
      <c r="Y9" s="144">
        <f>+SPm!X9-SPm!Y9</f>
        <v>0</v>
      </c>
      <c r="Z9" s="144">
        <f>+SPm!Y9-SPm!Z9</f>
        <v>0</v>
      </c>
      <c r="AA9" s="144">
        <f>+SPm!Z9-SPm!AA9</f>
        <v>-1000</v>
      </c>
      <c r="AB9" s="144">
        <f>+SPm!AA9-SPm!AB9</f>
        <v>0</v>
      </c>
      <c r="AC9" s="144">
        <f>+SPm!AB9-SPm!AC9</f>
        <v>0</v>
      </c>
      <c r="AD9" s="144">
        <f>+SPm!AC9-SPm!AD9</f>
        <v>0</v>
      </c>
      <c r="AE9" s="144">
        <f>+SPm!AD9-SPm!AE9</f>
        <v>0</v>
      </c>
      <c r="AF9" s="144">
        <f>+SPm!AE9-SPm!AF9</f>
        <v>0</v>
      </c>
      <c r="AG9" s="144">
        <f>+SPm!AF9-SPm!AG9</f>
        <v>0</v>
      </c>
      <c r="AH9" s="144">
        <f>+SPm!AG9-SPm!AH9</f>
        <v>0</v>
      </c>
      <c r="AI9" s="144">
        <f>+SPm!AH9-SPm!AI9</f>
        <v>0</v>
      </c>
      <c r="AJ9" s="144">
        <f>+SPm!AI9-SPm!AJ9</f>
        <v>0</v>
      </c>
      <c r="AK9" s="144">
        <f>+SPm!AJ9-SPm!AK9</f>
        <v>0</v>
      </c>
      <c r="AL9" s="144">
        <f>+SPm!AK9-SPm!AL9</f>
        <v>0</v>
      </c>
      <c r="AM9" s="144">
        <f>+SPm!AL9-SPm!AM9</f>
        <v>-1000</v>
      </c>
      <c r="AN9" s="144">
        <f>+SPm!AM9-SPm!AN9</f>
        <v>0</v>
      </c>
      <c r="AO9" s="144">
        <f>+SPm!AN9-SPm!AO9</f>
        <v>0</v>
      </c>
      <c r="AP9" s="144">
        <f>+SPm!AO9-SPm!AP9</f>
        <v>0</v>
      </c>
      <c r="AQ9" s="144">
        <f>+SPm!AP9-SPm!AQ9</f>
        <v>0</v>
      </c>
      <c r="AR9" s="144">
        <f>+SPm!AQ9-SPm!AR9</f>
        <v>0</v>
      </c>
      <c r="AS9" s="144">
        <f>+SPm!AR9-SPm!AS9</f>
        <v>0</v>
      </c>
      <c r="AT9" s="144">
        <f>+SPm!AS9-SPm!AT9</f>
        <v>0</v>
      </c>
      <c r="AU9" s="144">
        <f>+SPm!AT9-SPm!AU9</f>
        <v>0</v>
      </c>
      <c r="AV9" s="144">
        <f>+SPm!AU9-SPm!AV9</f>
        <v>0</v>
      </c>
      <c r="AW9" s="144">
        <f>+SPm!AV9-SPm!AW9</f>
        <v>0</v>
      </c>
      <c r="AX9" s="144">
        <f>+SPm!AW9-SPm!AX9</f>
        <v>0</v>
      </c>
      <c r="AY9" s="144">
        <f>+SPm!AX9-SPm!AY9</f>
        <v>0</v>
      </c>
      <c r="AZ9" s="144">
        <f>+SPm!AY9-SPm!AZ9</f>
        <v>0</v>
      </c>
      <c r="BA9" s="144">
        <f>+SPm!AZ9-SPm!BA9</f>
        <v>-10000</v>
      </c>
      <c r="BB9" s="144">
        <f>+SPm!BA9-SPm!BB9</f>
        <v>0</v>
      </c>
      <c r="BC9" s="144">
        <f>+SPm!BB9-SPm!BC9</f>
        <v>0</v>
      </c>
      <c r="BD9" s="144">
        <f>+SPm!BC9-SPm!BD9</f>
        <v>0</v>
      </c>
      <c r="BE9" s="144">
        <f>+SPm!BD9-SPm!BE9</f>
        <v>0</v>
      </c>
      <c r="BF9" s="144">
        <f>+SPm!BE9-SPm!BF9</f>
        <v>0</v>
      </c>
      <c r="BG9" s="144">
        <f>+SPm!BF9-SPm!BG9</f>
        <v>0</v>
      </c>
      <c r="BH9" s="144">
        <f>+SPm!BG9-SPm!BH9</f>
        <v>0</v>
      </c>
      <c r="BI9" s="144">
        <f>+SPm!BH9-SPm!BI9</f>
        <v>0</v>
      </c>
      <c r="BJ9" s="144">
        <f>+SPm!BI9-SPm!BJ9</f>
        <v>0</v>
      </c>
    </row>
    <row r="10" spans="1:62" x14ac:dyDescent="0.25">
      <c r="B10" s="108" t="s">
        <v>349</v>
      </c>
      <c r="C10" s="144">
        <f>-SPm!C11</f>
        <v>0</v>
      </c>
      <c r="D10" s="144">
        <f>+SPm!C11-SPm!D11</f>
        <v>-330.86956521739131</v>
      </c>
      <c r="E10" s="144">
        <f>+SPm!D11-SPm!E11</f>
        <v>37.898770362662844</v>
      </c>
      <c r="F10" s="144">
        <f>+SPm!E11-SPm!F11</f>
        <v>38.656745769916114</v>
      </c>
      <c r="G10" s="144">
        <f>+SPm!F11-SPm!G11</f>
        <v>39.429880685314401</v>
      </c>
      <c r="H10" s="144">
        <f>+SPm!G11-SPm!H11</f>
        <v>40.218478299020717</v>
      </c>
      <c r="I10" s="144">
        <f>+SPm!H11-SPm!I11</f>
        <v>41.022847865001154</v>
      </c>
      <c r="J10" s="144">
        <f>+SPm!I11-SPm!J11</f>
        <v>41.843304822301135</v>
      </c>
      <c r="K10" s="144">
        <f>+SPm!J11-SPm!K11</f>
        <v>42.680170918747166</v>
      </c>
      <c r="L10" s="144">
        <f>+SPm!K11-SPm!L11</f>
        <v>43.533774337122125</v>
      </c>
      <c r="M10" s="144">
        <f>+SPm!L11-SPm!M11</f>
        <v>5.5855921573056548</v>
      </c>
      <c r="N10" s="144">
        <f>+SPm!M11-SPm!N11</f>
        <v>0</v>
      </c>
      <c r="O10" s="144">
        <f>+SPm!N11-SPm!O11</f>
        <v>0</v>
      </c>
      <c r="P10" s="144">
        <f>+SPm!O11-SPm!P11</f>
        <v>0</v>
      </c>
      <c r="Q10" s="144">
        <f>+SPm!P11-SPm!Q11</f>
        <v>0</v>
      </c>
      <c r="R10" s="144">
        <f>+SPm!Q11-SPm!R11</f>
        <v>0</v>
      </c>
      <c r="S10" s="144">
        <f>+SPm!R11-SPm!S11</f>
        <v>0</v>
      </c>
      <c r="T10" s="144">
        <f>+SPm!S11-SPm!T11</f>
        <v>0</v>
      </c>
      <c r="U10" s="144">
        <f>+SPm!T11-SPm!U11</f>
        <v>0</v>
      </c>
      <c r="V10" s="144">
        <f>+SPm!U11-SPm!V11</f>
        <v>0</v>
      </c>
      <c r="W10" s="144">
        <f>+SPm!V11-SPm!W11</f>
        <v>0</v>
      </c>
      <c r="X10" s="144">
        <f>+SPm!W11-SPm!X11</f>
        <v>0</v>
      </c>
      <c r="Y10" s="144">
        <f>+SPm!X11-SPm!Y11</f>
        <v>0</v>
      </c>
      <c r="Z10" s="144">
        <f>+SPm!Y11-SPm!Z11</f>
        <v>0</v>
      </c>
      <c r="AA10" s="144">
        <f>+SPm!Z11-SPm!AA11</f>
        <v>0</v>
      </c>
      <c r="AB10" s="144">
        <f>+SPm!AA11-SPm!AB11</f>
        <v>-40.846335904091575</v>
      </c>
      <c r="AC10" s="144">
        <f>+SPm!AB11-SPm!AC11</f>
        <v>-2.500328717199956</v>
      </c>
      <c r="AD10" s="144">
        <f>+SPm!AC11-SPm!AD11</f>
        <v>-0.12501643585999744</v>
      </c>
      <c r="AE10" s="144">
        <f>+SPm!AD11-SPm!AE11</f>
        <v>-6.250821793010175E-3</v>
      </c>
      <c r="AF10" s="144">
        <f>+SPm!AE11-SPm!AF11</f>
        <v>-3.125410896487324E-4</v>
      </c>
      <c r="AG10" s="144">
        <f>+SPm!AF11-SPm!AG11</f>
        <v>-1.5627054473554836E-5</v>
      </c>
      <c r="AH10" s="144">
        <f>+SPm!AG11-SPm!AH11</f>
        <v>-7.8135271763812852E-7</v>
      </c>
      <c r="AI10" s="144">
        <f>+SPm!AH11-SPm!AI11</f>
        <v>-3.9067643342605152E-8</v>
      </c>
      <c r="AJ10" s="144">
        <f>+SPm!AI11-SPm!AJ11</f>
        <v>-1.9533885620148794E-9</v>
      </c>
      <c r="AK10" s="144">
        <f>+SPm!AJ11-SPm!AK11</f>
        <v>-9.765699360286817E-11</v>
      </c>
      <c r="AL10" s="144">
        <f>+SPm!AK11-SPm!AL11</f>
        <v>-4.8885340220294893E-12</v>
      </c>
      <c r="AM10" s="144">
        <f>+SPm!AL11-SPm!AM11</f>
        <v>-2.4868995751603507E-13</v>
      </c>
      <c r="AN10" s="144">
        <f>+SPm!AM11-SPm!AN11</f>
        <v>-50</v>
      </c>
      <c r="AO10" s="144">
        <f>+SPm!AN11-SPm!AO11</f>
        <v>-2.5</v>
      </c>
      <c r="AP10" s="144">
        <f>+SPm!AO11-SPm!AP11</f>
        <v>-0.125</v>
      </c>
      <c r="AQ10" s="144">
        <f>+SPm!AP11-SPm!AQ11</f>
        <v>-6.2500000000085265E-3</v>
      </c>
      <c r="AR10" s="144">
        <f>+SPm!AQ11-SPm!AR11</f>
        <v>75.334068206657037</v>
      </c>
      <c r="AS10" s="144">
        <f>+SPm!AR11-SPm!AS11</f>
        <v>-36.937247983692941</v>
      </c>
      <c r="AT10" s="144">
        <f>+SPm!AS11-SPm!AT11</f>
        <v>-37.675992943366793</v>
      </c>
      <c r="AU10" s="144">
        <f>+SPm!AT11-SPm!AU11</f>
        <v>-38.429512802234143</v>
      </c>
      <c r="AV10" s="144">
        <f>+SPm!AU11-SPm!AV11</f>
        <v>-39.198103058278832</v>
      </c>
      <c r="AW10" s="144">
        <f>+SPm!AV11-SPm!AW11</f>
        <v>-39.982065119444371</v>
      </c>
      <c r="AX10" s="144">
        <f>+SPm!AW11-SPm!AX11</f>
        <v>-40.781706421833292</v>
      </c>
      <c r="AY10" s="144">
        <f>+SPm!AX11-SPm!AY11</f>
        <v>-41.597340550269934</v>
      </c>
      <c r="AZ10" s="144">
        <f>+SPm!AY11-SPm!AZ11</f>
        <v>-42.429287361275385</v>
      </c>
      <c r="BA10" s="144">
        <f>+SPm!AZ11-SPm!BA11</f>
        <v>-43.277873108500842</v>
      </c>
      <c r="BB10" s="144">
        <f>+SPm!BA11-SPm!BB11</f>
        <v>-244.14343057067089</v>
      </c>
      <c r="BC10" s="144">
        <f>+SPm!BB11-SPm!BC11</f>
        <v>-249.02629918208436</v>
      </c>
      <c r="BD10" s="144">
        <f>+SPm!BC11-SPm!BD11</f>
        <v>-254.0068251657259</v>
      </c>
      <c r="BE10" s="144">
        <f>+SPm!BD11-SPm!BE11</f>
        <v>-259.08696166904065</v>
      </c>
      <c r="BF10" s="144">
        <f>+SPm!BE11-SPm!BF11</f>
        <v>-264.26870090242119</v>
      </c>
      <c r="BG10" s="144">
        <f>+SPm!BF11-SPm!BG11</f>
        <v>-269.5540749204697</v>
      </c>
      <c r="BH10" s="144">
        <f>+SPm!BG11-SPm!BH11</f>
        <v>-274.94515641887915</v>
      </c>
      <c r="BI10" s="144">
        <f>+SPm!BH11-SPm!BI11</f>
        <v>-280.44405954725653</v>
      </c>
      <c r="BJ10" s="144">
        <f>+SPm!BI11-SPm!BJ11</f>
        <v>-286.05294073820187</v>
      </c>
    </row>
    <row r="11" spans="1:62" x14ac:dyDescent="0.25">
      <c r="B11" s="106" t="s">
        <v>350</v>
      </c>
      <c r="C11" s="144">
        <f>-SPm!C14</f>
        <v>0</v>
      </c>
      <c r="D11" s="144">
        <f>+SPm!C14-SPm!D14</f>
        <v>0</v>
      </c>
      <c r="E11" s="144">
        <f>+SPm!D14-SPm!E14</f>
        <v>0</v>
      </c>
      <c r="F11" s="144">
        <f>+SPm!E14-SPm!F14</f>
        <v>0</v>
      </c>
      <c r="G11" s="144">
        <f>+SPm!F14-SPm!G14</f>
        <v>0</v>
      </c>
      <c r="H11" s="144">
        <f>+SPm!G14-SPm!H14</f>
        <v>0</v>
      </c>
      <c r="I11" s="144">
        <f>+SPm!H14-SPm!I14</f>
        <v>0</v>
      </c>
      <c r="J11" s="144">
        <f>+SPm!I14-SPm!J14</f>
        <v>0</v>
      </c>
      <c r="K11" s="144">
        <f>+SPm!J14-SPm!K14</f>
        <v>0</v>
      </c>
      <c r="L11" s="144">
        <f>+SPm!K14-SPm!L14</f>
        <v>0</v>
      </c>
      <c r="M11" s="144">
        <f>+SPm!L14-SPm!M14</f>
        <v>0</v>
      </c>
      <c r="N11" s="144">
        <f>+SPm!M14-SPm!N14</f>
        <v>0</v>
      </c>
      <c r="O11" s="144">
        <f>+SPm!N14-SPm!O14</f>
        <v>0</v>
      </c>
      <c r="P11" s="144">
        <f>+SPm!O14-SPm!P14</f>
        <v>0</v>
      </c>
      <c r="Q11" s="144">
        <f>+SPm!P14-SPm!Q14</f>
        <v>0</v>
      </c>
      <c r="R11" s="144">
        <f>+SPm!Q14-SPm!R14</f>
        <v>0</v>
      </c>
      <c r="S11" s="144">
        <f>+SPm!R14-SPm!S14</f>
        <v>0</v>
      </c>
      <c r="T11" s="144">
        <f>+SPm!S14-SPm!T14</f>
        <v>0</v>
      </c>
      <c r="U11" s="144">
        <f>+SPm!T14-SPm!U14</f>
        <v>0</v>
      </c>
      <c r="V11" s="144">
        <f>+SPm!U14-SPm!V14</f>
        <v>0</v>
      </c>
      <c r="W11" s="144">
        <f>+SPm!V14-SPm!W14</f>
        <v>0</v>
      </c>
      <c r="X11" s="144">
        <f>+SPm!W14-SPm!X14</f>
        <v>0</v>
      </c>
      <c r="Y11" s="144">
        <f>+SPm!X14-SPm!Y14</f>
        <v>0</v>
      </c>
      <c r="Z11" s="144">
        <f>+SPm!Y14-SPm!Z14</f>
        <v>0</v>
      </c>
      <c r="AA11" s="144">
        <f>+SPm!Z14-SPm!AA14</f>
        <v>0</v>
      </c>
      <c r="AB11" s="144">
        <f>+SPm!AA14-SPm!AB14</f>
        <v>0</v>
      </c>
      <c r="AC11" s="144">
        <f>+SPm!AB14-SPm!AC14</f>
        <v>0</v>
      </c>
      <c r="AD11" s="144">
        <f>+SPm!AC14-SPm!AD14</f>
        <v>0</v>
      </c>
      <c r="AE11" s="144">
        <f>+SPm!AD14-SPm!AE14</f>
        <v>0</v>
      </c>
      <c r="AF11" s="144">
        <f>+SPm!AE14-SPm!AF14</f>
        <v>0</v>
      </c>
      <c r="AG11" s="144">
        <f>+SPm!AF14-SPm!AG14</f>
        <v>0</v>
      </c>
      <c r="AH11" s="144">
        <f>+SPm!AG14-SPm!AH14</f>
        <v>0</v>
      </c>
      <c r="AI11" s="144">
        <f>+SPm!AH14-SPm!AI14</f>
        <v>0</v>
      </c>
      <c r="AJ11" s="144">
        <f>+SPm!AI14-SPm!AJ14</f>
        <v>0</v>
      </c>
      <c r="AK11" s="144">
        <f>+SPm!AJ14-SPm!AK14</f>
        <v>0</v>
      </c>
      <c r="AL11" s="144">
        <f>+SPm!AK14-SPm!AL14</f>
        <v>0</v>
      </c>
      <c r="AM11" s="144">
        <f>+SPm!AL14-SPm!AM14</f>
        <v>0</v>
      </c>
      <c r="AN11" s="144">
        <f>+SPm!AM14-SPm!AN14</f>
        <v>0</v>
      </c>
      <c r="AO11" s="144">
        <f>+SPm!AN14-SPm!AO14</f>
        <v>0</v>
      </c>
      <c r="AP11" s="144">
        <f>+SPm!AO14-SPm!AP14</f>
        <v>0</v>
      </c>
      <c r="AQ11" s="144">
        <f>+SPm!AP14-SPm!AQ14</f>
        <v>0</v>
      </c>
      <c r="AR11" s="144">
        <f>+SPm!AQ14-SPm!AR14</f>
        <v>0</v>
      </c>
      <c r="AS11" s="144">
        <f>+SPm!AR14-SPm!AS14</f>
        <v>0</v>
      </c>
      <c r="AT11" s="144">
        <f>+SPm!AS14-SPm!AT14</f>
        <v>0</v>
      </c>
      <c r="AU11" s="144">
        <f>+SPm!AT14-SPm!AU14</f>
        <v>0</v>
      </c>
      <c r="AV11" s="144">
        <f>+SPm!AU14-SPm!AV14</f>
        <v>0</v>
      </c>
      <c r="AW11" s="144">
        <f>+SPm!AV14-SPm!AW14</f>
        <v>0</v>
      </c>
      <c r="AX11" s="144">
        <f>+SPm!AW14-SPm!AX14</f>
        <v>0</v>
      </c>
      <c r="AY11" s="144">
        <f>+SPm!AX14-SPm!AY14</f>
        <v>0</v>
      </c>
      <c r="AZ11" s="144">
        <f>+SPm!AY14-SPm!AZ14</f>
        <v>0</v>
      </c>
      <c r="BA11" s="144">
        <f>+SPm!AZ14-SPm!BA14</f>
        <v>0</v>
      </c>
      <c r="BB11" s="144">
        <f>+SPm!BA14-SPm!BB14</f>
        <v>0</v>
      </c>
      <c r="BC11" s="144">
        <f>+SPm!BB14-SPm!BC14</f>
        <v>0</v>
      </c>
      <c r="BD11" s="144">
        <f>+SPm!BC14-SPm!BD14</f>
        <v>0</v>
      </c>
      <c r="BE11" s="144">
        <f>+SPm!BD14-SPm!BE14</f>
        <v>0</v>
      </c>
      <c r="BF11" s="144">
        <f>+SPm!BE14-SPm!BF14</f>
        <v>0</v>
      </c>
      <c r="BG11" s="144">
        <f>+SPm!BF14-SPm!BG14</f>
        <v>0</v>
      </c>
      <c r="BH11" s="144">
        <f>+SPm!BG14-SPm!BH14</f>
        <v>0</v>
      </c>
      <c r="BI11" s="144">
        <f>+SPm!BH14-SPm!BI14</f>
        <v>0</v>
      </c>
      <c r="BJ11" s="144">
        <f>+SPm!BI14-SPm!BJ14</f>
        <v>0</v>
      </c>
    </row>
    <row r="12" spans="1:62" x14ac:dyDescent="0.25">
      <c r="B12" s="108" t="s">
        <v>351</v>
      </c>
      <c r="C12" s="144">
        <f>-SPm!C15</f>
        <v>-2000</v>
      </c>
      <c r="D12" s="144">
        <f>+SPm!C15-SPm!D15</f>
        <v>0</v>
      </c>
      <c r="E12" s="144">
        <f>+SPm!D15-SPm!E15</f>
        <v>0</v>
      </c>
      <c r="F12" s="144">
        <f>+SPm!E15-SPm!F15</f>
        <v>0</v>
      </c>
      <c r="G12" s="144">
        <f>+SPm!F15-SPm!G15</f>
        <v>0</v>
      </c>
      <c r="H12" s="144">
        <f>+SPm!G15-SPm!H15</f>
        <v>0</v>
      </c>
      <c r="I12" s="144">
        <f>+SPm!H15-SPm!I15</f>
        <v>0</v>
      </c>
      <c r="J12" s="144">
        <f>+SPm!I15-SPm!J15</f>
        <v>0</v>
      </c>
      <c r="K12" s="144">
        <f>+SPm!J15-SPm!K15</f>
        <v>0</v>
      </c>
      <c r="L12" s="144">
        <f>+SPm!K15-SPm!L15</f>
        <v>0</v>
      </c>
      <c r="M12" s="144">
        <f>+SPm!L15-SPm!M15</f>
        <v>0</v>
      </c>
      <c r="N12" s="144">
        <f>+SPm!M15-SPm!N15</f>
        <v>0</v>
      </c>
      <c r="O12" s="144">
        <f>+SPm!N15-SPm!O15</f>
        <v>-2000</v>
      </c>
      <c r="P12" s="144">
        <f>+SPm!O15-SPm!P15</f>
        <v>0</v>
      </c>
      <c r="Q12" s="144">
        <f>+SPm!P15-SPm!Q15</f>
        <v>0</v>
      </c>
      <c r="R12" s="144">
        <f>+SPm!Q15-SPm!R15</f>
        <v>0</v>
      </c>
      <c r="S12" s="144">
        <f>+SPm!R15-SPm!S15</f>
        <v>0</v>
      </c>
      <c r="T12" s="144">
        <f>+SPm!S15-SPm!T15</f>
        <v>0</v>
      </c>
      <c r="U12" s="144">
        <f>+SPm!T15-SPm!U15</f>
        <v>0</v>
      </c>
      <c r="V12" s="144">
        <f>+SPm!U15-SPm!V15</f>
        <v>0</v>
      </c>
      <c r="W12" s="144">
        <f>+SPm!V15-SPm!W15</f>
        <v>0</v>
      </c>
      <c r="X12" s="144">
        <f>+SPm!W15-SPm!X15</f>
        <v>0</v>
      </c>
      <c r="Y12" s="144">
        <f>+SPm!X15-SPm!Y15</f>
        <v>0</v>
      </c>
      <c r="Z12" s="144">
        <f>+SPm!Y15-SPm!Z15</f>
        <v>0</v>
      </c>
      <c r="AA12" s="144">
        <f>+SPm!Z15-SPm!AA15</f>
        <v>-2000</v>
      </c>
      <c r="AB12" s="144">
        <f>+SPm!AA15-SPm!AB15</f>
        <v>0</v>
      </c>
      <c r="AC12" s="144">
        <f>+SPm!AB15-SPm!AC15</f>
        <v>0</v>
      </c>
      <c r="AD12" s="144">
        <f>+SPm!AC15-SPm!AD15</f>
        <v>0</v>
      </c>
      <c r="AE12" s="144">
        <f>+SPm!AD15-SPm!AE15</f>
        <v>0</v>
      </c>
      <c r="AF12" s="144">
        <f>+SPm!AE15-SPm!AF15</f>
        <v>0</v>
      </c>
      <c r="AG12" s="144">
        <f>+SPm!AF15-SPm!AG15</f>
        <v>0</v>
      </c>
      <c r="AH12" s="144">
        <f>+SPm!AG15-SPm!AH15</f>
        <v>0</v>
      </c>
      <c r="AI12" s="144">
        <f>+SPm!AH15-SPm!AI15</f>
        <v>0</v>
      </c>
      <c r="AJ12" s="144">
        <f>+SPm!AI15-SPm!AJ15</f>
        <v>0</v>
      </c>
      <c r="AK12" s="144">
        <f>+SPm!AJ15-SPm!AK15</f>
        <v>0</v>
      </c>
      <c r="AL12" s="144">
        <f>+SPm!AK15-SPm!AL15</f>
        <v>0</v>
      </c>
      <c r="AM12" s="144">
        <f>+SPm!AL15-SPm!AM15</f>
        <v>-2000</v>
      </c>
      <c r="AN12" s="144">
        <f>+SPm!AM15-SPm!AN15</f>
        <v>0</v>
      </c>
      <c r="AO12" s="144">
        <f>+SPm!AN15-SPm!AO15</f>
        <v>0</v>
      </c>
      <c r="AP12" s="144">
        <f>+SPm!AO15-SPm!AP15</f>
        <v>0</v>
      </c>
      <c r="AQ12" s="144">
        <f>+SPm!AP15-SPm!AQ15</f>
        <v>0</v>
      </c>
      <c r="AR12" s="144">
        <f>+SPm!AQ15-SPm!AR15</f>
        <v>0</v>
      </c>
      <c r="AS12" s="144">
        <f>+SPm!AR15-SPm!AS15</f>
        <v>0</v>
      </c>
      <c r="AT12" s="144">
        <f>+SPm!AS15-SPm!AT15</f>
        <v>0</v>
      </c>
      <c r="AU12" s="144">
        <f>+SPm!AT15-SPm!AU15</f>
        <v>0</v>
      </c>
      <c r="AV12" s="144">
        <f>+SPm!AU15-SPm!AV15</f>
        <v>0</v>
      </c>
      <c r="AW12" s="144">
        <f>+SPm!AV15-SPm!AW15</f>
        <v>0</v>
      </c>
      <c r="AX12" s="144">
        <f>+SPm!AW15-SPm!AX15</f>
        <v>0</v>
      </c>
      <c r="AY12" s="144">
        <f>+SPm!AX15-SPm!AY15</f>
        <v>0</v>
      </c>
      <c r="AZ12" s="144">
        <f>+SPm!AY15-SPm!AZ15</f>
        <v>0</v>
      </c>
      <c r="BA12" s="144">
        <f>+SPm!AZ15-SPm!BA15</f>
        <v>-20000</v>
      </c>
      <c r="BB12" s="144">
        <f>+SPm!BA15-SPm!BB15</f>
        <v>0</v>
      </c>
      <c r="BC12" s="144">
        <f>+SPm!BB15-SPm!BC15</f>
        <v>0</v>
      </c>
      <c r="BD12" s="144">
        <f>+SPm!BC15-SPm!BD15</f>
        <v>0</v>
      </c>
      <c r="BE12" s="144">
        <f>+SPm!BD15-SPm!BE15</f>
        <v>0</v>
      </c>
      <c r="BF12" s="144">
        <f>+SPm!BE15-SPm!BF15</f>
        <v>0</v>
      </c>
      <c r="BG12" s="144">
        <f>+SPm!BF15-SPm!BG15</f>
        <v>0</v>
      </c>
      <c r="BH12" s="144">
        <f>+SPm!BG15-SPm!BH15</f>
        <v>0</v>
      </c>
      <c r="BI12" s="144">
        <f>+SPm!BH15-SPm!BI15</f>
        <v>0</v>
      </c>
      <c r="BJ12" s="144">
        <f>+SPm!BI15-SPm!BJ15</f>
        <v>0</v>
      </c>
    </row>
    <row r="13" spans="1:62" x14ac:dyDescent="0.25">
      <c r="B13" s="106" t="s">
        <v>352</v>
      </c>
      <c r="C13" s="144">
        <f>+SPm!C45</f>
        <v>0</v>
      </c>
      <c r="D13" s="144">
        <f>+SPm!D45-SPm!C45</f>
        <v>0</v>
      </c>
      <c r="E13" s="144">
        <f>+SPm!E45-SPm!D45</f>
        <v>0</v>
      </c>
      <c r="F13" s="144">
        <f>+SPm!F45-SPm!E45</f>
        <v>0</v>
      </c>
      <c r="G13" s="144">
        <f>+SPm!G45-SPm!F45</f>
        <v>0</v>
      </c>
      <c r="H13" s="144">
        <f>+SPm!H45-SPm!G45</f>
        <v>0</v>
      </c>
      <c r="I13" s="144">
        <f>+SPm!I45-SPm!H45</f>
        <v>0</v>
      </c>
      <c r="J13" s="144">
        <f>+SPm!J45-SPm!I45</f>
        <v>0</v>
      </c>
      <c r="K13" s="144">
        <f>+SPm!K45-SPm!J45</f>
        <v>0</v>
      </c>
      <c r="L13" s="144">
        <f>+SPm!L45-SPm!K45</f>
        <v>0</v>
      </c>
      <c r="M13" s="144">
        <f>+SPm!M45-SPm!L45</f>
        <v>0</v>
      </c>
      <c r="N13" s="144">
        <f>+SPm!N45-SPm!M45</f>
        <v>0</v>
      </c>
      <c r="O13" s="144">
        <f>+SPm!O45-SPm!N45</f>
        <v>0</v>
      </c>
      <c r="P13" s="144">
        <f>+SPm!P45-SPm!O45</f>
        <v>0</v>
      </c>
      <c r="Q13" s="144">
        <f>+SPm!Q45-SPm!P45</f>
        <v>0</v>
      </c>
      <c r="R13" s="144">
        <f>+SPm!R45-SPm!Q45</f>
        <v>0</v>
      </c>
      <c r="S13" s="144">
        <f>+SPm!S45-SPm!R45</f>
        <v>0</v>
      </c>
      <c r="T13" s="144">
        <f>+SPm!T45-SPm!S45</f>
        <v>0</v>
      </c>
      <c r="U13" s="144">
        <f>+SPm!U45-SPm!T45</f>
        <v>0</v>
      </c>
      <c r="V13" s="144">
        <f>+SPm!V45-SPm!U45</f>
        <v>0</v>
      </c>
      <c r="W13" s="144">
        <f>+SPm!W45-SPm!V45</f>
        <v>0</v>
      </c>
      <c r="X13" s="144">
        <f>+SPm!X45-SPm!W45</f>
        <v>0</v>
      </c>
      <c r="Y13" s="144">
        <f>+SPm!Y45-SPm!X45</f>
        <v>0</v>
      </c>
      <c r="Z13" s="144">
        <f>+SPm!Z45-SPm!Y45</f>
        <v>0</v>
      </c>
      <c r="AA13" s="144">
        <f>+SPm!AA45-SPm!Z45</f>
        <v>0</v>
      </c>
      <c r="AB13" s="144">
        <f>+SPm!AB45-SPm!AA45</f>
        <v>0</v>
      </c>
      <c r="AC13" s="144">
        <f>+SPm!AC45-SPm!AB45</f>
        <v>0</v>
      </c>
      <c r="AD13" s="144">
        <f>+SPm!AD45-SPm!AC45</f>
        <v>0</v>
      </c>
      <c r="AE13" s="144">
        <f>+SPm!AE45-SPm!AD45</f>
        <v>0</v>
      </c>
      <c r="AF13" s="144">
        <f>+SPm!AF45-SPm!AE45</f>
        <v>0</v>
      </c>
      <c r="AG13" s="144">
        <f>+SPm!AG45-SPm!AF45</f>
        <v>0</v>
      </c>
      <c r="AH13" s="144">
        <f>+SPm!AH45-SPm!AG45</f>
        <v>0</v>
      </c>
      <c r="AI13" s="144">
        <f>+SPm!AI45-SPm!AH45</f>
        <v>0</v>
      </c>
      <c r="AJ13" s="144">
        <f>+SPm!AJ45-SPm!AI45</f>
        <v>0</v>
      </c>
      <c r="AK13" s="144">
        <f>+SPm!AK45-SPm!AJ45</f>
        <v>0</v>
      </c>
      <c r="AL13" s="144">
        <f>+SPm!AL45-SPm!AK45</f>
        <v>0</v>
      </c>
      <c r="AM13" s="144">
        <f>+SPm!AM45-SPm!AL45</f>
        <v>0</v>
      </c>
      <c r="AN13" s="144">
        <f>+SPm!AN45-SPm!AM45</f>
        <v>0</v>
      </c>
      <c r="AO13" s="144">
        <f>+SPm!AO45-SPm!AN45</f>
        <v>0</v>
      </c>
      <c r="AP13" s="144">
        <f>+SPm!AP45-SPm!AO45</f>
        <v>0</v>
      </c>
      <c r="AQ13" s="144">
        <f>+SPm!AQ45-SPm!AP45</f>
        <v>0</v>
      </c>
      <c r="AR13" s="144">
        <f>+SPm!AR45-SPm!AQ45</f>
        <v>0</v>
      </c>
      <c r="AS13" s="144">
        <f>+SPm!AS45-SPm!AR45</f>
        <v>0</v>
      </c>
      <c r="AT13" s="144">
        <f>+SPm!AT45-SPm!AS45</f>
        <v>0</v>
      </c>
      <c r="AU13" s="144">
        <f>+SPm!AU45-SPm!AT45</f>
        <v>0</v>
      </c>
      <c r="AV13" s="144">
        <f>+SPm!AV45-SPm!AU45</f>
        <v>0</v>
      </c>
      <c r="AW13" s="144">
        <f>+SPm!AW45-SPm!AV45</f>
        <v>0</v>
      </c>
      <c r="AX13" s="144">
        <f>+SPm!AX45-SPm!AW45</f>
        <v>0</v>
      </c>
      <c r="AY13" s="144">
        <f>+SPm!AY45-SPm!AX45</f>
        <v>0</v>
      </c>
      <c r="AZ13" s="144">
        <f>+SPm!AZ45-SPm!AY45</f>
        <v>0</v>
      </c>
      <c r="BA13" s="144">
        <f>+SPm!BA45-SPm!AZ45</f>
        <v>0</v>
      </c>
      <c r="BB13" s="144">
        <f>+SPm!BB45-SPm!BA45</f>
        <v>0</v>
      </c>
      <c r="BC13" s="144">
        <f>+SPm!BC45-SPm!BB45</f>
        <v>0</v>
      </c>
      <c r="BD13" s="144">
        <f>+SPm!BD45-SPm!BC45</f>
        <v>0</v>
      </c>
      <c r="BE13" s="144">
        <f>+SPm!BE45-SPm!BD45</f>
        <v>0</v>
      </c>
      <c r="BF13" s="144">
        <f>+SPm!BF45-SPm!BE45</f>
        <v>0</v>
      </c>
      <c r="BG13" s="144">
        <f>+SPm!BG45-SPm!BF45</f>
        <v>0</v>
      </c>
      <c r="BH13" s="144">
        <f>+SPm!BH45-SPm!BG45</f>
        <v>0</v>
      </c>
      <c r="BI13" s="144">
        <f>+SPm!BI45-SPm!BH45</f>
        <v>0</v>
      </c>
      <c r="BJ13" s="144">
        <f>+SPm!BJ45-SPm!BI45</f>
        <v>0</v>
      </c>
    </row>
    <row r="14" spans="1:62" x14ac:dyDescent="0.25">
      <c r="B14" s="106" t="s">
        <v>353</v>
      </c>
      <c r="C14" s="144">
        <f>+SPm!C46</f>
        <v>0</v>
      </c>
      <c r="D14" s="144">
        <f>+SPm!D46-SPm!C46</f>
        <v>0</v>
      </c>
      <c r="E14" s="144">
        <f>+SPm!E46-SPm!D46</f>
        <v>0</v>
      </c>
      <c r="F14" s="144">
        <f>+SPm!F46-SPm!E46</f>
        <v>0</v>
      </c>
      <c r="G14" s="144">
        <f>+SPm!G46-SPm!F46</f>
        <v>0</v>
      </c>
      <c r="H14" s="144">
        <f>+SPm!H46-SPm!G46</f>
        <v>0</v>
      </c>
      <c r="I14" s="144">
        <f>+SPm!I46-SPm!H46</f>
        <v>0</v>
      </c>
      <c r="J14" s="144">
        <f>+SPm!J46-SPm!I46</f>
        <v>0</v>
      </c>
      <c r="K14" s="144">
        <f>+SPm!K46-SPm!J46</f>
        <v>0</v>
      </c>
      <c r="L14" s="144">
        <f>+SPm!L46-SPm!K46</f>
        <v>0</v>
      </c>
      <c r="M14" s="144">
        <f>+SPm!M46-SPm!L46</f>
        <v>0</v>
      </c>
      <c r="N14" s="144">
        <f>+SPm!N46-SPm!M46</f>
        <v>0</v>
      </c>
      <c r="O14" s="144">
        <f>+SPm!O46-SPm!N46</f>
        <v>0</v>
      </c>
      <c r="P14" s="144">
        <f>+SPm!P46-SPm!O46</f>
        <v>0</v>
      </c>
      <c r="Q14" s="144">
        <f>+SPm!Q46-SPm!P46</f>
        <v>0</v>
      </c>
      <c r="R14" s="144">
        <f>+SPm!R46-SPm!Q46</f>
        <v>0</v>
      </c>
      <c r="S14" s="144">
        <f>+SPm!S46-SPm!R46</f>
        <v>0</v>
      </c>
      <c r="T14" s="144">
        <f>+SPm!T46-SPm!S46</f>
        <v>0</v>
      </c>
      <c r="U14" s="144">
        <f>+SPm!U46-SPm!T46</f>
        <v>0</v>
      </c>
      <c r="V14" s="144">
        <f>+SPm!V46-SPm!U46</f>
        <v>0</v>
      </c>
      <c r="W14" s="144">
        <f>+SPm!W46-SPm!V46</f>
        <v>0</v>
      </c>
      <c r="X14" s="144">
        <f>+SPm!X46-SPm!W46</f>
        <v>0</v>
      </c>
      <c r="Y14" s="144">
        <f>+SPm!Y46-SPm!X46</f>
        <v>0</v>
      </c>
      <c r="Z14" s="144">
        <f>+SPm!Z46-SPm!Y46</f>
        <v>0</v>
      </c>
      <c r="AA14" s="144">
        <f>+SPm!AA46-SPm!Z46</f>
        <v>0</v>
      </c>
      <c r="AB14" s="144">
        <f>+SPm!AB46-SPm!AA46</f>
        <v>0</v>
      </c>
      <c r="AC14" s="144">
        <f>+SPm!AC46-SPm!AB46</f>
        <v>0</v>
      </c>
      <c r="AD14" s="144">
        <f>+SPm!AD46-SPm!AC46</f>
        <v>0</v>
      </c>
      <c r="AE14" s="144">
        <f>+SPm!AE46-SPm!AD46</f>
        <v>0</v>
      </c>
      <c r="AF14" s="144">
        <f>+SPm!AF46-SPm!AE46</f>
        <v>0</v>
      </c>
      <c r="AG14" s="144">
        <f>+SPm!AG46-SPm!AF46</f>
        <v>0</v>
      </c>
      <c r="AH14" s="144">
        <f>+SPm!AH46-SPm!AG46</f>
        <v>0</v>
      </c>
      <c r="AI14" s="144">
        <f>+SPm!AI46-SPm!AH46</f>
        <v>0</v>
      </c>
      <c r="AJ14" s="144">
        <f>+SPm!AJ46-SPm!AI46</f>
        <v>0</v>
      </c>
      <c r="AK14" s="144">
        <f>+SPm!AK46-SPm!AJ46</f>
        <v>0</v>
      </c>
      <c r="AL14" s="144">
        <f>+SPm!AL46-SPm!AK46</f>
        <v>0</v>
      </c>
      <c r="AM14" s="144">
        <f>+SPm!AM46-SPm!AL46</f>
        <v>0</v>
      </c>
      <c r="AN14" s="144">
        <f>+SPm!AN46-SPm!AM46</f>
        <v>0</v>
      </c>
      <c r="AO14" s="144">
        <f>+SPm!AO46-SPm!AN46</f>
        <v>0</v>
      </c>
      <c r="AP14" s="144">
        <f>+SPm!AP46-SPm!AO46</f>
        <v>0</v>
      </c>
      <c r="AQ14" s="144">
        <f>+SPm!AQ46-SPm!AP46</f>
        <v>0</v>
      </c>
      <c r="AR14" s="144">
        <f>+SPm!AR46-SPm!AQ46</f>
        <v>0</v>
      </c>
      <c r="AS14" s="144">
        <f>+SPm!AS46-SPm!AR46</f>
        <v>0</v>
      </c>
      <c r="AT14" s="144">
        <f>+SPm!AT46-SPm!AS46</f>
        <v>0</v>
      </c>
      <c r="AU14" s="144">
        <f>+SPm!AU46-SPm!AT46</f>
        <v>0</v>
      </c>
      <c r="AV14" s="144">
        <f>+SPm!AV46-SPm!AU46</f>
        <v>0</v>
      </c>
      <c r="AW14" s="144">
        <f>+SPm!AW46-SPm!AV46</f>
        <v>0</v>
      </c>
      <c r="AX14" s="144">
        <f>+SPm!AX46-SPm!AW46</f>
        <v>0</v>
      </c>
      <c r="AY14" s="144">
        <f>+SPm!AY46-SPm!AX46</f>
        <v>0</v>
      </c>
      <c r="AZ14" s="144">
        <f>+SPm!AZ46-SPm!AY46</f>
        <v>0</v>
      </c>
      <c r="BA14" s="144">
        <f>+SPm!BA46-SPm!AZ46</f>
        <v>0</v>
      </c>
      <c r="BB14" s="144">
        <f>+SPm!BB46-SPm!BA46</f>
        <v>0</v>
      </c>
      <c r="BC14" s="144">
        <f>+SPm!BC46-SPm!BB46</f>
        <v>0</v>
      </c>
      <c r="BD14" s="144">
        <f>+SPm!BD46-SPm!BC46</f>
        <v>0</v>
      </c>
      <c r="BE14" s="144">
        <f>+SPm!BE46-SPm!BD46</f>
        <v>0</v>
      </c>
      <c r="BF14" s="144">
        <f>+SPm!BF46-SPm!BE46</f>
        <v>0</v>
      </c>
      <c r="BG14" s="144">
        <f>+SPm!BG46-SPm!BF46</f>
        <v>0</v>
      </c>
      <c r="BH14" s="144">
        <f>+SPm!BH46-SPm!BG46</f>
        <v>0</v>
      </c>
      <c r="BI14" s="144">
        <f>+SPm!BI46-SPm!BH46</f>
        <v>0</v>
      </c>
      <c r="BJ14" s="144">
        <f>+SPm!BJ46-SPm!BI46</f>
        <v>0</v>
      </c>
    </row>
    <row r="15" spans="1:62" x14ac:dyDescent="0.25">
      <c r="B15" s="106" t="s">
        <v>354</v>
      </c>
      <c r="C15" s="144">
        <f>+SPm!C47</f>
        <v>108.69565217391306</v>
      </c>
      <c r="D15" s="144">
        <f>+SPm!D47-SPm!C47</f>
        <v>-108.69565217391306</v>
      </c>
      <c r="E15" s="144">
        <f>+SPm!E47-SPm!D47</f>
        <v>0</v>
      </c>
      <c r="F15" s="144">
        <f>+SPm!F47-SPm!E47</f>
        <v>0</v>
      </c>
      <c r="G15" s="144">
        <f>+SPm!G47-SPm!F47</f>
        <v>0</v>
      </c>
      <c r="H15" s="144">
        <f>+SPm!H47-SPm!G47</f>
        <v>0</v>
      </c>
      <c r="I15" s="144">
        <f>+SPm!I47-SPm!H47</f>
        <v>0</v>
      </c>
      <c r="J15" s="144">
        <f>+SPm!J47-SPm!I47</f>
        <v>0</v>
      </c>
      <c r="K15" s="144">
        <f>+SPm!K47-SPm!J47</f>
        <v>0</v>
      </c>
      <c r="L15" s="144">
        <f>+SPm!L47-SPm!K47</f>
        <v>0</v>
      </c>
      <c r="M15" s="144">
        <f>+SPm!M47-SPm!L47</f>
        <v>111.01112455966141</v>
      </c>
      <c r="N15" s="144">
        <f>+SPm!N47-SPm!M47</f>
        <v>5.8298358358483426</v>
      </c>
      <c r="O15" s="144">
        <f>+SPm!O47-SPm!N47</f>
        <v>0.29149179179242424</v>
      </c>
      <c r="P15" s="144">
        <f>+SPm!P47-SPm!O47</f>
        <v>-49.985425410410386</v>
      </c>
      <c r="Q15" s="144">
        <f>+SPm!Q47-SPm!P47</f>
        <v>-2.4992712705205093</v>
      </c>
      <c r="R15" s="144">
        <f>+SPm!R47-SPm!Q47</f>
        <v>-0.12496356352603755</v>
      </c>
      <c r="S15" s="144">
        <f>+SPm!S47-SPm!R47</f>
        <v>-6.2481781762926403E-3</v>
      </c>
      <c r="T15" s="144">
        <f>+SPm!T47-SPm!S47</f>
        <v>-3.124089088260007E-4</v>
      </c>
      <c r="U15" s="144">
        <f>+SPm!U47-SPm!T47</f>
        <v>-1.5620445424247009E-5</v>
      </c>
      <c r="V15" s="144">
        <f>+SPm!V47-SPm!U47</f>
        <v>-7.8102227973886329E-7</v>
      </c>
      <c r="W15" s="144">
        <f>+SPm!W47-SPm!V47</f>
        <v>-3.9051101907716657E-8</v>
      </c>
      <c r="X15" s="144">
        <f>+SPm!X47-SPm!W47</f>
        <v>-1.9525714378687553E-9</v>
      </c>
      <c r="Y15" s="144">
        <f>+SPm!Y47-SPm!X47</f>
        <v>-52.594751993711256</v>
      </c>
      <c r="Z15" s="144">
        <f>+SPm!Z47-SPm!Y47</f>
        <v>-2.6297375996855639</v>
      </c>
      <c r="AA15" s="144">
        <f>+SPm!AA47-SPm!Z47</f>
        <v>-0.13148687998427633</v>
      </c>
      <c r="AB15" s="144">
        <f>+SPm!AB47-SPm!AA47</f>
        <v>-9.1602384399076531</v>
      </c>
      <c r="AC15" s="144">
        <f>+SPm!AC47-SPm!AB47</f>
        <v>0</v>
      </c>
      <c r="AD15" s="144">
        <f>+SPm!AD47-SPm!AC47</f>
        <v>0</v>
      </c>
      <c r="AE15" s="144">
        <f>+SPm!AE47-SPm!AD47</f>
        <v>0</v>
      </c>
      <c r="AF15" s="144">
        <f>+SPm!AF47-SPm!AE47</f>
        <v>0</v>
      </c>
      <c r="AG15" s="144">
        <f>+SPm!AG47-SPm!AF47</f>
        <v>0</v>
      </c>
      <c r="AH15" s="144">
        <f>+SPm!AH47-SPm!AG47</f>
        <v>0</v>
      </c>
      <c r="AI15" s="144">
        <f>+SPm!AI47-SPm!AH47</f>
        <v>0</v>
      </c>
      <c r="AJ15" s="144">
        <f>+SPm!AJ47-SPm!AI47</f>
        <v>0</v>
      </c>
      <c r="AK15" s="144">
        <f>+SPm!AK47-SPm!AJ47</f>
        <v>0</v>
      </c>
      <c r="AL15" s="144">
        <f>+SPm!AL47-SPm!AK47</f>
        <v>0</v>
      </c>
      <c r="AM15" s="144">
        <f>+SPm!AM47-SPm!AL47</f>
        <v>0</v>
      </c>
      <c r="AN15" s="144">
        <f>+SPm!AN47-SPm!AM47</f>
        <v>0</v>
      </c>
      <c r="AO15" s="144">
        <f>+SPm!AO47-SPm!AN47</f>
        <v>0</v>
      </c>
      <c r="AP15" s="144">
        <f>+SPm!AP47-SPm!AO47</f>
        <v>0</v>
      </c>
      <c r="AQ15" s="144">
        <f>+SPm!AQ47-SPm!AP47</f>
        <v>0</v>
      </c>
      <c r="AR15" s="144">
        <f>+SPm!AR47-SPm!AQ47</f>
        <v>0</v>
      </c>
      <c r="AS15" s="144">
        <f>+SPm!AS47-SPm!AR47</f>
        <v>0</v>
      </c>
      <c r="AT15" s="144">
        <f>+SPm!AT47-SPm!AS47</f>
        <v>0</v>
      </c>
      <c r="AU15" s="144">
        <f>+SPm!AU47-SPm!AT47</f>
        <v>0</v>
      </c>
      <c r="AV15" s="144">
        <f>+SPm!AV47-SPm!AU47</f>
        <v>0</v>
      </c>
      <c r="AW15" s="144">
        <f>+SPm!AW47-SPm!AV47</f>
        <v>0</v>
      </c>
      <c r="AX15" s="144">
        <f>+SPm!AX47-SPm!AW47</f>
        <v>0</v>
      </c>
      <c r="AY15" s="144">
        <f>+SPm!AY47-SPm!AX47</f>
        <v>0</v>
      </c>
      <c r="AZ15" s="144">
        <f>+SPm!AZ47-SPm!AY47</f>
        <v>0</v>
      </c>
      <c r="BA15" s="144">
        <f>+SPm!BA47-SPm!AZ47</f>
        <v>0</v>
      </c>
      <c r="BB15" s="144">
        <f>+SPm!BB47-SPm!BA47</f>
        <v>0</v>
      </c>
      <c r="BC15" s="144">
        <f>+SPm!BC47-SPm!BB47</f>
        <v>0</v>
      </c>
      <c r="BD15" s="144">
        <f>+SPm!BD47-SPm!BC47</f>
        <v>0</v>
      </c>
      <c r="BE15" s="144">
        <f>+SPm!BE47-SPm!BD47</f>
        <v>0</v>
      </c>
      <c r="BF15" s="144">
        <f>+SPm!BF47-SPm!BE47</f>
        <v>0</v>
      </c>
      <c r="BG15" s="144">
        <f>+SPm!BG47-SPm!BF47</f>
        <v>0</v>
      </c>
      <c r="BH15" s="144">
        <f>+SPm!BH47-SPm!BG47</f>
        <v>0</v>
      </c>
      <c r="BI15" s="144">
        <f>+SPm!BI47-SPm!BH47</f>
        <v>0</v>
      </c>
      <c r="BJ15" s="144">
        <f>+SPm!BJ47-SPm!BI47</f>
        <v>0</v>
      </c>
    </row>
    <row r="16" spans="1:62" x14ac:dyDescent="0.25">
      <c r="B16" s="106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</row>
    <row r="17" spans="2:62" x14ac:dyDescent="0.25">
      <c r="B17" s="106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</row>
    <row r="18" spans="2:62" x14ac:dyDescent="0.25">
      <c r="B18" s="105" t="s">
        <v>355</v>
      </c>
      <c r="C18" s="132">
        <f t="shared" ref="C18:AH18" si="2">+C6+C8</f>
        <v>-2065.217391304348</v>
      </c>
      <c r="D18" s="132">
        <f t="shared" si="2"/>
        <v>-1613.4782608695655</v>
      </c>
      <c r="E18" s="132">
        <f t="shared" si="2"/>
        <v>-1136.0142731155981</v>
      </c>
      <c r="F18" s="132">
        <f t="shared" si="2"/>
        <v>-1135.2562977083448</v>
      </c>
      <c r="G18" s="132">
        <f t="shared" si="2"/>
        <v>-1134.4831627929466</v>
      </c>
      <c r="H18" s="132">
        <f t="shared" si="2"/>
        <v>-1133.6945651792403</v>
      </c>
      <c r="I18" s="132">
        <f t="shared" si="2"/>
        <v>-1132.8901956132599</v>
      </c>
      <c r="J18" s="132">
        <f t="shared" si="2"/>
        <v>-1132.0697386559598</v>
      </c>
      <c r="K18" s="132">
        <f t="shared" si="2"/>
        <v>-1131.2328725595139</v>
      </c>
      <c r="L18" s="132">
        <f t="shared" si="2"/>
        <v>-1130.3792691411388</v>
      </c>
      <c r="M18" s="132">
        <f t="shared" si="2"/>
        <v>-1057.316326761294</v>
      </c>
      <c r="N18" s="132">
        <f t="shared" si="2"/>
        <v>-1168.0832076424126</v>
      </c>
      <c r="O18" s="132">
        <f t="shared" si="2"/>
        <v>-1173.6215516864686</v>
      </c>
      <c r="P18" s="132">
        <f t="shared" si="2"/>
        <v>-223.89846888867137</v>
      </c>
      <c r="Q18" s="132">
        <f t="shared" si="2"/>
        <v>-176.41231474878151</v>
      </c>
      <c r="R18" s="132">
        <f t="shared" si="2"/>
        <v>-174.03800704178701</v>
      </c>
      <c r="S18" s="132">
        <f t="shared" si="2"/>
        <v>-173.91929165643728</v>
      </c>
      <c r="T18" s="132">
        <f t="shared" si="2"/>
        <v>-173.91335588716981</v>
      </c>
      <c r="U18" s="132">
        <f t="shared" si="2"/>
        <v>-173.91305909870641</v>
      </c>
      <c r="V18" s="132">
        <f t="shared" si="2"/>
        <v>-173.91304425928325</v>
      </c>
      <c r="W18" s="132">
        <f t="shared" si="2"/>
        <v>-173.91304351731208</v>
      </c>
      <c r="X18" s="132">
        <f t="shared" si="2"/>
        <v>-173.91304348021356</v>
      </c>
      <c r="Y18" s="132">
        <f t="shared" si="2"/>
        <v>-226.50779547197226</v>
      </c>
      <c r="Z18" s="132">
        <f t="shared" si="2"/>
        <v>-176.54278107794656</v>
      </c>
      <c r="AA18" s="132">
        <f t="shared" si="2"/>
        <v>-174.04453035824508</v>
      </c>
      <c r="AB18" s="132">
        <f t="shared" si="2"/>
        <v>776.08038217773981</v>
      </c>
      <c r="AC18" s="132">
        <f t="shared" si="2"/>
        <v>823.58662780453903</v>
      </c>
      <c r="AD18" s="132">
        <f t="shared" si="2"/>
        <v>825.96194008587906</v>
      </c>
      <c r="AE18" s="132">
        <f t="shared" si="2"/>
        <v>826.08070569994595</v>
      </c>
      <c r="AF18" s="132">
        <f t="shared" si="2"/>
        <v>826.08664398064934</v>
      </c>
      <c r="AG18" s="132">
        <f t="shared" si="2"/>
        <v>826.08694089468452</v>
      </c>
      <c r="AH18" s="132">
        <f t="shared" si="2"/>
        <v>826.08695574038632</v>
      </c>
      <c r="AI18" s="132">
        <f t="shared" ref="AI18:BJ18" si="3">+AI6+AI8</f>
        <v>826.08695648267133</v>
      </c>
      <c r="AJ18" s="132">
        <f t="shared" si="3"/>
        <v>826.08695651978564</v>
      </c>
      <c r="AK18" s="132">
        <f t="shared" si="3"/>
        <v>826.08695652164135</v>
      </c>
      <c r="AL18" s="132">
        <f t="shared" si="3"/>
        <v>826.08695652173412</v>
      </c>
      <c r="AM18" s="132">
        <f t="shared" si="3"/>
        <v>826.08695652173901</v>
      </c>
      <c r="AN18" s="132">
        <f t="shared" si="3"/>
        <v>1776.086956521739</v>
      </c>
      <c r="AO18" s="132">
        <f t="shared" si="3"/>
        <v>1823.586956521739</v>
      </c>
      <c r="AP18" s="132">
        <f t="shared" si="3"/>
        <v>1825.961956521739</v>
      </c>
      <c r="AQ18" s="132">
        <f t="shared" si="3"/>
        <v>1826.0807065217391</v>
      </c>
      <c r="AR18" s="132">
        <f t="shared" si="3"/>
        <v>1901.4210247283961</v>
      </c>
      <c r="AS18" s="132">
        <f t="shared" si="3"/>
        <v>1789.1497085380461</v>
      </c>
      <c r="AT18" s="132">
        <f t="shared" si="3"/>
        <v>1788.4109635783723</v>
      </c>
      <c r="AU18" s="132">
        <f t="shared" si="3"/>
        <v>1787.657443719505</v>
      </c>
      <c r="AV18" s="132">
        <f t="shared" si="3"/>
        <v>1786.8888534634602</v>
      </c>
      <c r="AW18" s="132">
        <f t="shared" si="3"/>
        <v>1786.1048914022947</v>
      </c>
      <c r="AX18" s="132">
        <f t="shared" si="3"/>
        <v>1785.3052500999056</v>
      </c>
      <c r="AY18" s="132">
        <f t="shared" si="3"/>
        <v>1784.489615971469</v>
      </c>
      <c r="AZ18" s="132">
        <f t="shared" si="3"/>
        <v>1783.6576691604637</v>
      </c>
      <c r="BA18" s="132">
        <f t="shared" si="3"/>
        <v>1782.8090834132418</v>
      </c>
      <c r="BB18" s="132">
        <f t="shared" si="3"/>
        <v>11581.943525951068</v>
      </c>
      <c r="BC18" s="132">
        <f t="shared" si="3"/>
        <v>11577.060657339656</v>
      </c>
      <c r="BD18" s="132">
        <f t="shared" si="3"/>
        <v>11572.080131356013</v>
      </c>
      <c r="BE18" s="132">
        <f t="shared" si="3"/>
        <v>11566.9999948527</v>
      </c>
      <c r="BF18" s="132">
        <f t="shared" si="3"/>
        <v>11561.818255619319</v>
      </c>
      <c r="BG18" s="132">
        <f t="shared" si="3"/>
        <v>11556.53288160127</v>
      </c>
      <c r="BH18" s="132">
        <f t="shared" si="3"/>
        <v>11551.141800102861</v>
      </c>
      <c r="BI18" s="132">
        <f t="shared" si="3"/>
        <v>11545.642896974483</v>
      </c>
      <c r="BJ18" s="132">
        <f t="shared" si="3"/>
        <v>11540.034015783538</v>
      </c>
    </row>
    <row r="19" spans="2:62" x14ac:dyDescent="0.25">
      <c r="B19" s="104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</row>
    <row r="20" spans="2:62" x14ac:dyDescent="0.25">
      <c r="B20" s="104" t="s">
        <v>356</v>
      </c>
      <c r="C20" s="132">
        <f>+SUM(C22:C23)</f>
        <v>0</v>
      </c>
      <c r="D20" s="132">
        <f>+SUM(D22:D23)</f>
        <v>0</v>
      </c>
      <c r="E20" s="132">
        <f t="shared" ref="E20:H20" si="4">+SUM(E22:E23)</f>
        <v>0</v>
      </c>
      <c r="F20" s="132">
        <f t="shared" si="4"/>
        <v>0</v>
      </c>
      <c r="G20" s="132">
        <f t="shared" si="4"/>
        <v>0</v>
      </c>
      <c r="H20" s="132">
        <f t="shared" si="4"/>
        <v>0</v>
      </c>
      <c r="I20" s="132">
        <f t="shared" ref="I20:AA20" si="5">+SUM(I22:I23)</f>
        <v>0</v>
      </c>
      <c r="J20" s="132">
        <f t="shared" si="5"/>
        <v>0</v>
      </c>
      <c r="K20" s="132">
        <f t="shared" si="5"/>
        <v>0</v>
      </c>
      <c r="L20" s="132">
        <f t="shared" si="5"/>
        <v>0</v>
      </c>
      <c r="M20" s="132">
        <f t="shared" si="5"/>
        <v>0</v>
      </c>
      <c r="N20" s="132">
        <f t="shared" si="5"/>
        <v>0</v>
      </c>
      <c r="O20" s="132">
        <f t="shared" si="5"/>
        <v>0</v>
      </c>
      <c r="P20" s="132">
        <f t="shared" si="5"/>
        <v>0</v>
      </c>
      <c r="Q20" s="132">
        <f t="shared" si="5"/>
        <v>0</v>
      </c>
      <c r="R20" s="132">
        <f t="shared" si="5"/>
        <v>0</v>
      </c>
      <c r="S20" s="132">
        <f t="shared" si="5"/>
        <v>0</v>
      </c>
      <c r="T20" s="132">
        <f t="shared" si="5"/>
        <v>0</v>
      </c>
      <c r="U20" s="132">
        <f t="shared" si="5"/>
        <v>0</v>
      </c>
      <c r="V20" s="132">
        <f t="shared" si="5"/>
        <v>0</v>
      </c>
      <c r="W20" s="132">
        <f t="shared" si="5"/>
        <v>0</v>
      </c>
      <c r="X20" s="132">
        <f t="shared" si="5"/>
        <v>0</v>
      </c>
      <c r="Y20" s="132">
        <f t="shared" si="5"/>
        <v>0</v>
      </c>
      <c r="Z20" s="132">
        <f t="shared" si="5"/>
        <v>0</v>
      </c>
      <c r="AA20" s="132">
        <f t="shared" si="5"/>
        <v>0</v>
      </c>
      <c r="AB20" s="132">
        <f>+SUM(AB22:AB23)</f>
        <v>0</v>
      </c>
      <c r="AC20" s="132">
        <f t="shared" ref="AC20:AP20" si="6">+SUM(AC22:AC23)</f>
        <v>0</v>
      </c>
      <c r="AD20" s="132">
        <f t="shared" si="6"/>
        <v>0</v>
      </c>
      <c r="AE20" s="132">
        <f t="shared" si="6"/>
        <v>0</v>
      </c>
      <c r="AF20" s="132">
        <f t="shared" si="6"/>
        <v>0</v>
      </c>
      <c r="AG20" s="132">
        <f t="shared" si="6"/>
        <v>0</v>
      </c>
      <c r="AH20" s="132">
        <f t="shared" si="6"/>
        <v>0</v>
      </c>
      <c r="AI20" s="132">
        <f t="shared" si="6"/>
        <v>0</v>
      </c>
      <c r="AJ20" s="132">
        <f t="shared" si="6"/>
        <v>0</v>
      </c>
      <c r="AK20" s="132">
        <f t="shared" si="6"/>
        <v>0</v>
      </c>
      <c r="AL20" s="132">
        <f t="shared" si="6"/>
        <v>0</v>
      </c>
      <c r="AM20" s="132">
        <f t="shared" si="6"/>
        <v>0</v>
      </c>
      <c r="AN20" s="132">
        <f t="shared" si="6"/>
        <v>0</v>
      </c>
      <c r="AO20" s="132">
        <f t="shared" si="6"/>
        <v>0</v>
      </c>
      <c r="AP20" s="132">
        <f t="shared" si="6"/>
        <v>0</v>
      </c>
      <c r="AQ20" s="132">
        <f>+SUM(AQ22:AQ23)</f>
        <v>0</v>
      </c>
      <c r="AR20" s="132">
        <f t="shared" ref="AR20:BF20" si="7">+SUM(AR22:AR23)</f>
        <v>0</v>
      </c>
      <c r="AS20" s="132">
        <f t="shared" si="7"/>
        <v>0</v>
      </c>
      <c r="AT20" s="132">
        <f t="shared" si="7"/>
        <v>0</v>
      </c>
      <c r="AU20" s="132">
        <f t="shared" si="7"/>
        <v>0</v>
      </c>
      <c r="AV20" s="132">
        <f t="shared" si="7"/>
        <v>0</v>
      </c>
      <c r="AW20" s="132">
        <f t="shared" si="7"/>
        <v>0</v>
      </c>
      <c r="AX20" s="132">
        <f t="shared" si="7"/>
        <v>0</v>
      </c>
      <c r="AY20" s="132">
        <f t="shared" si="7"/>
        <v>0</v>
      </c>
      <c r="AZ20" s="132">
        <f t="shared" si="7"/>
        <v>0</v>
      </c>
      <c r="BA20" s="132">
        <f t="shared" si="7"/>
        <v>0</v>
      </c>
      <c r="BB20" s="132">
        <f t="shared" si="7"/>
        <v>0</v>
      </c>
      <c r="BC20" s="132">
        <f t="shared" si="7"/>
        <v>0</v>
      </c>
      <c r="BD20" s="132">
        <f t="shared" si="7"/>
        <v>0</v>
      </c>
      <c r="BE20" s="132">
        <f t="shared" si="7"/>
        <v>0</v>
      </c>
      <c r="BF20" s="132">
        <f t="shared" si="7"/>
        <v>0</v>
      </c>
      <c r="BG20" s="132">
        <f>+SUM(BG22:BG23)</f>
        <v>0</v>
      </c>
      <c r="BH20" s="132">
        <f t="shared" ref="BH20:BJ20" si="8">+SUM(BH22:BH23)</f>
        <v>0</v>
      </c>
      <c r="BI20" s="132">
        <f t="shared" si="8"/>
        <v>0</v>
      </c>
      <c r="BJ20" s="132">
        <f t="shared" si="8"/>
        <v>0</v>
      </c>
    </row>
    <row r="21" spans="2:62" x14ac:dyDescent="0.25">
      <c r="B21" s="106" t="s">
        <v>357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</row>
    <row r="22" spans="2:62" x14ac:dyDescent="0.25">
      <c r="B22" s="106" t="s">
        <v>358</v>
      </c>
      <c r="C22" s="144">
        <f>-SPm!C20-SPm!C22</f>
        <v>0</v>
      </c>
      <c r="D22" s="144">
        <f>+SPm!C20+SPm!C22-SPm!D20-SPm!D22</f>
        <v>0</v>
      </c>
      <c r="E22" s="144">
        <f>+SPm!D20+SPm!D22-SPm!E20-SPm!E22</f>
        <v>0</v>
      </c>
      <c r="F22" s="144">
        <f>+SPm!E20+SPm!E22-SPm!F20-SPm!F22</f>
        <v>0</v>
      </c>
      <c r="G22" s="144">
        <f>+SPm!F20+SPm!F22-SPm!G20-SPm!G22</f>
        <v>0</v>
      </c>
      <c r="H22" s="144">
        <f>+SPm!G20+SPm!G22-SPm!H20-SPm!H22</f>
        <v>0</v>
      </c>
      <c r="I22" s="144">
        <f>+SPm!H20+SPm!H22-SPm!I20-SPm!I22</f>
        <v>0</v>
      </c>
      <c r="J22" s="144">
        <f>+SPm!I20+SPm!I22-SPm!J20-SPm!J22</f>
        <v>0</v>
      </c>
      <c r="K22" s="144">
        <f>+SPm!J20+SPm!J22-SPm!K20-SPm!K22</f>
        <v>0</v>
      </c>
      <c r="L22" s="144">
        <f>+SPm!K20+SPm!K22-SPm!L20-SPm!L22</f>
        <v>0</v>
      </c>
      <c r="M22" s="144">
        <f>+SPm!L20+SPm!L22-SPm!M20-SPm!M22</f>
        <v>0</v>
      </c>
      <c r="N22" s="144">
        <f>+SPm!M20+SPm!M22-SPm!N20-SPm!N22</f>
        <v>0</v>
      </c>
      <c r="O22" s="144">
        <f>+SPm!N20+SPm!N22-SPm!O20-SPm!O22</f>
        <v>0</v>
      </c>
      <c r="P22" s="144">
        <f>+SPm!O20+SPm!O22-SPm!P20-SPm!P22</f>
        <v>0</v>
      </c>
      <c r="Q22" s="144">
        <f>+SPm!P20+SPm!P22-SPm!Q20-SPm!Q22</f>
        <v>0</v>
      </c>
      <c r="R22" s="144">
        <f>+SPm!Q20+SPm!Q22-SPm!R20-SPm!R22</f>
        <v>0</v>
      </c>
      <c r="S22" s="144">
        <f>+SPm!R20+SPm!R22-SPm!S20-SPm!S22</f>
        <v>0</v>
      </c>
      <c r="T22" s="144">
        <f>+SPm!S20+SPm!S22-SPm!T20-SPm!T22</f>
        <v>0</v>
      </c>
      <c r="U22" s="144">
        <f>+SPm!T20+SPm!T22-SPm!U20-SPm!U22</f>
        <v>0</v>
      </c>
      <c r="V22" s="144">
        <f>+SPm!U20+SPm!U22-SPm!V20-SPm!V22</f>
        <v>0</v>
      </c>
      <c r="W22" s="144">
        <f>+SPm!V20+SPm!V22-SPm!W20-SPm!W22</f>
        <v>0</v>
      </c>
      <c r="X22" s="144">
        <f>+SPm!W20+SPm!W22-SPm!X20-SPm!X22</f>
        <v>0</v>
      </c>
      <c r="Y22" s="144">
        <f>+SPm!X20+SPm!X22-SPm!Y20-SPm!Y22</f>
        <v>0</v>
      </c>
      <c r="Z22" s="144">
        <f>+SPm!Y20+SPm!Y22-SPm!Z20-SPm!Z22</f>
        <v>0</v>
      </c>
      <c r="AA22" s="144">
        <f>+SPm!Z20+SPm!Z22-SPm!AA20-SPm!AA22</f>
        <v>0</v>
      </c>
      <c r="AB22" s="144">
        <f>+SPm!AA20+SPm!AA22-SPm!AB20-SPm!AB22</f>
        <v>0</v>
      </c>
      <c r="AC22" s="144">
        <f>+SPm!AB20+SPm!AB22-SPm!AC20-SPm!AC22</f>
        <v>0</v>
      </c>
      <c r="AD22" s="144">
        <f>+SPm!AC20+SPm!AC22-SPm!AD20-SPm!AD22</f>
        <v>0</v>
      </c>
      <c r="AE22" s="144">
        <f>+SPm!AD20+SPm!AD22-SPm!AE20-SPm!AE22</f>
        <v>0</v>
      </c>
      <c r="AF22" s="144">
        <f>+SPm!AE20+SPm!AE22-SPm!AF20-SPm!AF22</f>
        <v>0</v>
      </c>
      <c r="AG22" s="144">
        <f>+SPm!AF20+SPm!AF22-SPm!AG20-SPm!AG22</f>
        <v>0</v>
      </c>
      <c r="AH22" s="144">
        <f>+SPm!AG20+SPm!AG22-SPm!AH20-SPm!AH22</f>
        <v>0</v>
      </c>
      <c r="AI22" s="144">
        <f>+SPm!AH20+SPm!AH22-SPm!AI20-SPm!AI22</f>
        <v>0</v>
      </c>
      <c r="AJ22" s="144">
        <f>+SPm!AI20+SPm!AI22-SPm!AJ20-SPm!AJ22</f>
        <v>0</v>
      </c>
      <c r="AK22" s="144">
        <f>+SPm!AJ20+SPm!AJ22-SPm!AK20-SPm!AK22</f>
        <v>0</v>
      </c>
      <c r="AL22" s="144">
        <f>+SPm!AK20+SPm!AK22-SPm!AL20-SPm!AL22</f>
        <v>0</v>
      </c>
      <c r="AM22" s="144">
        <f>+SPm!AL20+SPm!AL22-SPm!AM20-SPm!AM22</f>
        <v>0</v>
      </c>
      <c r="AN22" s="144">
        <f>+SPm!AM20+SPm!AM22-SPm!AN20-SPm!AN22</f>
        <v>0</v>
      </c>
      <c r="AO22" s="144">
        <f>+SPm!AN20+SPm!AN22-SPm!AO20-SPm!AO22</f>
        <v>0</v>
      </c>
      <c r="AP22" s="144">
        <f>+SPm!AO20+SPm!AO22-SPm!AP20-SPm!AP22</f>
        <v>0</v>
      </c>
      <c r="AQ22" s="144">
        <f>+SPm!AP20+SPm!AP22-SPm!AQ20-SPm!AQ22</f>
        <v>0</v>
      </c>
      <c r="AR22" s="144">
        <f>+SPm!AQ20+SPm!AQ22-SPm!AR20-SPm!AR22</f>
        <v>0</v>
      </c>
      <c r="AS22" s="144">
        <f>+SPm!AR20+SPm!AR22-SPm!AS20-SPm!AS22</f>
        <v>0</v>
      </c>
      <c r="AT22" s="144">
        <f>+SPm!AS20+SPm!AS22-SPm!AT20-SPm!AT22</f>
        <v>0</v>
      </c>
      <c r="AU22" s="144">
        <f>+SPm!AT20+SPm!AT22-SPm!AU20-SPm!AU22</f>
        <v>0</v>
      </c>
      <c r="AV22" s="144">
        <f>+SPm!AU20+SPm!AU22-SPm!AV20-SPm!AV22</f>
        <v>0</v>
      </c>
      <c r="AW22" s="144">
        <f>+SPm!AV20+SPm!AV22-SPm!AW20-SPm!AW22</f>
        <v>0</v>
      </c>
      <c r="AX22" s="144">
        <f>+SPm!AW20+SPm!AW22-SPm!AX20-SPm!AX22</f>
        <v>0</v>
      </c>
      <c r="AY22" s="144">
        <f>+SPm!AX20+SPm!AX22-SPm!AY20-SPm!AY22</f>
        <v>0</v>
      </c>
      <c r="AZ22" s="144">
        <f>+SPm!AY20+SPm!AY22-SPm!AZ20-SPm!AZ22</f>
        <v>0</v>
      </c>
      <c r="BA22" s="144">
        <f>+SPm!AZ20+SPm!AZ22-SPm!BA20-SPm!BA22</f>
        <v>0</v>
      </c>
      <c r="BB22" s="144">
        <f>+SPm!BA20+SPm!BA22-SPm!BB20-SPm!BB22</f>
        <v>0</v>
      </c>
      <c r="BC22" s="144">
        <f>+SPm!BB20+SPm!BB22-SPm!BC20-SPm!BC22</f>
        <v>0</v>
      </c>
      <c r="BD22" s="144">
        <f>+SPm!BC20+SPm!BC22-SPm!BD20-SPm!BD22</f>
        <v>0</v>
      </c>
      <c r="BE22" s="144">
        <f>+SPm!BD20+SPm!BD22-SPm!BE20-SPm!BE22</f>
        <v>0</v>
      </c>
      <c r="BF22" s="144">
        <f>+SPm!BE20+SPm!BE22-SPm!BF20-SPm!BF22</f>
        <v>0</v>
      </c>
      <c r="BG22" s="144">
        <f>+SPm!BF20+SPm!BF22-SPm!BG20-SPm!BG22</f>
        <v>0</v>
      </c>
      <c r="BH22" s="144">
        <f>+SPm!BG20+SPm!BG22-SPm!BH20-SPm!BH22</f>
        <v>0</v>
      </c>
      <c r="BI22" s="144">
        <f>+SPm!BH20+SPm!BH22-SPm!BI20-SPm!BI22</f>
        <v>0</v>
      </c>
      <c r="BJ22" s="144">
        <f>+SPm!BI20+SPm!BI22-SPm!BJ20-SPm!BJ22</f>
        <v>0</v>
      </c>
    </row>
    <row r="23" spans="2:62" x14ac:dyDescent="0.25">
      <c r="B23" s="106" t="s">
        <v>359</v>
      </c>
      <c r="C23" s="144">
        <f>-SPm!C28</f>
        <v>0</v>
      </c>
      <c r="D23" s="144">
        <f>+SPm!C28-SPm!D28</f>
        <v>0</v>
      </c>
      <c r="E23" s="144">
        <f>+SPm!D28-SPm!E28</f>
        <v>0</v>
      </c>
      <c r="F23" s="144">
        <f>+SPm!E28-SPm!F28</f>
        <v>0</v>
      </c>
      <c r="G23" s="144">
        <f>+SPm!F28-SPm!G28</f>
        <v>0</v>
      </c>
      <c r="H23" s="144">
        <f>+SPm!G28-SPm!H28</f>
        <v>0</v>
      </c>
      <c r="I23" s="144">
        <f>+SPm!H28-SPm!I28</f>
        <v>0</v>
      </c>
      <c r="J23" s="144">
        <f>+SPm!I28-SPm!J28</f>
        <v>0</v>
      </c>
      <c r="K23" s="144">
        <f>+SPm!J28-SPm!K28</f>
        <v>0</v>
      </c>
      <c r="L23" s="144">
        <f>+SPm!K28-SPm!L28</f>
        <v>0</v>
      </c>
      <c r="M23" s="144">
        <f>+SPm!L28-SPm!M28</f>
        <v>0</v>
      </c>
      <c r="N23" s="144">
        <f>+SPm!M28-SPm!N28</f>
        <v>0</v>
      </c>
      <c r="O23" s="144">
        <f>+SPm!N28-SPm!O28</f>
        <v>0</v>
      </c>
      <c r="P23" s="144">
        <f>+SPm!O28-SPm!P28</f>
        <v>0</v>
      </c>
      <c r="Q23" s="144">
        <f>+SPm!P28-SPm!Q28</f>
        <v>0</v>
      </c>
      <c r="R23" s="144">
        <f>+SPm!Q28-SPm!R28</f>
        <v>0</v>
      </c>
      <c r="S23" s="144">
        <f>+SPm!R28-SPm!S28</f>
        <v>0</v>
      </c>
      <c r="T23" s="144">
        <f>+SPm!S28-SPm!T28</f>
        <v>0</v>
      </c>
      <c r="U23" s="144">
        <f>+SPm!T28-SPm!U28</f>
        <v>0</v>
      </c>
      <c r="V23" s="144">
        <f>+SPm!U28-SPm!V28</f>
        <v>0</v>
      </c>
      <c r="W23" s="144">
        <f>+SPm!V28-SPm!W28</f>
        <v>0</v>
      </c>
      <c r="X23" s="144">
        <f>+SPm!W28-SPm!X28</f>
        <v>0</v>
      </c>
      <c r="Y23" s="144">
        <f>+SPm!X28-SPm!Y28</f>
        <v>0</v>
      </c>
      <c r="Z23" s="144">
        <f>+SPm!Y28-SPm!Z28</f>
        <v>0</v>
      </c>
      <c r="AA23" s="144">
        <f>+SPm!Z28-SPm!AA28</f>
        <v>0</v>
      </c>
      <c r="AB23" s="144">
        <f>+SPm!AA28-SPm!AB28</f>
        <v>0</v>
      </c>
      <c r="AC23" s="144">
        <f>+SPm!AB28-SPm!AC28</f>
        <v>0</v>
      </c>
      <c r="AD23" s="144">
        <f>+SPm!AC28-SPm!AD28</f>
        <v>0</v>
      </c>
      <c r="AE23" s="144">
        <f>+SPm!AD28-SPm!AE28</f>
        <v>0</v>
      </c>
      <c r="AF23" s="144">
        <f>+SPm!AE28-SPm!AF28</f>
        <v>0</v>
      </c>
      <c r="AG23" s="144">
        <f>+SPm!AF28-SPm!AG28</f>
        <v>0</v>
      </c>
      <c r="AH23" s="144">
        <f>+SPm!AG28-SPm!AH28</f>
        <v>0</v>
      </c>
      <c r="AI23" s="144">
        <f>+SPm!AH28-SPm!AI28</f>
        <v>0</v>
      </c>
      <c r="AJ23" s="144">
        <f>+SPm!AI28-SPm!AJ28</f>
        <v>0</v>
      </c>
      <c r="AK23" s="144">
        <f>+SPm!AJ28-SPm!AK28</f>
        <v>0</v>
      </c>
      <c r="AL23" s="144">
        <f>+SPm!AK28-SPm!AL28</f>
        <v>0</v>
      </c>
      <c r="AM23" s="144">
        <f>+SPm!AL28-SPm!AM28</f>
        <v>0</v>
      </c>
      <c r="AN23" s="144">
        <f>+SPm!AM28-SPm!AN28</f>
        <v>0</v>
      </c>
      <c r="AO23" s="144">
        <f>+SPm!AN28-SPm!AO28</f>
        <v>0</v>
      </c>
      <c r="AP23" s="144">
        <f>+SPm!AO28-SPm!AP28</f>
        <v>0</v>
      </c>
      <c r="AQ23" s="144">
        <f>+SPm!AP28-SPm!AQ28</f>
        <v>0</v>
      </c>
      <c r="AR23" s="144">
        <f>+SPm!AQ28-SPm!AR28</f>
        <v>0</v>
      </c>
      <c r="AS23" s="144">
        <f>+SPm!AR28-SPm!AS28</f>
        <v>0</v>
      </c>
      <c r="AT23" s="144">
        <f>+SPm!AS28-SPm!AT28</f>
        <v>0</v>
      </c>
      <c r="AU23" s="144">
        <f>+SPm!AT28-SPm!AU28</f>
        <v>0</v>
      </c>
      <c r="AV23" s="144">
        <f>+SPm!AU28-SPm!AV28</f>
        <v>0</v>
      </c>
      <c r="AW23" s="144">
        <f>+SPm!AV28-SPm!AW28</f>
        <v>0</v>
      </c>
      <c r="AX23" s="144">
        <f>+SPm!AW28-SPm!AX28</f>
        <v>0</v>
      </c>
      <c r="AY23" s="144">
        <f>+SPm!AX28-SPm!AY28</f>
        <v>0</v>
      </c>
      <c r="AZ23" s="144">
        <f>+SPm!AY28-SPm!AZ28</f>
        <v>0</v>
      </c>
      <c r="BA23" s="144">
        <f>+SPm!AZ28-SPm!BA28</f>
        <v>0</v>
      </c>
      <c r="BB23" s="144">
        <f>+SPm!BA28-SPm!BB28</f>
        <v>0</v>
      </c>
      <c r="BC23" s="144">
        <f>+SPm!BB28-SPm!BC28</f>
        <v>0</v>
      </c>
      <c r="BD23" s="144">
        <f>+SPm!BC28-SPm!BD28</f>
        <v>0</v>
      </c>
      <c r="BE23" s="144">
        <f>+SPm!BD28-SPm!BE28</f>
        <v>0</v>
      </c>
      <c r="BF23" s="144">
        <f>+SPm!BE28-SPm!BF28</f>
        <v>0</v>
      </c>
      <c r="BG23" s="144">
        <f>+SPm!BF28-SPm!BG28</f>
        <v>0</v>
      </c>
      <c r="BH23" s="144">
        <f>+SPm!BG28-SPm!BH28</f>
        <v>0</v>
      </c>
      <c r="BI23" s="144">
        <f>+SPm!BH28-SPm!BI28</f>
        <v>0</v>
      </c>
      <c r="BJ23" s="144">
        <f>+SPm!BI28-SPm!BJ28</f>
        <v>0</v>
      </c>
    </row>
    <row r="24" spans="2:62" x14ac:dyDescent="0.25">
      <c r="B24" s="106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</row>
    <row r="25" spans="2:62" x14ac:dyDescent="0.25">
      <c r="B25" s="105" t="s">
        <v>360</v>
      </c>
      <c r="C25" s="132">
        <f>+C18+C20</f>
        <v>-2065.217391304348</v>
      </c>
      <c r="D25" s="132">
        <f>+D18+D20</f>
        <v>-1613.4782608695655</v>
      </c>
      <c r="E25" s="132">
        <f t="shared" ref="E25:H25" si="9">+E18+E20</f>
        <v>-1136.0142731155981</v>
      </c>
      <c r="F25" s="132">
        <f t="shared" si="9"/>
        <v>-1135.2562977083448</v>
      </c>
      <c r="G25" s="132">
        <f t="shared" si="9"/>
        <v>-1134.4831627929466</v>
      </c>
      <c r="H25" s="132">
        <f t="shared" si="9"/>
        <v>-1133.6945651792403</v>
      </c>
      <c r="I25" s="132">
        <f t="shared" ref="I25:AA25" si="10">+I18+I20</f>
        <v>-1132.8901956132599</v>
      </c>
      <c r="J25" s="132">
        <f t="shared" si="10"/>
        <v>-1132.0697386559598</v>
      </c>
      <c r="K25" s="132">
        <f t="shared" si="10"/>
        <v>-1131.2328725595139</v>
      </c>
      <c r="L25" s="132">
        <f t="shared" si="10"/>
        <v>-1130.3792691411388</v>
      </c>
      <c r="M25" s="132">
        <f t="shared" si="10"/>
        <v>-1057.316326761294</v>
      </c>
      <c r="N25" s="132">
        <f t="shared" si="10"/>
        <v>-1168.0832076424126</v>
      </c>
      <c r="O25" s="132">
        <f t="shared" si="10"/>
        <v>-1173.6215516864686</v>
      </c>
      <c r="P25" s="132">
        <f t="shared" si="10"/>
        <v>-223.89846888867137</v>
      </c>
      <c r="Q25" s="132">
        <f t="shared" si="10"/>
        <v>-176.41231474878151</v>
      </c>
      <c r="R25" s="132">
        <f t="shared" si="10"/>
        <v>-174.03800704178701</v>
      </c>
      <c r="S25" s="132">
        <f t="shared" si="10"/>
        <v>-173.91929165643728</v>
      </c>
      <c r="T25" s="132">
        <f t="shared" si="10"/>
        <v>-173.91335588716981</v>
      </c>
      <c r="U25" s="132">
        <f t="shared" si="10"/>
        <v>-173.91305909870641</v>
      </c>
      <c r="V25" s="132">
        <f t="shared" si="10"/>
        <v>-173.91304425928325</v>
      </c>
      <c r="W25" s="132">
        <f t="shared" si="10"/>
        <v>-173.91304351731208</v>
      </c>
      <c r="X25" s="132">
        <f t="shared" si="10"/>
        <v>-173.91304348021356</v>
      </c>
      <c r="Y25" s="132">
        <f t="shared" si="10"/>
        <v>-226.50779547197226</v>
      </c>
      <c r="Z25" s="132">
        <f t="shared" si="10"/>
        <v>-176.54278107794656</v>
      </c>
      <c r="AA25" s="132">
        <f t="shared" si="10"/>
        <v>-174.04453035824508</v>
      </c>
      <c r="AB25" s="132">
        <f>+AB18+AB20</f>
        <v>776.08038217773981</v>
      </c>
      <c r="AC25" s="132">
        <f t="shared" ref="AC25:AP25" si="11">+AC18+AC20</f>
        <v>823.58662780453903</v>
      </c>
      <c r="AD25" s="132">
        <f t="shared" si="11"/>
        <v>825.96194008587906</v>
      </c>
      <c r="AE25" s="132">
        <f t="shared" si="11"/>
        <v>826.08070569994595</v>
      </c>
      <c r="AF25" s="132">
        <f t="shared" si="11"/>
        <v>826.08664398064934</v>
      </c>
      <c r="AG25" s="132">
        <f t="shared" si="11"/>
        <v>826.08694089468452</v>
      </c>
      <c r="AH25" s="132">
        <f t="shared" si="11"/>
        <v>826.08695574038632</v>
      </c>
      <c r="AI25" s="132">
        <f t="shared" si="11"/>
        <v>826.08695648267133</v>
      </c>
      <c r="AJ25" s="132">
        <f t="shared" si="11"/>
        <v>826.08695651978564</v>
      </c>
      <c r="AK25" s="132">
        <f t="shared" si="11"/>
        <v>826.08695652164135</v>
      </c>
      <c r="AL25" s="132">
        <f t="shared" si="11"/>
        <v>826.08695652173412</v>
      </c>
      <c r="AM25" s="132">
        <f t="shared" si="11"/>
        <v>826.08695652173901</v>
      </c>
      <c r="AN25" s="132">
        <f t="shared" si="11"/>
        <v>1776.086956521739</v>
      </c>
      <c r="AO25" s="132">
        <f t="shared" si="11"/>
        <v>1823.586956521739</v>
      </c>
      <c r="AP25" s="132">
        <f t="shared" si="11"/>
        <v>1825.961956521739</v>
      </c>
      <c r="AQ25" s="132">
        <f>+AQ18+AQ20</f>
        <v>1826.0807065217391</v>
      </c>
      <c r="AR25" s="132">
        <f t="shared" ref="AR25:BF25" si="12">+AR18+AR20</f>
        <v>1901.4210247283961</v>
      </c>
      <c r="AS25" s="132">
        <f t="shared" si="12"/>
        <v>1789.1497085380461</v>
      </c>
      <c r="AT25" s="132">
        <f t="shared" si="12"/>
        <v>1788.4109635783723</v>
      </c>
      <c r="AU25" s="132">
        <f t="shared" si="12"/>
        <v>1787.657443719505</v>
      </c>
      <c r="AV25" s="132">
        <f t="shared" si="12"/>
        <v>1786.8888534634602</v>
      </c>
      <c r="AW25" s="132">
        <f t="shared" si="12"/>
        <v>1786.1048914022947</v>
      </c>
      <c r="AX25" s="132">
        <f t="shared" si="12"/>
        <v>1785.3052500999056</v>
      </c>
      <c r="AY25" s="132">
        <f t="shared" si="12"/>
        <v>1784.489615971469</v>
      </c>
      <c r="AZ25" s="132">
        <f t="shared" si="12"/>
        <v>1783.6576691604637</v>
      </c>
      <c r="BA25" s="132">
        <f t="shared" si="12"/>
        <v>1782.8090834132418</v>
      </c>
      <c r="BB25" s="132">
        <f t="shared" si="12"/>
        <v>11581.943525951068</v>
      </c>
      <c r="BC25" s="132">
        <f t="shared" si="12"/>
        <v>11577.060657339656</v>
      </c>
      <c r="BD25" s="132">
        <f t="shared" si="12"/>
        <v>11572.080131356013</v>
      </c>
      <c r="BE25" s="132">
        <f t="shared" si="12"/>
        <v>11566.9999948527</v>
      </c>
      <c r="BF25" s="132">
        <f t="shared" si="12"/>
        <v>11561.818255619319</v>
      </c>
      <c r="BG25" s="132">
        <f>+BG18+BG20</f>
        <v>11556.53288160127</v>
      </c>
      <c r="BH25" s="132">
        <f t="shared" ref="BH25:BJ25" si="13">+BH18+BH20</f>
        <v>11551.141800102861</v>
      </c>
      <c r="BI25" s="132">
        <f t="shared" si="13"/>
        <v>11545.642896974483</v>
      </c>
      <c r="BJ25" s="132">
        <f t="shared" si="13"/>
        <v>11540.034015783538</v>
      </c>
    </row>
    <row r="26" spans="2:62" x14ac:dyDescent="0.25">
      <c r="B26" s="106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</row>
    <row r="27" spans="2:62" x14ac:dyDescent="0.25">
      <c r="B27" s="105" t="s">
        <v>361</v>
      </c>
      <c r="C27" s="132">
        <f t="shared" ref="C27:AH27" si="14">+SUM(C28:C29)</f>
        <v>0</v>
      </c>
      <c r="D27" s="132">
        <f t="shared" si="14"/>
        <v>20000</v>
      </c>
      <c r="E27" s="132">
        <f t="shared" si="14"/>
        <v>-954.54402856541128</v>
      </c>
      <c r="F27" s="132">
        <f t="shared" si="14"/>
        <v>-959.19031989129871</v>
      </c>
      <c r="G27" s="132">
        <f t="shared" si="14"/>
        <v>-963.85922727515936</v>
      </c>
      <c r="H27" s="132">
        <f t="shared" si="14"/>
        <v>-968.55086080179353</v>
      </c>
      <c r="I27" s="132">
        <f t="shared" si="14"/>
        <v>-973.2653310918522</v>
      </c>
      <c r="J27" s="132">
        <f t="shared" si="14"/>
        <v>-978.00274930443629</v>
      </c>
      <c r="K27" s="132">
        <f t="shared" si="14"/>
        <v>-982.76322713971967</v>
      </c>
      <c r="L27" s="132">
        <f t="shared" si="14"/>
        <v>-987.54687684158489</v>
      </c>
      <c r="M27" s="132">
        <f t="shared" si="14"/>
        <v>-992.35381120025522</v>
      </c>
      <c r="N27" s="132">
        <f t="shared" si="14"/>
        <v>-997.18414355498498</v>
      </c>
      <c r="O27" s="132">
        <f t="shared" si="14"/>
        <v>-1002.0379877966971</v>
      </c>
      <c r="P27" s="132">
        <f t="shared" si="14"/>
        <v>-1006.9154583706913</v>
      </c>
      <c r="Q27" s="132">
        <f t="shared" si="14"/>
        <v>-1011.8166702793369</v>
      </c>
      <c r="R27" s="132">
        <f t="shared" si="14"/>
        <v>-1016.7417390847786</v>
      </c>
      <c r="S27" s="132">
        <f t="shared" si="14"/>
        <v>-1021.6907809116674</v>
      </c>
      <c r="T27" s="132">
        <f t="shared" si="14"/>
        <v>-1026.6639124498997</v>
      </c>
      <c r="U27" s="132">
        <f t="shared" si="14"/>
        <v>-1031.6612509573642</v>
      </c>
      <c r="V27" s="132">
        <f t="shared" si="14"/>
        <v>-1036.682914262703</v>
      </c>
      <c r="W27" s="132">
        <f t="shared" si="14"/>
        <v>-1041.7290207681035</v>
      </c>
      <c r="X27" s="132">
        <f t="shared" si="14"/>
        <v>-1046.7996894520766</v>
      </c>
      <c r="Y27" s="132">
        <f t="shared" si="14"/>
        <v>-1.8553691916167736E-10</v>
      </c>
      <c r="Z27" s="132">
        <f t="shared" si="14"/>
        <v>0</v>
      </c>
      <c r="AA27" s="132">
        <f t="shared" si="14"/>
        <v>0</v>
      </c>
      <c r="AB27" s="132">
        <f t="shared" si="14"/>
        <v>0</v>
      </c>
      <c r="AC27" s="132">
        <f t="shared" si="14"/>
        <v>0</v>
      </c>
      <c r="AD27" s="132">
        <f t="shared" si="14"/>
        <v>0</v>
      </c>
      <c r="AE27" s="132">
        <f t="shared" si="14"/>
        <v>0</v>
      </c>
      <c r="AF27" s="132">
        <f t="shared" si="14"/>
        <v>0</v>
      </c>
      <c r="AG27" s="132">
        <f t="shared" si="14"/>
        <v>0</v>
      </c>
      <c r="AH27" s="132">
        <f t="shared" si="14"/>
        <v>0</v>
      </c>
      <c r="AI27" s="132">
        <f t="shared" ref="AI27:BJ27" si="15">+SUM(AI28:AI29)</f>
        <v>0</v>
      </c>
      <c r="AJ27" s="132">
        <f t="shared" si="15"/>
        <v>0</v>
      </c>
      <c r="AK27" s="132">
        <f t="shared" si="15"/>
        <v>0</v>
      </c>
      <c r="AL27" s="132">
        <f t="shared" si="15"/>
        <v>0</v>
      </c>
      <c r="AM27" s="132">
        <f t="shared" si="15"/>
        <v>0</v>
      </c>
      <c r="AN27" s="132">
        <f t="shared" si="15"/>
        <v>0</v>
      </c>
      <c r="AO27" s="132">
        <f t="shared" si="15"/>
        <v>0</v>
      </c>
      <c r="AP27" s="132">
        <f t="shared" si="15"/>
        <v>0</v>
      </c>
      <c r="AQ27" s="132">
        <f t="shared" si="15"/>
        <v>0</v>
      </c>
      <c r="AR27" s="132">
        <f t="shared" si="15"/>
        <v>0</v>
      </c>
      <c r="AS27" s="132">
        <f t="shared" si="15"/>
        <v>0</v>
      </c>
      <c r="AT27" s="132">
        <f t="shared" si="15"/>
        <v>0</v>
      </c>
      <c r="AU27" s="132">
        <f t="shared" si="15"/>
        <v>0</v>
      </c>
      <c r="AV27" s="132">
        <f t="shared" si="15"/>
        <v>0</v>
      </c>
      <c r="AW27" s="132">
        <f t="shared" si="15"/>
        <v>0</v>
      </c>
      <c r="AX27" s="132">
        <f t="shared" si="15"/>
        <v>0</v>
      </c>
      <c r="AY27" s="132">
        <f t="shared" si="15"/>
        <v>0</v>
      </c>
      <c r="AZ27" s="132">
        <f t="shared" si="15"/>
        <v>0</v>
      </c>
      <c r="BA27" s="132">
        <f t="shared" si="15"/>
        <v>0</v>
      </c>
      <c r="BB27" s="132">
        <f t="shared" si="15"/>
        <v>0</v>
      </c>
      <c r="BC27" s="132">
        <f t="shared" si="15"/>
        <v>0</v>
      </c>
      <c r="BD27" s="132">
        <f t="shared" si="15"/>
        <v>0</v>
      </c>
      <c r="BE27" s="132">
        <f t="shared" si="15"/>
        <v>0</v>
      </c>
      <c r="BF27" s="132">
        <f t="shared" si="15"/>
        <v>0</v>
      </c>
      <c r="BG27" s="132">
        <f t="shared" si="15"/>
        <v>0</v>
      </c>
      <c r="BH27" s="132">
        <f t="shared" si="15"/>
        <v>0</v>
      </c>
      <c r="BI27" s="132">
        <f t="shared" si="15"/>
        <v>0</v>
      </c>
      <c r="BJ27" s="132">
        <f t="shared" si="15"/>
        <v>0</v>
      </c>
    </row>
    <row r="28" spans="2:62" x14ac:dyDescent="0.25">
      <c r="B28" s="106" t="s">
        <v>362</v>
      </c>
      <c r="C28" s="144">
        <f>+SPm!C50</f>
        <v>0</v>
      </c>
      <c r="D28" s="144">
        <f>+SPm!D50-SPm!C50</f>
        <v>20000</v>
      </c>
      <c r="E28" s="144">
        <f>+SPm!E50-SPm!D50</f>
        <v>-954.54402856541128</v>
      </c>
      <c r="F28" s="144">
        <f>+SPm!F50-SPm!E50</f>
        <v>-959.19031989129871</v>
      </c>
      <c r="G28" s="144">
        <f>+SPm!G50-SPm!F50</f>
        <v>-963.85922727515936</v>
      </c>
      <c r="H28" s="144">
        <f>+SPm!H50-SPm!G50</f>
        <v>-968.55086080179353</v>
      </c>
      <c r="I28" s="144">
        <f>+SPm!I50-SPm!H50</f>
        <v>-973.2653310918522</v>
      </c>
      <c r="J28" s="144">
        <f>+SPm!J50-SPm!I50</f>
        <v>-978.00274930443629</v>
      </c>
      <c r="K28" s="144">
        <f>+SPm!K50-SPm!J50</f>
        <v>-982.76322713971967</v>
      </c>
      <c r="L28" s="144">
        <f>+SPm!L50-SPm!K50</f>
        <v>-987.54687684158489</v>
      </c>
      <c r="M28" s="144">
        <f>+SPm!M50-SPm!L50</f>
        <v>-992.35381120025522</v>
      </c>
      <c r="N28" s="144">
        <f>+SPm!N50-SPm!M50</f>
        <v>-997.18414355498498</v>
      </c>
      <c r="O28" s="144">
        <f>+SPm!O50-SPm!N50</f>
        <v>-1002.0379877966971</v>
      </c>
      <c r="P28" s="144">
        <f>+SPm!P50-SPm!O50</f>
        <v>-1006.9154583706913</v>
      </c>
      <c r="Q28" s="144">
        <f>+SPm!Q50-SPm!P50</f>
        <v>-1011.8166702793369</v>
      </c>
      <c r="R28" s="144">
        <f>+SPm!R50-SPm!Q50</f>
        <v>-1016.7417390847786</v>
      </c>
      <c r="S28" s="144">
        <f>+SPm!S50-SPm!R50</f>
        <v>-1021.6907809116674</v>
      </c>
      <c r="T28" s="144">
        <f>+SPm!T50-SPm!S50</f>
        <v>-1026.6639124498997</v>
      </c>
      <c r="U28" s="144">
        <f>+SPm!U50-SPm!T50</f>
        <v>-1031.6612509573642</v>
      </c>
      <c r="V28" s="144">
        <f>+SPm!V50-SPm!U50</f>
        <v>-1036.682914262703</v>
      </c>
      <c r="W28" s="144">
        <f>+SPm!W50-SPm!V50</f>
        <v>-1041.7290207681035</v>
      </c>
      <c r="X28" s="144">
        <f>+SPm!X50-SPm!W50</f>
        <v>-1046.7996894520766</v>
      </c>
      <c r="Y28" s="144">
        <f>+SPm!Y50-SPm!X50</f>
        <v>-1.8553691916167736E-10</v>
      </c>
      <c r="Z28" s="144">
        <f>+SPm!Z50-SPm!Y50</f>
        <v>0</v>
      </c>
      <c r="AA28" s="144">
        <f>+SPm!AA50-SPm!Z50</f>
        <v>0</v>
      </c>
      <c r="AB28" s="144">
        <f>+SPm!AB50-SPm!AA50</f>
        <v>0</v>
      </c>
      <c r="AC28" s="144">
        <f>+SPm!AC50-SPm!AB50</f>
        <v>0</v>
      </c>
      <c r="AD28" s="144">
        <f>+SPm!AD50-SPm!AC50</f>
        <v>0</v>
      </c>
      <c r="AE28" s="144">
        <f>+SPm!AE50-SPm!AD50</f>
        <v>0</v>
      </c>
      <c r="AF28" s="144">
        <f>+SPm!AF50-SPm!AE50</f>
        <v>0</v>
      </c>
      <c r="AG28" s="144">
        <f>+SPm!AG50-SPm!AF50</f>
        <v>0</v>
      </c>
      <c r="AH28" s="144">
        <f>+SPm!AH50-SPm!AG50</f>
        <v>0</v>
      </c>
      <c r="AI28" s="144">
        <f>+SPm!AI50-SPm!AH50</f>
        <v>0</v>
      </c>
      <c r="AJ28" s="144">
        <f>+SPm!AJ50-SPm!AI50</f>
        <v>0</v>
      </c>
      <c r="AK28" s="144">
        <f>+SPm!AK50-SPm!AJ50</f>
        <v>0</v>
      </c>
      <c r="AL28" s="144">
        <f>+SPm!AL50-SPm!AK50</f>
        <v>0</v>
      </c>
      <c r="AM28" s="144">
        <f>+SPm!AM50-SPm!AL50</f>
        <v>0</v>
      </c>
      <c r="AN28" s="144">
        <f>+SPm!AN50-SPm!AM50</f>
        <v>0</v>
      </c>
      <c r="AO28" s="144">
        <f>+SPm!AO50-SPm!AN50</f>
        <v>0</v>
      </c>
      <c r="AP28" s="144">
        <f>+SPm!AP50-SPm!AO50</f>
        <v>0</v>
      </c>
      <c r="AQ28" s="144">
        <f>+SPm!AQ50-SPm!AP50</f>
        <v>0</v>
      </c>
      <c r="AR28" s="144">
        <f>+SPm!AR50-SPm!AQ50</f>
        <v>0</v>
      </c>
      <c r="AS28" s="144">
        <f>+SPm!AS50-SPm!AR50</f>
        <v>0</v>
      </c>
      <c r="AT28" s="144">
        <f>+SPm!AT50-SPm!AS50</f>
        <v>0</v>
      </c>
      <c r="AU28" s="144">
        <f>+SPm!AU50-SPm!AT50</f>
        <v>0</v>
      </c>
      <c r="AV28" s="144">
        <f>+SPm!AV50-SPm!AU50</f>
        <v>0</v>
      </c>
      <c r="AW28" s="144">
        <f>+SPm!AW50-SPm!AV50</f>
        <v>0</v>
      </c>
      <c r="AX28" s="144">
        <f>+SPm!AX50-SPm!AW50</f>
        <v>0</v>
      </c>
      <c r="AY28" s="144">
        <f>+SPm!AY50-SPm!AX50</f>
        <v>0</v>
      </c>
      <c r="AZ28" s="144">
        <f>+SPm!AZ50-SPm!AY50</f>
        <v>0</v>
      </c>
      <c r="BA28" s="144">
        <f>+SPm!BA50-SPm!AZ50</f>
        <v>0</v>
      </c>
      <c r="BB28" s="144">
        <f>+SPm!BB50-SPm!BA50</f>
        <v>0</v>
      </c>
      <c r="BC28" s="144">
        <f>+SPm!BC50-SPm!BB50</f>
        <v>0</v>
      </c>
      <c r="BD28" s="144">
        <f>+SPm!BD50-SPm!BC50</f>
        <v>0</v>
      </c>
      <c r="BE28" s="144">
        <f>+SPm!BE50-SPm!BD50</f>
        <v>0</v>
      </c>
      <c r="BF28" s="144">
        <f>+SPm!BF50-SPm!BE50</f>
        <v>0</v>
      </c>
      <c r="BG28" s="144">
        <f>+SPm!BG50-SPm!BF50</f>
        <v>0</v>
      </c>
      <c r="BH28" s="144">
        <f>+SPm!BH50-SPm!BG50</f>
        <v>0</v>
      </c>
      <c r="BI28" s="144">
        <f>+SPm!BI50-SPm!BH50</f>
        <v>0</v>
      </c>
      <c r="BJ28" s="144">
        <f>+SPm!BJ50-SPm!BI50</f>
        <v>0</v>
      </c>
    </row>
    <row r="29" spans="2:62" x14ac:dyDescent="0.25">
      <c r="B29" s="106" t="s">
        <v>372</v>
      </c>
      <c r="C29" s="144">
        <f>+SPm!C51-SPm!C34</f>
        <v>0</v>
      </c>
      <c r="D29" s="144">
        <f>+SPm!D51-SPm!C51+SPm!C34-SPm!D34</f>
        <v>0</v>
      </c>
      <c r="E29" s="144">
        <f>+SPm!E51-SPm!D51+SPm!D34-SPm!E34</f>
        <v>0</v>
      </c>
      <c r="F29" s="144">
        <f>+SPm!F51-SPm!E51+SPm!E34-SPm!F34</f>
        <v>0</v>
      </c>
      <c r="G29" s="144">
        <f>+SPm!G51-SPm!F51+SPm!F34-SPm!G34</f>
        <v>0</v>
      </c>
      <c r="H29" s="144">
        <f>+SPm!H51-SPm!G51+SPm!G34-SPm!H34</f>
        <v>0</v>
      </c>
      <c r="I29" s="144">
        <f>+SPm!I51-SPm!H51+SPm!H34-SPm!I34</f>
        <v>0</v>
      </c>
      <c r="J29" s="144">
        <f>+SPm!J51-SPm!I51+SPm!I34-SPm!J34</f>
        <v>0</v>
      </c>
      <c r="K29" s="144">
        <f>+SPm!K51-SPm!J51+SPm!J34-SPm!K34</f>
        <v>0</v>
      </c>
      <c r="L29" s="144">
        <f>+SPm!L51-SPm!K51+SPm!K34-SPm!L34</f>
        <v>0</v>
      </c>
      <c r="M29" s="144">
        <f>+SPm!M51-SPm!L51+SPm!L34-SPm!M34</f>
        <v>0</v>
      </c>
      <c r="N29" s="144">
        <f>+SPm!N51-SPm!M51+SPm!M34-SPm!N34</f>
        <v>0</v>
      </c>
      <c r="O29" s="144">
        <f>+SPm!O51-SPm!N51+SPm!N34-SPm!O34</f>
        <v>0</v>
      </c>
      <c r="P29" s="144">
        <f>+SPm!P51-SPm!O51+SPm!O34-SPm!P34</f>
        <v>0</v>
      </c>
      <c r="Q29" s="144">
        <f>+SPm!Q51-SPm!P51+SPm!P34-SPm!Q34</f>
        <v>0</v>
      </c>
      <c r="R29" s="144">
        <f>+SPm!R51-SPm!Q51+SPm!Q34-SPm!R34</f>
        <v>0</v>
      </c>
      <c r="S29" s="144">
        <f>+SPm!S51-SPm!R51+SPm!R34-SPm!S34</f>
        <v>0</v>
      </c>
      <c r="T29" s="144">
        <f>+SPm!T51-SPm!S51+SPm!S34-SPm!T34</f>
        <v>0</v>
      </c>
      <c r="U29" s="144">
        <f>+SPm!U51-SPm!T51+SPm!T34-SPm!U34</f>
        <v>0</v>
      </c>
      <c r="V29" s="144">
        <f>+SPm!V51-SPm!U51+SPm!U34-SPm!V34</f>
        <v>0</v>
      </c>
      <c r="W29" s="144">
        <f>+SPm!W51-SPm!V51+SPm!V34-SPm!W34</f>
        <v>0</v>
      </c>
      <c r="X29" s="144">
        <f>+SPm!X51-SPm!W51+SPm!W34-SPm!X34</f>
        <v>0</v>
      </c>
      <c r="Y29" s="144">
        <f>+SPm!Y51-SPm!X51+SPm!X34-SPm!Y34</f>
        <v>0</v>
      </c>
      <c r="Z29" s="144">
        <f>+SPm!Z51-SPm!Y51+SPm!Y34-SPm!Z34</f>
        <v>0</v>
      </c>
      <c r="AA29" s="144">
        <f>+SPm!AA51-SPm!Z51+SPm!Z34-SPm!AA34</f>
        <v>0</v>
      </c>
      <c r="AB29" s="144">
        <f>+SPm!AB51-SPm!AA51+SPm!AA34-SPm!AB34</f>
        <v>0</v>
      </c>
      <c r="AC29" s="144">
        <f>+SPm!AC51-SPm!AB51+SPm!AB34-SPm!AC34</f>
        <v>0</v>
      </c>
      <c r="AD29" s="144">
        <f>+SPm!AD51-SPm!AC51+SPm!AC34-SPm!AD34</f>
        <v>0</v>
      </c>
      <c r="AE29" s="144">
        <f>+SPm!AE51-SPm!AD51+SPm!AD34-SPm!AE34</f>
        <v>0</v>
      </c>
      <c r="AF29" s="144">
        <f>+SPm!AF51-SPm!AE51+SPm!AE34-SPm!AF34</f>
        <v>0</v>
      </c>
      <c r="AG29" s="144">
        <f>+SPm!AG51-SPm!AF51+SPm!AF34-SPm!AG34</f>
        <v>0</v>
      </c>
      <c r="AH29" s="144">
        <f>+SPm!AH51-SPm!AG51+SPm!AG34-SPm!AH34</f>
        <v>0</v>
      </c>
      <c r="AI29" s="144">
        <f>+SPm!AI51-SPm!AH51+SPm!AH34-SPm!AI34</f>
        <v>0</v>
      </c>
      <c r="AJ29" s="144">
        <f>+SPm!AJ51-SPm!AI51+SPm!AI34-SPm!AJ34</f>
        <v>0</v>
      </c>
      <c r="AK29" s="144">
        <f>+SPm!AK51-SPm!AJ51+SPm!AJ34-SPm!AK34</f>
        <v>0</v>
      </c>
      <c r="AL29" s="144">
        <f>+SPm!AL51-SPm!AK51+SPm!AK34-SPm!AL34</f>
        <v>0</v>
      </c>
      <c r="AM29" s="144">
        <f>+SPm!AM51-SPm!AL51+SPm!AL34-SPm!AM34</f>
        <v>0</v>
      </c>
      <c r="AN29" s="144">
        <f>+SPm!AN51-SPm!AM51+SPm!AM34-SPm!AN34</f>
        <v>0</v>
      </c>
      <c r="AO29" s="144">
        <f>+SPm!AO51-SPm!AN51+SPm!AN34-SPm!AO34</f>
        <v>0</v>
      </c>
      <c r="AP29" s="144">
        <f>+SPm!AP51-SPm!AO51+SPm!AO34-SPm!AP34</f>
        <v>0</v>
      </c>
      <c r="AQ29" s="144">
        <f>+SPm!AQ51-SPm!AP51+SPm!AP34-SPm!AQ34</f>
        <v>0</v>
      </c>
      <c r="AR29" s="144">
        <f>+SPm!AR51-SPm!AQ51+SPm!AQ34-SPm!AR34</f>
        <v>0</v>
      </c>
      <c r="AS29" s="144">
        <f>+SPm!AS51-SPm!AR51+SPm!AR34-SPm!AS34</f>
        <v>0</v>
      </c>
      <c r="AT29" s="144">
        <f>+SPm!AT51-SPm!AS51+SPm!AS34-SPm!AT34</f>
        <v>0</v>
      </c>
      <c r="AU29" s="144">
        <f>+SPm!AU51-SPm!AT51+SPm!AT34-SPm!AU34</f>
        <v>0</v>
      </c>
      <c r="AV29" s="144">
        <f>+SPm!AV51-SPm!AU51+SPm!AU34-SPm!AV34</f>
        <v>0</v>
      </c>
      <c r="AW29" s="144">
        <f>+SPm!AW51-SPm!AV51+SPm!AV34-SPm!AW34</f>
        <v>0</v>
      </c>
      <c r="AX29" s="144">
        <f>+SPm!AX51-SPm!AW51+SPm!AW34-SPm!AX34</f>
        <v>0</v>
      </c>
      <c r="AY29" s="144">
        <f>+SPm!AY51-SPm!AX51+SPm!AX34-SPm!AY34</f>
        <v>0</v>
      </c>
      <c r="AZ29" s="144">
        <f>+SPm!AZ51-SPm!AY51+SPm!AY34-SPm!AZ34</f>
        <v>0</v>
      </c>
      <c r="BA29" s="144">
        <f>+SPm!BA51-SPm!AZ51+SPm!AZ34-SPm!BA34</f>
        <v>0</v>
      </c>
      <c r="BB29" s="144">
        <f>+SPm!BB51-SPm!BA51+SPm!BA34-SPm!BB34</f>
        <v>0</v>
      </c>
      <c r="BC29" s="144">
        <f>+SPm!BC51-SPm!BB51+SPm!BB34-SPm!BC34</f>
        <v>0</v>
      </c>
      <c r="BD29" s="144">
        <f>+SPm!BD51-SPm!BC51+SPm!BC34-SPm!BD34</f>
        <v>0</v>
      </c>
      <c r="BE29" s="144">
        <f>+SPm!BE51-SPm!BD51+SPm!BD34-SPm!BE34</f>
        <v>0</v>
      </c>
      <c r="BF29" s="144">
        <f>+SPm!BF51-SPm!BE51+SPm!BE34-SPm!BF34</f>
        <v>0</v>
      </c>
      <c r="BG29" s="144">
        <f>+SPm!BG51-SPm!BF51+SPm!BF34-SPm!BG34</f>
        <v>0</v>
      </c>
      <c r="BH29" s="144">
        <f>+SPm!BH51-SPm!BG51+SPm!BG34-SPm!BH34</f>
        <v>0</v>
      </c>
      <c r="BI29" s="144">
        <f>+SPm!BI51-SPm!BH51+SPm!BH34-SPm!BI34</f>
        <v>0</v>
      </c>
      <c r="BJ29" s="144">
        <f>+SPm!BJ51-SPm!BI51+SPm!BI34-SPm!BJ34</f>
        <v>0</v>
      </c>
    </row>
    <row r="30" spans="2:62" x14ac:dyDescent="0.25">
      <c r="B30" s="106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</row>
    <row r="31" spans="2:62" x14ac:dyDescent="0.25">
      <c r="B31" s="105" t="s">
        <v>373</v>
      </c>
      <c r="C31" s="132">
        <f t="shared" ref="C31:AH31" si="16">SUM(C32:C33)</f>
        <v>-108.69565217391306</v>
      </c>
      <c r="D31" s="132">
        <f t="shared" si="16"/>
        <v>330.86956521739131</v>
      </c>
      <c r="E31" s="132">
        <f t="shared" si="16"/>
        <v>195.61978354786748</v>
      </c>
      <c r="F31" s="132">
        <f t="shared" si="16"/>
        <v>161.6093291038398</v>
      </c>
      <c r="G31" s="132">
        <f t="shared" si="16"/>
        <v>126.84835580238385</v>
      </c>
      <c r="H31" s="132">
        <f t="shared" si="16"/>
        <v>91.321511029997453</v>
      </c>
      <c r="I31" s="132">
        <f t="shared" si="16"/>
        <v>55.013133455055566</v>
      </c>
      <c r="J31" s="132">
        <f t="shared" si="16"/>
        <v>17.907246845339358</v>
      </c>
      <c r="K31" s="132">
        <f t="shared" si="16"/>
        <v>-20.012446238123943</v>
      </c>
      <c r="L31" s="132">
        <f t="shared" si="16"/>
        <v>-58.762570873383766</v>
      </c>
      <c r="M31" s="132">
        <f t="shared" si="16"/>
        <v>-170.55235323167781</v>
      </c>
      <c r="N31" s="132">
        <f t="shared" si="16"/>
        <v>-171.55185671279801</v>
      </c>
      <c r="O31" s="132">
        <f t="shared" si="16"/>
        <v>-166.98950426287826</v>
      </c>
      <c r="P31" s="132">
        <f t="shared" si="16"/>
        <v>-112.12660827847284</v>
      </c>
      <c r="Q31" s="132">
        <f t="shared" si="16"/>
        <v>-104.72612509930742</v>
      </c>
      <c r="R31" s="132">
        <f t="shared" si="16"/>
        <v>-99.676092730339676</v>
      </c>
      <c r="S31" s="132">
        <f t="shared" si="16"/>
        <v>-94.720802725273401</v>
      </c>
      <c r="T31" s="132">
        <f t="shared" si="16"/>
        <v>-89.747358778132195</v>
      </c>
      <c r="U31" s="132">
        <f t="shared" si="16"/>
        <v>-84.750004650223957</v>
      </c>
      <c r="V31" s="132">
        <f t="shared" si="16"/>
        <v>-79.72834056386165</v>
      </c>
      <c r="W31" s="132">
        <f t="shared" si="16"/>
        <v>-74.682234019409648</v>
      </c>
      <c r="X31" s="132">
        <f t="shared" si="16"/>
        <v>-69.611565333483043</v>
      </c>
      <c r="Y31" s="132">
        <f t="shared" si="16"/>
        <v>-11.921462919577493</v>
      </c>
      <c r="Z31" s="132">
        <f t="shared" si="16"/>
        <v>-9.2917253198919294</v>
      </c>
      <c r="AA31" s="132">
        <f t="shared" si="16"/>
        <v>-9.1602384399076531</v>
      </c>
      <c r="AB31" s="132">
        <f t="shared" si="16"/>
        <v>40.846335904091575</v>
      </c>
      <c r="AC31" s="132">
        <f t="shared" si="16"/>
        <v>43.346664621291531</v>
      </c>
      <c r="AD31" s="132">
        <f t="shared" si="16"/>
        <v>43.471681057151528</v>
      </c>
      <c r="AE31" s="132">
        <f t="shared" si="16"/>
        <v>43.477931878944538</v>
      </c>
      <c r="AF31" s="132">
        <f t="shared" si="16"/>
        <v>43.478244420034187</v>
      </c>
      <c r="AG31" s="132">
        <f t="shared" si="16"/>
        <v>43.478260047088661</v>
      </c>
      <c r="AH31" s="132">
        <f t="shared" si="16"/>
        <v>43.478260828441378</v>
      </c>
      <c r="AI31" s="132">
        <f t="shared" ref="AI31:BJ31" si="17">SUM(AI32:AI33)</f>
        <v>43.478260867509022</v>
      </c>
      <c r="AJ31" s="132">
        <f t="shared" si="17"/>
        <v>43.47826086946241</v>
      </c>
      <c r="AK31" s="132">
        <f t="shared" si="17"/>
        <v>43.478260869560067</v>
      </c>
      <c r="AL31" s="132">
        <f t="shared" si="17"/>
        <v>43.478260869564956</v>
      </c>
      <c r="AM31" s="132">
        <f t="shared" si="17"/>
        <v>43.478260869565204</v>
      </c>
      <c r="AN31" s="132">
        <f t="shared" si="17"/>
        <v>93.478260869565204</v>
      </c>
      <c r="AO31" s="132">
        <f t="shared" si="17"/>
        <v>95.978260869565204</v>
      </c>
      <c r="AP31" s="132">
        <f t="shared" si="17"/>
        <v>96.103260869565204</v>
      </c>
      <c r="AQ31" s="132">
        <f t="shared" si="17"/>
        <v>96.109510869565213</v>
      </c>
      <c r="AR31" s="132">
        <f t="shared" si="17"/>
        <v>20.775442662908173</v>
      </c>
      <c r="AS31" s="132">
        <f t="shared" si="17"/>
        <v>57.712690646601118</v>
      </c>
      <c r="AT31" s="132">
        <f t="shared" si="17"/>
        <v>95.388683589967911</v>
      </c>
      <c r="AU31" s="132">
        <f t="shared" si="17"/>
        <v>133.81819639220205</v>
      </c>
      <c r="AV31" s="132">
        <f t="shared" si="17"/>
        <v>173.01629945048089</v>
      </c>
      <c r="AW31" s="132">
        <f t="shared" si="17"/>
        <v>212.99836456992526</v>
      </c>
      <c r="AX31" s="132">
        <f t="shared" si="17"/>
        <v>253.78007099175855</v>
      </c>
      <c r="AY31" s="132">
        <f t="shared" si="17"/>
        <v>295.37741154202848</v>
      </c>
      <c r="AZ31" s="132">
        <f t="shared" si="17"/>
        <v>337.80669890330387</v>
      </c>
      <c r="BA31" s="132">
        <f t="shared" si="17"/>
        <v>381.08457201180471</v>
      </c>
      <c r="BB31" s="132">
        <f t="shared" si="17"/>
        <v>625.2280025824756</v>
      </c>
      <c r="BC31" s="132">
        <f t="shared" si="17"/>
        <v>874.25430176455995</v>
      </c>
      <c r="BD31" s="132">
        <f t="shared" si="17"/>
        <v>1128.2611269302859</v>
      </c>
      <c r="BE31" s="132">
        <f t="shared" si="17"/>
        <v>1387.3480885993265</v>
      </c>
      <c r="BF31" s="132">
        <f t="shared" si="17"/>
        <v>1651.6167895017477</v>
      </c>
      <c r="BG31" s="132">
        <f t="shared" si="17"/>
        <v>1921.1708644222174</v>
      </c>
      <c r="BH31" s="132">
        <f t="shared" si="17"/>
        <v>2196.1160208410965</v>
      </c>
      <c r="BI31" s="132">
        <f t="shared" si="17"/>
        <v>2476.5600803883531</v>
      </c>
      <c r="BJ31" s="132">
        <f t="shared" si="17"/>
        <v>2762.6130211265549</v>
      </c>
    </row>
    <row r="32" spans="2:62" x14ac:dyDescent="0.25">
      <c r="B32" s="106" t="s">
        <v>363</v>
      </c>
      <c r="C32" s="144">
        <f>CEm!B64</f>
        <v>-108.69565217391306</v>
      </c>
      <c r="D32" s="144">
        <f>CEm!C64</f>
        <v>330.86956521739131</v>
      </c>
      <c r="E32" s="144">
        <f>CEm!D64</f>
        <v>195.61978354786748</v>
      </c>
      <c r="F32" s="144">
        <f>CEm!E64</f>
        <v>161.6093291038398</v>
      </c>
      <c r="G32" s="144">
        <f>CEm!F64</f>
        <v>126.84835580238385</v>
      </c>
      <c r="H32" s="144">
        <f>CEm!G64</f>
        <v>91.321511029997453</v>
      </c>
      <c r="I32" s="144">
        <f>CEm!H64</f>
        <v>55.013133455055566</v>
      </c>
      <c r="J32" s="144">
        <f>CEm!I64</f>
        <v>17.907246845339358</v>
      </c>
      <c r="K32" s="144">
        <f>CEm!J64</f>
        <v>-20.012446238123943</v>
      </c>
      <c r="L32" s="144">
        <f>CEm!K64</f>
        <v>-58.762570873383766</v>
      </c>
      <c r="M32" s="144">
        <f>CEm!L64</f>
        <v>-170.55235323167781</v>
      </c>
      <c r="N32" s="144">
        <f>CEm!M64</f>
        <v>-171.55185671279801</v>
      </c>
      <c r="O32" s="144">
        <f>CEm!N64</f>
        <v>-166.98950426287826</v>
      </c>
      <c r="P32" s="144">
        <f>CEm!O64</f>
        <v>-112.12660827847284</v>
      </c>
      <c r="Q32" s="144">
        <f>CEm!P64</f>
        <v>-104.72612509930742</v>
      </c>
      <c r="R32" s="144">
        <f>CEm!Q64</f>
        <v>-99.676092730339676</v>
      </c>
      <c r="S32" s="144">
        <f>CEm!R64</f>
        <v>-94.720802725273401</v>
      </c>
      <c r="T32" s="144">
        <f>CEm!S64</f>
        <v>-89.747358778132195</v>
      </c>
      <c r="U32" s="144">
        <f>CEm!T64</f>
        <v>-84.750004650223957</v>
      </c>
      <c r="V32" s="144">
        <f>CEm!U64</f>
        <v>-79.72834056386165</v>
      </c>
      <c r="W32" s="144">
        <f>CEm!V64</f>
        <v>-74.682234019409648</v>
      </c>
      <c r="X32" s="144">
        <f>CEm!W64</f>
        <v>-69.611565333483043</v>
      </c>
      <c r="Y32" s="144">
        <f>CEm!X64</f>
        <v>-11.921462919577493</v>
      </c>
      <c r="Z32" s="144">
        <f>CEm!Y64</f>
        <v>-9.2917253198919294</v>
      </c>
      <c r="AA32" s="144">
        <f>CEm!Z64</f>
        <v>-9.1602384399076531</v>
      </c>
      <c r="AB32" s="144">
        <f>CEm!AA64</f>
        <v>40.846335904091575</v>
      </c>
      <c r="AC32" s="144">
        <f>CEm!AB64</f>
        <v>43.346664621291531</v>
      </c>
      <c r="AD32" s="144">
        <f>CEm!AC64</f>
        <v>43.471681057151528</v>
      </c>
      <c r="AE32" s="144">
        <f>CEm!AD64</f>
        <v>43.477931878944538</v>
      </c>
      <c r="AF32" s="144">
        <f>CEm!AE64</f>
        <v>43.478244420034187</v>
      </c>
      <c r="AG32" s="144">
        <f>CEm!AF64</f>
        <v>43.478260047088661</v>
      </c>
      <c r="AH32" s="144">
        <f>CEm!AG64</f>
        <v>43.478260828441378</v>
      </c>
      <c r="AI32" s="144">
        <f>CEm!AH64</f>
        <v>43.478260867509022</v>
      </c>
      <c r="AJ32" s="144">
        <f>CEm!AI64</f>
        <v>43.47826086946241</v>
      </c>
      <c r="AK32" s="144">
        <f>CEm!AJ64</f>
        <v>43.478260869560067</v>
      </c>
      <c r="AL32" s="144">
        <f>CEm!AK64</f>
        <v>43.478260869564956</v>
      </c>
      <c r="AM32" s="144">
        <f>CEm!AL64</f>
        <v>43.478260869565204</v>
      </c>
      <c r="AN32" s="144">
        <f>CEm!AM64</f>
        <v>93.478260869565204</v>
      </c>
      <c r="AO32" s="144">
        <f>CEm!AN64</f>
        <v>95.978260869565204</v>
      </c>
      <c r="AP32" s="144">
        <f>CEm!AO64</f>
        <v>96.103260869565204</v>
      </c>
      <c r="AQ32" s="144">
        <f>CEm!AP64</f>
        <v>96.109510869565213</v>
      </c>
      <c r="AR32" s="144">
        <f>CEm!AQ64</f>
        <v>20.775442662908173</v>
      </c>
      <c r="AS32" s="144">
        <f>CEm!AR64</f>
        <v>57.712690646601118</v>
      </c>
      <c r="AT32" s="144">
        <f>CEm!AS64</f>
        <v>95.388683589967911</v>
      </c>
      <c r="AU32" s="144">
        <f>CEm!AT64</f>
        <v>133.81819639220205</v>
      </c>
      <c r="AV32" s="144">
        <f>CEm!AU64</f>
        <v>173.01629945048089</v>
      </c>
      <c r="AW32" s="144">
        <f>CEm!AV64</f>
        <v>212.99836456992526</v>
      </c>
      <c r="AX32" s="144">
        <f>CEm!AW64</f>
        <v>253.78007099175855</v>
      </c>
      <c r="AY32" s="144">
        <f>CEm!AX64</f>
        <v>295.37741154202848</v>
      </c>
      <c r="AZ32" s="144">
        <f>CEm!AY64</f>
        <v>337.80669890330387</v>
      </c>
      <c r="BA32" s="144">
        <f>CEm!AZ64</f>
        <v>381.08457201180471</v>
      </c>
      <c r="BB32" s="144">
        <f>CEm!BA64</f>
        <v>625.2280025824756</v>
      </c>
      <c r="BC32" s="144">
        <f>CEm!BB64</f>
        <v>874.25430176455995</v>
      </c>
      <c r="BD32" s="144">
        <f>CEm!BC64</f>
        <v>1128.2611269302859</v>
      </c>
      <c r="BE32" s="144">
        <f>CEm!BD64</f>
        <v>1387.3480885993265</v>
      </c>
      <c r="BF32" s="144">
        <f>CEm!BE64</f>
        <v>1651.6167895017477</v>
      </c>
      <c r="BG32" s="144">
        <f>CEm!BF64</f>
        <v>1921.1708644222174</v>
      </c>
      <c r="BH32" s="144">
        <f>CEm!BG64</f>
        <v>2196.1160208410965</v>
      </c>
      <c r="BI32" s="144">
        <f>CEm!BH64</f>
        <v>2476.5600803883531</v>
      </c>
      <c r="BJ32" s="144">
        <f>CEm!BI64</f>
        <v>2762.6130211265549</v>
      </c>
    </row>
    <row r="33" spans="2:62" x14ac:dyDescent="0.25">
      <c r="B33" s="106" t="s">
        <v>364</v>
      </c>
      <c r="C33" s="144">
        <f>CEm!B58</f>
        <v>0</v>
      </c>
      <c r="D33" s="144">
        <f>CEm!C58</f>
        <v>0</v>
      </c>
      <c r="E33" s="144">
        <f>CEm!D58</f>
        <v>0</v>
      </c>
      <c r="F33" s="144">
        <f>CEm!E58</f>
        <v>0</v>
      </c>
      <c r="G33" s="144">
        <f>CEm!F58</f>
        <v>0</v>
      </c>
      <c r="H33" s="144">
        <f>CEm!G58</f>
        <v>0</v>
      </c>
      <c r="I33" s="144">
        <f>CEm!H58</f>
        <v>0</v>
      </c>
      <c r="J33" s="144">
        <f>CEm!I58</f>
        <v>0</v>
      </c>
      <c r="K33" s="144">
        <f>CEm!J58</f>
        <v>0</v>
      </c>
      <c r="L33" s="144">
        <f>CEm!K58</f>
        <v>0</v>
      </c>
      <c r="M33" s="144">
        <f>CEm!L58</f>
        <v>0</v>
      </c>
      <c r="N33" s="144">
        <f>CEm!M58</f>
        <v>0</v>
      </c>
      <c r="O33" s="144">
        <f>CEm!N58</f>
        <v>0</v>
      </c>
      <c r="P33" s="144">
        <f>CEm!O58</f>
        <v>0</v>
      </c>
      <c r="Q33" s="144">
        <f>CEm!P58</f>
        <v>0</v>
      </c>
      <c r="R33" s="144">
        <f>CEm!Q58</f>
        <v>0</v>
      </c>
      <c r="S33" s="144">
        <f>CEm!R58</f>
        <v>0</v>
      </c>
      <c r="T33" s="144">
        <f>CEm!S58</f>
        <v>0</v>
      </c>
      <c r="U33" s="144">
        <f>CEm!T58</f>
        <v>0</v>
      </c>
      <c r="V33" s="144">
        <f>CEm!U58</f>
        <v>0</v>
      </c>
      <c r="W33" s="144">
        <f>CEm!V58</f>
        <v>0</v>
      </c>
      <c r="X33" s="144">
        <f>CEm!W58</f>
        <v>0</v>
      </c>
      <c r="Y33" s="144">
        <f>CEm!X58</f>
        <v>0</v>
      </c>
      <c r="Z33" s="144">
        <f>CEm!Y58</f>
        <v>0</v>
      </c>
      <c r="AA33" s="144">
        <f>CEm!Z58</f>
        <v>0</v>
      </c>
      <c r="AB33" s="144">
        <f>CEm!AA58</f>
        <v>0</v>
      </c>
      <c r="AC33" s="144">
        <f>CEm!AB58</f>
        <v>0</v>
      </c>
      <c r="AD33" s="144">
        <f>CEm!AC58</f>
        <v>0</v>
      </c>
      <c r="AE33" s="144">
        <f>CEm!AD58</f>
        <v>0</v>
      </c>
      <c r="AF33" s="144">
        <f>CEm!AE58</f>
        <v>0</v>
      </c>
      <c r="AG33" s="144">
        <f>CEm!AF58</f>
        <v>0</v>
      </c>
      <c r="AH33" s="144">
        <f>CEm!AG58</f>
        <v>0</v>
      </c>
      <c r="AI33" s="144">
        <f>CEm!AH58</f>
        <v>0</v>
      </c>
      <c r="AJ33" s="144">
        <f>CEm!AI58</f>
        <v>0</v>
      </c>
      <c r="AK33" s="144">
        <f>CEm!AJ58</f>
        <v>0</v>
      </c>
      <c r="AL33" s="144">
        <f>CEm!AK58</f>
        <v>0</v>
      </c>
      <c r="AM33" s="144">
        <f>CEm!AL58</f>
        <v>0</v>
      </c>
      <c r="AN33" s="144">
        <f>CEm!AM58</f>
        <v>0</v>
      </c>
      <c r="AO33" s="144">
        <f>CEm!AN58</f>
        <v>0</v>
      </c>
      <c r="AP33" s="144">
        <f>CEm!AO58</f>
        <v>0</v>
      </c>
      <c r="AQ33" s="144">
        <f>CEm!AP58</f>
        <v>0</v>
      </c>
      <c r="AR33" s="144">
        <f>CEm!AQ58</f>
        <v>0</v>
      </c>
      <c r="AS33" s="144">
        <f>CEm!AR58</f>
        <v>0</v>
      </c>
      <c r="AT33" s="144">
        <f>CEm!AS58</f>
        <v>0</v>
      </c>
      <c r="AU33" s="144">
        <f>CEm!AT58</f>
        <v>0</v>
      </c>
      <c r="AV33" s="144">
        <f>CEm!AU58</f>
        <v>0</v>
      </c>
      <c r="AW33" s="144">
        <f>CEm!AV58</f>
        <v>0</v>
      </c>
      <c r="AX33" s="144">
        <f>CEm!AW58</f>
        <v>0</v>
      </c>
      <c r="AY33" s="144">
        <f>CEm!AX58</f>
        <v>0</v>
      </c>
      <c r="AZ33" s="144">
        <f>CEm!AY58</f>
        <v>0</v>
      </c>
      <c r="BA33" s="144">
        <f>CEm!AZ58</f>
        <v>0</v>
      </c>
      <c r="BB33" s="144">
        <f>CEm!BA58</f>
        <v>0</v>
      </c>
      <c r="BC33" s="144">
        <f>CEm!BB58</f>
        <v>0</v>
      </c>
      <c r="BD33" s="144">
        <f>CEm!BC58</f>
        <v>0</v>
      </c>
      <c r="BE33" s="144">
        <f>CEm!BD58</f>
        <v>0</v>
      </c>
      <c r="BF33" s="144">
        <f>CEm!BE58</f>
        <v>0</v>
      </c>
      <c r="BG33" s="144">
        <f>CEm!BF58</f>
        <v>0</v>
      </c>
      <c r="BH33" s="144">
        <f>CEm!BG58</f>
        <v>0</v>
      </c>
      <c r="BI33" s="144">
        <f>CEm!BH58</f>
        <v>0</v>
      </c>
      <c r="BJ33" s="144">
        <f>CEm!BI58</f>
        <v>0</v>
      </c>
    </row>
    <row r="34" spans="2:62" x14ac:dyDescent="0.25">
      <c r="B34" s="106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</row>
    <row r="35" spans="2:62" x14ac:dyDescent="0.25">
      <c r="B35" s="105" t="s">
        <v>365</v>
      </c>
      <c r="C35" s="132">
        <f>SUM(C36:C39)</f>
        <v>0</v>
      </c>
      <c r="D35" s="132">
        <f>SUM(D36:D39)</f>
        <v>0</v>
      </c>
      <c r="E35" s="132">
        <f t="shared" ref="E35:H35" si="18">SUM(E36:E39)</f>
        <v>0</v>
      </c>
      <c r="F35" s="132">
        <f t="shared" si="18"/>
        <v>0</v>
      </c>
      <c r="G35" s="132">
        <f t="shared" si="18"/>
        <v>0</v>
      </c>
      <c r="H35" s="132">
        <f t="shared" si="18"/>
        <v>0</v>
      </c>
      <c r="I35" s="132">
        <f t="shared" ref="I35" si="19">SUM(I36:I39)</f>
        <v>0</v>
      </c>
      <c r="J35" s="132">
        <f t="shared" ref="J35" si="20">SUM(J36:J39)</f>
        <v>0</v>
      </c>
      <c r="K35" s="132">
        <f t="shared" ref="K35:L35" si="21">SUM(K36:K39)</f>
        <v>0</v>
      </c>
      <c r="L35" s="132">
        <f t="shared" si="21"/>
        <v>0</v>
      </c>
      <c r="M35" s="132">
        <f t="shared" ref="M35" si="22">SUM(M36:M39)</f>
        <v>0</v>
      </c>
      <c r="N35" s="132">
        <f t="shared" ref="N35" si="23">SUM(N36:N39)</f>
        <v>0</v>
      </c>
      <c r="O35" s="132">
        <f t="shared" ref="O35:P35" si="24">SUM(O36:O39)</f>
        <v>0</v>
      </c>
      <c r="P35" s="132">
        <f t="shared" si="24"/>
        <v>0</v>
      </c>
      <c r="Q35" s="132">
        <f t="shared" ref="Q35" si="25">SUM(Q36:Q39)</f>
        <v>5.6843418860808015E-13</v>
      </c>
      <c r="R35" s="132">
        <f t="shared" ref="R35" si="26">SUM(R36:R39)</f>
        <v>-4.5474735088646412E-13</v>
      </c>
      <c r="S35" s="132">
        <f t="shared" ref="S35:T35" si="27">SUM(S36:S39)</f>
        <v>0</v>
      </c>
      <c r="T35" s="132">
        <f t="shared" si="27"/>
        <v>0</v>
      </c>
      <c r="U35" s="132">
        <f t="shared" ref="U35" si="28">SUM(U36:U39)</f>
        <v>0</v>
      </c>
      <c r="V35" s="132">
        <f t="shared" ref="V35" si="29">SUM(V36:V39)</f>
        <v>0</v>
      </c>
      <c r="W35" s="132">
        <f t="shared" ref="W35:X35" si="30">SUM(W36:W39)</f>
        <v>0</v>
      </c>
      <c r="X35" s="132">
        <f t="shared" si="30"/>
        <v>2.2737367544323206E-13</v>
      </c>
      <c r="Y35" s="132">
        <f t="shared" ref="Y35" si="31">SUM(Y36:Y39)</f>
        <v>2.8421709430404007E-13</v>
      </c>
      <c r="Z35" s="132">
        <f t="shared" ref="Z35" si="32">SUM(Z36:Z39)</f>
        <v>7.9580786405131221E-13</v>
      </c>
      <c r="AA35" s="132">
        <f t="shared" ref="AA35" si="33">SUM(AA36:AA39)</f>
        <v>7.673861546209082E-13</v>
      </c>
      <c r="AB35" s="132">
        <f>SUM(AB36:AB39)</f>
        <v>0</v>
      </c>
      <c r="AC35" s="132">
        <f t="shared" ref="AC35" si="34">SUM(AC36:AC39)</f>
        <v>0</v>
      </c>
      <c r="AD35" s="132">
        <f t="shared" ref="AD35" si="35">SUM(AD36:AD39)</f>
        <v>0</v>
      </c>
      <c r="AE35" s="132">
        <f t="shared" ref="AE35" si="36">SUM(AE36:AE39)</f>
        <v>0</v>
      </c>
      <c r="AF35" s="132">
        <f t="shared" ref="AF35" si="37">SUM(AF36:AF39)</f>
        <v>0</v>
      </c>
      <c r="AG35" s="132">
        <f t="shared" ref="AG35" si="38">SUM(AG36:AG39)</f>
        <v>0</v>
      </c>
      <c r="AH35" s="132">
        <f t="shared" ref="AH35" si="39">SUM(AH36:AH39)</f>
        <v>0</v>
      </c>
      <c r="AI35" s="132">
        <f t="shared" ref="AI35" si="40">SUM(AI36:AI39)</f>
        <v>0</v>
      </c>
      <c r="AJ35" s="132">
        <f t="shared" ref="AJ35" si="41">SUM(AJ36:AJ39)</f>
        <v>0</v>
      </c>
      <c r="AK35" s="132">
        <f t="shared" ref="AK35" si="42">SUM(AK36:AK39)</f>
        <v>0</v>
      </c>
      <c r="AL35" s="132">
        <f t="shared" ref="AL35" si="43">SUM(AL36:AL39)</f>
        <v>0</v>
      </c>
      <c r="AM35" s="132">
        <f t="shared" ref="AM35" si="44">SUM(AM36:AM39)</f>
        <v>0</v>
      </c>
      <c r="AN35" s="132">
        <f t="shared" ref="AN35" si="45">SUM(AN36:AN39)</f>
        <v>0</v>
      </c>
      <c r="AO35" s="132">
        <f t="shared" ref="AO35" si="46">SUM(AO36:AO39)</f>
        <v>0</v>
      </c>
      <c r="AP35" s="132">
        <f t="shared" ref="AP35" si="47">SUM(AP36:AP39)</f>
        <v>0</v>
      </c>
      <c r="AQ35" s="132">
        <f>SUM(AQ36:AQ39)</f>
        <v>0</v>
      </c>
      <c r="AR35" s="132">
        <f t="shared" ref="AR35" si="48">SUM(AR36:AR39)</f>
        <v>0</v>
      </c>
      <c r="AS35" s="132">
        <f t="shared" ref="AS35" si="49">SUM(AS36:AS39)</f>
        <v>0</v>
      </c>
      <c r="AT35" s="132">
        <f t="shared" ref="AT35" si="50">SUM(AT36:AT39)</f>
        <v>0</v>
      </c>
      <c r="AU35" s="132">
        <f t="shared" ref="AU35" si="51">SUM(AU36:AU39)</f>
        <v>0</v>
      </c>
      <c r="AV35" s="132">
        <f t="shared" ref="AV35" si="52">SUM(AV36:AV39)</f>
        <v>0</v>
      </c>
      <c r="AW35" s="132">
        <f t="shared" ref="AW35" si="53">SUM(AW36:AW39)</f>
        <v>0</v>
      </c>
      <c r="AX35" s="132">
        <f t="shared" ref="AX35" si="54">SUM(AX36:AX39)</f>
        <v>0</v>
      </c>
      <c r="AY35" s="132">
        <f t="shared" ref="AY35" si="55">SUM(AY36:AY39)</f>
        <v>0</v>
      </c>
      <c r="AZ35" s="132">
        <f t="shared" ref="AZ35" si="56">SUM(AZ36:AZ39)</f>
        <v>0</v>
      </c>
      <c r="BA35" s="132">
        <f t="shared" ref="BA35" si="57">SUM(BA36:BA39)</f>
        <v>0</v>
      </c>
      <c r="BB35" s="132">
        <f t="shared" ref="BB35" si="58">SUM(BB36:BB39)</f>
        <v>0</v>
      </c>
      <c r="BC35" s="132">
        <f t="shared" ref="BC35" si="59">SUM(BC36:BC39)</f>
        <v>0</v>
      </c>
      <c r="BD35" s="132">
        <f t="shared" ref="BD35" si="60">SUM(BD36:BD39)</f>
        <v>0</v>
      </c>
      <c r="BE35" s="132">
        <f t="shared" ref="BE35" si="61">SUM(BE36:BE39)</f>
        <v>0</v>
      </c>
      <c r="BF35" s="132">
        <f t="shared" ref="BF35" si="62">SUM(BF36:BF39)</f>
        <v>0</v>
      </c>
      <c r="BG35" s="132">
        <f>SUM(BG36:BG39)</f>
        <v>0</v>
      </c>
      <c r="BH35" s="132">
        <f t="shared" ref="BH35" si="63">SUM(BH36:BH39)</f>
        <v>0</v>
      </c>
      <c r="BI35" s="132">
        <f t="shared" ref="BI35" si="64">SUM(BI36:BI39)</f>
        <v>0</v>
      </c>
      <c r="BJ35" s="132">
        <f t="shared" ref="BJ35" si="65">SUM(BJ36:BJ39)</f>
        <v>0</v>
      </c>
    </row>
    <row r="36" spans="2:62" x14ac:dyDescent="0.25">
      <c r="B36" s="106" t="s">
        <v>366</v>
      </c>
      <c r="C36" s="144">
        <f>+SPm!C55</f>
        <v>0</v>
      </c>
      <c r="D36" s="144">
        <f>+SPm!D55-SPm!C55</f>
        <v>0</v>
      </c>
      <c r="E36" s="144">
        <f>+SPm!E55-SPm!D55</f>
        <v>0</v>
      </c>
      <c r="F36" s="144">
        <f>+SPm!F55-SPm!E55</f>
        <v>0</v>
      </c>
      <c r="G36" s="144">
        <f>+SPm!G55-SPm!F55</f>
        <v>0</v>
      </c>
      <c r="H36" s="144">
        <f>+SPm!H55-SPm!G55</f>
        <v>0</v>
      </c>
      <c r="I36" s="144">
        <f>+SPm!I55-SPm!H55</f>
        <v>0</v>
      </c>
      <c r="J36" s="144">
        <f>+SPm!J55-SPm!I55</f>
        <v>0</v>
      </c>
      <c r="K36" s="144">
        <f>+SPm!K55-SPm!J55</f>
        <v>0</v>
      </c>
      <c r="L36" s="144">
        <f>+SPm!L55-SPm!K55</f>
        <v>0</v>
      </c>
      <c r="M36" s="144">
        <f>+SPm!M55-SPm!L55</f>
        <v>0</v>
      </c>
      <c r="N36" s="144">
        <f>+SPm!N55-SPm!M55</f>
        <v>0</v>
      </c>
      <c r="O36" s="144">
        <f>+SPm!O55-SPm!N55</f>
        <v>0</v>
      </c>
      <c r="P36" s="144">
        <f>+SPm!P55-SPm!O55</f>
        <v>0</v>
      </c>
      <c r="Q36" s="144">
        <f>+SPm!Q55-SPm!P55</f>
        <v>0</v>
      </c>
      <c r="R36" s="144">
        <f>+SPm!R55-SPm!Q55</f>
        <v>0</v>
      </c>
      <c r="S36" s="144">
        <f>+SPm!S55-SPm!R55</f>
        <v>0</v>
      </c>
      <c r="T36" s="144">
        <f>+SPm!T55-SPm!S55</f>
        <v>0</v>
      </c>
      <c r="U36" s="144">
        <f>+SPm!U55-SPm!T55</f>
        <v>0</v>
      </c>
      <c r="V36" s="144">
        <f>+SPm!V55-SPm!U55</f>
        <v>0</v>
      </c>
      <c r="W36" s="144">
        <f>+SPm!W55-SPm!V55</f>
        <v>0</v>
      </c>
      <c r="X36" s="144">
        <f>+SPm!X55-SPm!W55</f>
        <v>0</v>
      </c>
      <c r="Y36" s="144">
        <f>+SPm!Y55-SPm!X55</f>
        <v>0</v>
      </c>
      <c r="Z36" s="144">
        <f>+SPm!Z55-SPm!Y55</f>
        <v>0</v>
      </c>
      <c r="AA36" s="144">
        <f>+SPm!AA55-SPm!Z55</f>
        <v>0</v>
      </c>
      <c r="AB36" s="144">
        <f>+SPm!AB55-SPm!AA55</f>
        <v>0</v>
      </c>
      <c r="AC36" s="144">
        <f>+SPm!AC55-SPm!AB55</f>
        <v>0</v>
      </c>
      <c r="AD36" s="144">
        <f>+SPm!AD55-SPm!AC55</f>
        <v>0</v>
      </c>
      <c r="AE36" s="144">
        <f>+SPm!AE55-SPm!AD55</f>
        <v>0</v>
      </c>
      <c r="AF36" s="144">
        <f>+SPm!AF55-SPm!AE55</f>
        <v>0</v>
      </c>
      <c r="AG36" s="144">
        <f>+SPm!AG55-SPm!AF55</f>
        <v>0</v>
      </c>
      <c r="AH36" s="144">
        <f>+SPm!AH55-SPm!AG55</f>
        <v>0</v>
      </c>
      <c r="AI36" s="144">
        <f>+SPm!AI55-SPm!AH55</f>
        <v>0</v>
      </c>
      <c r="AJ36" s="144">
        <f>+SPm!AJ55-SPm!AI55</f>
        <v>0</v>
      </c>
      <c r="AK36" s="144">
        <f>+SPm!AK55-SPm!AJ55</f>
        <v>0</v>
      </c>
      <c r="AL36" s="144">
        <f>+SPm!AL55-SPm!AK55</f>
        <v>0</v>
      </c>
      <c r="AM36" s="144">
        <f>+SPm!AM55-SPm!AL55</f>
        <v>0</v>
      </c>
      <c r="AN36" s="144">
        <f>+SPm!AN55-SPm!AM55</f>
        <v>0</v>
      </c>
      <c r="AO36" s="144">
        <f>+SPm!AO55-SPm!AN55</f>
        <v>0</v>
      </c>
      <c r="AP36" s="144">
        <f>+SPm!AP55-SPm!AO55</f>
        <v>0</v>
      </c>
      <c r="AQ36" s="144">
        <f>+SPm!AQ55-SPm!AP55</f>
        <v>0</v>
      </c>
      <c r="AR36" s="144">
        <f>+SPm!AR55-SPm!AQ55</f>
        <v>0</v>
      </c>
      <c r="AS36" s="144">
        <f>+SPm!AS55-SPm!AR55</f>
        <v>0</v>
      </c>
      <c r="AT36" s="144">
        <f>+SPm!AT55-SPm!AS55</f>
        <v>0</v>
      </c>
      <c r="AU36" s="144">
        <f>+SPm!AU55-SPm!AT55</f>
        <v>0</v>
      </c>
      <c r="AV36" s="144">
        <f>+SPm!AV55-SPm!AU55</f>
        <v>0</v>
      </c>
      <c r="AW36" s="144">
        <f>+SPm!AW55-SPm!AV55</f>
        <v>0</v>
      </c>
      <c r="AX36" s="144">
        <f>+SPm!AX55-SPm!AW55</f>
        <v>0</v>
      </c>
      <c r="AY36" s="144">
        <f>+SPm!AY55-SPm!AX55</f>
        <v>0</v>
      </c>
      <c r="AZ36" s="144">
        <f>+SPm!AZ55-SPm!AY55</f>
        <v>0</v>
      </c>
      <c r="BA36" s="144">
        <f>+SPm!BA55-SPm!AZ55</f>
        <v>0</v>
      </c>
      <c r="BB36" s="144">
        <f>+SPm!BB55-SPm!BA55</f>
        <v>0</v>
      </c>
      <c r="BC36" s="144">
        <f>+SPm!BC55-SPm!BB55</f>
        <v>0</v>
      </c>
      <c r="BD36" s="144">
        <f>+SPm!BD55-SPm!BC55</f>
        <v>0</v>
      </c>
      <c r="BE36" s="144">
        <f>+SPm!BE55-SPm!BD55</f>
        <v>0</v>
      </c>
      <c r="BF36" s="144">
        <f>+SPm!BF55-SPm!BE55</f>
        <v>0</v>
      </c>
      <c r="BG36" s="144">
        <f>+SPm!BG55-SPm!BF55</f>
        <v>0</v>
      </c>
      <c r="BH36" s="144">
        <f>+SPm!BH55-SPm!BG55</f>
        <v>0</v>
      </c>
      <c r="BI36" s="144">
        <f>+SPm!BI55-SPm!BH55</f>
        <v>0</v>
      </c>
      <c r="BJ36" s="144">
        <f>+SPm!BJ55-SPm!BI55</f>
        <v>0</v>
      </c>
    </row>
    <row r="37" spans="2:62" x14ac:dyDescent="0.25">
      <c r="B37" s="106" t="s">
        <v>367</v>
      </c>
      <c r="C37" s="144">
        <f>+SPm!C56</f>
        <v>0</v>
      </c>
      <c r="D37" s="144">
        <f>+SPm!D56-SPm!C56</f>
        <v>0</v>
      </c>
      <c r="E37" s="144">
        <f>+SPm!E56-SPm!D56</f>
        <v>0</v>
      </c>
      <c r="F37" s="144">
        <f>+SPm!F56-SPm!E56</f>
        <v>0</v>
      </c>
      <c r="G37" s="144">
        <f>+SPm!G56-SPm!F56</f>
        <v>0</v>
      </c>
      <c r="H37" s="144">
        <f>+SPm!H56-SPm!G56</f>
        <v>0</v>
      </c>
      <c r="I37" s="144">
        <f>+SPm!I56-SPm!H56</f>
        <v>0</v>
      </c>
      <c r="J37" s="144">
        <f>+SPm!J56-SPm!I56</f>
        <v>0</v>
      </c>
      <c r="K37" s="144">
        <f>+SPm!K56-SPm!J56</f>
        <v>0</v>
      </c>
      <c r="L37" s="144">
        <f>+SPm!L56-SPm!K56</f>
        <v>0</v>
      </c>
      <c r="M37" s="144">
        <f>+SPm!M56-SPm!L56</f>
        <v>0</v>
      </c>
      <c r="N37" s="144">
        <f>+SPm!N56-SPm!M56</f>
        <v>0</v>
      </c>
      <c r="O37" s="144">
        <f>+SPm!O56-SPm!N56</f>
        <v>0</v>
      </c>
      <c r="P37" s="144">
        <f>+SPm!P56-SPm!O56</f>
        <v>0</v>
      </c>
      <c r="Q37" s="144">
        <f>+SPm!Q56-SPm!P56</f>
        <v>0</v>
      </c>
      <c r="R37" s="144">
        <f>+SPm!R56-SPm!Q56</f>
        <v>0</v>
      </c>
      <c r="S37" s="144">
        <f>+SPm!S56-SPm!R56</f>
        <v>0</v>
      </c>
      <c r="T37" s="144">
        <f>+SPm!T56-SPm!S56</f>
        <v>0</v>
      </c>
      <c r="U37" s="144">
        <f>+SPm!U56-SPm!T56</f>
        <v>0</v>
      </c>
      <c r="V37" s="144">
        <f>+SPm!V56-SPm!U56</f>
        <v>0</v>
      </c>
      <c r="W37" s="144">
        <f>+SPm!W56-SPm!V56</f>
        <v>0</v>
      </c>
      <c r="X37" s="144">
        <f>+SPm!X56-SPm!W56</f>
        <v>0</v>
      </c>
      <c r="Y37" s="144">
        <f>+SPm!Y56-SPm!X56</f>
        <v>0</v>
      </c>
      <c r="Z37" s="144">
        <f>+SPm!Z56-SPm!Y56</f>
        <v>0</v>
      </c>
      <c r="AA37" s="144">
        <f>+SPm!AA56-SPm!Z56</f>
        <v>0</v>
      </c>
      <c r="AB37" s="144">
        <f>+SPm!AB56-SPm!AA56</f>
        <v>0</v>
      </c>
      <c r="AC37" s="144">
        <f>+SPm!AC56-SPm!AB56</f>
        <v>0</v>
      </c>
      <c r="AD37" s="144">
        <f>+SPm!AD56-SPm!AC56</f>
        <v>0</v>
      </c>
      <c r="AE37" s="144">
        <f>+SPm!AE56-SPm!AD56</f>
        <v>0</v>
      </c>
      <c r="AF37" s="144">
        <f>+SPm!AF56-SPm!AE56</f>
        <v>0</v>
      </c>
      <c r="AG37" s="144">
        <f>+SPm!AG56-SPm!AF56</f>
        <v>0</v>
      </c>
      <c r="AH37" s="144">
        <f>+SPm!AH56-SPm!AG56</f>
        <v>0</v>
      </c>
      <c r="AI37" s="144">
        <f>+SPm!AI56-SPm!AH56</f>
        <v>0</v>
      </c>
      <c r="AJ37" s="144">
        <f>+SPm!AJ56-SPm!AI56</f>
        <v>0</v>
      </c>
      <c r="AK37" s="144">
        <f>+SPm!AK56-SPm!AJ56</f>
        <v>0</v>
      </c>
      <c r="AL37" s="144">
        <f>+SPm!AL56-SPm!AK56</f>
        <v>0</v>
      </c>
      <c r="AM37" s="144">
        <f>+SPm!AM56-SPm!AL56</f>
        <v>0</v>
      </c>
      <c r="AN37" s="144">
        <f>+SPm!AN56-SPm!AM56</f>
        <v>0</v>
      </c>
      <c r="AO37" s="144">
        <f>+SPm!AO56-SPm!AN56</f>
        <v>0</v>
      </c>
      <c r="AP37" s="144">
        <f>+SPm!AP56-SPm!AO56</f>
        <v>0</v>
      </c>
      <c r="AQ37" s="144">
        <f>+SPm!AQ56-SPm!AP56</f>
        <v>0</v>
      </c>
      <c r="AR37" s="144">
        <f>+SPm!AR56-SPm!AQ56</f>
        <v>0</v>
      </c>
      <c r="AS37" s="144">
        <f>+SPm!AS56-SPm!AR56</f>
        <v>0</v>
      </c>
      <c r="AT37" s="144">
        <f>+SPm!AT56-SPm!AS56</f>
        <v>0</v>
      </c>
      <c r="AU37" s="144">
        <f>+SPm!AU56-SPm!AT56</f>
        <v>0</v>
      </c>
      <c r="AV37" s="144">
        <f>+SPm!AV56-SPm!AU56</f>
        <v>0</v>
      </c>
      <c r="AW37" s="144">
        <f>+SPm!AW56-SPm!AV56</f>
        <v>0</v>
      </c>
      <c r="AX37" s="144">
        <f>+SPm!AX56-SPm!AW56</f>
        <v>0</v>
      </c>
      <c r="AY37" s="144">
        <f>+SPm!AY56-SPm!AX56</f>
        <v>0</v>
      </c>
      <c r="AZ37" s="144">
        <f>+SPm!AZ56-SPm!AY56</f>
        <v>0</v>
      </c>
      <c r="BA37" s="144">
        <f>+SPm!BA56-SPm!AZ56</f>
        <v>0</v>
      </c>
      <c r="BB37" s="144">
        <f>+SPm!BB56-SPm!BA56</f>
        <v>0</v>
      </c>
      <c r="BC37" s="144">
        <f>+SPm!BC56-SPm!BB56</f>
        <v>0</v>
      </c>
      <c r="BD37" s="144">
        <f>+SPm!BD56-SPm!BC56</f>
        <v>0</v>
      </c>
      <c r="BE37" s="144">
        <f>+SPm!BE56-SPm!BD56</f>
        <v>0</v>
      </c>
      <c r="BF37" s="144">
        <f>+SPm!BF56-SPm!BE56</f>
        <v>0</v>
      </c>
      <c r="BG37" s="144">
        <f>+SPm!BG56-SPm!BF56</f>
        <v>0</v>
      </c>
      <c r="BH37" s="144">
        <f>+SPm!BH56-SPm!BG56</f>
        <v>0</v>
      </c>
      <c r="BI37" s="144">
        <f>+SPm!BI56-SPm!BH56</f>
        <v>0</v>
      </c>
      <c r="BJ37" s="144">
        <f>+SPm!BJ56-SPm!BI56</f>
        <v>0</v>
      </c>
    </row>
    <row r="38" spans="2:62" x14ac:dyDescent="0.25">
      <c r="B38" s="106" t="s">
        <v>368</v>
      </c>
      <c r="C38" s="144">
        <f>+SPm!C57</f>
        <v>0</v>
      </c>
      <c r="D38" s="144">
        <f>+SPm!D57-SPm!C57</f>
        <v>0</v>
      </c>
      <c r="E38" s="144">
        <f>+SPm!E57-SPm!D57</f>
        <v>0</v>
      </c>
      <c r="F38" s="144">
        <f>+SPm!F57-SPm!E57</f>
        <v>0</v>
      </c>
      <c r="G38" s="144">
        <f>+SPm!G57-SPm!F57</f>
        <v>0</v>
      </c>
      <c r="H38" s="144">
        <f>+SPm!H57-SPm!G57</f>
        <v>0</v>
      </c>
      <c r="I38" s="144">
        <f>+SPm!I57-SPm!H57</f>
        <v>0</v>
      </c>
      <c r="J38" s="144">
        <f>+SPm!J57-SPm!I57</f>
        <v>0</v>
      </c>
      <c r="K38" s="144">
        <f>+SPm!K57-SPm!J57</f>
        <v>0</v>
      </c>
      <c r="L38" s="144">
        <f>+SPm!L57-SPm!K57</f>
        <v>0</v>
      </c>
      <c r="M38" s="144">
        <f>+SPm!M57-SPm!L57</f>
        <v>0</v>
      </c>
      <c r="N38" s="144">
        <f>+SPm!N57-SPm!M57</f>
        <v>0</v>
      </c>
      <c r="O38" s="144">
        <f>+SPm!O57-SPm!N57</f>
        <v>0</v>
      </c>
      <c r="P38" s="144">
        <f>+SPm!P57-SPm!O57</f>
        <v>0</v>
      </c>
      <c r="Q38" s="144">
        <f>+SPm!Q57-SPm!P57</f>
        <v>0</v>
      </c>
      <c r="R38" s="144">
        <f>+SPm!R57-SPm!Q57</f>
        <v>0</v>
      </c>
      <c r="S38" s="144">
        <f>+SPm!S57-SPm!R57</f>
        <v>0</v>
      </c>
      <c r="T38" s="144">
        <f>+SPm!T57-SPm!S57</f>
        <v>0</v>
      </c>
      <c r="U38" s="144">
        <f>+SPm!U57-SPm!T57</f>
        <v>0</v>
      </c>
      <c r="V38" s="144">
        <f>+SPm!V57-SPm!U57</f>
        <v>0</v>
      </c>
      <c r="W38" s="144">
        <f>+SPm!W57-SPm!V57</f>
        <v>0</v>
      </c>
      <c r="X38" s="144">
        <f>+SPm!X57-SPm!W57</f>
        <v>0</v>
      </c>
      <c r="Y38" s="144">
        <f>+SPm!Y57-SPm!X57</f>
        <v>0</v>
      </c>
      <c r="Z38" s="144">
        <f>+SPm!Z57-SPm!Y57</f>
        <v>0</v>
      </c>
      <c r="AA38" s="144">
        <f>+SPm!AA57-SPm!Z57</f>
        <v>0</v>
      </c>
      <c r="AB38" s="144">
        <f>+SPm!AB57-SPm!AA57</f>
        <v>0</v>
      </c>
      <c r="AC38" s="144">
        <f>+SPm!AC57-SPm!AB57</f>
        <v>0</v>
      </c>
      <c r="AD38" s="144">
        <f>+SPm!AD57-SPm!AC57</f>
        <v>0</v>
      </c>
      <c r="AE38" s="144">
        <f>+SPm!AE57-SPm!AD57</f>
        <v>0</v>
      </c>
      <c r="AF38" s="144">
        <f>+SPm!AF57-SPm!AE57</f>
        <v>0</v>
      </c>
      <c r="AG38" s="144">
        <f>+SPm!AG57-SPm!AF57</f>
        <v>0</v>
      </c>
      <c r="AH38" s="144">
        <f>+SPm!AH57-SPm!AG57</f>
        <v>0</v>
      </c>
      <c r="AI38" s="144">
        <f>+SPm!AI57-SPm!AH57</f>
        <v>0</v>
      </c>
      <c r="AJ38" s="144">
        <f>+SPm!AJ57-SPm!AI57</f>
        <v>0</v>
      </c>
      <c r="AK38" s="144">
        <f>+SPm!AK57-SPm!AJ57</f>
        <v>0</v>
      </c>
      <c r="AL38" s="144">
        <f>+SPm!AL57-SPm!AK57</f>
        <v>0</v>
      </c>
      <c r="AM38" s="144">
        <f>+SPm!AM57-SPm!AL57</f>
        <v>0</v>
      </c>
      <c r="AN38" s="144">
        <f>+SPm!AN57-SPm!AM57</f>
        <v>0</v>
      </c>
      <c r="AO38" s="144">
        <f>+SPm!AO57-SPm!AN57</f>
        <v>0</v>
      </c>
      <c r="AP38" s="144">
        <f>+SPm!AP57-SPm!AO57</f>
        <v>0</v>
      </c>
      <c r="AQ38" s="144">
        <f>+SPm!AQ57-SPm!AP57</f>
        <v>0</v>
      </c>
      <c r="AR38" s="144">
        <f>+SPm!AR57-SPm!AQ57</f>
        <v>0</v>
      </c>
      <c r="AS38" s="144">
        <f>+SPm!AS57-SPm!AR57</f>
        <v>0</v>
      </c>
      <c r="AT38" s="144">
        <f>+SPm!AT57-SPm!AS57</f>
        <v>0</v>
      </c>
      <c r="AU38" s="144">
        <f>+SPm!AU57-SPm!AT57</f>
        <v>0</v>
      </c>
      <c r="AV38" s="144">
        <f>+SPm!AV57-SPm!AU57</f>
        <v>0</v>
      </c>
      <c r="AW38" s="144">
        <f>+SPm!AW57-SPm!AV57</f>
        <v>0</v>
      </c>
      <c r="AX38" s="144">
        <f>+SPm!AX57-SPm!AW57</f>
        <v>0</v>
      </c>
      <c r="AY38" s="144">
        <f>+SPm!AY57-SPm!AX57</f>
        <v>0</v>
      </c>
      <c r="AZ38" s="144">
        <f>+SPm!AZ57-SPm!AY57</f>
        <v>0</v>
      </c>
      <c r="BA38" s="144">
        <f>+SPm!BA57-SPm!AZ57</f>
        <v>0</v>
      </c>
      <c r="BB38" s="144">
        <f>+SPm!BB57-SPm!BA57</f>
        <v>0</v>
      </c>
      <c r="BC38" s="144">
        <f>+SPm!BC57-SPm!BB57</f>
        <v>0</v>
      </c>
      <c r="BD38" s="144">
        <f>+SPm!BD57-SPm!BC57</f>
        <v>0</v>
      </c>
      <c r="BE38" s="144">
        <f>+SPm!BE57-SPm!BD57</f>
        <v>0</v>
      </c>
      <c r="BF38" s="144">
        <f>+SPm!BF57-SPm!BE57</f>
        <v>0</v>
      </c>
      <c r="BG38" s="144">
        <f>+SPm!BG57-SPm!BF57</f>
        <v>0</v>
      </c>
      <c r="BH38" s="144">
        <f>+SPm!BH57-SPm!BG57</f>
        <v>0</v>
      </c>
      <c r="BI38" s="144">
        <f>+SPm!BI57-SPm!BH57</f>
        <v>0</v>
      </c>
      <c r="BJ38" s="144">
        <f>+SPm!BJ57-SPm!BI57</f>
        <v>0</v>
      </c>
    </row>
    <row r="39" spans="2:62" x14ac:dyDescent="0.25">
      <c r="B39" s="106" t="s">
        <v>369</v>
      </c>
      <c r="C39" s="144"/>
      <c r="D39" s="144">
        <f>+SPm!D61-SPm!C61-SPm!C62</f>
        <v>0</v>
      </c>
      <c r="E39" s="144">
        <f>+SPm!E61-SPm!D61-SPm!D62</f>
        <v>0</v>
      </c>
      <c r="F39" s="144">
        <f>+SPm!F61-SPm!E61-SPm!E62</f>
        <v>0</v>
      </c>
      <c r="G39" s="144">
        <f>+SPm!G61-SPm!F61-SPm!F62</f>
        <v>0</v>
      </c>
      <c r="H39" s="144">
        <f>+SPm!H61-SPm!G61-SPm!G62</f>
        <v>0</v>
      </c>
      <c r="I39" s="144">
        <f>+SPm!I61-SPm!H61-SPm!H62</f>
        <v>0</v>
      </c>
      <c r="J39" s="144">
        <f>+SPm!J61-SPm!I61-SPm!I62</f>
        <v>0</v>
      </c>
      <c r="K39" s="144">
        <f>+SPm!K61-SPm!J61-SPm!J62</f>
        <v>0</v>
      </c>
      <c r="L39" s="144">
        <f>+SPm!L61-SPm!K61-SPm!K62</f>
        <v>0</v>
      </c>
      <c r="M39" s="144">
        <f>+SPm!M61-SPm!L61-SPm!L62</f>
        <v>0</v>
      </c>
      <c r="N39" s="144">
        <f>+SPm!N61-SPm!M61-SPm!M62</f>
        <v>0</v>
      </c>
      <c r="O39" s="144">
        <f>+SPm!O61-SPm!N61-SPm!N62</f>
        <v>0</v>
      </c>
      <c r="P39" s="144">
        <f>+SPm!P61-SPm!O61-SPm!O62</f>
        <v>0</v>
      </c>
      <c r="Q39" s="144">
        <f>+SPm!Q61-SPm!P61-SPm!P62</f>
        <v>5.6843418860808015E-13</v>
      </c>
      <c r="R39" s="144">
        <f>+SPm!R61-SPm!Q61-SPm!Q62</f>
        <v>-4.5474735088646412E-13</v>
      </c>
      <c r="S39" s="144">
        <f>+SPm!S61-SPm!R61-SPm!R62</f>
        <v>0</v>
      </c>
      <c r="T39" s="144">
        <f>+SPm!T61-SPm!S61-SPm!S62</f>
        <v>0</v>
      </c>
      <c r="U39" s="144">
        <f>+SPm!U61-SPm!T61-SPm!T62</f>
        <v>0</v>
      </c>
      <c r="V39" s="144">
        <f>+SPm!V61-SPm!U61-SPm!U62</f>
        <v>0</v>
      </c>
      <c r="W39" s="144">
        <f>+SPm!W61-SPm!V61-SPm!V62</f>
        <v>0</v>
      </c>
      <c r="X39" s="144">
        <f>+SPm!X61-SPm!W61-SPm!W62</f>
        <v>2.2737367544323206E-13</v>
      </c>
      <c r="Y39" s="144">
        <f>+SPm!Y61-SPm!X61-SPm!X62</f>
        <v>2.8421709430404007E-13</v>
      </c>
      <c r="Z39" s="144">
        <f>+SPm!Z61-SPm!Y61-SPm!Y62</f>
        <v>7.9580786405131221E-13</v>
      </c>
      <c r="AA39" s="144">
        <f>+SPm!AA61-SPm!Z61-SPm!Z62</f>
        <v>7.673861546209082E-13</v>
      </c>
      <c r="AB39" s="144">
        <f>+SPm!AB61-SPm!AA61-SPm!AA62</f>
        <v>0</v>
      </c>
      <c r="AC39" s="144">
        <f>+SPm!AC61-SPm!AB61-SPm!AB62</f>
        <v>0</v>
      </c>
      <c r="AD39" s="144">
        <f>+SPm!AD61-SPm!AC61-SPm!AC62</f>
        <v>0</v>
      </c>
      <c r="AE39" s="144">
        <f>+SPm!AE61-SPm!AD61-SPm!AD62</f>
        <v>0</v>
      </c>
      <c r="AF39" s="144">
        <f>+SPm!AF61-SPm!AE61-SPm!AE62</f>
        <v>0</v>
      </c>
      <c r="AG39" s="144">
        <f>+SPm!AG61-SPm!AF61-SPm!AF62</f>
        <v>0</v>
      </c>
      <c r="AH39" s="144">
        <f>+SPm!AH61-SPm!AG61-SPm!AG62</f>
        <v>0</v>
      </c>
      <c r="AI39" s="144">
        <f>+SPm!AI61-SPm!AH61-SPm!AH62</f>
        <v>0</v>
      </c>
      <c r="AJ39" s="144">
        <f>+SPm!AJ61-SPm!AI61-SPm!AI62</f>
        <v>0</v>
      </c>
      <c r="AK39" s="144">
        <f>+SPm!AK61-SPm!AJ61-SPm!AJ62</f>
        <v>0</v>
      </c>
      <c r="AL39" s="144">
        <f>+SPm!AL61-SPm!AK61-SPm!AK62</f>
        <v>0</v>
      </c>
      <c r="AM39" s="144">
        <f>+SPm!AM61-SPm!AL61-SPm!AL62</f>
        <v>0</v>
      </c>
      <c r="AN39" s="144">
        <f>+SPm!AN61-SPm!AM61-SPm!AM62</f>
        <v>0</v>
      </c>
      <c r="AO39" s="144">
        <f>+SPm!AO61-SPm!AN61-SPm!AN62</f>
        <v>0</v>
      </c>
      <c r="AP39" s="144">
        <f>+SPm!AP61-SPm!AO61-SPm!AO62</f>
        <v>0</v>
      </c>
      <c r="AQ39" s="144">
        <f>+SPm!AQ61-SPm!AP61-SPm!AP62</f>
        <v>0</v>
      </c>
      <c r="AR39" s="144">
        <f>+SPm!AR61-SPm!AQ61-SPm!AQ62</f>
        <v>0</v>
      </c>
      <c r="AS39" s="144">
        <f>+SPm!AS61-SPm!AR61-SPm!AR62</f>
        <v>0</v>
      </c>
      <c r="AT39" s="144">
        <f>+SPm!AT61-SPm!AS61-SPm!AS62</f>
        <v>0</v>
      </c>
      <c r="AU39" s="144">
        <f>+SPm!AU61-SPm!AT61-SPm!AT62</f>
        <v>0</v>
      </c>
      <c r="AV39" s="144">
        <f>+SPm!AV61-SPm!AU61-SPm!AU62</f>
        <v>0</v>
      </c>
      <c r="AW39" s="144">
        <f>+SPm!AW61-SPm!AV61-SPm!AV62</f>
        <v>0</v>
      </c>
      <c r="AX39" s="144">
        <f>+SPm!AX61-SPm!AW61-SPm!AW62</f>
        <v>0</v>
      </c>
      <c r="AY39" s="144">
        <f>+SPm!AY61-SPm!AX61-SPm!AX62</f>
        <v>0</v>
      </c>
      <c r="AZ39" s="144">
        <f>+SPm!AZ61-SPm!AY61-SPm!AY62</f>
        <v>0</v>
      </c>
      <c r="BA39" s="144">
        <f>+SPm!BA61-SPm!AZ61-SPm!AZ62</f>
        <v>0</v>
      </c>
      <c r="BB39" s="144">
        <f>+SPm!BB61-SPm!BA61-SPm!BA62</f>
        <v>0</v>
      </c>
      <c r="BC39" s="144">
        <f>+SPm!BC61-SPm!BB61-SPm!BB62</f>
        <v>0</v>
      </c>
      <c r="BD39" s="144">
        <f>+SPm!BD61-SPm!BC61-SPm!BC62</f>
        <v>0</v>
      </c>
      <c r="BE39" s="144">
        <f>+SPm!BE61-SPm!BD61-SPm!BD62</f>
        <v>0</v>
      </c>
      <c r="BF39" s="144">
        <f>+SPm!BF61-SPm!BE61-SPm!BE62</f>
        <v>0</v>
      </c>
      <c r="BG39" s="144">
        <f>+SPm!BG61-SPm!BF61-SPm!BF62</f>
        <v>0</v>
      </c>
      <c r="BH39" s="144">
        <f>+SPm!BH61-SPm!BG61-SPm!BG62</f>
        <v>0</v>
      </c>
      <c r="BI39" s="144">
        <f>+SPm!BI61-SPm!BH61-SPm!BH62</f>
        <v>0</v>
      </c>
      <c r="BJ39" s="144">
        <f>+SPm!BJ61-SPm!BI61-SPm!BI62</f>
        <v>0</v>
      </c>
    </row>
    <row r="40" spans="2:62" x14ac:dyDescent="0.25">
      <c r="B40" s="106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</row>
    <row r="41" spans="2:62" x14ac:dyDescent="0.25">
      <c r="B41" s="105" t="s">
        <v>370</v>
      </c>
      <c r="C41" s="132">
        <f t="shared" ref="C41:AH41" si="66">+C25+C27+C31+C35</f>
        <v>-2173.913043478261</v>
      </c>
      <c r="D41" s="132">
        <f t="shared" si="66"/>
        <v>18717.391304347828</v>
      </c>
      <c r="E41" s="132">
        <f t="shared" si="66"/>
        <v>-1894.9385181331422</v>
      </c>
      <c r="F41" s="132">
        <f t="shared" si="66"/>
        <v>-1932.8372884958037</v>
      </c>
      <c r="G41" s="132">
        <f t="shared" si="66"/>
        <v>-1971.4940342657221</v>
      </c>
      <c r="H41" s="132">
        <f t="shared" si="66"/>
        <v>-2010.9239149510363</v>
      </c>
      <c r="I41" s="132">
        <f t="shared" si="66"/>
        <v>-2051.1423932500566</v>
      </c>
      <c r="J41" s="132">
        <f t="shared" si="66"/>
        <v>-2092.1652411150567</v>
      </c>
      <c r="K41" s="132">
        <f t="shared" si="66"/>
        <v>-2134.0085459373577</v>
      </c>
      <c r="L41" s="132">
        <f t="shared" si="66"/>
        <v>-2176.6887168561079</v>
      </c>
      <c r="M41" s="132">
        <f t="shared" si="66"/>
        <v>-2220.2224911932271</v>
      </c>
      <c r="N41" s="132">
        <f t="shared" si="66"/>
        <v>-2336.8192079101955</v>
      </c>
      <c r="O41" s="132">
        <f t="shared" si="66"/>
        <v>-2342.6490437460438</v>
      </c>
      <c r="P41" s="132">
        <f t="shared" si="66"/>
        <v>-1342.9405355378356</v>
      </c>
      <c r="Q41" s="132">
        <f t="shared" si="66"/>
        <v>-1292.9551101274251</v>
      </c>
      <c r="R41" s="132">
        <f t="shared" si="66"/>
        <v>-1290.4558388569058</v>
      </c>
      <c r="S41" s="132">
        <f t="shared" si="66"/>
        <v>-1290.3308752933781</v>
      </c>
      <c r="T41" s="132">
        <f t="shared" si="66"/>
        <v>-1290.3246271152018</v>
      </c>
      <c r="U41" s="132">
        <f t="shared" si="66"/>
        <v>-1290.3243147062947</v>
      </c>
      <c r="V41" s="132">
        <f t="shared" si="66"/>
        <v>-1290.3242990858478</v>
      </c>
      <c r="W41" s="132">
        <f t="shared" si="66"/>
        <v>-1290.3242983048251</v>
      </c>
      <c r="X41" s="132">
        <f t="shared" si="66"/>
        <v>-1290.324298265773</v>
      </c>
      <c r="Y41" s="132">
        <f t="shared" si="66"/>
        <v>-238.429258391735</v>
      </c>
      <c r="Z41" s="132">
        <f t="shared" si="66"/>
        <v>-185.83450639783769</v>
      </c>
      <c r="AA41" s="132">
        <f t="shared" si="66"/>
        <v>-183.20476879815197</v>
      </c>
      <c r="AB41" s="132">
        <f t="shared" si="66"/>
        <v>816.92671808183138</v>
      </c>
      <c r="AC41" s="132">
        <f t="shared" si="66"/>
        <v>866.93329242583059</v>
      </c>
      <c r="AD41" s="132">
        <f t="shared" si="66"/>
        <v>869.43362114303056</v>
      </c>
      <c r="AE41" s="132">
        <f t="shared" si="66"/>
        <v>869.55863757889051</v>
      </c>
      <c r="AF41" s="132">
        <f t="shared" si="66"/>
        <v>869.56488840068357</v>
      </c>
      <c r="AG41" s="132">
        <f t="shared" si="66"/>
        <v>869.56520094177313</v>
      </c>
      <c r="AH41" s="132">
        <f t="shared" si="66"/>
        <v>869.56521656882774</v>
      </c>
      <c r="AI41" s="132">
        <f t="shared" ref="AI41:BJ41" si="67">+AI25+AI27+AI31+AI35</f>
        <v>869.56521735018032</v>
      </c>
      <c r="AJ41" s="132">
        <f t="shared" si="67"/>
        <v>869.56521738924801</v>
      </c>
      <c r="AK41" s="132">
        <f t="shared" si="67"/>
        <v>869.56521739120137</v>
      </c>
      <c r="AL41" s="132">
        <f t="shared" si="67"/>
        <v>869.56521739129903</v>
      </c>
      <c r="AM41" s="132">
        <f t="shared" si="67"/>
        <v>869.56521739130426</v>
      </c>
      <c r="AN41" s="132">
        <f t="shared" si="67"/>
        <v>1869.5652173913043</v>
      </c>
      <c r="AO41" s="132">
        <f t="shared" si="67"/>
        <v>1919.5652173913043</v>
      </c>
      <c r="AP41" s="132">
        <f t="shared" si="67"/>
        <v>1922.0652173913043</v>
      </c>
      <c r="AQ41" s="132">
        <f t="shared" si="67"/>
        <v>1922.1902173913043</v>
      </c>
      <c r="AR41" s="132">
        <f t="shared" si="67"/>
        <v>1922.1964673913042</v>
      </c>
      <c r="AS41" s="132">
        <f t="shared" si="67"/>
        <v>1846.8623991846471</v>
      </c>
      <c r="AT41" s="132">
        <f t="shared" si="67"/>
        <v>1883.7996471683402</v>
      </c>
      <c r="AU41" s="132">
        <f t="shared" si="67"/>
        <v>1921.475640111707</v>
      </c>
      <c r="AV41" s="132">
        <f t="shared" si="67"/>
        <v>1959.905152913941</v>
      </c>
      <c r="AW41" s="132">
        <f t="shared" si="67"/>
        <v>1999.10325597222</v>
      </c>
      <c r="AX41" s="132">
        <f t="shared" si="67"/>
        <v>2039.0853210916641</v>
      </c>
      <c r="AY41" s="132">
        <f t="shared" si="67"/>
        <v>2079.8670275134973</v>
      </c>
      <c r="AZ41" s="132">
        <f t="shared" si="67"/>
        <v>2121.4643680637673</v>
      </c>
      <c r="BA41" s="132">
        <f t="shared" si="67"/>
        <v>2163.8936554250463</v>
      </c>
      <c r="BB41" s="132">
        <f t="shared" si="67"/>
        <v>12207.171528533543</v>
      </c>
      <c r="BC41" s="132">
        <f t="shared" si="67"/>
        <v>12451.314959104217</v>
      </c>
      <c r="BD41" s="132">
        <f t="shared" si="67"/>
        <v>12700.341258286298</v>
      </c>
      <c r="BE41" s="132">
        <f t="shared" si="67"/>
        <v>12954.348083452027</v>
      </c>
      <c r="BF41" s="132">
        <f t="shared" si="67"/>
        <v>13213.435045121067</v>
      </c>
      <c r="BG41" s="132">
        <f t="shared" si="67"/>
        <v>13477.703746023488</v>
      </c>
      <c r="BH41" s="132">
        <f t="shared" si="67"/>
        <v>13747.257820943958</v>
      </c>
      <c r="BI41" s="132">
        <f t="shared" si="67"/>
        <v>14022.202977362836</v>
      </c>
      <c r="BJ41" s="132">
        <f t="shared" si="67"/>
        <v>14302.647036910093</v>
      </c>
    </row>
    <row r="42" spans="2:62" x14ac:dyDescent="0.25">
      <c r="B42" s="105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</row>
    <row r="43" spans="2:62" x14ac:dyDescent="0.25">
      <c r="B43" s="106" t="s">
        <v>371</v>
      </c>
      <c r="C43" s="142"/>
      <c r="D43" s="142">
        <f>+SPm!D5-SPm!C5+SPm!C41-SPm!D41</f>
        <v>18717.391304347824</v>
      </c>
      <c r="E43" s="142">
        <f>+SPm!E5-SPm!D5+SPm!D41-SPm!E41</f>
        <v>-1894.9385181331418</v>
      </c>
      <c r="F43" s="142">
        <f>+SPm!F5-SPm!E5+SPm!E41-SPm!F41</f>
        <v>-1932.8372884958044</v>
      </c>
      <c r="G43" s="142">
        <f>+SPm!G5-SPm!F5+SPm!F41-SPm!G41</f>
        <v>-1971.494034265721</v>
      </c>
      <c r="H43" s="142">
        <f>+SPm!H5-SPm!G5+SPm!G41-SPm!H41</f>
        <v>-2010.9239149510358</v>
      </c>
      <c r="I43" s="142">
        <f>+SPm!I5-SPm!H5+SPm!H41-SPm!I41</f>
        <v>-2051.1423932500566</v>
      </c>
      <c r="J43" s="142">
        <f>+SPm!J5-SPm!I5+SPm!I41-SPm!J41</f>
        <v>-2092.1652411150571</v>
      </c>
      <c r="K43" s="142">
        <f>+SPm!K5-SPm!J5+SPm!J41-SPm!K41</f>
        <v>-2134.0085459373586</v>
      </c>
      <c r="L43" s="142">
        <f>+SPm!L5-SPm!K5+SPm!K41-SPm!L41</f>
        <v>-2176.6887168561061</v>
      </c>
      <c r="M43" s="142">
        <f>+SPm!M5-SPm!L5+SPm!L41-SPm!M41</f>
        <v>-2220.2224911932281</v>
      </c>
      <c r="N43" s="142">
        <f>+SPm!N5-SPm!M5+SPm!M41-SPm!N41</f>
        <v>-2336.8192079101955</v>
      </c>
      <c r="O43" s="142">
        <f>+SPm!O5-SPm!N5+SPm!N41-SPm!O41</f>
        <v>-2342.6490437460434</v>
      </c>
      <c r="P43" s="142">
        <f>+SPm!P5-SPm!O5+SPm!O41-SPm!P41</f>
        <v>-1342.9405355378358</v>
      </c>
      <c r="Q43" s="142">
        <f>+SPm!Q5-SPm!P5+SPm!P41-SPm!Q41</f>
        <v>-1292.9551101274255</v>
      </c>
      <c r="R43" s="142">
        <f>+SPm!R5-SPm!Q5+SPm!Q41-SPm!R41</f>
        <v>-1290.4558388569039</v>
      </c>
      <c r="S43" s="142">
        <f>+SPm!S5-SPm!R5+SPm!R41-SPm!S41</f>
        <v>-1290.330875293379</v>
      </c>
      <c r="T43" s="142">
        <f>+SPm!T5-SPm!S5+SPm!S41-SPm!T41</f>
        <v>-1290.324627115202</v>
      </c>
      <c r="U43" s="142">
        <f>+SPm!U5-SPm!T5+SPm!T41-SPm!U41</f>
        <v>-1290.3243147062949</v>
      </c>
      <c r="V43" s="142">
        <f>+SPm!V5-SPm!U5+SPm!U41-SPm!V41</f>
        <v>-1290.3242990858489</v>
      </c>
      <c r="W43" s="142">
        <f>+SPm!W5-SPm!V5+SPm!V41-SPm!W41</f>
        <v>-1290.3242983048258</v>
      </c>
      <c r="X43" s="142">
        <f>+SPm!X5-SPm!W5+SPm!W41-SPm!X41</f>
        <v>-1290.3242982657757</v>
      </c>
      <c r="Y43" s="142">
        <f>+SPm!Y5-SPm!X5+SPm!X41-SPm!Y41</f>
        <v>-238.4292583915485</v>
      </c>
      <c r="Z43" s="142">
        <f>+SPm!Z5-SPm!Y5+SPm!Y41-SPm!Z41</f>
        <v>-185.83450639783769</v>
      </c>
      <c r="AA43" s="142">
        <f>+SPm!AA5-SPm!Z5+SPm!Z41-SPm!AA41</f>
        <v>-183.20476879815396</v>
      </c>
      <c r="AB43" s="142">
        <f>+SPm!AB5-SPm!AA5+SPm!AA41-SPm!AB41</f>
        <v>816.9267180818315</v>
      </c>
      <c r="AC43" s="142">
        <f>+SPm!AC5-SPm!AB5+SPm!AB41-SPm!AC41</f>
        <v>866.93329242583059</v>
      </c>
      <c r="AD43" s="142">
        <f>+SPm!AD5-SPm!AC5+SPm!AC41-SPm!AD41</f>
        <v>869.4336211430309</v>
      </c>
      <c r="AE43" s="142">
        <f>+SPm!AE5-SPm!AD5+SPm!AD41-SPm!AE41</f>
        <v>869.55863757889165</v>
      </c>
      <c r="AF43" s="142">
        <f>+SPm!AF5-SPm!AE5+SPm!AE41-SPm!AF41</f>
        <v>869.56488840068414</v>
      </c>
      <c r="AG43" s="142">
        <f>+SPm!AG5-SPm!AF5+SPm!AF41-SPm!AG41</f>
        <v>869.56520094177358</v>
      </c>
      <c r="AH43" s="142">
        <f>+SPm!AH5-SPm!AG5+SPm!AG41-SPm!AH41</f>
        <v>869.56521656882796</v>
      </c>
      <c r="AI43" s="142">
        <f>+SPm!AI5-SPm!AH5+SPm!AH41-SPm!AI41</f>
        <v>869.56521735018032</v>
      </c>
      <c r="AJ43" s="142">
        <f>+SPm!AJ5-SPm!AI5+SPm!AI41-SPm!AJ41</f>
        <v>869.56521738924857</v>
      </c>
      <c r="AK43" s="142">
        <f>+SPm!AK5-SPm!AJ5+SPm!AJ41-SPm!AK41</f>
        <v>869.56521739120217</v>
      </c>
      <c r="AL43" s="142">
        <f>+SPm!AL5-SPm!AK5+SPm!AK41-SPm!AL41</f>
        <v>869.56521739129857</v>
      </c>
      <c r="AM43" s="142">
        <f>+SPm!AM5-SPm!AL5+SPm!AL41-SPm!AM41</f>
        <v>869.56521739130403</v>
      </c>
      <c r="AN43" s="142">
        <f>+SPm!AN5-SPm!AM5+SPm!AM41-SPm!AN41</f>
        <v>1869.565217391304</v>
      </c>
      <c r="AO43" s="142">
        <f>+SPm!AO5-SPm!AN5+SPm!AN41-SPm!AO41</f>
        <v>1919.565217391304</v>
      </c>
      <c r="AP43" s="142">
        <f>+SPm!AP5-SPm!AO5+SPm!AO41-SPm!AP41</f>
        <v>1922.065217391304</v>
      </c>
      <c r="AQ43" s="142">
        <f>+SPm!AQ5-SPm!AP5+SPm!AP41-SPm!AQ41</f>
        <v>1922.190217391304</v>
      </c>
      <c r="AR43" s="142">
        <f>+SPm!AR5-SPm!AQ5+SPm!AQ41-SPm!AR41</f>
        <v>1922.1964673913044</v>
      </c>
      <c r="AS43" s="142">
        <f>+SPm!AS5-SPm!AR5+SPm!AR41-SPm!AS41</f>
        <v>1846.8623991846471</v>
      </c>
      <c r="AT43" s="142">
        <f>+SPm!AT5-SPm!AS5+SPm!AS41-SPm!AT41</f>
        <v>1883.79964716834</v>
      </c>
      <c r="AU43" s="142">
        <f>+SPm!AU5-SPm!AT5+SPm!AT41-SPm!AU41</f>
        <v>1921.4756401117065</v>
      </c>
      <c r="AV43" s="142">
        <f>+SPm!AV5-SPm!AU5+SPm!AU41-SPm!AV41</f>
        <v>1959.9051529139415</v>
      </c>
      <c r="AW43" s="142">
        <f>+SPm!AW5-SPm!AV5+SPm!AV41-SPm!AW41</f>
        <v>1999.1032559722189</v>
      </c>
      <c r="AX43" s="142">
        <f>+SPm!AX5-SPm!AW5+SPm!AW41-SPm!AX41</f>
        <v>2039.0853210916648</v>
      </c>
      <c r="AY43" s="142">
        <f>+SPm!AY5-SPm!AX5+SPm!AX41-SPm!AY41</f>
        <v>2079.8670275134973</v>
      </c>
      <c r="AZ43" s="142">
        <f>+SPm!AZ5-SPm!AY5+SPm!AY41-SPm!AZ41</f>
        <v>2121.4643680637673</v>
      </c>
      <c r="BA43" s="142">
        <f>+SPm!BA5-SPm!AZ5+SPm!AZ41-SPm!BA41</f>
        <v>2163.8936554250431</v>
      </c>
      <c r="BB43" s="142">
        <f>+SPm!BB5-SPm!BA5+SPm!BA41-SPm!BB41</f>
        <v>12207.171528533545</v>
      </c>
      <c r="BC43" s="142">
        <f>+SPm!BC5-SPm!BB5+SPm!BB41-SPm!BC41</f>
        <v>12451.314959104217</v>
      </c>
      <c r="BD43" s="142">
        <f>+SPm!BD5-SPm!BC5+SPm!BC41-SPm!BD41</f>
        <v>12700.341258286295</v>
      </c>
      <c r="BE43" s="142">
        <f>+SPm!BE5-SPm!BD5+SPm!BD41-SPm!BE41</f>
        <v>12954.348083452031</v>
      </c>
      <c r="BF43" s="142">
        <f>+SPm!BF5-SPm!BE5+SPm!BE41-SPm!BF41</f>
        <v>13213.435045121063</v>
      </c>
      <c r="BG43" s="142">
        <f>+SPm!BG5-SPm!BF5+SPm!BF41-SPm!BG41</f>
        <v>13477.703746023486</v>
      </c>
      <c r="BH43" s="142">
        <f>+SPm!BH5-SPm!BG5+SPm!BG41-SPm!BH41</f>
        <v>13747.257820943953</v>
      </c>
      <c r="BI43" s="142">
        <f>+SPm!BI5-SPm!BH5+SPm!BH41-SPm!BI41</f>
        <v>14022.202977362831</v>
      </c>
      <c r="BJ43" s="142">
        <f>+SPm!BJ5-SPm!BI5+SPm!BI41-SPm!BJ41</f>
        <v>14302.647036910086</v>
      </c>
    </row>
  </sheetData>
  <hyperlinks>
    <hyperlink ref="A1" location="Input!A1" display="I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8"/>
  <sheetViews>
    <sheetView showGridLines="0" workbookViewId="0">
      <selection activeCell="B26" sqref="B26"/>
    </sheetView>
  </sheetViews>
  <sheetFormatPr defaultRowHeight="15" x14ac:dyDescent="0.25"/>
  <cols>
    <col min="1" max="1" width="55.7109375" bestFit="1" customWidth="1"/>
    <col min="2" max="2" width="11.85546875" bestFit="1" customWidth="1"/>
    <col min="3" max="6" width="12.140625" bestFit="1" customWidth="1"/>
  </cols>
  <sheetData>
    <row r="1" spans="1:6" x14ac:dyDescent="0.25">
      <c r="A1" s="102" t="s">
        <v>341</v>
      </c>
    </row>
    <row r="2" spans="1:6" x14ac:dyDescent="0.25">
      <c r="A2" t="str">
        <f>+SPm!A2</f>
        <v>STATO PATRIMONIALE</v>
      </c>
      <c r="B2" s="110">
        <f>YEAR(+SPm!N2)</f>
        <v>2014</v>
      </c>
      <c r="C2" s="110">
        <f>YEAR(+SPm!Z2)</f>
        <v>2015</v>
      </c>
      <c r="D2" s="110">
        <f>YEAR(+SPm!AL2)</f>
        <v>2016</v>
      </c>
      <c r="E2" s="110">
        <f>YEAR(+SPm!AX2)</f>
        <v>2017</v>
      </c>
      <c r="F2" s="110">
        <f>YEAR(+SPm!BJ2)</f>
        <v>2018</v>
      </c>
    </row>
    <row r="3" spans="1:6" x14ac:dyDescent="0.25">
      <c r="A3" s="2" t="str">
        <f>+SPm!A3</f>
        <v>Attivo</v>
      </c>
    </row>
    <row r="4" spans="1:6" x14ac:dyDescent="0.25">
      <c r="A4" s="2"/>
    </row>
    <row r="5" spans="1:6" x14ac:dyDescent="0.25">
      <c r="A5" s="2" t="str">
        <f>+SPm!A5</f>
        <v>Cassa e Banca</v>
      </c>
      <c r="B5" s="134">
        <f>+SPm!N5</f>
        <v>0</v>
      </c>
      <c r="C5" s="134">
        <f>+SPm!Z5</f>
        <v>0</v>
      </c>
      <c r="D5" s="134">
        <f>+SPm!AL5</f>
        <v>0</v>
      </c>
      <c r="E5" s="134">
        <f>+SPm!AX5</f>
        <v>12689.003549587927</v>
      </c>
      <c r="F5" s="134">
        <f>+SPm!BJ5</f>
        <v>138130.65105632774</v>
      </c>
    </row>
    <row r="6" spans="1:6" x14ac:dyDescent="0.25">
      <c r="A6" s="2"/>
      <c r="B6" s="135"/>
      <c r="C6" s="142"/>
      <c r="D6" s="142"/>
      <c r="E6" s="142"/>
      <c r="F6" s="142"/>
    </row>
    <row r="7" spans="1:6" x14ac:dyDescent="0.25">
      <c r="A7" s="1"/>
      <c r="B7" s="134"/>
      <c r="C7" s="142"/>
      <c r="D7" s="142"/>
      <c r="E7" s="142"/>
      <c r="F7" s="142"/>
    </row>
    <row r="8" spans="1:6" x14ac:dyDescent="0.25">
      <c r="A8" s="2" t="str">
        <f>+SPm!A8</f>
        <v>Crediti esegibili nell'esercizio</v>
      </c>
      <c r="B8" s="135">
        <f>SUM(B9:B11)</f>
        <v>1000</v>
      </c>
      <c r="C8" s="135">
        <f>SUM(C9:C11)</f>
        <v>2000</v>
      </c>
      <c r="D8" s="135">
        <f>SUM(D9:D11)</f>
        <v>3043.478260869565</v>
      </c>
      <c r="E8" s="135">
        <f>SUM(E9:E11)</f>
        <v>4253.7800709917583</v>
      </c>
      <c r="F8" s="135">
        <f>SUM(F9:F11)</f>
        <v>16762.613021126555</v>
      </c>
    </row>
    <row r="9" spans="1:6" x14ac:dyDescent="0.25">
      <c r="A9" s="1" t="str">
        <f>+SPm!A9</f>
        <v xml:space="preserve">       - Crediti v/clienti</v>
      </c>
      <c r="B9" s="134">
        <f>+SPm!N9</f>
        <v>1000</v>
      </c>
      <c r="C9" s="134">
        <f>+SPm!Z9</f>
        <v>2000</v>
      </c>
      <c r="D9" s="134">
        <f>+SPm!AL9</f>
        <v>3000</v>
      </c>
      <c r="E9" s="134">
        <f>+SPm!AX9</f>
        <v>4000</v>
      </c>
      <c r="F9" s="134">
        <f>+SPm!BJ9</f>
        <v>14000</v>
      </c>
    </row>
    <row r="10" spans="1:6" x14ac:dyDescent="0.25">
      <c r="A10" s="1" t="str">
        <f>+SPm!A10</f>
        <v xml:space="preserve">      -  Enti Previd. ed Assistenziali</v>
      </c>
      <c r="B10" s="134">
        <f>+SPm!N10</f>
        <v>0</v>
      </c>
      <c r="C10" s="134">
        <f>+SPm!Z10</f>
        <v>0</v>
      </c>
      <c r="D10" s="134">
        <f>+SPm!AL10</f>
        <v>0</v>
      </c>
      <c r="E10" s="134">
        <f>+SPm!AX10</f>
        <v>0</v>
      </c>
      <c r="F10" s="134">
        <f>+SPm!BJ10</f>
        <v>0</v>
      </c>
    </row>
    <row r="11" spans="1:6" x14ac:dyDescent="0.25">
      <c r="A11" s="1" t="str">
        <f>+SPm!A11</f>
        <v xml:space="preserve">      - Ratei e Risconti Attivi</v>
      </c>
      <c r="B11" s="134">
        <f>+SPm!N11</f>
        <v>0</v>
      </c>
      <c r="C11" s="134">
        <f>+SPm!Z11</f>
        <v>0</v>
      </c>
      <c r="D11" s="134">
        <f>+SPm!AL11</f>
        <v>43.478260869564956</v>
      </c>
      <c r="E11" s="134">
        <f>+SPm!AX11</f>
        <v>253.78007099175855</v>
      </c>
      <c r="F11" s="134">
        <f>+SPm!BJ11</f>
        <v>2762.6130211265549</v>
      </c>
    </row>
    <row r="12" spans="1:6" x14ac:dyDescent="0.25">
      <c r="A12" s="1"/>
      <c r="B12" s="134"/>
      <c r="C12" s="142"/>
      <c r="D12" s="142"/>
      <c r="E12" s="142"/>
      <c r="F12" s="142"/>
    </row>
    <row r="13" spans="1:6" x14ac:dyDescent="0.25">
      <c r="A13" s="2" t="str">
        <f>+SPm!A13</f>
        <v>Rim. Merci, Mat. Prime, Suss., Semilav.</v>
      </c>
      <c r="B13" s="135">
        <f>SUM(B14:B15)</f>
        <v>2000</v>
      </c>
      <c r="C13" s="135">
        <f t="shared" ref="C13:F13" si="0">SUM(C14:C15)</f>
        <v>4000</v>
      </c>
      <c r="D13" s="135">
        <f t="shared" si="0"/>
        <v>6000</v>
      </c>
      <c r="E13" s="135">
        <f t="shared" si="0"/>
        <v>8000</v>
      </c>
      <c r="F13" s="135">
        <f t="shared" si="0"/>
        <v>28000</v>
      </c>
    </row>
    <row r="14" spans="1:6" x14ac:dyDescent="0.25">
      <c r="A14" s="1" t="str">
        <f>+SPm!A14</f>
        <v xml:space="preserve">     - Rimanenze prodotti in corso di lavorazione, semilavorati e finiti</v>
      </c>
      <c r="B14" s="134">
        <f>+SPm!N14</f>
        <v>0</v>
      </c>
      <c r="C14" s="134">
        <f>+SPm!Z14</f>
        <v>0</v>
      </c>
      <c r="D14" s="134">
        <f>+SPm!AL14</f>
        <v>0</v>
      </c>
      <c r="E14" s="134">
        <f>+SPm!AX14</f>
        <v>0</v>
      </c>
      <c r="F14" s="134">
        <f>+SPm!BJ14</f>
        <v>0</v>
      </c>
    </row>
    <row r="15" spans="1:6" x14ac:dyDescent="0.25">
      <c r="A15" s="1" t="str">
        <f>+SPm!A15</f>
        <v xml:space="preserve">     - Rimanenze materie prime, sussidiare di consumo e merci</v>
      </c>
      <c r="B15" s="134">
        <f>+SPm!N15</f>
        <v>2000</v>
      </c>
      <c r="C15" s="134">
        <f>+SPm!Z15</f>
        <v>4000</v>
      </c>
      <c r="D15" s="134">
        <f>+SPm!AL15</f>
        <v>6000</v>
      </c>
      <c r="E15" s="134">
        <f>+SPm!AX15</f>
        <v>8000</v>
      </c>
      <c r="F15" s="134">
        <f>+SPm!BJ15</f>
        <v>28000</v>
      </c>
    </row>
    <row r="16" spans="1:6" x14ac:dyDescent="0.25">
      <c r="A16" s="4"/>
      <c r="B16" s="136"/>
      <c r="C16" s="142"/>
      <c r="D16" s="142"/>
      <c r="E16" s="142"/>
      <c r="F16" s="142"/>
    </row>
    <row r="17" spans="1:6" x14ac:dyDescent="0.25">
      <c r="A17" s="4"/>
      <c r="B17" s="136"/>
      <c r="C17" s="142"/>
      <c r="D17" s="142"/>
      <c r="E17" s="142"/>
      <c r="F17" s="142"/>
    </row>
    <row r="18" spans="1:6" x14ac:dyDescent="0.25">
      <c r="A18" s="2" t="str">
        <f>+SPm!A18</f>
        <v>Immobilizzazioni Materiali</v>
      </c>
      <c r="B18" s="135">
        <f>+B19-B21+B22-B25</f>
        <v>0</v>
      </c>
      <c r="C18" s="135">
        <f t="shared" ref="C18:F18" si="1">+C19-C21+C22-C25</f>
        <v>0</v>
      </c>
      <c r="D18" s="135">
        <f t="shared" si="1"/>
        <v>0</v>
      </c>
      <c r="E18" s="135">
        <f t="shared" si="1"/>
        <v>0</v>
      </c>
      <c r="F18" s="135">
        <f t="shared" si="1"/>
        <v>0</v>
      </c>
    </row>
    <row r="19" spans="1:6" x14ac:dyDescent="0.25">
      <c r="A19" s="4" t="str">
        <f>+SPm!A19</f>
        <v xml:space="preserve">    - Immobili</v>
      </c>
      <c r="B19" s="135">
        <f>+B20</f>
        <v>0</v>
      </c>
      <c r="C19" s="135">
        <f t="shared" ref="C19:F19" si="2">+C20</f>
        <v>0</v>
      </c>
      <c r="D19" s="135">
        <f t="shared" si="2"/>
        <v>0</v>
      </c>
      <c r="E19" s="135">
        <f t="shared" si="2"/>
        <v>0</v>
      </c>
      <c r="F19" s="135">
        <f t="shared" si="2"/>
        <v>0</v>
      </c>
    </row>
    <row r="20" spans="1:6" x14ac:dyDescent="0.25">
      <c r="A20" s="1" t="str">
        <f>+SPm!A20</f>
        <v xml:space="preserve">           1) Fabbricati </v>
      </c>
      <c r="B20" s="134">
        <f>+SPm!N20</f>
        <v>0</v>
      </c>
      <c r="C20" s="134">
        <f>+SPm!Z20</f>
        <v>0</v>
      </c>
      <c r="D20" s="134">
        <f>+SPm!AL20</f>
        <v>0</v>
      </c>
      <c r="E20" s="134">
        <f>+SPm!AX20</f>
        <v>0</v>
      </c>
      <c r="F20" s="134">
        <f>+SPm!BJ20</f>
        <v>0</v>
      </c>
    </row>
    <row r="21" spans="1:6" x14ac:dyDescent="0.25">
      <c r="A21" s="4" t="str">
        <f>+SPm!A21</f>
        <v xml:space="preserve">    - F.di Amm. Immobili</v>
      </c>
      <c r="B21" s="134">
        <f>+SPm!N21</f>
        <v>0</v>
      </c>
      <c r="C21" s="134">
        <f>+SPm!Z21</f>
        <v>0</v>
      </c>
      <c r="D21" s="134">
        <f>+SPm!AL21</f>
        <v>0</v>
      </c>
      <c r="E21" s="134">
        <f>+SPm!AX21</f>
        <v>0</v>
      </c>
      <c r="F21" s="134">
        <f>+SPm!BJ21</f>
        <v>0</v>
      </c>
    </row>
    <row r="22" spans="1:6" x14ac:dyDescent="0.25">
      <c r="A22" s="4" t="str">
        <f>+SPm!A22</f>
        <v xml:space="preserve">    - Impianti  Macchinari e Attrezzature</v>
      </c>
      <c r="B22" s="135">
        <f>+B23+B24</f>
        <v>0</v>
      </c>
      <c r="C22" s="135">
        <f t="shared" ref="C22:F22" si="3">+C23+C24</f>
        <v>0</v>
      </c>
      <c r="D22" s="135">
        <f t="shared" si="3"/>
        <v>0</v>
      </c>
      <c r="E22" s="135">
        <f t="shared" si="3"/>
        <v>0</v>
      </c>
      <c r="F22" s="135">
        <f t="shared" si="3"/>
        <v>0</v>
      </c>
    </row>
    <row r="23" spans="1:6" x14ac:dyDescent="0.25">
      <c r="A23" s="1" t="str">
        <f>+SPm!A23</f>
        <v xml:space="preserve">           1) Impianti e macchinari</v>
      </c>
      <c r="B23" s="134">
        <f>+SPm!N23</f>
        <v>0</v>
      </c>
      <c r="C23" s="134">
        <f>+SPm!Z23</f>
        <v>0</v>
      </c>
      <c r="D23" s="134">
        <f>+SPm!AL23</f>
        <v>0</v>
      </c>
      <c r="E23" s="134">
        <f>+SPm!AX23</f>
        <v>0</v>
      </c>
      <c r="F23" s="134">
        <f>+SPm!BJ23</f>
        <v>0</v>
      </c>
    </row>
    <row r="24" spans="1:6" x14ac:dyDescent="0.25">
      <c r="A24" s="1" t="str">
        <f>+SPm!A24</f>
        <v xml:space="preserve">           2) Attrezzature industriali e commerciali</v>
      </c>
      <c r="B24" s="134">
        <f>+SPm!N24</f>
        <v>0</v>
      </c>
      <c r="C24" s="134">
        <f>+SPm!Z24</f>
        <v>0</v>
      </c>
      <c r="D24" s="134">
        <f>+SPm!AL24</f>
        <v>0</v>
      </c>
      <c r="E24" s="134">
        <f>+SPm!AX24</f>
        <v>0</v>
      </c>
      <c r="F24" s="134">
        <f>+SPm!BJ24</f>
        <v>0</v>
      </c>
    </row>
    <row r="25" spans="1:6" x14ac:dyDescent="0.25">
      <c r="A25" s="4" t="str">
        <f>+SPm!A25</f>
        <v xml:space="preserve">    - F.di Amm. Impianti Macch. Attrezzature</v>
      </c>
      <c r="B25" s="134">
        <f>+SPm!N25</f>
        <v>0</v>
      </c>
      <c r="C25" s="134">
        <f>+SPm!Z25</f>
        <v>0</v>
      </c>
      <c r="D25" s="134">
        <f>+SPm!AL25</f>
        <v>0</v>
      </c>
      <c r="E25" s="134">
        <f>+SPm!AX25</f>
        <v>0</v>
      </c>
      <c r="F25" s="134">
        <f>+SPm!BJ25</f>
        <v>0</v>
      </c>
    </row>
    <row r="26" spans="1:6" x14ac:dyDescent="0.25">
      <c r="A26" s="4"/>
      <c r="B26" s="136"/>
      <c r="C26" s="142"/>
      <c r="D26" s="142"/>
      <c r="E26" s="142"/>
      <c r="F26" s="142"/>
    </row>
    <row r="27" spans="1:6" x14ac:dyDescent="0.25">
      <c r="A27" s="2" t="str">
        <f>+SPm!A27</f>
        <v>Immobilizzazioni immateriali</v>
      </c>
      <c r="B27" s="135">
        <f>+B28-B32</f>
        <v>0</v>
      </c>
      <c r="C27" s="135">
        <f t="shared" ref="C27:F27" si="4">+C28-C32</f>
        <v>0</v>
      </c>
      <c r="D27" s="135">
        <f t="shared" si="4"/>
        <v>0</v>
      </c>
      <c r="E27" s="135">
        <f t="shared" si="4"/>
        <v>0</v>
      </c>
      <c r="F27" s="135">
        <f t="shared" si="4"/>
        <v>0</v>
      </c>
    </row>
    <row r="28" spans="1:6" x14ac:dyDescent="0.25">
      <c r="A28" s="4" t="str">
        <f>+SPm!A28</f>
        <v xml:space="preserve">   - Altri Costi Pluriennali</v>
      </c>
      <c r="B28" s="135">
        <f>+SUM(B29:B31)</f>
        <v>0</v>
      </c>
      <c r="C28" s="135">
        <f t="shared" ref="C28:F28" si="5">+SUM(C29:C31)</f>
        <v>0</v>
      </c>
      <c r="D28" s="135">
        <f t="shared" si="5"/>
        <v>0</v>
      </c>
      <c r="E28" s="135">
        <f t="shared" si="5"/>
        <v>0</v>
      </c>
      <c r="F28" s="135">
        <f t="shared" si="5"/>
        <v>0</v>
      </c>
    </row>
    <row r="29" spans="1:6" x14ac:dyDescent="0.25">
      <c r="A29" s="1" t="str">
        <f>+SPm!A29</f>
        <v xml:space="preserve">           1) Costi d'impianto e ampliamento</v>
      </c>
      <c r="B29" s="134">
        <f>+SPm!N29</f>
        <v>0</v>
      </c>
      <c r="C29" s="134">
        <f>+SPm!Z29</f>
        <v>0</v>
      </c>
      <c r="D29" s="134">
        <f>+SPm!AL29</f>
        <v>0</v>
      </c>
      <c r="E29" s="134">
        <f>+SPm!AX29</f>
        <v>0</v>
      </c>
      <c r="F29" s="134">
        <f>+SPm!BJ29</f>
        <v>0</v>
      </c>
    </row>
    <row r="30" spans="1:6" x14ac:dyDescent="0.25">
      <c r="A30" s="1" t="str">
        <f>+SPm!A30</f>
        <v xml:space="preserve">           2) Ricerca&amp; Sviluppo</v>
      </c>
      <c r="B30" s="134">
        <f>+SPm!N30</f>
        <v>0</v>
      </c>
      <c r="C30" s="134">
        <f>+SPm!Z30</f>
        <v>0</v>
      </c>
      <c r="D30" s="134">
        <f>+SPm!AL30</f>
        <v>0</v>
      </c>
      <c r="E30" s="134">
        <f>+SPm!AX30</f>
        <v>0</v>
      </c>
      <c r="F30" s="134">
        <f>+SPm!BJ30</f>
        <v>0</v>
      </c>
    </row>
    <row r="31" spans="1:6" x14ac:dyDescent="0.25">
      <c r="A31" s="1" t="str">
        <f>+SPm!A31</f>
        <v xml:space="preserve">           3) Altre immobilizzazioni immateriali</v>
      </c>
      <c r="B31" s="134">
        <f>+SPm!N31</f>
        <v>0</v>
      </c>
      <c r="C31" s="134">
        <f>+SPm!Z31</f>
        <v>0</v>
      </c>
      <c r="D31" s="134">
        <f>+SPm!AL31</f>
        <v>0</v>
      </c>
      <c r="E31" s="134">
        <f>+SPm!AX31</f>
        <v>0</v>
      </c>
      <c r="F31" s="134">
        <f>+SPm!BJ31</f>
        <v>0</v>
      </c>
    </row>
    <row r="32" spans="1:6" x14ac:dyDescent="0.25">
      <c r="A32" s="4" t="str">
        <f>+SPm!A32</f>
        <v xml:space="preserve">  - F.di Amm. Imm.ni immateriali</v>
      </c>
      <c r="B32" s="134">
        <f>+SPm!N32</f>
        <v>0</v>
      </c>
      <c r="C32" s="134">
        <f>+SPm!Z32</f>
        <v>0</v>
      </c>
      <c r="D32" s="134">
        <f>+SPm!AL32</f>
        <v>0</v>
      </c>
      <c r="E32" s="134">
        <f>+SPm!AX32</f>
        <v>0</v>
      </c>
      <c r="F32" s="134">
        <f>+SPm!BJ32</f>
        <v>0</v>
      </c>
    </row>
    <row r="33" spans="1:6" x14ac:dyDescent="0.25">
      <c r="A33" s="1"/>
      <c r="B33" s="134"/>
      <c r="C33" s="142"/>
      <c r="D33" s="142"/>
      <c r="E33" s="142"/>
      <c r="F33" s="142"/>
    </row>
    <row r="34" spans="1:6" x14ac:dyDescent="0.25">
      <c r="A34" s="2" t="str">
        <f>+SPm!A34</f>
        <v>Risconto Leasing</v>
      </c>
      <c r="B34" s="134">
        <f>+SPm!N34</f>
        <v>0</v>
      </c>
      <c r="C34" s="134">
        <f>+SPm!Z34</f>
        <v>0</v>
      </c>
      <c r="D34" s="134">
        <f>+SPm!AL34</f>
        <v>0</v>
      </c>
      <c r="E34" s="134">
        <f>+SPm!AX34</f>
        <v>0</v>
      </c>
      <c r="F34" s="134">
        <f>+SPm!BJ34</f>
        <v>0</v>
      </c>
    </row>
    <row r="35" spans="1:6" x14ac:dyDescent="0.25">
      <c r="A35" s="1"/>
      <c r="B35" s="134"/>
      <c r="C35" s="142"/>
      <c r="D35" s="142"/>
      <c r="E35" s="142"/>
      <c r="F35" s="142"/>
    </row>
    <row r="36" spans="1:6" x14ac:dyDescent="0.25">
      <c r="A36" s="99" t="str">
        <f>+SPm!A36</f>
        <v>TOTALE ATTIVO</v>
      </c>
      <c r="B36" s="135">
        <f>+B27+B18+B13+B8+B5+B34</f>
        <v>3000</v>
      </c>
      <c r="C36" s="135">
        <f>+C27+C18+C13+C8+C5+C34</f>
        <v>6000</v>
      </c>
      <c r="D36" s="135">
        <f>+D27+D18+D13+D8+D5+D34</f>
        <v>9043.4782608695641</v>
      </c>
      <c r="E36" s="135">
        <f>+E27+E18+E13+E8+E5+E34</f>
        <v>24942.783620579685</v>
      </c>
      <c r="F36" s="135">
        <f>+F27+F18+F13+F8+F5+F34</f>
        <v>182893.26407745428</v>
      </c>
    </row>
    <row r="37" spans="1:6" x14ac:dyDescent="0.25">
      <c r="A37" s="1"/>
      <c r="B37" s="134"/>
      <c r="C37" s="142"/>
      <c r="D37" s="142"/>
      <c r="E37" s="142"/>
      <c r="F37" s="142"/>
    </row>
    <row r="38" spans="1:6" x14ac:dyDescent="0.25">
      <c r="A38" s="2" t="str">
        <f>+SPm!A38</f>
        <v>Passivo</v>
      </c>
      <c r="B38" s="134"/>
      <c r="C38" s="142"/>
      <c r="D38" s="142"/>
      <c r="E38" s="142"/>
      <c r="F38" s="142"/>
    </row>
    <row r="39" spans="1:6" x14ac:dyDescent="0.25">
      <c r="A39" s="1"/>
      <c r="B39" s="134"/>
      <c r="C39" s="142"/>
      <c r="D39" s="142"/>
      <c r="E39" s="142"/>
      <c r="F39" s="142"/>
    </row>
    <row r="40" spans="1:6" x14ac:dyDescent="0.25">
      <c r="A40" s="2" t="str">
        <f>+SPm!A40</f>
        <v>Banche a breve termine</v>
      </c>
      <c r="B40" s="135">
        <f>+B41</f>
        <v>4277.7620912381408</v>
      </c>
      <c r="C40" s="135">
        <f t="shared" ref="C40:F40" si="6">+C41</f>
        <v>18712.979097067062</v>
      </c>
      <c r="D40" s="135">
        <f t="shared" si="6"/>
        <v>9386.375421202416</v>
      </c>
      <c r="E40" s="135">
        <f t="shared" si="6"/>
        <v>0</v>
      </c>
      <c r="F40" s="135">
        <f t="shared" si="6"/>
        <v>0</v>
      </c>
    </row>
    <row r="41" spans="1:6" x14ac:dyDescent="0.25">
      <c r="A41" s="4" t="str">
        <f>+SPm!A41</f>
        <v xml:space="preserve">    - Banche e Depositi postali</v>
      </c>
      <c r="B41" s="134">
        <f>+SPm!N41</f>
        <v>4277.7620912381408</v>
      </c>
      <c r="C41" s="134">
        <f>+SPm!Z41</f>
        <v>18712.979097067062</v>
      </c>
      <c r="D41" s="134">
        <f>+SPm!AL41</f>
        <v>9386.375421202416</v>
      </c>
      <c r="E41" s="134">
        <f>+SPm!AX41</f>
        <v>0</v>
      </c>
      <c r="F41" s="134">
        <f>+SPm!BJ41</f>
        <v>0</v>
      </c>
    </row>
    <row r="42" spans="1:6" x14ac:dyDescent="0.25">
      <c r="A42" s="4"/>
      <c r="B42" s="136"/>
      <c r="C42" s="142"/>
      <c r="D42" s="142"/>
      <c r="E42" s="142"/>
      <c r="F42" s="142"/>
    </row>
    <row r="43" spans="1:6" x14ac:dyDescent="0.25">
      <c r="A43" s="2" t="str">
        <f>+SPm!A43</f>
        <v>Debiti Correnti</v>
      </c>
      <c r="B43" s="135">
        <f>+B44+SUM(B47:B48)</f>
        <v>116.84096039550975</v>
      </c>
      <c r="C43" s="135">
        <f>+C44+SUM(C47:C48)</f>
        <v>9.2917253198919294</v>
      </c>
      <c r="D43" s="135">
        <f>+D44+SUM(D47:D48)</f>
        <v>0</v>
      </c>
      <c r="E43" s="135">
        <f>+E44+SUM(E47:E48)</f>
        <v>0</v>
      </c>
      <c r="F43" s="135">
        <f>+F44+SUM(F47:F48)</f>
        <v>0</v>
      </c>
    </row>
    <row r="44" spans="1:6" x14ac:dyDescent="0.25">
      <c r="A44" s="4" t="str">
        <f>+SPm!A44</f>
        <v xml:space="preserve">    - Fornitori</v>
      </c>
      <c r="B44" s="135">
        <f>+B45+B46</f>
        <v>0</v>
      </c>
      <c r="C44" s="135">
        <f t="shared" ref="C44:F44" si="7">+C45+C46</f>
        <v>0</v>
      </c>
      <c r="D44" s="135">
        <f t="shared" si="7"/>
        <v>0</v>
      </c>
      <c r="E44" s="135">
        <f t="shared" si="7"/>
        <v>0</v>
      </c>
      <c r="F44" s="135">
        <f t="shared" si="7"/>
        <v>0</v>
      </c>
    </row>
    <row r="45" spans="1:6" x14ac:dyDescent="0.25">
      <c r="A45" s="1" t="str">
        <f>+SPm!A45</f>
        <v xml:space="preserve">          1)  Commerciali</v>
      </c>
      <c r="B45" s="134">
        <f>+SPm!N45</f>
        <v>0</v>
      </c>
      <c r="C45" s="134">
        <f>+SPm!Z45</f>
        <v>0</v>
      </c>
      <c r="D45" s="134">
        <f>+SPm!AL45</f>
        <v>0</v>
      </c>
      <c r="E45" s="134">
        <f>+SPm!AX45</f>
        <v>0</v>
      </c>
      <c r="F45" s="134">
        <f>+SPm!BJ45</f>
        <v>0</v>
      </c>
    </row>
    <row r="46" spans="1:6" x14ac:dyDescent="0.25">
      <c r="A46" s="1" t="str">
        <f>+SPm!A46</f>
        <v xml:space="preserve">          2)  Immobilizzazioni</v>
      </c>
      <c r="B46" s="134">
        <f>+SPm!N46</f>
        <v>0</v>
      </c>
      <c r="C46" s="134">
        <f>+SPm!Z46</f>
        <v>0</v>
      </c>
      <c r="D46" s="134">
        <f>+SPm!AL46</f>
        <v>0</v>
      </c>
      <c r="E46" s="134">
        <f>+SPm!AX46</f>
        <v>0</v>
      </c>
      <c r="F46" s="134">
        <f>+SPm!BJ46</f>
        <v>0</v>
      </c>
    </row>
    <row r="47" spans="1:6" x14ac:dyDescent="0.25">
      <c r="A47" s="4" t="str">
        <f>+SPm!A47</f>
        <v xml:space="preserve">    - Ratei e Risconti Passivi</v>
      </c>
      <c r="B47" s="134">
        <f>+SPm!N47</f>
        <v>116.84096039550975</v>
      </c>
      <c r="C47" s="134">
        <f>+SPm!Z47</f>
        <v>9.2917253198919294</v>
      </c>
      <c r="D47" s="134">
        <f>+SPm!AL47</f>
        <v>0</v>
      </c>
      <c r="E47" s="134">
        <f>+SPm!AX47</f>
        <v>0</v>
      </c>
      <c r="F47" s="134">
        <f>+SPm!BJ47</f>
        <v>0</v>
      </c>
    </row>
    <row r="48" spans="1:6" x14ac:dyDescent="0.25">
      <c r="A48" s="2"/>
      <c r="B48" s="134"/>
      <c r="C48" s="142"/>
      <c r="D48" s="142"/>
      <c r="E48" s="142"/>
      <c r="F48" s="142"/>
    </row>
    <row r="49" spans="1:6" x14ac:dyDescent="0.25">
      <c r="A49" s="2" t="str">
        <f>+SPm!A49</f>
        <v>Debito a m/lungo termine</v>
      </c>
      <c r="B49" s="135">
        <f>+SUM(B50:B52)</f>
        <v>10242.739424333504</v>
      </c>
      <c r="C49" s="135">
        <f>+SUM(C50:C52)</f>
        <v>0</v>
      </c>
      <c r="D49" s="135">
        <f>+SUM(D50:D52)</f>
        <v>0</v>
      </c>
      <c r="E49" s="135">
        <f>+SUM(E50:E52)</f>
        <v>0</v>
      </c>
      <c r="F49" s="135">
        <f>+SUM(F50:F52)</f>
        <v>0</v>
      </c>
    </row>
    <row r="50" spans="1:6" x14ac:dyDescent="0.25">
      <c r="A50" s="4" t="str">
        <f>+SPm!A50</f>
        <v xml:space="preserve"> '  - Mutui e Finanziamenti</v>
      </c>
      <c r="B50" s="134">
        <f>+SPm!N50</f>
        <v>10242.739424333504</v>
      </c>
      <c r="C50" s="134">
        <f>+SPm!Z50</f>
        <v>0</v>
      </c>
      <c r="D50" s="134">
        <f>+SPm!AL50</f>
        <v>0</v>
      </c>
      <c r="E50" s="134">
        <f>+SPm!AX50</f>
        <v>0</v>
      </c>
      <c r="F50" s="134">
        <f>+SPm!BJ50</f>
        <v>0</v>
      </c>
    </row>
    <row r="51" spans="1:6" x14ac:dyDescent="0.25">
      <c r="A51" s="4" t="str">
        <f>+SPm!A51</f>
        <v xml:space="preserve"> '  - Leasing</v>
      </c>
      <c r="B51" s="134">
        <f>+SPm!N51</f>
        <v>0</v>
      </c>
      <c r="C51" s="134">
        <f>+SPm!Z51</f>
        <v>0</v>
      </c>
      <c r="D51" s="134">
        <f>+SPm!AL51</f>
        <v>0</v>
      </c>
      <c r="E51" s="134">
        <f>+SPm!AX51</f>
        <v>0</v>
      </c>
      <c r="F51" s="134">
        <f>+SPm!BJ51</f>
        <v>0</v>
      </c>
    </row>
    <row r="52" spans="1:6" x14ac:dyDescent="0.25">
      <c r="A52" s="4" t="str">
        <f>+SPm!A52</f>
        <v xml:space="preserve">    - Altri Fondi</v>
      </c>
      <c r="B52" s="134">
        <f>+SPm!N52</f>
        <v>0</v>
      </c>
      <c r="C52" s="134">
        <f>+SPm!Z52</f>
        <v>0</v>
      </c>
      <c r="D52" s="134">
        <f>+SPm!AL52</f>
        <v>0</v>
      </c>
      <c r="E52" s="134">
        <f>+SPm!AX52</f>
        <v>0</v>
      </c>
      <c r="F52" s="134">
        <f>+SPm!BJ52</f>
        <v>0</v>
      </c>
    </row>
    <row r="53" spans="1:6" x14ac:dyDescent="0.25">
      <c r="A53" s="4"/>
      <c r="B53" s="136"/>
      <c r="C53" s="142"/>
      <c r="D53" s="142"/>
      <c r="E53" s="142"/>
      <c r="F53" s="142"/>
    </row>
    <row r="54" spans="1:6" x14ac:dyDescent="0.25">
      <c r="A54" s="2" t="str">
        <f>+SPm!A54</f>
        <v>Capitale Netto</v>
      </c>
      <c r="B54" s="135">
        <f>+B55+B56+B57+B61+B62</f>
        <v>-11637.342475967151</v>
      </c>
      <c r="C54" s="135">
        <f t="shared" ref="C54:F54" si="8">+C55+C56+C57+C61+C62</f>
        <v>-12722.270822387132</v>
      </c>
      <c r="D54" s="135">
        <f t="shared" si="8"/>
        <v>-342.89716033303114</v>
      </c>
      <c r="E54" s="135">
        <f t="shared" si="8"/>
        <v>24942.783620579507</v>
      </c>
      <c r="F54" s="135">
        <f t="shared" si="8"/>
        <v>182893.26407745414</v>
      </c>
    </row>
    <row r="55" spans="1:6" x14ac:dyDescent="0.25">
      <c r="A55" s="2" t="str">
        <f>+SPm!A55</f>
        <v xml:space="preserve">    - Capitale Sociale</v>
      </c>
      <c r="B55" s="134">
        <f>+SPm!N55</f>
        <v>0</v>
      </c>
      <c r="C55" s="134">
        <f>+SPm!Z55</f>
        <v>0</v>
      </c>
      <c r="D55" s="134">
        <f>+SPm!AL55</f>
        <v>0</v>
      </c>
      <c r="E55" s="134">
        <f>+SPm!AX55</f>
        <v>0</v>
      </c>
      <c r="F55" s="134">
        <f>+SPm!BJ55</f>
        <v>0</v>
      </c>
    </row>
    <row r="56" spans="1:6" x14ac:dyDescent="0.25">
      <c r="A56" s="2" t="str">
        <f>+SPm!A56</f>
        <v xml:space="preserve">    -  Riserva Legale</v>
      </c>
      <c r="B56" s="134">
        <f>+SPm!N56</f>
        <v>0</v>
      </c>
      <c r="C56" s="134">
        <f>+SPm!Z56</f>
        <v>0</v>
      </c>
      <c r="D56" s="134">
        <f>+SPm!AL56</f>
        <v>0</v>
      </c>
      <c r="E56" s="134">
        <f>+SPm!AX56</f>
        <v>0</v>
      </c>
      <c r="F56" s="134">
        <f>+SPm!BJ56</f>
        <v>0</v>
      </c>
    </row>
    <row r="57" spans="1:6" x14ac:dyDescent="0.25">
      <c r="A57" s="2" t="str">
        <f>+SPm!A57</f>
        <v xml:space="preserve">    - Altre Riserve</v>
      </c>
      <c r="B57" s="135">
        <f>+SUM(B58:B60)</f>
        <v>0</v>
      </c>
      <c r="C57" s="135">
        <f t="shared" ref="C57:F57" si="9">+SUM(C58:C60)</f>
        <v>0</v>
      </c>
      <c r="D57" s="135">
        <f t="shared" si="9"/>
        <v>0</v>
      </c>
      <c r="E57" s="135">
        <f t="shared" si="9"/>
        <v>0</v>
      </c>
      <c r="F57" s="135">
        <f t="shared" si="9"/>
        <v>0</v>
      </c>
    </row>
    <row r="58" spans="1:6" x14ac:dyDescent="0.25">
      <c r="A58" s="1" t="str">
        <f>+SPm!A58</f>
        <v xml:space="preserve">       1) Riserva statutaria</v>
      </c>
      <c r="B58" s="134">
        <f>+SPm!N58</f>
        <v>0</v>
      </c>
      <c r="C58" s="134">
        <f>+SPm!Z58</f>
        <v>0</v>
      </c>
      <c r="D58" s="134">
        <f>+SPm!AL58</f>
        <v>0</v>
      </c>
      <c r="E58" s="134">
        <f>+SPm!AX58</f>
        <v>0</v>
      </c>
      <c r="F58" s="134">
        <f>+SPm!BJ58</f>
        <v>0</v>
      </c>
    </row>
    <row r="59" spans="1:6" x14ac:dyDescent="0.25">
      <c r="A59" s="1" t="str">
        <f>+SPm!A59</f>
        <v xml:space="preserve">       2) Altre Riserve</v>
      </c>
      <c r="B59" s="134">
        <f>+SPm!N59</f>
        <v>0</v>
      </c>
      <c r="C59" s="134">
        <f>+SPm!Z59</f>
        <v>0</v>
      </c>
      <c r="D59" s="134">
        <f>+SPm!AL59</f>
        <v>0</v>
      </c>
      <c r="E59" s="134">
        <f>+SPm!AX59</f>
        <v>0</v>
      </c>
      <c r="F59" s="134">
        <f>+SPm!BJ59</f>
        <v>0</v>
      </c>
    </row>
    <row r="60" spans="1:6" x14ac:dyDescent="0.25">
      <c r="A60" s="1" t="str">
        <f>+SPm!A60</f>
        <v xml:space="preserve">       3) Riserva Ammortamenti anticipati</v>
      </c>
      <c r="B60" s="134">
        <f>+SPm!N60</f>
        <v>0</v>
      </c>
      <c r="C60" s="134">
        <f>+SPm!Z60</f>
        <v>0</v>
      </c>
      <c r="D60" s="134">
        <f>+SPm!AL60</f>
        <v>0</v>
      </c>
      <c r="E60" s="134">
        <f>+SPm!AX60</f>
        <v>0</v>
      </c>
      <c r="F60" s="134">
        <f>+SPm!BJ60</f>
        <v>0</v>
      </c>
    </row>
    <row r="61" spans="1:6" x14ac:dyDescent="0.25">
      <c r="A61" s="2" t="str">
        <f>+SPm!A61</f>
        <v xml:space="preserve">   - Utile a nuovo</v>
      </c>
      <c r="B61" s="134">
        <f>+SPm!N61</f>
        <v>-10291.877575776092</v>
      </c>
      <c r="C61" s="134">
        <f>+SPm!Z61</f>
        <v>-12539.06605358898</v>
      </c>
      <c r="D61" s="134">
        <f>+SPm!AL61</f>
        <v>-1212.4623777243351</v>
      </c>
      <c r="E61" s="134">
        <f>+SPm!AX61</f>
        <v>22862.916593066009</v>
      </c>
      <c r="F61" s="134">
        <f>+SPm!BJ61</f>
        <v>168304.56409980584</v>
      </c>
    </row>
    <row r="62" spans="1:6" x14ac:dyDescent="0.25">
      <c r="A62" s="2" t="str">
        <f>+SPm!A62</f>
        <v xml:space="preserve">   - Risultato di Esercizio</v>
      </c>
      <c r="B62" s="134">
        <f>+SPm!N62</f>
        <v>-1345.4649001910591</v>
      </c>
      <c r="C62" s="134">
        <f>+SPm!Z62</f>
        <v>-183.20476879815291</v>
      </c>
      <c r="D62" s="134">
        <f>+SPm!AL62</f>
        <v>869.56521739130392</v>
      </c>
      <c r="E62" s="134">
        <f>+SPm!AX62</f>
        <v>2079.8670275134978</v>
      </c>
      <c r="F62" s="134">
        <f>+SPm!BJ62</f>
        <v>14588.699977648295</v>
      </c>
    </row>
    <row r="63" spans="1:6" x14ac:dyDescent="0.25">
      <c r="A63" s="1"/>
      <c r="B63" s="134"/>
      <c r="C63" s="142"/>
      <c r="D63" s="142"/>
      <c r="E63" s="142"/>
      <c r="F63" s="142"/>
    </row>
    <row r="64" spans="1:6" x14ac:dyDescent="0.25">
      <c r="A64" s="2" t="str">
        <f>+SPm!A64</f>
        <v>TOTALE PASSIVO</v>
      </c>
      <c r="B64" s="135">
        <f>+B54+B49+B43+B40+B38</f>
        <v>3000.0000000000036</v>
      </c>
      <c r="C64" s="135">
        <f>+C54+C49+C43+C40+C38</f>
        <v>5999.9999999998217</v>
      </c>
      <c r="D64" s="135">
        <f>+D54+D49+D43+D40+D38</f>
        <v>9043.478260869384</v>
      </c>
      <c r="E64" s="135">
        <f>+E54+E49+E43+E40+E38</f>
        <v>24942.783620579507</v>
      </c>
      <c r="F64" s="135">
        <f>+F54+F49+F43+F40+F38</f>
        <v>182893.26407745414</v>
      </c>
    </row>
    <row r="65" spans="1:6" x14ac:dyDescent="0.25">
      <c r="A65" s="1"/>
      <c r="B65" s="134"/>
      <c r="C65" s="142"/>
      <c r="D65" s="142"/>
      <c r="E65" s="142"/>
      <c r="F65" s="142"/>
    </row>
    <row r="66" spans="1:6" x14ac:dyDescent="0.25">
      <c r="A66" s="1"/>
      <c r="B66" s="134"/>
      <c r="C66" s="142"/>
      <c r="D66" s="142"/>
      <c r="E66" s="142"/>
      <c r="F66" s="142"/>
    </row>
    <row r="67" spans="1:6" x14ac:dyDescent="0.25">
      <c r="A67" s="1"/>
      <c r="B67" s="134"/>
      <c r="C67" s="142"/>
      <c r="D67" s="142"/>
      <c r="E67" s="142"/>
      <c r="F67" s="142"/>
    </row>
    <row r="68" spans="1:6" x14ac:dyDescent="0.25">
      <c r="A68" s="2"/>
      <c r="B68" s="135">
        <f>+B36-B64</f>
        <v>-3.637978807091713E-12</v>
      </c>
      <c r="C68" s="135">
        <f>+C36-C64</f>
        <v>1.7826096154749393E-10</v>
      </c>
      <c r="D68" s="135">
        <f>+D36-D64</f>
        <v>1.8007995095103979E-10</v>
      </c>
      <c r="E68" s="135">
        <f>+E36-E64</f>
        <v>1.7826096154749393E-10</v>
      </c>
      <c r="F68" s="135">
        <f>+F36-F64</f>
        <v>0</v>
      </c>
    </row>
  </sheetData>
  <hyperlinks>
    <hyperlink ref="A1" location="Input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6"/>
  <sheetViews>
    <sheetView showGridLines="0" workbookViewId="0">
      <selection activeCell="B3" sqref="B3:F68"/>
    </sheetView>
  </sheetViews>
  <sheetFormatPr defaultRowHeight="15" x14ac:dyDescent="0.25"/>
  <cols>
    <col min="1" max="1" width="62.28515625" bestFit="1" customWidth="1"/>
    <col min="2" max="6" width="12.7109375" bestFit="1" customWidth="1"/>
  </cols>
  <sheetData>
    <row r="1" spans="1:6" x14ac:dyDescent="0.25">
      <c r="A1" s="102" t="s">
        <v>341</v>
      </c>
    </row>
    <row r="2" spans="1:6" x14ac:dyDescent="0.25">
      <c r="A2" t="str">
        <f>+CEm!A2</f>
        <v>CONTO ECONOMICO</v>
      </c>
      <c r="B2" s="111">
        <f>+'SP Anno'!B2</f>
        <v>2014</v>
      </c>
      <c r="C2" s="111">
        <f>+'SP Anno'!C2</f>
        <v>2015</v>
      </c>
      <c r="D2" s="111">
        <f>+'SP Anno'!D2</f>
        <v>2016</v>
      </c>
      <c r="E2" s="111">
        <f>+'SP Anno'!E2</f>
        <v>2017</v>
      </c>
      <c r="F2" s="111">
        <f>+'SP Anno'!F2</f>
        <v>2018</v>
      </c>
    </row>
    <row r="3" spans="1:6" x14ac:dyDescent="0.25">
      <c r="A3" s="1" t="str">
        <f>+CEm!A3</f>
        <v xml:space="preserve">     - Rimanenze iniziali  prodotti in corso di lavorazione, semilavorati e finiti</v>
      </c>
      <c r="B3" s="142"/>
      <c r="C3" s="134">
        <f>+B5</f>
        <v>2000</v>
      </c>
      <c r="D3" s="134">
        <f t="shared" ref="D3:F3" si="0">+C5</f>
        <v>4000</v>
      </c>
      <c r="E3" s="134">
        <f t="shared" si="0"/>
        <v>6000</v>
      </c>
      <c r="F3" s="134">
        <f t="shared" si="0"/>
        <v>8000</v>
      </c>
    </row>
    <row r="4" spans="1:6" x14ac:dyDescent="0.25">
      <c r="A4" s="1" t="str">
        <f>+CEm!A4</f>
        <v xml:space="preserve">     - Fatturato</v>
      </c>
      <c r="B4" s="134">
        <f>+SUM(CEm!B4:M4)</f>
        <v>12000</v>
      </c>
      <c r="C4" s="134">
        <f>+SUM(CEm!N4:Y4)</f>
        <v>24000</v>
      </c>
      <c r="D4" s="134">
        <f>+SUM(CEm!Z4:AK4)</f>
        <v>36000</v>
      </c>
      <c r="E4" s="134">
        <f>+SUM(CEm!AL4:AW4)</f>
        <v>48000</v>
      </c>
      <c r="F4" s="134">
        <f>+SUM(CEm!AX4:BI4)</f>
        <v>148000</v>
      </c>
    </row>
    <row r="5" spans="1:6" x14ac:dyDescent="0.25">
      <c r="A5" s="1" t="str">
        <f>+CEm!A5</f>
        <v xml:space="preserve">     - Rimanenze finali   prodotti in corso di lavorazione, semilavorati e finiti</v>
      </c>
      <c r="B5" s="134">
        <f>+CEm!M5</f>
        <v>2000</v>
      </c>
      <c r="C5" s="134">
        <f>+CEm!Y5</f>
        <v>4000</v>
      </c>
      <c r="D5" s="134">
        <f>+CEm!AK5</f>
        <v>6000</v>
      </c>
      <c r="E5" s="134">
        <f>+CEm!AW5</f>
        <v>8000</v>
      </c>
      <c r="F5" s="134">
        <f>+CEm!BI5</f>
        <v>28000</v>
      </c>
    </row>
    <row r="6" spans="1:6" x14ac:dyDescent="0.25">
      <c r="A6" s="11" t="str">
        <f>+CEm!A6</f>
        <v xml:space="preserve">       Valore della Produzione Tipica</v>
      </c>
      <c r="B6" s="138">
        <f>+B4+B5-B3</f>
        <v>14000</v>
      </c>
      <c r="C6" s="138">
        <f t="shared" ref="C6:F6" si="1">+C4+C5-C3</f>
        <v>26000</v>
      </c>
      <c r="D6" s="138">
        <f t="shared" si="1"/>
        <v>38000</v>
      </c>
      <c r="E6" s="138">
        <f t="shared" si="1"/>
        <v>50000</v>
      </c>
      <c r="F6" s="138">
        <f t="shared" si="1"/>
        <v>168000</v>
      </c>
    </row>
    <row r="7" spans="1:6" x14ac:dyDescent="0.25">
      <c r="A7" s="11"/>
      <c r="B7" s="142"/>
      <c r="C7" s="142"/>
      <c r="D7" s="142"/>
      <c r="E7" s="142"/>
      <c r="F7" s="142"/>
    </row>
    <row r="8" spans="1:6" x14ac:dyDescent="0.25">
      <c r="A8" s="1" t="str">
        <f>+CEm!A8</f>
        <v xml:space="preserve">     - Rimanenze iniziali materie prime, sussidiare di consumo e merci</v>
      </c>
      <c r="B8" s="142"/>
      <c r="C8" s="134">
        <f>+B10</f>
        <v>0</v>
      </c>
      <c r="D8" s="134">
        <f t="shared" ref="D8:F8" si="2">+C10</f>
        <v>0</v>
      </c>
      <c r="E8" s="134">
        <f t="shared" si="2"/>
        <v>0</v>
      </c>
      <c r="F8" s="134">
        <f t="shared" si="2"/>
        <v>0</v>
      </c>
    </row>
    <row r="9" spans="1:6" x14ac:dyDescent="0.25">
      <c r="A9" s="1" t="str">
        <f>+CEm!A9</f>
        <v xml:space="preserve">     - Acquisti Materie Prime</v>
      </c>
      <c r="B9" s="134">
        <f>+SUM(CEm!B9:M9)</f>
        <v>0</v>
      </c>
      <c r="C9" s="134">
        <f>+SUM(CEm!N9:Y9)</f>
        <v>0</v>
      </c>
      <c r="D9" s="134">
        <f>+SUM(CEm!Z9:AK9)</f>
        <v>0</v>
      </c>
      <c r="E9" s="134">
        <f>+SUM(CEm!AL9:AW9)</f>
        <v>0</v>
      </c>
      <c r="F9" s="134">
        <f>+SUM(CEm!AX9:BI9)</f>
        <v>0</v>
      </c>
    </row>
    <row r="10" spans="1:6" x14ac:dyDescent="0.25">
      <c r="A10" s="1" t="str">
        <f>+CEm!A10</f>
        <v xml:space="preserve">     - Rimanenze finali  materie prime, sussidiare di consumo e merci</v>
      </c>
      <c r="B10" s="134">
        <f>+CEm!M10</f>
        <v>0</v>
      </c>
      <c r="C10" s="134">
        <f>+CEm!Y10</f>
        <v>0</v>
      </c>
      <c r="D10" s="134">
        <f>+CEm!AK10</f>
        <v>0</v>
      </c>
      <c r="E10" s="134">
        <f>+CEm!AW10</f>
        <v>0</v>
      </c>
      <c r="F10" s="134">
        <f>+CEm!BI10</f>
        <v>0</v>
      </c>
    </row>
    <row r="11" spans="1:6" x14ac:dyDescent="0.25">
      <c r="A11" s="11" t="str">
        <f>+CEm!A11</f>
        <v xml:space="preserve">       Costo del venduto</v>
      </c>
      <c r="B11" s="138">
        <f>+B9+B8-B10</f>
        <v>0</v>
      </c>
      <c r="C11" s="138">
        <f t="shared" ref="C11:F11" si="3">+C9+C8-C10</f>
        <v>0</v>
      </c>
      <c r="D11" s="138">
        <f t="shared" si="3"/>
        <v>0</v>
      </c>
      <c r="E11" s="138">
        <f t="shared" si="3"/>
        <v>0</v>
      </c>
      <c r="F11" s="138">
        <f t="shared" si="3"/>
        <v>0</v>
      </c>
    </row>
    <row r="12" spans="1:6" x14ac:dyDescent="0.25">
      <c r="A12" s="11"/>
      <c r="B12" s="142"/>
      <c r="C12" s="142"/>
      <c r="D12" s="142"/>
      <c r="E12" s="142"/>
      <c r="F12" s="142"/>
    </row>
    <row r="13" spans="1:6" x14ac:dyDescent="0.25">
      <c r="A13" s="8" t="str">
        <f>+CEm!A13</f>
        <v xml:space="preserve">       MARGINE CONTRIBUZIONELORDO</v>
      </c>
      <c r="B13" s="138">
        <f>+B6-B11</f>
        <v>14000</v>
      </c>
      <c r="C13" s="138">
        <f t="shared" ref="C13:F13" si="4">+C6-C11</f>
        <v>26000</v>
      </c>
      <c r="D13" s="138">
        <f t="shared" si="4"/>
        <v>38000</v>
      </c>
      <c r="E13" s="138">
        <f t="shared" si="4"/>
        <v>50000</v>
      </c>
      <c r="F13" s="138">
        <f t="shared" si="4"/>
        <v>168000</v>
      </c>
    </row>
    <row r="14" spans="1:6" x14ac:dyDescent="0.25">
      <c r="A14" s="11"/>
      <c r="B14" s="142"/>
      <c r="C14" s="142"/>
      <c r="D14" s="142"/>
      <c r="E14" s="142"/>
      <c r="F14" s="142"/>
    </row>
    <row r="15" spans="1:6" x14ac:dyDescent="0.25">
      <c r="A15" s="12" t="str">
        <f>+CEm!A15</f>
        <v xml:space="preserve">    - Costi variabili di produzione</v>
      </c>
      <c r="B15" s="134">
        <f>+SUM(CEm!B15:M15)</f>
        <v>0</v>
      </c>
      <c r="C15" s="134">
        <f>+SUM(CEm!N15:Y15)</f>
        <v>0</v>
      </c>
      <c r="D15" s="134">
        <f>+SUM(CEm!Z15:AK15)</f>
        <v>0</v>
      </c>
      <c r="E15" s="134">
        <f>+SUM(CEm!AL15:AW15)</f>
        <v>0</v>
      </c>
      <c r="F15" s="134">
        <f>+SUM(CEm!AX15:BI15)</f>
        <v>0</v>
      </c>
    </row>
    <row r="16" spans="1:6" x14ac:dyDescent="0.25">
      <c r="A16" s="12" t="str">
        <f>+CEm!A16</f>
        <v xml:space="preserve">    - Costi variabili commerciali</v>
      </c>
      <c r="B16" s="134">
        <f>+SUM(CEm!B16:M16)</f>
        <v>0</v>
      </c>
      <c r="C16" s="134">
        <f>+SUM(CEm!N16:Y16)</f>
        <v>0</v>
      </c>
      <c r="D16" s="134">
        <f>+SUM(CEm!Z16:AK16)</f>
        <v>0</v>
      </c>
      <c r="E16" s="134">
        <f>+SUM(CEm!AL16:AW16)</f>
        <v>0</v>
      </c>
      <c r="F16" s="134">
        <f>+SUM(CEm!AX16:BI16)</f>
        <v>0</v>
      </c>
    </row>
    <row r="17" spans="1:6" x14ac:dyDescent="0.25">
      <c r="A17" s="12" t="str">
        <f>+CEm!A17</f>
        <v xml:space="preserve">    - Altri costi variabili</v>
      </c>
      <c r="B17" s="134">
        <f>+SUM(CEm!B17:M17)</f>
        <v>0</v>
      </c>
      <c r="C17" s="134">
        <f>+SUM(CEm!N17:Y17)</f>
        <v>0</v>
      </c>
      <c r="D17" s="134">
        <f>+SUM(CEm!Z17:AK17)</f>
        <v>0</v>
      </c>
      <c r="E17" s="134">
        <f>+SUM(CEm!AL17:AW17)</f>
        <v>0</v>
      </c>
      <c r="F17" s="134">
        <f>+SUM(CEm!AX17:BI17)</f>
        <v>0</v>
      </c>
    </row>
    <row r="18" spans="1:6" x14ac:dyDescent="0.25">
      <c r="A18" s="11" t="str">
        <f>+CEm!A18</f>
        <v xml:space="preserve">       Costi Variabili</v>
      </c>
      <c r="B18" s="138">
        <f>SUM(B15:B17)</f>
        <v>0</v>
      </c>
      <c r="C18" s="138">
        <f t="shared" ref="C18:F18" si="5">SUM(C15:C17)</f>
        <v>0</v>
      </c>
      <c r="D18" s="138">
        <f t="shared" si="5"/>
        <v>0</v>
      </c>
      <c r="E18" s="138">
        <f t="shared" si="5"/>
        <v>0</v>
      </c>
      <c r="F18" s="138">
        <f t="shared" si="5"/>
        <v>0</v>
      </c>
    </row>
    <row r="19" spans="1:6" x14ac:dyDescent="0.25">
      <c r="A19" s="11"/>
      <c r="B19" s="142"/>
      <c r="C19" s="142"/>
      <c r="D19" s="142"/>
      <c r="E19" s="142"/>
      <c r="F19" s="142"/>
    </row>
    <row r="20" spans="1:6" x14ac:dyDescent="0.25">
      <c r="A20" s="12" t="str">
        <f>+CEm!A20</f>
        <v xml:space="preserve">    - Costi fissi di produzione</v>
      </c>
      <c r="B20" s="134">
        <f>+SUM(CEm!B20:M20)</f>
        <v>0</v>
      </c>
      <c r="C20" s="134">
        <f>+SUM(CEm!N20:Y20)</f>
        <v>0</v>
      </c>
      <c r="D20" s="134">
        <f>+SUM(CEm!Z20:AK20)</f>
        <v>0</v>
      </c>
      <c r="E20" s="134">
        <f>+SUM(CEm!AL20:AW20)</f>
        <v>0</v>
      </c>
      <c r="F20" s="134">
        <f>+SUM(CEm!AX20:BI20)</f>
        <v>0</v>
      </c>
    </row>
    <row r="21" spans="1:6" x14ac:dyDescent="0.25">
      <c r="A21" s="12" t="str">
        <f>+CEm!A21</f>
        <v xml:space="preserve">    - spese di trasporto</v>
      </c>
      <c r="B21" s="134">
        <f>+SUM(CEm!B21:M21)</f>
        <v>0</v>
      </c>
      <c r="C21" s="134">
        <f>+SUM(CEm!N21:Y21)</f>
        <v>0</v>
      </c>
      <c r="D21" s="134">
        <f>+SUM(CEm!Z21:AK21)</f>
        <v>0</v>
      </c>
      <c r="E21" s="134">
        <f>+SUM(CEm!AL21:AW21)</f>
        <v>0</v>
      </c>
      <c r="F21" s="134">
        <f>+SUM(CEm!AX21:BI21)</f>
        <v>0</v>
      </c>
    </row>
    <row r="22" spans="1:6" x14ac:dyDescent="0.25">
      <c r="A22" s="12" t="str">
        <f>+CEm!A22</f>
        <v xml:space="preserve">    - lavorazioni presso terzi</v>
      </c>
      <c r="B22" s="134">
        <f>+SUM(CEm!B22:M22)</f>
        <v>0</v>
      </c>
      <c r="C22" s="134">
        <f>+SUM(CEm!N22:Y22)</f>
        <v>0</v>
      </c>
      <c r="D22" s="134">
        <f>+SUM(CEm!Z22:AK22)</f>
        <v>0</v>
      </c>
      <c r="E22" s="134">
        <f>+SUM(CEm!AL22:AW22)</f>
        <v>0</v>
      </c>
      <c r="F22" s="134">
        <f>+SUM(CEm!AX22:BI22)</f>
        <v>0</v>
      </c>
    </row>
    <row r="23" spans="1:6" x14ac:dyDescent="0.25">
      <c r="A23" s="12" t="str">
        <f>+CEm!A23</f>
        <v xml:space="preserve">    - consulenze tecnico-produttive</v>
      </c>
      <c r="B23" s="134">
        <f>+SUM(CEm!B23:M23)</f>
        <v>0</v>
      </c>
      <c r="C23" s="134">
        <f>+SUM(CEm!N23:Y23)</f>
        <v>0</v>
      </c>
      <c r="D23" s="134">
        <f>+SUM(CEm!Z23:AK23)</f>
        <v>0</v>
      </c>
      <c r="E23" s="134">
        <f>+SUM(CEm!AL23:AW23)</f>
        <v>0</v>
      </c>
      <c r="F23" s="134">
        <f>+SUM(CEm!AX23:BI23)</f>
        <v>0</v>
      </c>
    </row>
    <row r="24" spans="1:6" x14ac:dyDescent="0.25">
      <c r="A24" s="12" t="str">
        <f>+CEm!A24</f>
        <v xml:space="preserve">    - manutenzioni industriali</v>
      </c>
      <c r="B24" s="134">
        <f>+SUM(CEm!B24:M24)</f>
        <v>0</v>
      </c>
      <c r="C24" s="134">
        <f>+SUM(CEm!N24:Y24)</f>
        <v>0</v>
      </c>
      <c r="D24" s="134">
        <f>+SUM(CEm!Z24:AK24)</f>
        <v>0</v>
      </c>
      <c r="E24" s="134">
        <f>+SUM(CEm!AL24:AW24)</f>
        <v>0</v>
      </c>
      <c r="F24" s="134">
        <f>+SUM(CEm!AX24:BI24)</f>
        <v>0</v>
      </c>
    </row>
    <row r="25" spans="1:6" x14ac:dyDescent="0.25">
      <c r="A25" s="12" t="str">
        <f>+CEm!A25</f>
        <v xml:space="preserve">    - servizi vari</v>
      </c>
      <c r="B25" s="134">
        <f>+SUM(CEm!B25:M25)</f>
        <v>0</v>
      </c>
      <c r="C25" s="134">
        <f>+SUM(CEm!N25:Y25)</f>
        <v>0</v>
      </c>
      <c r="D25" s="134">
        <f>+SUM(CEm!Z25:AK25)</f>
        <v>0</v>
      </c>
      <c r="E25" s="134">
        <f>+SUM(CEm!AL25:AW25)</f>
        <v>0</v>
      </c>
      <c r="F25" s="134">
        <f>+SUM(CEm!AX25:BI25)</f>
        <v>0</v>
      </c>
    </row>
    <row r="26" spans="1:6" x14ac:dyDescent="0.25">
      <c r="A26" s="12" t="str">
        <f>+CEm!A26</f>
        <v xml:space="preserve">    - canoni </v>
      </c>
      <c r="B26" s="134">
        <f>+SUM(CEm!B26:M26)</f>
        <v>0</v>
      </c>
      <c r="C26" s="134">
        <f>+SUM(CEm!N26:Y26)</f>
        <v>0</v>
      </c>
      <c r="D26" s="134">
        <f>+SUM(CEm!Z26:AK26)</f>
        <v>0</v>
      </c>
      <c r="E26" s="134">
        <f>+SUM(CEm!AL26:AW26)</f>
        <v>0</v>
      </c>
      <c r="F26" s="134">
        <f>+SUM(CEm!AX26:BI26)</f>
        <v>0</v>
      </c>
    </row>
    <row r="27" spans="1:6" x14ac:dyDescent="0.25">
      <c r="A27" s="12" t="str">
        <f>+CEm!A27</f>
        <v xml:space="preserve">    - canoni leasing</v>
      </c>
      <c r="B27" s="134">
        <f>+SUM(CEm!B27:M27)</f>
        <v>0</v>
      </c>
      <c r="C27" s="134">
        <f>+SUM(CEm!N27:Y27)</f>
        <v>0</v>
      </c>
      <c r="D27" s="134">
        <f>+SUM(CEm!Z27:AK27)</f>
        <v>0</v>
      </c>
      <c r="E27" s="134">
        <f>+SUM(CEm!AL27:AW27)</f>
        <v>0</v>
      </c>
      <c r="F27" s="134">
        <f>+SUM(CEm!AX27:BI27)</f>
        <v>0</v>
      </c>
    </row>
    <row r="28" spans="1:6" x14ac:dyDescent="0.25">
      <c r="A28" s="12" t="str">
        <f>+CEm!A28</f>
        <v xml:space="preserve">    - spese di trasporto</v>
      </c>
      <c r="B28" s="134">
        <f>+SUM(CEm!B28:M28)</f>
        <v>0</v>
      </c>
      <c r="C28" s="134">
        <f>+SUM(CEm!N28:Y28)</f>
        <v>0</v>
      </c>
      <c r="D28" s="134">
        <f>+SUM(CEm!Z28:AK28)</f>
        <v>0</v>
      </c>
      <c r="E28" s="134">
        <f>+SUM(CEm!AL28:AW28)</f>
        <v>0</v>
      </c>
      <c r="F28" s="134">
        <f>+SUM(CEm!AX28:BI28)</f>
        <v>0</v>
      </c>
    </row>
    <row r="29" spans="1:6" x14ac:dyDescent="0.25">
      <c r="A29" s="12" t="str">
        <f>+CEm!A29</f>
        <v xml:space="preserve">    - spese varie</v>
      </c>
      <c r="B29" s="134">
        <f>+SUM(CEm!B29:M29)</f>
        <v>0</v>
      </c>
      <c r="C29" s="134">
        <f>+SUM(CEm!N29:Y29)</f>
        <v>0</v>
      </c>
      <c r="D29" s="134">
        <f>+SUM(CEm!Z29:AK29)</f>
        <v>0</v>
      </c>
      <c r="E29" s="134">
        <f>+SUM(CEm!AL29:AW29)</f>
        <v>0</v>
      </c>
      <c r="F29" s="134">
        <f>+SUM(CEm!AX29:BI29)</f>
        <v>0</v>
      </c>
    </row>
    <row r="30" spans="1:6" x14ac:dyDescent="0.25">
      <c r="A30" s="12" t="str">
        <f>+CEm!A30</f>
        <v xml:space="preserve">    - royalties</v>
      </c>
      <c r="B30" s="134">
        <f>+SUM(CEm!B30:M30)</f>
        <v>0</v>
      </c>
      <c r="C30" s="134">
        <f>+SUM(CEm!N30:Y30)</f>
        <v>0</v>
      </c>
      <c r="D30" s="134">
        <f>+SUM(CEm!Z30:AK30)</f>
        <v>0</v>
      </c>
      <c r="E30" s="134">
        <f>+SUM(CEm!AL30:AW30)</f>
        <v>0</v>
      </c>
      <c r="F30" s="134">
        <f>+SUM(CEm!AX30:BI30)</f>
        <v>0</v>
      </c>
    </row>
    <row r="31" spans="1:6" x14ac:dyDescent="0.25">
      <c r="A31" s="12" t="str">
        <f>+CEm!A31</f>
        <v xml:space="preserve">    - consulenze legali, fiscali, notarili, ecc…</v>
      </c>
      <c r="B31" s="134">
        <f>+SUM(CEm!B31:M31)</f>
        <v>0</v>
      </c>
      <c r="C31" s="134">
        <f>+SUM(CEm!N31:Y31)</f>
        <v>0</v>
      </c>
      <c r="D31" s="134">
        <f>+SUM(CEm!Z31:AK31)</f>
        <v>0</v>
      </c>
      <c r="E31" s="134">
        <f>+SUM(CEm!AL31:AW31)</f>
        <v>0</v>
      </c>
      <c r="F31" s="134">
        <f>+SUM(CEm!AX31:BI31)</f>
        <v>0</v>
      </c>
    </row>
    <row r="32" spans="1:6" x14ac:dyDescent="0.25">
      <c r="A32" s="12" t="str">
        <f>+CEm!A32</f>
        <v xml:space="preserve">    - compensi amministratori</v>
      </c>
      <c r="B32" s="134">
        <f>+SUM(CEm!B32:M32)</f>
        <v>0</v>
      </c>
      <c r="C32" s="134">
        <f>+SUM(CEm!N32:Y32)</f>
        <v>0</v>
      </c>
      <c r="D32" s="134">
        <f>+SUM(CEm!Z32:AK32)</f>
        <v>0</v>
      </c>
      <c r="E32" s="134">
        <f>+SUM(CEm!AL32:AW32)</f>
        <v>0</v>
      </c>
      <c r="F32" s="134">
        <f>+SUM(CEm!AX32:BI32)</f>
        <v>0</v>
      </c>
    </row>
    <row r="33" spans="1:6" x14ac:dyDescent="0.25">
      <c r="A33" s="12" t="str">
        <f>+CEm!A33</f>
        <v xml:space="preserve">    - spese postali</v>
      </c>
      <c r="B33" s="134">
        <f>+SUM(CEm!B33:M33)</f>
        <v>0</v>
      </c>
      <c r="C33" s="134">
        <f>+SUM(CEm!N33:Y33)</f>
        <v>0</v>
      </c>
      <c r="D33" s="134">
        <f>+SUM(CEm!Z33:AK33)</f>
        <v>0</v>
      </c>
      <c r="E33" s="134">
        <f>+SUM(CEm!AL33:AW33)</f>
        <v>0</v>
      </c>
      <c r="F33" s="134">
        <f>+SUM(CEm!AX33:BI33)</f>
        <v>0</v>
      </c>
    </row>
    <row r="34" spans="1:6" x14ac:dyDescent="0.25">
      <c r="A34" s="12" t="str">
        <f>+CEm!A34</f>
        <v xml:space="preserve">    - oneri bancari</v>
      </c>
      <c r="B34" s="134">
        <f>+SUM(CEm!B34:M34)</f>
        <v>0</v>
      </c>
      <c r="C34" s="134">
        <f>+SUM(CEm!N34:Y34)</f>
        <v>0</v>
      </c>
      <c r="D34" s="134">
        <f>+SUM(CEm!Z34:AK34)</f>
        <v>0</v>
      </c>
      <c r="E34" s="134">
        <f>+SUM(CEm!AL34:AW34)</f>
        <v>0</v>
      </c>
      <c r="F34" s="134">
        <f>+SUM(CEm!AX34:BI34)</f>
        <v>0</v>
      </c>
    </row>
    <row r="35" spans="1:6" x14ac:dyDescent="0.25">
      <c r="A35" s="12" t="str">
        <f>+CEm!A35</f>
        <v xml:space="preserve">    - utenze</v>
      </c>
      <c r="B35" s="134">
        <f>+SUM(CEm!B35:M35)</f>
        <v>0</v>
      </c>
      <c r="C35" s="134">
        <f>+SUM(CEm!N35:Y35)</f>
        <v>0</v>
      </c>
      <c r="D35" s="134">
        <f>+SUM(CEm!Z35:AK35)</f>
        <v>0</v>
      </c>
      <c r="E35" s="134">
        <f>+SUM(CEm!AL35:AW35)</f>
        <v>0</v>
      </c>
      <c r="F35" s="134">
        <f>+SUM(CEm!AX35:BI35)</f>
        <v>0</v>
      </c>
    </row>
    <row r="36" spans="1:6" x14ac:dyDescent="0.25">
      <c r="A36" s="12" t="str">
        <f>+CEm!A36</f>
        <v xml:space="preserve">    - affitti e locazioni passive</v>
      </c>
      <c r="B36" s="134">
        <f>+SUM(CEm!B36:M36)</f>
        <v>0</v>
      </c>
      <c r="C36" s="134">
        <f>+SUM(CEm!N36:Y36)</f>
        <v>0</v>
      </c>
      <c r="D36" s="134">
        <f>+SUM(CEm!Z36:AK36)</f>
        <v>0</v>
      </c>
      <c r="E36" s="134">
        <f>+SUM(CEm!AL36:AW36)</f>
        <v>0</v>
      </c>
      <c r="F36" s="134">
        <f>+SUM(CEm!AX36:BI36)</f>
        <v>0</v>
      </c>
    </row>
    <row r="37" spans="1:6" x14ac:dyDescent="0.25">
      <c r="A37" s="12" t="str">
        <f>+CEm!A37</f>
        <v xml:space="preserve">    - altri costi amministrativi</v>
      </c>
      <c r="B37" s="134">
        <f>+SUM(CEm!B37:M37)</f>
        <v>0</v>
      </c>
      <c r="C37" s="134">
        <f>+SUM(CEm!N37:Y37)</f>
        <v>0</v>
      </c>
      <c r="D37" s="134">
        <f>+SUM(CEm!Z37:AK37)</f>
        <v>0</v>
      </c>
      <c r="E37" s="134">
        <f>+SUM(CEm!AL37:AW37)</f>
        <v>0</v>
      </c>
      <c r="F37" s="134">
        <f>+SUM(CEm!AX37:BI37)</f>
        <v>0</v>
      </c>
    </row>
    <row r="38" spans="1:6" x14ac:dyDescent="0.25">
      <c r="A38" s="12" t="str">
        <f>+CEm!A38</f>
        <v xml:space="preserve">    - costi diversi</v>
      </c>
      <c r="B38" s="134">
        <f>+SUM(CEm!B38:M38)</f>
        <v>0</v>
      </c>
      <c r="C38" s="134">
        <f>+SUM(CEm!N38:Y38)</f>
        <v>0</v>
      </c>
      <c r="D38" s="134">
        <f>+SUM(CEm!Z38:AK38)</f>
        <v>0</v>
      </c>
      <c r="E38" s="134">
        <f>+SUM(CEm!AL38:AW38)</f>
        <v>0</v>
      </c>
      <c r="F38" s="134">
        <f>+SUM(CEm!AX38:BI38)</f>
        <v>0</v>
      </c>
    </row>
    <row r="39" spans="1:6" x14ac:dyDescent="0.25">
      <c r="A39" s="12" t="str">
        <f>+CEm!A39</f>
        <v xml:space="preserve">    - premi assicurativi</v>
      </c>
      <c r="B39" s="134">
        <f>+SUM(CEm!B39:M39)</f>
        <v>0</v>
      </c>
      <c r="C39" s="134">
        <f>+SUM(CEm!N39:Y39)</f>
        <v>0</v>
      </c>
      <c r="D39" s="134">
        <f>+SUM(CEm!Z39:AK39)</f>
        <v>0</v>
      </c>
      <c r="E39" s="134">
        <f>+SUM(CEm!AL39:AW39)</f>
        <v>0</v>
      </c>
      <c r="F39" s="134">
        <f>+SUM(CEm!AX39:BI39)</f>
        <v>0</v>
      </c>
    </row>
    <row r="40" spans="1:6" x14ac:dyDescent="0.25">
      <c r="A40" s="11" t="str">
        <f>+CEm!A40</f>
        <v xml:space="preserve">       Costi Fissi</v>
      </c>
      <c r="B40" s="138">
        <f t="shared" ref="B40:F40" si="6">SUM(B20:B39)</f>
        <v>0</v>
      </c>
      <c r="C40" s="138">
        <f t="shared" si="6"/>
        <v>0</v>
      </c>
      <c r="D40" s="138">
        <f t="shared" si="6"/>
        <v>0</v>
      </c>
      <c r="E40" s="138">
        <f t="shared" si="6"/>
        <v>0</v>
      </c>
      <c r="F40" s="138">
        <f t="shared" si="6"/>
        <v>0</v>
      </c>
    </row>
    <row r="41" spans="1:6" x14ac:dyDescent="0.25">
      <c r="A41" s="11"/>
      <c r="B41" s="142"/>
      <c r="C41" s="142"/>
      <c r="D41" s="142"/>
      <c r="E41" s="142"/>
      <c r="F41" s="142"/>
    </row>
    <row r="42" spans="1:6" x14ac:dyDescent="0.25">
      <c r="A42" s="1" t="str">
        <f>+CEm!A42</f>
        <v xml:space="preserve">     - Costo del personale</v>
      </c>
      <c r="B42" s="134">
        <f>+SUM(CEm!B42:M42)</f>
        <v>26086.956521739125</v>
      </c>
      <c r="C42" s="134">
        <f>+SUM(CEm!N42:Y42)</f>
        <v>26086.956521739125</v>
      </c>
      <c r="D42" s="134">
        <f>+SUM(CEm!Z42:AK42)</f>
        <v>26086.956521739125</v>
      </c>
      <c r="E42" s="134">
        <f>+SUM(CEm!AL42:AW42)</f>
        <v>26086.956521739125</v>
      </c>
      <c r="F42" s="134">
        <f>+SUM(CEm!AX42:BI42)</f>
        <v>26086.956521739125</v>
      </c>
    </row>
    <row r="43" spans="1:6" x14ac:dyDescent="0.25">
      <c r="A43" s="11" t="str">
        <f>+CEm!A43</f>
        <v xml:space="preserve">       Costo del Lavoro</v>
      </c>
      <c r="B43" s="138">
        <f>+B42</f>
        <v>26086.956521739125</v>
      </c>
      <c r="C43" s="138">
        <f t="shared" ref="C43:F43" si="7">+C42</f>
        <v>26086.956521739125</v>
      </c>
      <c r="D43" s="138">
        <f t="shared" si="7"/>
        <v>26086.956521739125</v>
      </c>
      <c r="E43" s="138">
        <f t="shared" si="7"/>
        <v>26086.956521739125</v>
      </c>
      <c r="F43" s="138">
        <f t="shared" si="7"/>
        <v>26086.956521739125</v>
      </c>
    </row>
    <row r="44" spans="1:6" x14ac:dyDescent="0.25">
      <c r="A44" s="8"/>
      <c r="B44" s="142"/>
      <c r="C44" s="142"/>
      <c r="D44" s="142"/>
      <c r="E44" s="142"/>
      <c r="F44" s="142"/>
    </row>
    <row r="45" spans="1:6" x14ac:dyDescent="0.25">
      <c r="A45" s="8" t="str">
        <f>+CEm!A45</f>
        <v xml:space="preserve">       MARGINE OPERATIVO LORDO</v>
      </c>
      <c r="B45" s="139">
        <f>+B13-B18-B40-B43</f>
        <v>-12086.956521739125</v>
      </c>
      <c r="C45" s="139">
        <f>+C13-C18-C40-C43</f>
        <v>-86.956521739124582</v>
      </c>
      <c r="D45" s="139">
        <f>+D13-D18-D40-D43</f>
        <v>11913.043478260875</v>
      </c>
      <c r="E45" s="139">
        <f>+E13-E18-E40-E43</f>
        <v>23913.043478260875</v>
      </c>
      <c r="F45" s="139">
        <f>+F13-F18-F40-F43</f>
        <v>141913.04347826086</v>
      </c>
    </row>
    <row r="46" spans="1:6" x14ac:dyDescent="0.25">
      <c r="A46" s="8"/>
      <c r="B46" s="142"/>
      <c r="C46" s="142"/>
      <c r="D46" s="142"/>
      <c r="E46" s="142"/>
      <c r="F46" s="142"/>
    </row>
    <row r="47" spans="1:6" x14ac:dyDescent="0.25">
      <c r="A47" s="1" t="str">
        <f>+CEm!A47</f>
        <v xml:space="preserve">     - Ammortamenti materiali immobili</v>
      </c>
      <c r="B47" s="134">
        <f>+SUM(CEm!B47:M47)</f>
        <v>0</v>
      </c>
      <c r="C47" s="134">
        <f>+SUM(CEm!N47:Y47)</f>
        <v>0</v>
      </c>
      <c r="D47" s="134">
        <f>+SUM(CEm!Z47:AK47)</f>
        <v>0</v>
      </c>
      <c r="E47" s="134">
        <f>+SUM(CEm!AL47:AW47)</f>
        <v>0</v>
      </c>
      <c r="F47" s="134">
        <f>+SUM(CEm!AX47:BI47)</f>
        <v>0</v>
      </c>
    </row>
    <row r="48" spans="1:6" x14ac:dyDescent="0.25">
      <c r="A48" s="1" t="str">
        <f>+CEm!A48</f>
        <v xml:space="preserve">     - Ammortamenti materiali macchinari e attrezzature</v>
      </c>
      <c r="B48" s="134">
        <f>+SUM(CEm!B48:M48)</f>
        <v>0</v>
      </c>
      <c r="C48" s="134">
        <f>+SUM(CEm!N48:Y48)</f>
        <v>0</v>
      </c>
      <c r="D48" s="134">
        <f>+SUM(CEm!Z48:AK48)</f>
        <v>0</v>
      </c>
      <c r="E48" s="134">
        <f>+SUM(CEm!AL48:AW48)</f>
        <v>0</v>
      </c>
      <c r="F48" s="134">
        <f>+SUM(CEm!AX48:BI48)</f>
        <v>0</v>
      </c>
    </row>
    <row r="49" spans="1:6" x14ac:dyDescent="0.25">
      <c r="A49" s="1" t="str">
        <f>+CEm!A49</f>
        <v xml:space="preserve">     - Ammortamenti immateriali</v>
      </c>
      <c r="B49" s="134">
        <f>+SUM(CEm!B49:M49)</f>
        <v>0</v>
      </c>
      <c r="C49" s="134">
        <f>+SUM(CEm!N49:Y49)</f>
        <v>0</v>
      </c>
      <c r="D49" s="134">
        <f>+SUM(CEm!Z49:AK49)</f>
        <v>0</v>
      </c>
      <c r="E49" s="134">
        <f>+SUM(CEm!AL49:AW49)</f>
        <v>0</v>
      </c>
      <c r="F49" s="134">
        <f>+SUM(CEm!AX49:BI49)</f>
        <v>0</v>
      </c>
    </row>
    <row r="50" spans="1:6" x14ac:dyDescent="0.25">
      <c r="A50" s="1" t="str">
        <f>+CEm!A50</f>
        <v xml:space="preserve">     - Altri Accantonamenti</v>
      </c>
      <c r="B50" s="134">
        <f>+SUM(CEm!B50:M50)</f>
        <v>0</v>
      </c>
      <c r="C50" s="134">
        <f>+SUM(CEm!N50:Y50)</f>
        <v>0</v>
      </c>
      <c r="D50" s="134">
        <f>+SUM(CEm!Z50:AK50)</f>
        <v>0</v>
      </c>
      <c r="E50" s="134">
        <f>+SUM(CEm!AL50:AW50)</f>
        <v>0</v>
      </c>
      <c r="F50" s="134">
        <f>+SUM(CEm!AX50:BI50)</f>
        <v>0</v>
      </c>
    </row>
    <row r="51" spans="1:6" x14ac:dyDescent="0.25">
      <c r="A51" s="11" t="str">
        <f>+CEm!A51</f>
        <v xml:space="preserve">       Ammortamenti e Accontonamenti</v>
      </c>
      <c r="B51" s="138">
        <f>SUM(B47:B50)</f>
        <v>0</v>
      </c>
      <c r="C51" s="138">
        <f t="shared" ref="C51:F51" si="8">SUM(C47:C50)</f>
        <v>0</v>
      </c>
      <c r="D51" s="138">
        <f t="shared" si="8"/>
        <v>0</v>
      </c>
      <c r="E51" s="138">
        <f t="shared" si="8"/>
        <v>0</v>
      </c>
      <c r="F51" s="138">
        <f t="shared" si="8"/>
        <v>0</v>
      </c>
    </row>
    <row r="52" spans="1:6" x14ac:dyDescent="0.25">
      <c r="A52" s="12"/>
      <c r="B52" s="138"/>
      <c r="C52" s="138"/>
      <c r="D52" s="138"/>
      <c r="E52" s="138"/>
      <c r="F52" s="138"/>
    </row>
    <row r="53" spans="1:6" x14ac:dyDescent="0.25">
      <c r="A53" s="8" t="str">
        <f>+CEm!A53</f>
        <v xml:space="preserve">       REDDITO OPERATIVO</v>
      </c>
      <c r="B53" s="139">
        <f>+B45-B51</f>
        <v>-12086.956521739125</v>
      </c>
      <c r="C53" s="139">
        <f t="shared" ref="C53:F53" si="9">+C45-C51</f>
        <v>-86.956521739124582</v>
      </c>
      <c r="D53" s="139">
        <f t="shared" si="9"/>
        <v>11913.043478260875</v>
      </c>
      <c r="E53" s="139">
        <f t="shared" si="9"/>
        <v>23913.043478260875</v>
      </c>
      <c r="F53" s="139">
        <f t="shared" si="9"/>
        <v>141913.04347826086</v>
      </c>
    </row>
    <row r="54" spans="1:6" x14ac:dyDescent="0.25">
      <c r="A54" s="12"/>
      <c r="B54" s="142"/>
      <c r="C54" s="142"/>
      <c r="D54" s="142"/>
      <c r="E54" s="142"/>
      <c r="F54" s="142"/>
    </row>
    <row r="55" spans="1:6" x14ac:dyDescent="0.25">
      <c r="A55" s="8"/>
      <c r="B55" s="142"/>
      <c r="C55" s="142"/>
      <c r="D55" s="142"/>
      <c r="E55" s="142"/>
      <c r="F55" s="142"/>
    </row>
    <row r="56" spans="1:6" x14ac:dyDescent="0.25">
      <c r="A56" s="12" t="str">
        <f>+CEm!A56</f>
        <v xml:space="preserve">    - Oneri diversi</v>
      </c>
      <c r="B56" s="134">
        <f>+SUM(CEm!B56:M56)</f>
        <v>0</v>
      </c>
      <c r="C56" s="134">
        <f>+SUM(CEm!N56:Y56)</f>
        <v>0</v>
      </c>
      <c r="D56" s="134">
        <f>+SUM(CEm!Z56:AK56)</f>
        <v>0</v>
      </c>
      <c r="E56" s="134">
        <f>+SUM(CEm!AL56:AW56)</f>
        <v>0</v>
      </c>
      <c r="F56" s="134">
        <f>+SUM(CEm!AX56:BI56)</f>
        <v>0</v>
      </c>
    </row>
    <row r="57" spans="1:6" x14ac:dyDescent="0.25">
      <c r="A57" s="12" t="str">
        <f>+CEm!A57</f>
        <v xml:space="preserve">    - Plusvalenze/Minusvalenze Materiali</v>
      </c>
      <c r="B57" s="134">
        <f>+SUM(CEm!B57:M57)</f>
        <v>0</v>
      </c>
      <c r="C57" s="134">
        <f>+SUM(CEm!N57:Y57)</f>
        <v>0</v>
      </c>
      <c r="D57" s="134">
        <f>+SUM(CEm!Z57:AK57)</f>
        <v>0</v>
      </c>
      <c r="E57" s="134">
        <f>+SUM(CEm!AL57:AW57)</f>
        <v>0</v>
      </c>
      <c r="F57" s="134">
        <f>+SUM(CEm!AX57:BI57)</f>
        <v>0</v>
      </c>
    </row>
    <row r="58" spans="1:6" x14ac:dyDescent="0.25">
      <c r="A58" s="8" t="str">
        <f>+CEm!A58</f>
        <v xml:space="preserve">      Gestione Straordinaria</v>
      </c>
      <c r="B58" s="138">
        <f>+B56+B57</f>
        <v>0</v>
      </c>
      <c r="C58" s="138">
        <f t="shared" ref="C58:F58" si="10">+C56+C57</f>
        <v>0</v>
      </c>
      <c r="D58" s="138">
        <f t="shared" si="10"/>
        <v>0</v>
      </c>
      <c r="E58" s="138">
        <f t="shared" si="10"/>
        <v>0</v>
      </c>
      <c r="F58" s="138">
        <f t="shared" si="10"/>
        <v>0</v>
      </c>
    </row>
    <row r="59" spans="1:6" x14ac:dyDescent="0.25">
      <c r="B59" s="142"/>
      <c r="C59" s="142"/>
      <c r="D59" s="142"/>
      <c r="E59" s="142"/>
      <c r="F59" s="142"/>
    </row>
    <row r="60" spans="1:6" x14ac:dyDescent="0.25">
      <c r="A60" s="12" t="str">
        <f>+CEm!A60</f>
        <v xml:space="preserve">    - Oneri/Proventi Finanziari a breve termine</v>
      </c>
      <c r="B60" s="134">
        <f>+SUM(CEm!B60:M60)</f>
        <v>1211.3038688282077</v>
      </c>
      <c r="C60" s="134">
        <f>+SUM(CEm!N60:Y60)</f>
        <v>-721.76085029144622</v>
      </c>
      <c r="D60" s="134">
        <f>+SUM(CEm!Z60:AK60)</f>
        <v>466.33018379323227</v>
      </c>
      <c r="E60" s="134">
        <f>+SUM(CEm!AL60:AW60)</f>
        <v>1372.6373026516699</v>
      </c>
      <c r="F60" s="134">
        <f>+SUM(CEm!AX60:BI60)</f>
        <v>16037.436978613756</v>
      </c>
    </row>
    <row r="61" spans="1:6" x14ac:dyDescent="0.25">
      <c r="A61" s="12" t="str">
        <f>+CEm!A61</f>
        <v xml:space="preserve">    - Oneri Finanziari Leasing</v>
      </c>
      <c r="B61" s="134">
        <f>+SUM(CEm!B61:M61)</f>
        <v>0</v>
      </c>
      <c r="C61" s="134">
        <f>+SUM(CEm!N61:Y61)</f>
        <v>0</v>
      </c>
      <c r="D61" s="134">
        <f>+SUM(CEm!Z61:AK61)</f>
        <v>0</v>
      </c>
      <c r="E61" s="134">
        <f>+SUM(CEm!AL61:AW61)</f>
        <v>0</v>
      </c>
      <c r="F61" s="134">
        <f>+SUM(CEm!AX61:BI61)</f>
        <v>0</v>
      </c>
    </row>
    <row r="62" spans="1:6" x14ac:dyDescent="0.25">
      <c r="A62" s="12" t="str">
        <f>+CEm!A62</f>
        <v xml:space="preserve">    - Oneri Finanziari a medio/lungo termine</v>
      </c>
      <c r="B62" s="134">
        <f>+SUM(CEm!B62:M62)</f>
        <v>-761.68982305622933</v>
      </c>
      <c r="C62" s="134">
        <f>+SUM(CEm!N62:Y62)</f>
        <v>-276.21097438940529</v>
      </c>
      <c r="D62" s="134">
        <f>+SUM(CEm!Z62:AK62)</f>
        <v>0</v>
      </c>
      <c r="E62" s="134">
        <f>+SUM(CEm!AL62:AW62)</f>
        <v>0</v>
      </c>
      <c r="F62" s="134">
        <f>+SUM(CEm!AX62:BI62)</f>
        <v>0</v>
      </c>
    </row>
    <row r="63" spans="1:6" x14ac:dyDescent="0.25">
      <c r="A63" s="12" t="str">
        <f>+CEm!A63</f>
        <v xml:space="preserve">    - Proventi Finanziari</v>
      </c>
      <c r="B63" s="134">
        <f>+SUM(CEm!B63:M63)</f>
        <v>0</v>
      </c>
      <c r="C63" s="134">
        <f>+SUM(CEm!N63:Y63)</f>
        <v>0</v>
      </c>
      <c r="D63" s="134">
        <f>+SUM(CEm!Z63:AK63)</f>
        <v>0</v>
      </c>
      <c r="E63" s="134">
        <f>+SUM(CEm!AL63:AW63)</f>
        <v>0</v>
      </c>
      <c r="F63" s="134">
        <f>+SUM(CEm!AX63:BI63)</f>
        <v>0</v>
      </c>
    </row>
    <row r="64" spans="1:6" x14ac:dyDescent="0.25">
      <c r="A64" s="8" t="str">
        <f>+CEm!A64</f>
        <v xml:space="preserve">     Gestione finaziaria</v>
      </c>
      <c r="B64" s="138">
        <f>SUM(B60:B63)</f>
        <v>449.61404577197834</v>
      </c>
      <c r="C64" s="138">
        <f t="shared" ref="C64:F64" si="11">SUM(C60:C63)</f>
        <v>-997.97182468085157</v>
      </c>
      <c r="D64" s="138">
        <f t="shared" si="11"/>
        <v>466.33018379323227</v>
      </c>
      <c r="E64" s="138">
        <f t="shared" si="11"/>
        <v>1372.6373026516699</v>
      </c>
      <c r="F64" s="138">
        <f t="shared" si="11"/>
        <v>16037.436978613756</v>
      </c>
    </row>
    <row r="65" spans="1:8" x14ac:dyDescent="0.25">
      <c r="A65" s="12"/>
      <c r="B65" s="142"/>
      <c r="C65" s="142"/>
      <c r="D65" s="142"/>
      <c r="E65" s="142"/>
      <c r="F65" s="142"/>
    </row>
    <row r="66" spans="1:8" x14ac:dyDescent="0.25">
      <c r="A66" s="8" t="str">
        <f>+CEm!A66</f>
        <v xml:space="preserve">     REDDITO ANTEIMPOSTE</v>
      </c>
      <c r="B66" s="138">
        <f>+B53+B58+B64</f>
        <v>-11637.342475967147</v>
      </c>
      <c r="C66" s="138">
        <f t="shared" ref="C66:F66" si="12">+C53+C58+C64</f>
        <v>-1084.9283464199762</v>
      </c>
      <c r="D66" s="138">
        <f t="shared" si="12"/>
        <v>12379.373662054108</v>
      </c>
      <c r="E66" s="138">
        <f t="shared" si="12"/>
        <v>25285.680780912546</v>
      </c>
      <c r="F66" s="138">
        <f t="shared" si="12"/>
        <v>157950.48045687462</v>
      </c>
    </row>
    <row r="67" spans="1:8" x14ac:dyDescent="0.25">
      <c r="A67" s="8"/>
      <c r="B67" s="142"/>
      <c r="C67" s="142"/>
      <c r="D67" s="142"/>
      <c r="E67" s="142"/>
      <c r="F67" s="142"/>
    </row>
    <row r="68" spans="1:8" x14ac:dyDescent="0.25">
      <c r="A68" s="18" t="str">
        <f>+CEm!A68</f>
        <v xml:space="preserve">    REDDITO NETTO</v>
      </c>
      <c r="B68" s="138">
        <f>+B66</f>
        <v>-11637.342475967147</v>
      </c>
      <c r="C68" s="138">
        <f t="shared" ref="C68:F68" si="13">+C66</f>
        <v>-1084.9283464199762</v>
      </c>
      <c r="D68" s="138">
        <f t="shared" si="13"/>
        <v>12379.373662054108</v>
      </c>
      <c r="E68" s="138">
        <f t="shared" si="13"/>
        <v>25285.680780912546</v>
      </c>
      <c r="F68" s="138">
        <f t="shared" si="13"/>
        <v>157950.48045687462</v>
      </c>
    </row>
    <row r="69" spans="1:8" x14ac:dyDescent="0.25">
      <c r="A69" s="12"/>
      <c r="B69" s="6"/>
      <c r="C69" s="6"/>
      <c r="D69" s="6"/>
      <c r="E69" s="6"/>
      <c r="F69" s="6"/>
    </row>
    <row r="70" spans="1:8" x14ac:dyDescent="0.25">
      <c r="A70" s="12"/>
      <c r="B70" s="113">
        <f>+IF(B68&lt;0,1,0)</f>
        <v>1</v>
      </c>
      <c r="C70" s="113">
        <f t="shared" ref="C70:F70" si="14">+IF(C68&lt;0,1,0)</f>
        <v>1</v>
      </c>
      <c r="D70" s="113">
        <f t="shared" si="14"/>
        <v>0</v>
      </c>
      <c r="E70" s="113">
        <f t="shared" si="14"/>
        <v>0</v>
      </c>
      <c r="F70" s="113">
        <f t="shared" si="14"/>
        <v>0</v>
      </c>
    </row>
    <row r="71" spans="1:8" x14ac:dyDescent="0.25">
      <c r="A71" s="12"/>
    </row>
    <row r="72" spans="1:8" x14ac:dyDescent="0.25">
      <c r="A72" s="12"/>
      <c r="B72" t="str">
        <f>+IF(B68&lt;0,"1","")</f>
        <v>1</v>
      </c>
      <c r="C72" t="str">
        <f>+IF(C68&lt;0," 2","")</f>
        <v xml:space="preserve"> 2</v>
      </c>
      <c r="D72" t="str">
        <f>+IF(D68&lt;0," 3","")</f>
        <v/>
      </c>
      <c r="E72" t="str">
        <f>+IF(E68&lt;0," 4","")</f>
        <v/>
      </c>
      <c r="F72" t="str">
        <f>+IF(F68&lt;0," 5","")</f>
        <v/>
      </c>
      <c r="H72" t="str">
        <f>+"PERDITA ANNO"&amp;B72&amp;C72&amp;D72&amp;E72&amp;F72</f>
        <v>PERDITA ANNO1 2</v>
      </c>
    </row>
    <row r="73" spans="1:8" x14ac:dyDescent="0.25">
      <c r="A73" s="12"/>
    </row>
    <row r="74" spans="1:8" x14ac:dyDescent="0.25">
      <c r="A74" s="12"/>
    </row>
    <row r="75" spans="1:8" x14ac:dyDescent="0.25">
      <c r="A75" s="12"/>
    </row>
    <row r="76" spans="1:8" x14ac:dyDescent="0.25">
      <c r="A76" s="12"/>
    </row>
    <row r="77" spans="1:8" x14ac:dyDescent="0.25">
      <c r="A77" s="12"/>
    </row>
    <row r="78" spans="1:8" x14ac:dyDescent="0.25">
      <c r="A78" s="12"/>
    </row>
    <row r="79" spans="1:8" x14ac:dyDescent="0.25">
      <c r="A79" s="12"/>
    </row>
    <row r="80" spans="1:8" x14ac:dyDescent="0.25">
      <c r="A80" s="12"/>
    </row>
    <row r="81" spans="1:1" x14ac:dyDescent="0.25">
      <c r="A81" s="12"/>
    </row>
    <row r="82" spans="1:1" x14ac:dyDescent="0.25">
      <c r="A82" s="12"/>
    </row>
    <row r="83" spans="1:1" x14ac:dyDescent="0.25">
      <c r="A83" s="12"/>
    </row>
    <row r="84" spans="1:1" x14ac:dyDescent="0.25">
      <c r="A84" s="12"/>
    </row>
    <row r="85" spans="1:1" x14ac:dyDescent="0.25">
      <c r="A85" s="12"/>
    </row>
    <row r="86" spans="1:1" x14ac:dyDescent="0.25">
      <c r="A86" s="12"/>
    </row>
    <row r="87" spans="1:1" x14ac:dyDescent="0.25">
      <c r="A87" s="12"/>
    </row>
    <row r="88" spans="1:1" x14ac:dyDescent="0.25">
      <c r="A88" s="12"/>
    </row>
    <row r="89" spans="1:1" x14ac:dyDescent="0.25">
      <c r="A89" s="12"/>
    </row>
    <row r="90" spans="1:1" x14ac:dyDescent="0.25">
      <c r="A90" s="12"/>
    </row>
    <row r="91" spans="1:1" x14ac:dyDescent="0.25">
      <c r="A91" s="8"/>
    </row>
    <row r="92" spans="1:1" x14ac:dyDescent="0.25">
      <c r="A92" s="12"/>
    </row>
    <row r="93" spans="1:1" x14ac:dyDescent="0.25">
      <c r="A93" s="8"/>
    </row>
    <row r="94" spans="1:1" x14ac:dyDescent="0.25">
      <c r="A94" s="12"/>
    </row>
    <row r="95" spans="1:1" x14ac:dyDescent="0.25">
      <c r="A95" s="17"/>
    </row>
    <row r="96" spans="1:1" x14ac:dyDescent="0.25">
      <c r="A96" s="12"/>
    </row>
    <row r="97" spans="1:1" x14ac:dyDescent="0.25">
      <c r="A97" s="8"/>
    </row>
    <row r="98" spans="1:1" x14ac:dyDescent="0.25">
      <c r="A98" s="12"/>
    </row>
    <row r="99" spans="1:1" x14ac:dyDescent="0.25">
      <c r="A99" s="12"/>
    </row>
    <row r="100" spans="1:1" x14ac:dyDescent="0.25">
      <c r="A100" s="12"/>
    </row>
    <row r="101" spans="1:1" x14ac:dyDescent="0.25">
      <c r="A101" s="12"/>
    </row>
    <row r="102" spans="1:1" x14ac:dyDescent="0.25">
      <c r="A102" s="8"/>
    </row>
    <row r="103" spans="1:1" x14ac:dyDescent="0.25">
      <c r="A103" s="8"/>
    </row>
    <row r="104" spans="1:1" x14ac:dyDescent="0.25">
      <c r="A104" s="12"/>
    </row>
    <row r="105" spans="1:1" x14ac:dyDescent="0.25">
      <c r="A105" s="12"/>
    </row>
    <row r="106" spans="1:1" x14ac:dyDescent="0.25">
      <c r="A106" s="8"/>
    </row>
  </sheetData>
  <hyperlinks>
    <hyperlink ref="A1" location="Input!A1" display="I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"/>
  <sheetViews>
    <sheetView showGridLines="0" workbookViewId="0">
      <selection activeCell="K14" sqref="K14"/>
    </sheetView>
  </sheetViews>
  <sheetFormatPr defaultRowHeight="15" x14ac:dyDescent="0.25"/>
  <cols>
    <col min="2" max="2" width="49.5703125" bestFit="1" customWidth="1"/>
    <col min="3" max="7" width="12.7109375" bestFit="1" customWidth="1"/>
  </cols>
  <sheetData>
    <row r="1" spans="1:7" x14ac:dyDescent="0.25">
      <c r="A1" s="102" t="s">
        <v>341</v>
      </c>
    </row>
    <row r="3" spans="1:7" x14ac:dyDescent="0.25">
      <c r="B3" s="104" t="str">
        <f>+'Cash Flow'!B3</f>
        <v>CASH FLOW</v>
      </c>
      <c r="C3" s="111">
        <f>+'SP Anno'!B2</f>
        <v>2014</v>
      </c>
      <c r="D3" s="111">
        <f>+'SP Anno'!C2</f>
        <v>2015</v>
      </c>
      <c r="E3" s="111">
        <f>+'SP Anno'!D2</f>
        <v>2016</v>
      </c>
      <c r="F3" s="111">
        <f>+'SP Anno'!E2</f>
        <v>2017</v>
      </c>
      <c r="G3" s="111">
        <f>+'SP Anno'!F2</f>
        <v>2018</v>
      </c>
    </row>
    <row r="4" spans="1:7" x14ac:dyDescent="0.25">
      <c r="B4" s="105" t="str">
        <f>+'Cash Flow'!B4</f>
        <v>Reddito Operativo</v>
      </c>
      <c r="C4" s="132">
        <f>+SUM('Cash Flow'!C4:N4)</f>
        <v>-12086.956521739128</v>
      </c>
      <c r="D4" s="132">
        <f>+SUM('Cash Flow'!O4:Z4)</f>
        <v>-86.956521739131858</v>
      </c>
      <c r="E4" s="132">
        <f>+SUM('Cash Flow'!AA4:AL4)</f>
        <v>11913.043478260872</v>
      </c>
      <c r="F4" s="132">
        <f>+SUM('Cash Flow'!AM4:AX4)</f>
        <v>23913.043478260875</v>
      </c>
      <c r="G4" s="132">
        <f>+SUM('Cash Flow'!AY4:BJ4)</f>
        <v>141913.04347826089</v>
      </c>
    </row>
    <row r="5" spans="1:7" x14ac:dyDescent="0.25">
      <c r="B5" s="107" t="str">
        <f>+'Cash Flow'!B5</f>
        <v xml:space="preserve">    -   AmmortamentI</v>
      </c>
      <c r="C5" s="144">
        <f>+SUM('Cash Flow'!C5:N5)</f>
        <v>0</v>
      </c>
      <c r="D5" s="144">
        <f>+SUM('Cash Flow'!O5:Z5)</f>
        <v>0</v>
      </c>
      <c r="E5" s="144">
        <f>+SUM('Cash Flow'!AA5:AL5)</f>
        <v>0</v>
      </c>
      <c r="F5" s="144">
        <f>+SUM('Cash Flow'!AM5:AX5)</f>
        <v>0</v>
      </c>
      <c r="G5" s="144">
        <f>+SUM('Cash Flow'!AY5:BJ5)</f>
        <v>0</v>
      </c>
    </row>
    <row r="6" spans="1:7" x14ac:dyDescent="0.25">
      <c r="B6" s="105" t="str">
        <f>+'Cash Flow'!B6</f>
        <v>1° MARGINE</v>
      </c>
      <c r="C6" s="132">
        <f>+SUM(C4:C5)</f>
        <v>-12086.956521739128</v>
      </c>
      <c r="D6" s="132">
        <f>+SUM(D4:D5)</f>
        <v>-86.956521739131858</v>
      </c>
      <c r="E6" s="132">
        <f>+SUM(E4:E5)</f>
        <v>11913.043478260872</v>
      </c>
      <c r="F6" s="132">
        <f>+SUM(F4:F5)</f>
        <v>23913.043478260875</v>
      </c>
      <c r="G6" s="132">
        <f>+SUM(G4:G5)</f>
        <v>141913.04347826089</v>
      </c>
    </row>
    <row r="7" spans="1:7" x14ac:dyDescent="0.25">
      <c r="B7" s="104"/>
      <c r="C7" s="142"/>
      <c r="D7" s="142"/>
      <c r="E7" s="142"/>
      <c r="F7" s="142"/>
      <c r="G7" s="142"/>
    </row>
    <row r="8" spans="1:7" x14ac:dyDescent="0.25">
      <c r="B8" s="105" t="str">
        <f>+'Cash Flow'!B8</f>
        <v xml:space="preserve"> Variazione Circolante Netto</v>
      </c>
      <c r="C8" s="132">
        <f>SUM(C9:C15)</f>
        <v>-2883.1590396044903</v>
      </c>
      <c r="D8" s="132">
        <f>SUM(D9:D15)</f>
        <v>-3107.5492350756176</v>
      </c>
      <c r="E8" s="132">
        <f>SUM(E9:E15)</f>
        <v>-3052.7699861894571</v>
      </c>
      <c r="F8" s="132">
        <f>SUM(F9:F15)</f>
        <v>-3210.3018101221933</v>
      </c>
      <c r="G8" s="132">
        <f>SUM(G9:G15)</f>
        <v>-32508.832950134798</v>
      </c>
    </row>
    <row r="9" spans="1:7" x14ac:dyDescent="0.25">
      <c r="B9" s="108" t="str">
        <f>+'Cash Flow'!B9</f>
        <v xml:space="preserve">     - Variazione Crediti v/clienti</v>
      </c>
      <c r="C9" s="144">
        <f>+SUM('Cash Flow'!C9:N9)</f>
        <v>-1000</v>
      </c>
      <c r="D9" s="144">
        <f>+SUM('Cash Flow'!O9:Z9)</f>
        <v>-1000</v>
      </c>
      <c r="E9" s="144">
        <f>+SUM('Cash Flow'!AA9:AL9)</f>
        <v>-1000</v>
      </c>
      <c r="F9" s="144">
        <f>+SUM('Cash Flow'!AM9:AX9)</f>
        <v>-1000</v>
      </c>
      <c r="G9" s="144">
        <f>+SUM('Cash Flow'!AY9:BJ9)</f>
        <v>-10000</v>
      </c>
    </row>
    <row r="10" spans="1:7" x14ac:dyDescent="0.25">
      <c r="B10" s="108" t="str">
        <f>+'Cash Flow'!B10</f>
        <v xml:space="preserve">     - Variazionealtri crediti</v>
      </c>
      <c r="C10" s="144">
        <f>+SUM('Cash Flow'!C10:N10)</f>
        <v>0</v>
      </c>
      <c r="D10" s="144">
        <f>+SUM('Cash Flow'!O10:Z10)</f>
        <v>0</v>
      </c>
      <c r="E10" s="144">
        <f>+SUM('Cash Flow'!AA10:AL10)</f>
        <v>-43.478260869564956</v>
      </c>
      <c r="F10" s="144">
        <f>+SUM('Cash Flow'!AM10:AX10)</f>
        <v>-210.30181012219359</v>
      </c>
      <c r="G10" s="144">
        <f>+SUM('Cash Flow'!AY10:BJ10)</f>
        <v>-2508.8329501347962</v>
      </c>
    </row>
    <row r="11" spans="1:7" x14ac:dyDescent="0.25">
      <c r="B11" s="106" t="str">
        <f>+'Cash Flow'!B11</f>
        <v xml:space="preserve">     - Valori finale lavori in corso su ordinazione</v>
      </c>
      <c r="C11" s="144">
        <f>+SUM('Cash Flow'!C11:N11)</f>
        <v>0</v>
      </c>
      <c r="D11" s="144">
        <f>+SUM('Cash Flow'!O11:Z11)</f>
        <v>0</v>
      </c>
      <c r="E11" s="144">
        <f>+SUM('Cash Flow'!AA11:AL11)</f>
        <v>0</v>
      </c>
      <c r="F11" s="144">
        <f>+SUM('Cash Flow'!AM11:AX11)</f>
        <v>0</v>
      </c>
      <c r="G11" s="144">
        <f>+SUM('Cash Flow'!AY11:BJ11)</f>
        <v>0</v>
      </c>
    </row>
    <row r="12" spans="1:7" x14ac:dyDescent="0.25">
      <c r="B12" s="108" t="str">
        <f>+'Cash Flow'!B12</f>
        <v xml:space="preserve">     - Variazione Rim. Merci, Mat. Prime, Suss., Semilav.</v>
      </c>
      <c r="C12" s="144">
        <f>+SUM('Cash Flow'!C12:N12)</f>
        <v>-2000</v>
      </c>
      <c r="D12" s="144">
        <f>+SUM('Cash Flow'!O12:Z12)</f>
        <v>-2000</v>
      </c>
      <c r="E12" s="144">
        <f>+SUM('Cash Flow'!AA12:AL12)</f>
        <v>-2000</v>
      </c>
      <c r="F12" s="144">
        <f>+SUM('Cash Flow'!AM12:AX12)</f>
        <v>-2000</v>
      </c>
      <c r="G12" s="144">
        <f>+SUM('Cash Flow'!AY12:BJ12)</f>
        <v>-20000</v>
      </c>
    </row>
    <row r="13" spans="1:7" x14ac:dyDescent="0.25">
      <c r="B13" s="106" t="str">
        <f>+'Cash Flow'!B13</f>
        <v xml:space="preserve">     - Variazione Fornitori Commerciali</v>
      </c>
      <c r="C13" s="144">
        <f>+SUM('Cash Flow'!C13:N13)</f>
        <v>0</v>
      </c>
      <c r="D13" s="144">
        <f>+SUM('Cash Flow'!O13:Z13)</f>
        <v>0</v>
      </c>
      <c r="E13" s="144">
        <f>+SUM('Cash Flow'!AA13:AL13)</f>
        <v>0</v>
      </c>
      <c r="F13" s="144">
        <f>+SUM('Cash Flow'!AM13:AX13)</f>
        <v>0</v>
      </c>
      <c r="G13" s="144">
        <f>+SUM('Cash Flow'!AY13:BJ13)</f>
        <v>0</v>
      </c>
    </row>
    <row r="14" spans="1:7" x14ac:dyDescent="0.25">
      <c r="B14" s="106" t="str">
        <f>+'Cash Flow'!B14</f>
        <v xml:space="preserve">     - Variazione Fornitori Immobilizzazioni</v>
      </c>
      <c r="C14" s="144">
        <f>+SUM('Cash Flow'!C14:N14)</f>
        <v>0</v>
      </c>
      <c r="D14" s="144">
        <f>+SUM('Cash Flow'!O14:Z14)</f>
        <v>0</v>
      </c>
      <c r="E14" s="144">
        <f>+SUM('Cash Flow'!AA14:AL14)</f>
        <v>0</v>
      </c>
      <c r="F14" s="144">
        <f>+SUM('Cash Flow'!AM14:AX14)</f>
        <v>0</v>
      </c>
      <c r="G14" s="144">
        <f>+SUM('Cash Flow'!AY14:BJ14)</f>
        <v>0</v>
      </c>
    </row>
    <row r="15" spans="1:7" x14ac:dyDescent="0.25">
      <c r="B15" s="106" t="str">
        <f>+'Cash Flow'!B15</f>
        <v xml:space="preserve">     - Variazione altri debiti</v>
      </c>
      <c r="C15" s="144">
        <f>+SUM('Cash Flow'!C15:N15)</f>
        <v>116.84096039550975</v>
      </c>
      <c r="D15" s="144">
        <f>+SUM('Cash Flow'!O15:Z15)</f>
        <v>-107.54923507561783</v>
      </c>
      <c r="E15" s="144">
        <f>+SUM('Cash Flow'!AA15:AL15)</f>
        <v>-9.2917253198919294</v>
      </c>
      <c r="F15" s="144">
        <f>+SUM('Cash Flow'!AM15:AX15)</f>
        <v>0</v>
      </c>
      <c r="G15" s="144">
        <f>+SUM('Cash Flow'!AY15:BJ15)</f>
        <v>0</v>
      </c>
    </row>
    <row r="16" spans="1:7" x14ac:dyDescent="0.25">
      <c r="B16" s="106"/>
      <c r="C16" s="142"/>
      <c r="D16" s="142"/>
      <c r="E16" s="142"/>
      <c r="F16" s="142"/>
      <c r="G16" s="142"/>
    </row>
    <row r="17" spans="2:7" x14ac:dyDescent="0.25">
      <c r="B17" s="106"/>
      <c r="C17" s="142"/>
      <c r="D17" s="142"/>
      <c r="E17" s="142"/>
      <c r="F17" s="142"/>
      <c r="G17" s="142"/>
    </row>
    <row r="18" spans="2:7" x14ac:dyDescent="0.25">
      <c r="B18" s="105" t="str">
        <f>+'Cash Flow'!B18</f>
        <v>CASH FLOW DELLA GESTIONE CARATTERISTICA</v>
      </c>
      <c r="C18" s="132">
        <f>+C6+C8</f>
        <v>-14970.115561343619</v>
      </c>
      <c r="D18" s="132">
        <f>+D6+D8</f>
        <v>-3194.5057568147495</v>
      </c>
      <c r="E18" s="132">
        <f>+E6+E8</f>
        <v>8860.2734920714138</v>
      </c>
      <c r="F18" s="132">
        <f>+F6+F8</f>
        <v>20702.741668138682</v>
      </c>
      <c r="G18" s="132">
        <f>+G6+G8</f>
        <v>109404.2105281261</v>
      </c>
    </row>
    <row r="19" spans="2:7" x14ac:dyDescent="0.25">
      <c r="B19" s="104"/>
      <c r="C19" s="142"/>
      <c r="D19" s="142"/>
      <c r="E19" s="142"/>
      <c r="F19" s="142"/>
      <c r="G19" s="142"/>
    </row>
    <row r="20" spans="2:7" x14ac:dyDescent="0.25">
      <c r="B20" s="104" t="str">
        <f>+'Cash Flow'!B20</f>
        <v>Investimenti/Disinvestimenti</v>
      </c>
      <c r="C20" s="132">
        <f>+SUM(C22:C23)</f>
        <v>0</v>
      </c>
      <c r="D20" s="132">
        <f t="shared" ref="D20:G20" si="0">+SUM(D22:D23)</f>
        <v>0</v>
      </c>
      <c r="E20" s="132">
        <f t="shared" si="0"/>
        <v>0</v>
      </c>
      <c r="F20" s="132">
        <f t="shared" si="0"/>
        <v>0</v>
      </c>
      <c r="G20" s="132">
        <f t="shared" si="0"/>
        <v>0</v>
      </c>
    </row>
    <row r="21" spans="2:7" x14ac:dyDescent="0.25">
      <c r="B21" s="106" t="str">
        <f>+'Cash Flow'!B21</f>
        <v xml:space="preserve">     - Investimenti</v>
      </c>
      <c r="C21" s="142"/>
      <c r="D21" s="142"/>
      <c r="E21" s="142"/>
      <c r="F21" s="142"/>
      <c r="G21" s="142"/>
    </row>
    <row r="22" spans="2:7" x14ac:dyDescent="0.25">
      <c r="B22" s="106" t="str">
        <f>+'Cash Flow'!B22</f>
        <v xml:space="preserve">          1) Materiali</v>
      </c>
      <c r="C22" s="144">
        <f>+SUM('Cash Flow'!C22:N22)</f>
        <v>0</v>
      </c>
      <c r="D22" s="144">
        <f>+SUM('Cash Flow'!O22:Z22)</f>
        <v>0</v>
      </c>
      <c r="E22" s="144">
        <f>+SUM('Cash Flow'!AA22:AL22)</f>
        <v>0</v>
      </c>
      <c r="F22" s="144">
        <f>+SUM('Cash Flow'!AM22:AX22)</f>
        <v>0</v>
      </c>
      <c r="G22" s="144">
        <f>+SUM('Cash Flow'!AY22:BJ22)</f>
        <v>0</v>
      </c>
    </row>
    <row r="23" spans="2:7" x14ac:dyDescent="0.25">
      <c r="B23" s="106" t="str">
        <f>+'Cash Flow'!B23</f>
        <v xml:space="preserve">          2) Immateriali</v>
      </c>
      <c r="C23" s="144">
        <f>+SUM('Cash Flow'!C23:N23)</f>
        <v>0</v>
      </c>
      <c r="D23" s="144">
        <f>+SUM('Cash Flow'!O23:Z23)</f>
        <v>0</v>
      </c>
      <c r="E23" s="144">
        <f>+SUM('Cash Flow'!AA23:AL23)</f>
        <v>0</v>
      </c>
      <c r="F23" s="144">
        <f>+SUM('Cash Flow'!AM23:AX23)</f>
        <v>0</v>
      </c>
      <c r="G23" s="144">
        <f>+SUM('Cash Flow'!AY23:BJ23)</f>
        <v>0</v>
      </c>
    </row>
    <row r="24" spans="2:7" x14ac:dyDescent="0.25">
      <c r="B24" s="106"/>
      <c r="C24" s="142"/>
      <c r="D24" s="142"/>
      <c r="E24" s="142"/>
      <c r="F24" s="142"/>
      <c r="G24" s="142"/>
    </row>
    <row r="25" spans="2:7" x14ac:dyDescent="0.25">
      <c r="B25" s="105" t="str">
        <f>+'Cash Flow'!B25</f>
        <v>CASH FLOW OPERAZIONALE</v>
      </c>
      <c r="C25" s="132">
        <f>+C18+C20</f>
        <v>-14970.115561343619</v>
      </c>
      <c r="D25" s="132">
        <f t="shared" ref="D25:G25" si="1">+D18+D20</f>
        <v>-3194.5057568147495</v>
      </c>
      <c r="E25" s="132">
        <f t="shared" si="1"/>
        <v>8860.2734920714138</v>
      </c>
      <c r="F25" s="132">
        <f t="shared" si="1"/>
        <v>20702.741668138682</v>
      </c>
      <c r="G25" s="132">
        <f t="shared" si="1"/>
        <v>109404.2105281261</v>
      </c>
    </row>
    <row r="26" spans="2:7" x14ac:dyDescent="0.25">
      <c r="B26" s="106"/>
      <c r="C26" s="142"/>
      <c r="D26" s="142"/>
      <c r="E26" s="142"/>
      <c r="F26" s="142"/>
      <c r="G26" s="142"/>
    </row>
    <row r="27" spans="2:7" x14ac:dyDescent="0.25">
      <c r="B27" s="105" t="str">
        <f>+'Cash Flow'!B27</f>
        <v>Variazione debiti A m/l termine</v>
      </c>
      <c r="C27" s="132">
        <f>+SUM(C28:C29)</f>
        <v>10242.739424333504</v>
      </c>
      <c r="D27" s="132">
        <f>+SUM(D28:D29)</f>
        <v>-10242.739424333504</v>
      </c>
      <c r="E27" s="132">
        <f>+SUM(E28:E29)</f>
        <v>0</v>
      </c>
      <c r="F27" s="132">
        <f>+SUM(F28:F29)</f>
        <v>0</v>
      </c>
      <c r="G27" s="132">
        <f>+SUM(G28:G29)</f>
        <v>0</v>
      </c>
    </row>
    <row r="28" spans="2:7" x14ac:dyDescent="0.25">
      <c r="B28" s="106" t="str">
        <f>+'Cash Flow'!B28</f>
        <v xml:space="preserve">     - Mutui e Finanziamenti</v>
      </c>
      <c r="C28" s="144">
        <f>+SUM('Cash Flow'!C28:N28)</f>
        <v>10242.739424333504</v>
      </c>
      <c r="D28" s="144">
        <f>+SUM('Cash Flow'!O28:Z28)</f>
        <v>-10242.739424333504</v>
      </c>
      <c r="E28" s="144">
        <f>+SUM('Cash Flow'!AA28:AL28)</f>
        <v>0</v>
      </c>
      <c r="F28" s="144">
        <f>+SUM('Cash Flow'!AM28:AX28)</f>
        <v>0</v>
      </c>
      <c r="G28" s="144">
        <f>+SUM('Cash Flow'!AY28:BJ28)</f>
        <v>0</v>
      </c>
    </row>
    <row r="29" spans="2:7" x14ac:dyDescent="0.25">
      <c r="B29" s="106" t="str">
        <f>+'Cash Flow'!B29</f>
        <v xml:space="preserve">     - Leasing</v>
      </c>
      <c r="C29" s="144">
        <f>+SUM('Cash Flow'!C29:N29)</f>
        <v>0</v>
      </c>
      <c r="D29" s="144">
        <f>+SUM('Cash Flow'!O29:Z29)</f>
        <v>0</v>
      </c>
      <c r="E29" s="144">
        <f>+SUM('Cash Flow'!AA29:AL29)</f>
        <v>0</v>
      </c>
      <c r="F29" s="144">
        <f>+SUM('Cash Flow'!AM29:AX29)</f>
        <v>0</v>
      </c>
      <c r="G29" s="144">
        <f>+SUM('Cash Flow'!AY29:BJ29)</f>
        <v>0</v>
      </c>
    </row>
    <row r="30" spans="2:7" x14ac:dyDescent="0.25">
      <c r="B30" s="106"/>
      <c r="C30" s="142"/>
      <c r="D30" s="142"/>
      <c r="E30" s="142"/>
      <c r="F30" s="142"/>
      <c r="G30" s="142"/>
    </row>
    <row r="31" spans="2:7" x14ac:dyDescent="0.25">
      <c r="B31" s="105" t="str">
        <f>+'Cash Flow'!B31</f>
        <v>CASH FLOW DELLA GESTIONe EXTRA CARATTERISTICA</v>
      </c>
      <c r="C31" s="132">
        <f>SUM(C32:C33)</f>
        <v>449.61404577197834</v>
      </c>
      <c r="D31" s="132">
        <f>SUM(D32:D33)</f>
        <v>-997.97182468085134</v>
      </c>
      <c r="E31" s="132">
        <f>SUM(E32:E33)</f>
        <v>466.33018379323227</v>
      </c>
      <c r="F31" s="132">
        <f>SUM(F32:F33)</f>
        <v>1372.6373026516699</v>
      </c>
      <c r="G31" s="132">
        <f>SUM(G32:G33)</f>
        <v>16037.436978613756</v>
      </c>
    </row>
    <row r="32" spans="2:7" x14ac:dyDescent="0.25">
      <c r="B32" s="106" t="str">
        <f>+'Cash Flow'!B32</f>
        <v xml:space="preserve">     - Oneri finanziari </v>
      </c>
      <c r="C32" s="144">
        <f>+SUM('Cash Flow'!C32:N32)</f>
        <v>449.61404577197834</v>
      </c>
      <c r="D32" s="144">
        <f>+SUM('Cash Flow'!O32:Z32)</f>
        <v>-997.97182468085134</v>
      </c>
      <c r="E32" s="144">
        <f>+SUM('Cash Flow'!AA32:AL32)</f>
        <v>466.33018379323227</v>
      </c>
      <c r="F32" s="144">
        <f>+SUM('Cash Flow'!AM32:AX32)</f>
        <v>1372.6373026516699</v>
      </c>
      <c r="G32" s="144">
        <f>+SUM('Cash Flow'!AY32:BJ32)</f>
        <v>16037.436978613756</v>
      </c>
    </row>
    <row r="33" spans="2:8" x14ac:dyDescent="0.25">
      <c r="B33" s="106" t="str">
        <f>+'Cash Flow'!B33</f>
        <v xml:space="preserve">     - Gestione straordinaria</v>
      </c>
      <c r="C33" s="144">
        <f>+SUM('Cash Flow'!C33:N33)</f>
        <v>0</v>
      </c>
      <c r="D33" s="144">
        <f>+SUM('Cash Flow'!O33:Z33)</f>
        <v>0</v>
      </c>
      <c r="E33" s="144">
        <f>+SUM('Cash Flow'!AA33:AL33)</f>
        <v>0</v>
      </c>
      <c r="F33" s="144">
        <f>+SUM('Cash Flow'!AM33:AX33)</f>
        <v>0</v>
      </c>
      <c r="G33" s="144">
        <f>+SUM('Cash Flow'!AY33:BJ33)</f>
        <v>0</v>
      </c>
    </row>
    <row r="34" spans="2:8" x14ac:dyDescent="0.25">
      <c r="B34" s="106"/>
      <c r="C34" s="142"/>
      <c r="D34" s="142"/>
      <c r="E34" s="142"/>
      <c r="F34" s="142"/>
      <c r="G34" s="142"/>
    </row>
    <row r="35" spans="2:8" x14ac:dyDescent="0.25">
      <c r="B35" s="105" t="str">
        <f>+'Cash Flow'!B35</f>
        <v>Variazione Capitale Netto</v>
      </c>
      <c r="C35" s="132">
        <f>SUM(C36:C39)</f>
        <v>0</v>
      </c>
      <c r="D35" s="132">
        <f t="shared" ref="D35:G35" si="2">SUM(D36:D39)</f>
        <v>1.4210854715202004E-12</v>
      </c>
      <c r="E35" s="132">
        <f t="shared" si="2"/>
        <v>7.673861546209082E-13</v>
      </c>
      <c r="F35" s="132">
        <f t="shared" si="2"/>
        <v>0</v>
      </c>
      <c r="G35" s="132">
        <f t="shared" si="2"/>
        <v>0</v>
      </c>
      <c r="H35" s="109"/>
    </row>
    <row r="36" spans="2:8" x14ac:dyDescent="0.25">
      <c r="B36" s="106" t="str">
        <f>+'Cash Flow'!B36</f>
        <v xml:space="preserve">     - Capitale Sociale</v>
      </c>
      <c r="C36" s="144">
        <f>+SUM('Cash Flow'!C36:N36)</f>
        <v>0</v>
      </c>
      <c r="D36" s="144">
        <f>+SUM('Cash Flow'!O36:Z36)</f>
        <v>0</v>
      </c>
      <c r="E36" s="144">
        <f>+SUM('Cash Flow'!AA36:AL36)</f>
        <v>0</v>
      </c>
      <c r="F36" s="144">
        <f>+SUM('Cash Flow'!AM36:AX36)</f>
        <v>0</v>
      </c>
      <c r="G36" s="144">
        <f>+SUM('Cash Flow'!AY36:BJ36)</f>
        <v>0</v>
      </c>
    </row>
    <row r="37" spans="2:8" x14ac:dyDescent="0.25">
      <c r="B37" s="106" t="str">
        <f>+'Cash Flow'!B37</f>
        <v xml:space="preserve">     - Riserva Legale</v>
      </c>
      <c r="C37" s="144">
        <f>+SUM('Cash Flow'!C37:N37)</f>
        <v>0</v>
      </c>
      <c r="D37" s="144">
        <f>+SUM('Cash Flow'!O37:Z37)</f>
        <v>0</v>
      </c>
      <c r="E37" s="144">
        <f>+SUM('Cash Flow'!AA37:AL37)</f>
        <v>0</v>
      </c>
      <c r="F37" s="144">
        <f>+SUM('Cash Flow'!AM37:AX37)</f>
        <v>0</v>
      </c>
      <c r="G37" s="144">
        <f>+SUM('Cash Flow'!AY37:BJ37)</f>
        <v>0</v>
      </c>
    </row>
    <row r="38" spans="2:8" x14ac:dyDescent="0.25">
      <c r="B38" s="106" t="str">
        <f>+'Cash Flow'!B38</f>
        <v xml:space="preserve">     - Altre Riserve</v>
      </c>
      <c r="C38" s="144">
        <f>+SUM('Cash Flow'!C38:N38)</f>
        <v>0</v>
      </c>
      <c r="D38" s="144">
        <f>+SUM('Cash Flow'!O38:Z38)</f>
        <v>0</v>
      </c>
      <c r="E38" s="144">
        <f>+SUM('Cash Flow'!AA38:AL38)</f>
        <v>0</v>
      </c>
      <c r="F38" s="144">
        <f>+SUM('Cash Flow'!AM38:AX38)</f>
        <v>0</v>
      </c>
      <c r="G38" s="144">
        <f>+SUM('Cash Flow'!AY38:BJ38)</f>
        <v>0</v>
      </c>
    </row>
    <row r="39" spans="2:8" x14ac:dyDescent="0.25">
      <c r="B39" s="106" t="str">
        <f>+'Cash Flow'!B39</f>
        <v xml:space="preserve">     - Distribuzione Utili</v>
      </c>
      <c r="C39" s="144">
        <f>+SUM('Cash Flow'!C39:N39)</f>
        <v>0</v>
      </c>
      <c r="D39" s="144">
        <f>+SUM('Cash Flow'!O39:Z39)</f>
        <v>1.4210854715202004E-12</v>
      </c>
      <c r="E39" s="144">
        <f>+SUM('Cash Flow'!AA39:AL39)</f>
        <v>7.673861546209082E-13</v>
      </c>
      <c r="F39" s="144">
        <f>+SUM('Cash Flow'!AM39:AX39)</f>
        <v>0</v>
      </c>
      <c r="G39" s="144">
        <f>+SUM('Cash Flow'!AY39:BJ39)</f>
        <v>0</v>
      </c>
    </row>
    <row r="40" spans="2:8" x14ac:dyDescent="0.25">
      <c r="B40" s="106"/>
      <c r="C40" s="142"/>
      <c r="D40" s="142"/>
      <c r="E40" s="142"/>
      <c r="F40" s="142"/>
      <c r="G40" s="142"/>
    </row>
    <row r="41" spans="2:8" x14ac:dyDescent="0.25">
      <c r="B41" s="105" t="str">
        <f>+'Cash Flow'!B41</f>
        <v>CASH FLOW (VARIAZIONE LIQUIDITA' A BREVE)</v>
      </c>
      <c r="C41" s="132">
        <f>+C25+C27+C31+C35</f>
        <v>-4277.7620912381362</v>
      </c>
      <c r="D41" s="132">
        <f>+D25+D27+D31+D35</f>
        <v>-14435.217005829103</v>
      </c>
      <c r="E41" s="132">
        <f>+E25+E27+E31+E35</f>
        <v>9326.603675864646</v>
      </c>
      <c r="F41" s="132">
        <f>+F25+F27+F31+F35</f>
        <v>22075.378970790352</v>
      </c>
      <c r="G41" s="132">
        <f>+G25+G27+G31+G35</f>
        <v>125441.64750673986</v>
      </c>
    </row>
    <row r="42" spans="2:8" x14ac:dyDescent="0.25">
      <c r="B42" s="105"/>
    </row>
    <row r="43" spans="2:8" x14ac:dyDescent="0.25">
      <c r="B43" s="104"/>
      <c r="C43" s="109"/>
      <c r="D43" s="109"/>
      <c r="E43" s="109"/>
      <c r="F43" s="109"/>
      <c r="G43" s="109"/>
    </row>
  </sheetData>
  <hyperlinks>
    <hyperlink ref="A1" location="Input!A1" display="I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21"/>
  <sheetViews>
    <sheetView showGridLines="0" workbookViewId="0">
      <selection activeCell="H25" sqref="H25"/>
    </sheetView>
  </sheetViews>
  <sheetFormatPr defaultRowHeight="15" x14ac:dyDescent="0.25"/>
  <cols>
    <col min="3" max="3" width="17.5703125" bestFit="1" customWidth="1"/>
    <col min="4" max="4" width="13.7109375" bestFit="1" customWidth="1"/>
    <col min="5" max="13" width="13.42578125" bestFit="1" customWidth="1"/>
    <col min="14" max="15" width="14" bestFit="1" customWidth="1"/>
    <col min="16" max="16" width="13.42578125" bestFit="1" customWidth="1"/>
    <col min="17" max="38" width="14" bestFit="1" customWidth="1"/>
    <col min="39" max="40" width="13.42578125" bestFit="1" customWidth="1"/>
    <col min="41" max="53" width="13.28515625" bestFit="1" customWidth="1"/>
    <col min="54" max="54" width="14" bestFit="1" customWidth="1"/>
    <col min="55" max="57" width="13.28515625" bestFit="1" customWidth="1"/>
    <col min="58" max="63" width="14.28515625" bestFit="1" customWidth="1"/>
  </cols>
  <sheetData>
    <row r="1" spans="1:63" x14ac:dyDescent="0.25">
      <c r="A1" s="102" t="s">
        <v>341</v>
      </c>
    </row>
    <row r="4" spans="1:63" x14ac:dyDescent="0.25">
      <c r="B4" s="22"/>
      <c r="C4" t="s">
        <v>377</v>
      </c>
      <c r="D4" s="31">
        <f>+CEm!B2</f>
        <v>41640</v>
      </c>
      <c r="E4" s="31">
        <f>+CEm!C2</f>
        <v>41698</v>
      </c>
      <c r="F4" s="31">
        <f>+CEm!D2</f>
        <v>41729</v>
      </c>
      <c r="G4" s="31">
        <f>+CEm!E2</f>
        <v>41759</v>
      </c>
      <c r="H4" s="31">
        <f>+CEm!F2</f>
        <v>41790</v>
      </c>
      <c r="I4" s="31">
        <f>+CEm!G2</f>
        <v>41820</v>
      </c>
      <c r="J4" s="31">
        <f>+CEm!H2</f>
        <v>41851</v>
      </c>
      <c r="K4" s="31">
        <f>+CEm!I2</f>
        <v>41882</v>
      </c>
      <c r="L4" s="31">
        <f>+CEm!J2</f>
        <v>41912</v>
      </c>
      <c r="M4" s="31">
        <f>+CEm!K2</f>
        <v>41943</v>
      </c>
      <c r="N4" s="31">
        <f>+CEm!L2</f>
        <v>41973</v>
      </c>
      <c r="O4" s="31">
        <f>+CEm!M2</f>
        <v>42004</v>
      </c>
      <c r="P4" s="31">
        <f>+CEm!N2</f>
        <v>42035</v>
      </c>
      <c r="Q4" s="31">
        <f>+CEm!O2</f>
        <v>42063</v>
      </c>
      <c r="R4" s="31">
        <f>+CEm!P2</f>
        <v>42094</v>
      </c>
      <c r="S4" s="31">
        <f>+CEm!Q2</f>
        <v>42124</v>
      </c>
      <c r="T4" s="31">
        <f>+CEm!R2</f>
        <v>42155</v>
      </c>
      <c r="U4" s="31">
        <f>+CEm!S2</f>
        <v>42185</v>
      </c>
      <c r="V4" s="31">
        <f>+CEm!T2</f>
        <v>42216</v>
      </c>
      <c r="W4" s="31">
        <f>+CEm!U2</f>
        <v>42247</v>
      </c>
      <c r="X4" s="31">
        <f>+CEm!V2</f>
        <v>42277</v>
      </c>
      <c r="Y4" s="31">
        <f>+CEm!W2</f>
        <v>42308</v>
      </c>
      <c r="Z4" s="31">
        <f>+CEm!X2</f>
        <v>42338</v>
      </c>
      <c r="AA4" s="31">
        <f>+CEm!Y2</f>
        <v>42369</v>
      </c>
      <c r="AB4" s="31">
        <f>+CEm!Z2</f>
        <v>42400</v>
      </c>
      <c r="AC4" s="31">
        <f>+CEm!AA2</f>
        <v>42429</v>
      </c>
      <c r="AD4" s="31">
        <f>+CEm!AB2</f>
        <v>42460</v>
      </c>
      <c r="AE4" s="31">
        <f>+CEm!AC2</f>
        <v>42490</v>
      </c>
      <c r="AF4" s="31">
        <f>+CEm!AD2</f>
        <v>42521</v>
      </c>
      <c r="AG4" s="31">
        <f>+CEm!AE2</f>
        <v>42551</v>
      </c>
      <c r="AH4" s="31">
        <f>+CEm!AF2</f>
        <v>42582</v>
      </c>
      <c r="AI4" s="31">
        <f>+CEm!AG2</f>
        <v>42613</v>
      </c>
      <c r="AJ4" s="31">
        <f>+CEm!AH2</f>
        <v>42643</v>
      </c>
      <c r="AK4" s="31">
        <f>+CEm!AI2</f>
        <v>42674</v>
      </c>
      <c r="AL4" s="31">
        <f>+CEm!AJ2</f>
        <v>42704</v>
      </c>
      <c r="AM4" s="31">
        <f>+CEm!AK2</f>
        <v>42735</v>
      </c>
      <c r="AN4" s="31">
        <f>+CEm!AL2</f>
        <v>42766</v>
      </c>
      <c r="AO4" s="31">
        <f>+CEm!AM2</f>
        <v>42794</v>
      </c>
      <c r="AP4" s="31">
        <f>+CEm!AN2</f>
        <v>42825</v>
      </c>
      <c r="AQ4" s="31">
        <f>+CEm!AO2</f>
        <v>42855</v>
      </c>
      <c r="AR4" s="31">
        <f>+CEm!AP2</f>
        <v>42886</v>
      </c>
      <c r="AS4" s="31">
        <f>+CEm!AQ2</f>
        <v>42916</v>
      </c>
      <c r="AT4" s="31">
        <f>+CEm!AR2</f>
        <v>42947</v>
      </c>
      <c r="AU4" s="31">
        <f>+CEm!AS2</f>
        <v>42978</v>
      </c>
      <c r="AV4" s="31">
        <f>+CEm!AT2</f>
        <v>43008</v>
      </c>
      <c r="AW4" s="31">
        <f>+CEm!AU2</f>
        <v>43039</v>
      </c>
      <c r="AX4" s="31">
        <f>+CEm!AV2</f>
        <v>43069</v>
      </c>
      <c r="AY4" s="31">
        <f>+CEm!AW2</f>
        <v>43100</v>
      </c>
      <c r="AZ4" s="31">
        <f>+CEm!AX2</f>
        <v>43131</v>
      </c>
      <c r="BA4" s="31">
        <f>+CEm!AY2</f>
        <v>43159</v>
      </c>
      <c r="BB4" s="31">
        <f>+CEm!AZ2</f>
        <v>43190</v>
      </c>
      <c r="BC4" s="31">
        <f>+CEm!BA2</f>
        <v>43220</v>
      </c>
      <c r="BD4" s="31">
        <f>+CEm!BB2</f>
        <v>43251</v>
      </c>
      <c r="BE4" s="31">
        <f>+CEm!BC2</f>
        <v>43281</v>
      </c>
      <c r="BF4" s="31">
        <f>+CEm!BD2</f>
        <v>43312</v>
      </c>
      <c r="BG4" s="31">
        <f>+CEm!BE2</f>
        <v>43343</v>
      </c>
      <c r="BH4" s="31">
        <f>+CEm!BF2</f>
        <v>43373</v>
      </c>
      <c r="BI4" s="31">
        <f>+CEm!BG2</f>
        <v>43404</v>
      </c>
      <c r="BJ4" s="31">
        <f>+CEm!BH2</f>
        <v>43434</v>
      </c>
      <c r="BK4" s="31">
        <f>+CEm!BI2</f>
        <v>43465</v>
      </c>
    </row>
    <row r="5" spans="1:63" x14ac:dyDescent="0.25">
      <c r="C5" s="119" t="s">
        <v>178</v>
      </c>
      <c r="D5" s="142">
        <f>+CEm!B4</f>
        <v>1000</v>
      </c>
      <c r="E5" s="142">
        <f>+CEm!C4</f>
        <v>1000</v>
      </c>
      <c r="F5" s="142">
        <f>+CEm!D4</f>
        <v>1000</v>
      </c>
      <c r="G5" s="142">
        <f>+CEm!E4</f>
        <v>1000</v>
      </c>
      <c r="H5" s="142">
        <f>+CEm!F4</f>
        <v>1000</v>
      </c>
      <c r="I5" s="142">
        <f>+CEm!G4</f>
        <v>1000</v>
      </c>
      <c r="J5" s="142">
        <f>+CEm!H4</f>
        <v>1000</v>
      </c>
      <c r="K5" s="142">
        <f>+CEm!I4</f>
        <v>1000</v>
      </c>
      <c r="L5" s="142">
        <f>+CEm!J4</f>
        <v>1000</v>
      </c>
      <c r="M5" s="142">
        <f>+CEm!K4</f>
        <v>1000</v>
      </c>
      <c r="N5" s="142">
        <f>+CEm!L4</f>
        <v>1000</v>
      </c>
      <c r="O5" s="142">
        <f>+CEm!M4</f>
        <v>1000</v>
      </c>
      <c r="P5" s="142">
        <f>+CEm!N4</f>
        <v>2000</v>
      </c>
      <c r="Q5" s="142">
        <f>+CEm!O4</f>
        <v>2000</v>
      </c>
      <c r="R5" s="142">
        <f>+CEm!P4</f>
        <v>2000</v>
      </c>
      <c r="S5" s="142">
        <f>+CEm!Q4</f>
        <v>2000</v>
      </c>
      <c r="T5" s="142">
        <f>+CEm!R4</f>
        <v>2000</v>
      </c>
      <c r="U5" s="142">
        <f>+CEm!S4</f>
        <v>2000</v>
      </c>
      <c r="V5" s="142">
        <f>+CEm!T4</f>
        <v>2000</v>
      </c>
      <c r="W5" s="142">
        <f>+CEm!U4</f>
        <v>2000</v>
      </c>
      <c r="X5" s="142">
        <f>+CEm!V4</f>
        <v>2000</v>
      </c>
      <c r="Y5" s="142">
        <f>+CEm!W4</f>
        <v>2000</v>
      </c>
      <c r="Z5" s="142">
        <f>+CEm!X4</f>
        <v>2000</v>
      </c>
      <c r="AA5" s="142">
        <f>+CEm!Y4</f>
        <v>2000</v>
      </c>
      <c r="AB5" s="142">
        <f>+CEm!Z4</f>
        <v>3000</v>
      </c>
      <c r="AC5" s="142">
        <f>+CEm!AA4</f>
        <v>3000</v>
      </c>
      <c r="AD5" s="142">
        <f>+CEm!AB4</f>
        <v>3000</v>
      </c>
      <c r="AE5" s="142">
        <f>+CEm!AC4</f>
        <v>3000</v>
      </c>
      <c r="AF5" s="142">
        <f>+CEm!AD4</f>
        <v>3000</v>
      </c>
      <c r="AG5" s="142">
        <f>+CEm!AE4</f>
        <v>3000</v>
      </c>
      <c r="AH5" s="142">
        <f>+CEm!AF4</f>
        <v>3000</v>
      </c>
      <c r="AI5" s="142">
        <f>+CEm!AG4</f>
        <v>3000</v>
      </c>
      <c r="AJ5" s="142">
        <f>+CEm!AH4</f>
        <v>3000</v>
      </c>
      <c r="AK5" s="142">
        <f>+CEm!AI4</f>
        <v>3000</v>
      </c>
      <c r="AL5" s="142">
        <f>+CEm!AJ4</f>
        <v>3000</v>
      </c>
      <c r="AM5" s="142">
        <f>+CEm!AK4</f>
        <v>3000</v>
      </c>
      <c r="AN5" s="142">
        <f>+CEm!AL4</f>
        <v>4000</v>
      </c>
      <c r="AO5" s="142">
        <f>+CEm!AM4</f>
        <v>4000</v>
      </c>
      <c r="AP5" s="142">
        <f>+CEm!AN4</f>
        <v>4000</v>
      </c>
      <c r="AQ5" s="142">
        <f>+CEm!AO4</f>
        <v>4000</v>
      </c>
      <c r="AR5" s="142">
        <f>+CEm!AP4</f>
        <v>4000</v>
      </c>
      <c r="AS5" s="142">
        <f>+CEm!AQ4</f>
        <v>4000</v>
      </c>
      <c r="AT5" s="142">
        <f>+CEm!AR4</f>
        <v>4000</v>
      </c>
      <c r="AU5" s="142">
        <f>+CEm!AS4</f>
        <v>4000</v>
      </c>
      <c r="AV5" s="142">
        <f>+CEm!AT4</f>
        <v>4000</v>
      </c>
      <c r="AW5" s="142">
        <f>+CEm!AU4</f>
        <v>4000</v>
      </c>
      <c r="AX5" s="142">
        <f>+CEm!AV4</f>
        <v>4000</v>
      </c>
      <c r="AY5" s="142">
        <f>+CEm!AW4</f>
        <v>4000</v>
      </c>
      <c r="AZ5" s="142">
        <f>+CEm!AX4</f>
        <v>4000</v>
      </c>
      <c r="BA5" s="142">
        <f>+CEm!AY4</f>
        <v>4000</v>
      </c>
      <c r="BB5" s="142">
        <f>+CEm!AZ4</f>
        <v>14000</v>
      </c>
      <c r="BC5" s="142">
        <f>+CEm!BA4</f>
        <v>14000</v>
      </c>
      <c r="BD5" s="142">
        <f>+CEm!BB4</f>
        <v>14000</v>
      </c>
      <c r="BE5" s="142">
        <f>+CEm!BC4</f>
        <v>14000</v>
      </c>
      <c r="BF5" s="142">
        <f>+CEm!BD4</f>
        <v>14000</v>
      </c>
      <c r="BG5" s="142">
        <f>+CEm!BE4</f>
        <v>14000</v>
      </c>
      <c r="BH5" s="142">
        <f>+CEm!BF4</f>
        <v>14000</v>
      </c>
      <c r="BI5" s="142">
        <f>+CEm!BG4</f>
        <v>14000</v>
      </c>
      <c r="BJ5" s="142">
        <f>+CEm!BH4</f>
        <v>14000</v>
      </c>
      <c r="BK5" s="142">
        <f>+CEm!BI4</f>
        <v>14000</v>
      </c>
    </row>
    <row r="6" spans="1:63" x14ac:dyDescent="0.25">
      <c r="C6" s="31" t="s">
        <v>344</v>
      </c>
      <c r="D6" s="142">
        <f>+CEm!B53</f>
        <v>826.08695652173901</v>
      </c>
      <c r="E6" s="142">
        <f>+CEm!C53</f>
        <v>-1173.913043478261</v>
      </c>
      <c r="F6" s="142">
        <f>+CEm!D53</f>
        <v>-1173.913043478261</v>
      </c>
      <c r="G6" s="142">
        <f>+CEm!E53</f>
        <v>-1173.913043478261</v>
      </c>
      <c r="H6" s="142">
        <f>+CEm!F53</f>
        <v>-1173.913043478261</v>
      </c>
      <c r="I6" s="142">
        <f>+CEm!G53</f>
        <v>-1173.913043478261</v>
      </c>
      <c r="J6" s="142">
        <f>+CEm!H53</f>
        <v>-1173.913043478261</v>
      </c>
      <c r="K6" s="142">
        <f>+CEm!I53</f>
        <v>-1173.913043478261</v>
      </c>
      <c r="L6" s="142">
        <f>+CEm!J53</f>
        <v>-1173.913043478261</v>
      </c>
      <c r="M6" s="142">
        <f>+CEm!K53</f>
        <v>-1173.913043478261</v>
      </c>
      <c r="N6" s="142">
        <f>+CEm!L53</f>
        <v>-1173.913043478261</v>
      </c>
      <c r="O6" s="142">
        <f>+CEm!M53</f>
        <v>-1173.913043478261</v>
      </c>
      <c r="P6" s="142">
        <f>+CEm!N53</f>
        <v>1826.086956521739</v>
      </c>
      <c r="Q6" s="142">
        <f>+CEm!O53</f>
        <v>-173.91304347826099</v>
      </c>
      <c r="R6" s="142">
        <f>+CEm!P53</f>
        <v>-173.91304347826099</v>
      </c>
      <c r="S6" s="142">
        <f>+CEm!Q53</f>
        <v>-173.91304347826099</v>
      </c>
      <c r="T6" s="142">
        <f>+CEm!R53</f>
        <v>-173.91304347826099</v>
      </c>
      <c r="U6" s="142">
        <f>+CEm!S53</f>
        <v>-173.91304347826099</v>
      </c>
      <c r="V6" s="142">
        <f>+CEm!T53</f>
        <v>-173.91304347826099</v>
      </c>
      <c r="W6" s="142">
        <f>+CEm!U53</f>
        <v>-173.91304347826099</v>
      </c>
      <c r="X6" s="142">
        <f>+CEm!V53</f>
        <v>-173.91304347826099</v>
      </c>
      <c r="Y6" s="142">
        <f>+CEm!W53</f>
        <v>-173.91304347826099</v>
      </c>
      <c r="Z6" s="142">
        <f>+CEm!X53</f>
        <v>-173.91304347826099</v>
      </c>
      <c r="AA6" s="142">
        <f>+CEm!Y53</f>
        <v>-173.91304347826099</v>
      </c>
      <c r="AB6" s="142">
        <f>+CEm!Z53</f>
        <v>2826.086956521739</v>
      </c>
      <c r="AC6" s="142">
        <f>+CEm!AA53</f>
        <v>826.08695652173901</v>
      </c>
      <c r="AD6" s="142">
        <f>+CEm!AB53</f>
        <v>826.08695652173901</v>
      </c>
      <c r="AE6" s="142">
        <f>+CEm!AC53</f>
        <v>826.08695652173901</v>
      </c>
      <c r="AF6" s="142">
        <f>+CEm!AD53</f>
        <v>826.08695652173901</v>
      </c>
      <c r="AG6" s="142">
        <f>+CEm!AE53</f>
        <v>826.08695652173901</v>
      </c>
      <c r="AH6" s="142">
        <f>+CEm!AF53</f>
        <v>826.08695652173901</v>
      </c>
      <c r="AI6" s="142">
        <f>+CEm!AG53</f>
        <v>826.08695652173901</v>
      </c>
      <c r="AJ6" s="142">
        <f>+CEm!AH53</f>
        <v>826.08695652173901</v>
      </c>
      <c r="AK6" s="142">
        <f>+CEm!AI53</f>
        <v>826.08695652173901</v>
      </c>
      <c r="AL6" s="142">
        <f>+CEm!AJ53</f>
        <v>826.08695652173901</v>
      </c>
      <c r="AM6" s="142">
        <f>+CEm!AK53</f>
        <v>826.08695652173901</v>
      </c>
      <c r="AN6" s="142">
        <f>+CEm!AL53</f>
        <v>3826.086956521739</v>
      </c>
      <c r="AO6" s="142">
        <f>+CEm!AM53</f>
        <v>1826.086956521739</v>
      </c>
      <c r="AP6" s="142">
        <f>+CEm!AN53</f>
        <v>1826.086956521739</v>
      </c>
      <c r="AQ6" s="142">
        <f>+CEm!AO53</f>
        <v>1826.086956521739</v>
      </c>
      <c r="AR6" s="142">
        <f>+CEm!AP53</f>
        <v>1826.086956521739</v>
      </c>
      <c r="AS6" s="142">
        <f>+CEm!AQ53</f>
        <v>1826.086956521739</v>
      </c>
      <c r="AT6" s="142">
        <f>+CEm!AR53</f>
        <v>1826.086956521739</v>
      </c>
      <c r="AU6" s="142">
        <f>+CEm!AS53</f>
        <v>1826.086956521739</v>
      </c>
      <c r="AV6" s="142">
        <f>+CEm!AT53</f>
        <v>1826.086956521739</v>
      </c>
      <c r="AW6" s="142">
        <f>+CEm!AU53</f>
        <v>1826.086956521739</v>
      </c>
      <c r="AX6" s="142">
        <f>+CEm!AV53</f>
        <v>1826.086956521739</v>
      </c>
      <c r="AY6" s="142">
        <f>+CEm!AW53</f>
        <v>1826.086956521739</v>
      </c>
      <c r="AZ6" s="142">
        <f>+CEm!AX53</f>
        <v>1826.086956521739</v>
      </c>
      <c r="BA6" s="142">
        <f>+CEm!AY53</f>
        <v>1826.086956521739</v>
      </c>
      <c r="BB6" s="142">
        <f>+CEm!AZ53</f>
        <v>31826.08695652174</v>
      </c>
      <c r="BC6" s="142">
        <f>+CEm!BA53</f>
        <v>11826.08695652174</v>
      </c>
      <c r="BD6" s="142">
        <f>+CEm!BB53</f>
        <v>11826.08695652174</v>
      </c>
      <c r="BE6" s="142">
        <f>+CEm!BC53</f>
        <v>11826.08695652174</v>
      </c>
      <c r="BF6" s="142">
        <f>+CEm!BD53</f>
        <v>11826.08695652174</v>
      </c>
      <c r="BG6" s="142">
        <f>+CEm!BE53</f>
        <v>11826.08695652174</v>
      </c>
      <c r="BH6" s="142">
        <f>+CEm!BF53</f>
        <v>11826.08695652174</v>
      </c>
      <c r="BI6" s="142">
        <f>+CEm!BG53</f>
        <v>11826.08695652174</v>
      </c>
      <c r="BJ6" s="142">
        <f>+CEm!BH53</f>
        <v>11826.08695652174</v>
      </c>
      <c r="BK6" s="142">
        <f>+CEm!BI53</f>
        <v>11826.08695652174</v>
      </c>
    </row>
    <row r="7" spans="1:63" x14ac:dyDescent="0.25">
      <c r="C7" s="20" t="s">
        <v>179</v>
      </c>
      <c r="D7" s="142">
        <f>+CEm!B68</f>
        <v>717.39130434782601</v>
      </c>
      <c r="E7" s="142">
        <f>+CEm!C68</f>
        <v>-843.04347826086973</v>
      </c>
      <c r="F7" s="142">
        <f>+CEm!D68</f>
        <v>-978.29325993039356</v>
      </c>
      <c r="G7" s="142">
        <f>+CEm!E68</f>
        <v>-1012.3037143744211</v>
      </c>
      <c r="H7" s="142">
        <f>+CEm!F68</f>
        <v>-1047.0646876758772</v>
      </c>
      <c r="I7" s="142">
        <f>+CEm!G68</f>
        <v>-1082.5915324482635</v>
      </c>
      <c r="J7" s="142">
        <f>+CEm!H68</f>
        <v>-1118.8999100232054</v>
      </c>
      <c r="K7" s="142">
        <f>+CEm!I68</f>
        <v>-1156.0057966329216</v>
      </c>
      <c r="L7" s="142">
        <f>+CEm!J68</f>
        <v>-1193.9254897163848</v>
      </c>
      <c r="M7" s="142">
        <f>+CEm!K68</f>
        <v>-1232.6756143516448</v>
      </c>
      <c r="N7" s="142">
        <f>+CEm!L68</f>
        <v>-1344.4653967099389</v>
      </c>
      <c r="O7" s="142">
        <f>+CEm!M68</f>
        <v>-1345.4649001910591</v>
      </c>
      <c r="P7" s="142">
        <f>+CEm!N68</f>
        <v>1659.0974522588608</v>
      </c>
      <c r="Q7" s="142">
        <f>+CEm!O68</f>
        <v>-286.03965175673386</v>
      </c>
      <c r="R7" s="142">
        <f>+CEm!P68</f>
        <v>-278.6391685775684</v>
      </c>
      <c r="S7" s="142">
        <f>+CEm!Q68</f>
        <v>-273.58913620860068</v>
      </c>
      <c r="T7" s="142">
        <f>+CEm!R68</f>
        <v>-268.6338462035344</v>
      </c>
      <c r="U7" s="142">
        <f>+CEm!S68</f>
        <v>-263.66040225639318</v>
      </c>
      <c r="V7" s="142">
        <f>+CEm!T68</f>
        <v>-258.66304812848495</v>
      </c>
      <c r="W7" s="142">
        <f>+CEm!U68</f>
        <v>-253.64138404212264</v>
      </c>
      <c r="X7" s="142">
        <f>+CEm!V68</f>
        <v>-248.59527749767062</v>
      </c>
      <c r="Y7" s="142">
        <f>+CEm!W68</f>
        <v>-243.52460881174403</v>
      </c>
      <c r="Z7" s="142">
        <f>+CEm!X68</f>
        <v>-185.83450639783848</v>
      </c>
      <c r="AA7" s="142">
        <f>+CEm!Y68</f>
        <v>-183.20476879815291</v>
      </c>
      <c r="AB7" s="142">
        <f>+CEm!Z68</f>
        <v>2816.9267180818315</v>
      </c>
      <c r="AC7" s="142">
        <f>+CEm!AA68</f>
        <v>866.93329242583059</v>
      </c>
      <c r="AD7" s="142">
        <f>+CEm!AB68</f>
        <v>869.43362114303056</v>
      </c>
      <c r="AE7" s="142">
        <f>+CEm!AC68</f>
        <v>869.55863757889051</v>
      </c>
      <c r="AF7" s="142">
        <f>+CEm!AD68</f>
        <v>869.56488840068357</v>
      </c>
      <c r="AG7" s="142">
        <f>+CEm!AE68</f>
        <v>869.56520094177324</v>
      </c>
      <c r="AH7" s="142">
        <f>+CEm!AF68</f>
        <v>869.56521656882762</v>
      </c>
      <c r="AI7" s="142">
        <f>+CEm!AG68</f>
        <v>869.56521735018043</v>
      </c>
      <c r="AJ7" s="142">
        <f>+CEm!AH68</f>
        <v>869.56521738924801</v>
      </c>
      <c r="AK7" s="142">
        <f>+CEm!AI68</f>
        <v>869.56521739120137</v>
      </c>
      <c r="AL7" s="142">
        <f>+CEm!AJ68</f>
        <v>869.56521739129903</v>
      </c>
      <c r="AM7" s="142">
        <f>+CEm!AK68</f>
        <v>869.56521739130392</v>
      </c>
      <c r="AN7" s="142">
        <f>+CEm!AL68</f>
        <v>3869.565217391304</v>
      </c>
      <c r="AO7" s="142">
        <f>+CEm!AM68</f>
        <v>1919.5652173913043</v>
      </c>
      <c r="AP7" s="142">
        <f>+CEm!AN68</f>
        <v>1922.0652173913043</v>
      </c>
      <c r="AQ7" s="142">
        <f>+CEm!AO68</f>
        <v>1922.1902173913043</v>
      </c>
      <c r="AR7" s="142">
        <f>+CEm!AP68</f>
        <v>1922.1964673913042</v>
      </c>
      <c r="AS7" s="142">
        <f>+CEm!AQ68</f>
        <v>1846.8623991846471</v>
      </c>
      <c r="AT7" s="142">
        <f>+CEm!AR68</f>
        <v>1883.79964716834</v>
      </c>
      <c r="AU7" s="142">
        <f>+CEm!AS68</f>
        <v>1921.475640111707</v>
      </c>
      <c r="AV7" s="142">
        <f>+CEm!AT68</f>
        <v>1959.905152913941</v>
      </c>
      <c r="AW7" s="142">
        <f>+CEm!AU68</f>
        <v>1999.1032559722198</v>
      </c>
      <c r="AX7" s="142">
        <f>+CEm!AV68</f>
        <v>2039.0853210916644</v>
      </c>
      <c r="AY7" s="142">
        <f>+CEm!AW68</f>
        <v>2079.8670275134978</v>
      </c>
      <c r="AZ7" s="142">
        <f>+CEm!AX68</f>
        <v>2121.4643680637673</v>
      </c>
      <c r="BA7" s="142">
        <f>+CEm!AY68</f>
        <v>2163.8936554250431</v>
      </c>
      <c r="BB7" s="142">
        <f>+CEm!AZ68</f>
        <v>32207.171528533545</v>
      </c>
      <c r="BC7" s="142">
        <f>+CEm!BA68</f>
        <v>12451.314959104215</v>
      </c>
      <c r="BD7" s="142">
        <f>+CEm!BB68</f>
        <v>12700.3412582863</v>
      </c>
      <c r="BE7" s="142">
        <f>+CEm!BC68</f>
        <v>12954.348083452025</v>
      </c>
      <c r="BF7" s="142">
        <f>+CEm!BD68</f>
        <v>13213.435045121067</v>
      </c>
      <c r="BG7" s="142">
        <f>+CEm!BE68</f>
        <v>13477.703746023488</v>
      </c>
      <c r="BH7" s="142">
        <f>+CEm!BF68</f>
        <v>13747.257820943958</v>
      </c>
      <c r="BI7" s="142">
        <f>+CEm!BG68</f>
        <v>14022.202977362836</v>
      </c>
      <c r="BJ7" s="142">
        <f>+CEm!BH68</f>
        <v>14302.647036910093</v>
      </c>
      <c r="BK7" s="142">
        <f>+CEm!BI68</f>
        <v>14588.699977648295</v>
      </c>
    </row>
    <row r="8" spans="1:63" x14ac:dyDescent="0.25"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</row>
    <row r="9" spans="1:63" x14ac:dyDescent="0.25"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</row>
    <row r="10" spans="1:63" x14ac:dyDescent="0.25">
      <c r="C10" s="20" t="s">
        <v>378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</row>
    <row r="11" spans="1:63" x14ac:dyDescent="0.25">
      <c r="C11" s="20" t="s">
        <v>379</v>
      </c>
      <c r="D11" s="142">
        <f>+SPm!C36</f>
        <v>3000</v>
      </c>
      <c r="E11" s="142">
        <f>+SPm!D36</f>
        <v>19874.347826086956</v>
      </c>
      <c r="F11" s="142">
        <f>+SPm!E36</f>
        <v>17941.510537591152</v>
      </c>
      <c r="G11" s="142">
        <f>+SPm!F36</f>
        <v>15970.016503325431</v>
      </c>
      <c r="H11" s="142">
        <f>+SPm!G36</f>
        <v>13959.092588374395</v>
      </c>
      <c r="I11" s="142">
        <f>+SPm!H36</f>
        <v>11907.950195124338</v>
      </c>
      <c r="J11" s="142">
        <f>+SPm!I36</f>
        <v>9815.7849540092811</v>
      </c>
      <c r="K11" s="142">
        <f>+SPm!J36</f>
        <v>7681.7764080719226</v>
      </c>
      <c r="L11" s="142">
        <f>+SPm!K36</f>
        <v>5505.0876912158164</v>
      </c>
      <c r="M11" s="142">
        <f>+SPm!L36</f>
        <v>3284.8652000225884</v>
      </c>
      <c r="N11" s="142">
        <f>+SPm!M36</f>
        <v>3000</v>
      </c>
      <c r="O11" s="142">
        <f>+SPm!N36</f>
        <v>3000</v>
      </c>
      <c r="P11" s="142">
        <f>+SPm!O36</f>
        <v>6000</v>
      </c>
      <c r="Q11" s="142">
        <f>+SPm!P36</f>
        <v>6000</v>
      </c>
      <c r="R11" s="142">
        <f>+SPm!Q36</f>
        <v>6000</v>
      </c>
      <c r="S11" s="142">
        <f>+SPm!R36</f>
        <v>6000</v>
      </c>
      <c r="T11" s="142">
        <f>+SPm!S36</f>
        <v>6000</v>
      </c>
      <c r="U11" s="142">
        <f>+SPm!T36</f>
        <v>6000</v>
      </c>
      <c r="V11" s="142">
        <f>+SPm!U36</f>
        <v>6000</v>
      </c>
      <c r="W11" s="142">
        <f>+SPm!V36</f>
        <v>6000</v>
      </c>
      <c r="X11" s="142">
        <f>+SPm!W36</f>
        <v>6000</v>
      </c>
      <c r="Y11" s="142">
        <f>+SPm!X36</f>
        <v>6000</v>
      </c>
      <c r="Z11" s="142">
        <f>+SPm!Y36</f>
        <v>6000</v>
      </c>
      <c r="AA11" s="142">
        <f>+SPm!Z36</f>
        <v>6000</v>
      </c>
      <c r="AB11" s="142">
        <f>+SPm!AA36</f>
        <v>9000</v>
      </c>
      <c r="AC11" s="142">
        <f>+SPm!AB36</f>
        <v>9040.8463359040907</v>
      </c>
      <c r="AD11" s="142">
        <f>+SPm!AC36</f>
        <v>9043.346664621291</v>
      </c>
      <c r="AE11" s="142">
        <f>+SPm!AD36</f>
        <v>9043.4716810571517</v>
      </c>
      <c r="AF11" s="142">
        <f>+SPm!AE36</f>
        <v>9043.4779318789442</v>
      </c>
      <c r="AG11" s="142">
        <f>+SPm!AF36</f>
        <v>9043.4782444200337</v>
      </c>
      <c r="AH11" s="142">
        <f>+SPm!AG36</f>
        <v>9043.478260047088</v>
      </c>
      <c r="AI11" s="142">
        <f>+SPm!AH36</f>
        <v>9043.4782608284404</v>
      </c>
      <c r="AJ11" s="142">
        <f>+SPm!AI36</f>
        <v>9043.4782608675087</v>
      </c>
      <c r="AK11" s="142">
        <f>+SPm!AJ36</f>
        <v>9043.4782608694622</v>
      </c>
      <c r="AL11" s="142">
        <f>+SPm!AK36</f>
        <v>9043.4782608695605</v>
      </c>
      <c r="AM11" s="142">
        <f>+SPm!AL36</f>
        <v>9043.4782608695641</v>
      </c>
      <c r="AN11" s="142">
        <f>+SPm!AM36</f>
        <v>12043.478260869564</v>
      </c>
      <c r="AO11" s="142">
        <f>+SPm!AN36</f>
        <v>12093.478260869564</v>
      </c>
      <c r="AP11" s="142">
        <f>+SPm!AO36</f>
        <v>12095.978260869564</v>
      </c>
      <c r="AQ11" s="142">
        <f>+SPm!AP36</f>
        <v>12096.103260869564</v>
      </c>
      <c r="AR11" s="142">
        <f>+SPm!AQ36</f>
        <v>12096.109510869566</v>
      </c>
      <c r="AS11" s="142">
        <f>+SPm!AR36</f>
        <v>13059.547575808316</v>
      </c>
      <c r="AT11" s="142">
        <f>+SPm!AS36</f>
        <v>14943.347222976656</v>
      </c>
      <c r="AU11" s="142">
        <f>+SPm!AT36</f>
        <v>16864.822863088364</v>
      </c>
      <c r="AV11" s="142">
        <f>+SPm!AU36</f>
        <v>18824.728016002307</v>
      </c>
      <c r="AW11" s="142">
        <f>+SPm!AV36</f>
        <v>20823.831271974523</v>
      </c>
      <c r="AX11" s="142">
        <f>+SPm!AW36</f>
        <v>22862.916593066187</v>
      </c>
      <c r="AY11" s="142">
        <f>+SPm!AX36</f>
        <v>24942.783620579685</v>
      </c>
      <c r="AZ11" s="142">
        <f>+SPm!AY36</f>
        <v>27064.247988643452</v>
      </c>
      <c r="BA11" s="142">
        <f>+SPm!AZ36</f>
        <v>29228.141644068495</v>
      </c>
      <c r="BB11" s="142">
        <f>+SPm!BA36</f>
        <v>61435.313172602044</v>
      </c>
      <c r="BC11" s="142">
        <f>+SPm!BB36</f>
        <v>73886.628131706253</v>
      </c>
      <c r="BD11" s="142">
        <f>+SPm!BC36</f>
        <v>86586.969389992562</v>
      </c>
      <c r="BE11" s="142">
        <f>+SPm!BD36</f>
        <v>99541.317473444578</v>
      </c>
      <c r="BF11" s="142">
        <f>+SPm!BE36</f>
        <v>112754.75251856566</v>
      </c>
      <c r="BG11" s="142">
        <f>+SPm!BF36</f>
        <v>126232.45626458913</v>
      </c>
      <c r="BH11" s="142">
        <f>+SPm!BG36</f>
        <v>139979.71408553308</v>
      </c>
      <c r="BI11" s="142">
        <f>+SPm!BH36</f>
        <v>154001.91706289593</v>
      </c>
      <c r="BJ11" s="142">
        <f>+SPm!BI36</f>
        <v>168304.56409980601</v>
      </c>
      <c r="BK11" s="142">
        <f>+SPm!BJ36</f>
        <v>182893.26407745428</v>
      </c>
    </row>
    <row r="12" spans="1:63" x14ac:dyDescent="0.25">
      <c r="C12" s="20" t="s">
        <v>35</v>
      </c>
      <c r="D12" s="142">
        <f>+SPm!C54</f>
        <v>717.39130434782601</v>
      </c>
      <c r="E12" s="142">
        <f>+SPm!D54</f>
        <v>-125.65217391304373</v>
      </c>
      <c r="F12" s="142">
        <f>+SPm!E54</f>
        <v>-1103.9454338434373</v>
      </c>
      <c r="G12" s="142">
        <f>+SPm!F54</f>
        <v>-2116.2491482178584</v>
      </c>
      <c r="H12" s="142">
        <f>+SPm!G54</f>
        <v>-3163.3138358937358</v>
      </c>
      <c r="I12" s="142">
        <f>+SPm!H54</f>
        <v>-4245.9053683419988</v>
      </c>
      <c r="J12" s="142">
        <f>+SPm!I54</f>
        <v>-5364.8052783652038</v>
      </c>
      <c r="K12" s="142">
        <f>+SPm!J54</f>
        <v>-6520.8110749981252</v>
      </c>
      <c r="L12" s="142">
        <f>+SPm!K54</f>
        <v>-7714.7365647145098</v>
      </c>
      <c r="M12" s="142">
        <f>+SPm!L54</f>
        <v>-8947.4121790661538</v>
      </c>
      <c r="N12" s="142">
        <f>+SPm!M54</f>
        <v>-10291.877575776092</v>
      </c>
      <c r="O12" s="142">
        <f>+SPm!N54</f>
        <v>-11637.342475967151</v>
      </c>
      <c r="P12" s="142">
        <f>+SPm!O54</f>
        <v>-9978.2450237082903</v>
      </c>
      <c r="Q12" s="142">
        <f>+SPm!P54</f>
        <v>-10264.284675465024</v>
      </c>
      <c r="R12" s="142">
        <f>+SPm!Q54</f>
        <v>-10542.923844042592</v>
      </c>
      <c r="S12" s="142">
        <f>+SPm!R54</f>
        <v>-10816.512980251193</v>
      </c>
      <c r="T12" s="142">
        <f>+SPm!S54</f>
        <v>-11085.146826454727</v>
      </c>
      <c r="U12" s="142">
        <f>+SPm!T54</f>
        <v>-11348.807228711121</v>
      </c>
      <c r="V12" s="142">
        <f>+SPm!U54</f>
        <v>-11607.470276839606</v>
      </c>
      <c r="W12" s="142">
        <f>+SPm!V54</f>
        <v>-11861.111660881728</v>
      </c>
      <c r="X12" s="142">
        <f>+SPm!W54</f>
        <v>-12109.706938379399</v>
      </c>
      <c r="Y12" s="142">
        <f>+SPm!X54</f>
        <v>-12353.231547191142</v>
      </c>
      <c r="Z12" s="142">
        <f>+SPm!Y54</f>
        <v>-12539.06605358898</v>
      </c>
      <c r="AA12" s="142">
        <f>+SPm!Z54</f>
        <v>-12722.270822387132</v>
      </c>
      <c r="AB12" s="142">
        <f>+SPm!AA54</f>
        <v>-9905.3441043053008</v>
      </c>
      <c r="AC12" s="142">
        <f>+SPm!AB54</f>
        <v>-9038.4108118794702</v>
      </c>
      <c r="AD12" s="142">
        <f>+SPm!AC54</f>
        <v>-8168.9771907364393</v>
      </c>
      <c r="AE12" s="142">
        <f>+SPm!AD54</f>
        <v>-7299.4185531575486</v>
      </c>
      <c r="AF12" s="142">
        <f>+SPm!AE54</f>
        <v>-6429.8536647568653</v>
      </c>
      <c r="AG12" s="142">
        <f>+SPm!AF54</f>
        <v>-5560.2884638150917</v>
      </c>
      <c r="AH12" s="142">
        <f>+SPm!AG54</f>
        <v>-4690.7232472462638</v>
      </c>
      <c r="AI12" s="142">
        <f>+SPm!AH54</f>
        <v>-3821.1580298960835</v>
      </c>
      <c r="AJ12" s="142">
        <f>+SPm!AI54</f>
        <v>-2951.5928125068353</v>
      </c>
      <c r="AK12" s="142">
        <f>+SPm!AJ54</f>
        <v>-2082.0275951156341</v>
      </c>
      <c r="AL12" s="142">
        <f>+SPm!AK54</f>
        <v>-1212.4623777243351</v>
      </c>
      <c r="AM12" s="142">
        <f>+SPm!AL54</f>
        <v>-342.89716033303114</v>
      </c>
      <c r="AN12" s="142">
        <f>+SPm!AM54</f>
        <v>3526.668057058273</v>
      </c>
      <c r="AO12" s="142">
        <f>+SPm!AN54</f>
        <v>5446.233274449577</v>
      </c>
      <c r="AP12" s="142">
        <f>+SPm!AO54</f>
        <v>7368.2984918408811</v>
      </c>
      <c r="AQ12" s="142">
        <f>+SPm!AP54</f>
        <v>9290.488709232186</v>
      </c>
      <c r="AR12" s="142">
        <f>+SPm!AQ54</f>
        <v>11212.68517662349</v>
      </c>
      <c r="AS12" s="142">
        <f>+SPm!AR54</f>
        <v>13059.547575808137</v>
      </c>
      <c r="AT12" s="142">
        <f>+SPm!AS54</f>
        <v>14943.347222976477</v>
      </c>
      <c r="AU12" s="142">
        <f>+SPm!AT54</f>
        <v>16864.822863088186</v>
      </c>
      <c r="AV12" s="142">
        <f>+SPm!AU54</f>
        <v>18824.728016002126</v>
      </c>
      <c r="AW12" s="142">
        <f>+SPm!AV54</f>
        <v>20823.831271974344</v>
      </c>
      <c r="AX12" s="142">
        <f>+SPm!AW54</f>
        <v>22862.916593066009</v>
      </c>
      <c r="AY12" s="142">
        <f>+SPm!AX54</f>
        <v>24942.783620579507</v>
      </c>
      <c r="AZ12" s="142">
        <f>+SPm!AY54</f>
        <v>27064.247988643274</v>
      </c>
      <c r="BA12" s="142">
        <f>+SPm!AZ54</f>
        <v>29228.141644068317</v>
      </c>
      <c r="BB12" s="142">
        <f>+SPm!BA54</f>
        <v>61435.313172601862</v>
      </c>
      <c r="BC12" s="142">
        <f>+SPm!BB54</f>
        <v>73886.628131706078</v>
      </c>
      <c r="BD12" s="142">
        <f>+SPm!BC54</f>
        <v>86586.969389992373</v>
      </c>
      <c r="BE12" s="142">
        <f>+SPm!BD54</f>
        <v>99541.317473444404</v>
      </c>
      <c r="BF12" s="142">
        <f>+SPm!BE54</f>
        <v>112754.75251856547</v>
      </c>
      <c r="BG12" s="142">
        <f>+SPm!BF54</f>
        <v>126232.45626458895</v>
      </c>
      <c r="BH12" s="142">
        <f>+SPm!BG54</f>
        <v>139979.71408553291</v>
      </c>
      <c r="BI12" s="142">
        <f>+SPm!BH54</f>
        <v>154001.91706289575</v>
      </c>
      <c r="BJ12" s="142">
        <f>+SPm!BI54</f>
        <v>168304.56409980584</v>
      </c>
      <c r="BK12" s="142">
        <f>+SPm!BJ54</f>
        <v>182893.26407745414</v>
      </c>
    </row>
    <row r="13" spans="1:63" x14ac:dyDescent="0.25">
      <c r="C13" s="20" t="s">
        <v>381</v>
      </c>
      <c r="D13" s="142">
        <f>+'Flussi Cassa'!D26</f>
        <v>-2173.913043478261</v>
      </c>
      <c r="E13" s="142">
        <f>+'Flussi Cassa'!E26</f>
        <v>16543.478260869564</v>
      </c>
      <c r="F13" s="142">
        <f>+'Flussi Cassa'!F26</f>
        <v>14648.539742736422</v>
      </c>
      <c r="G13" s="142">
        <f>+'Flussi Cassa'!G26</f>
        <v>12715.702454240618</v>
      </c>
      <c r="H13" s="142">
        <f>+'Flussi Cassa'!H26</f>
        <v>10744.208419974897</v>
      </c>
      <c r="I13" s="142">
        <f>+'Flussi Cassa'!I26</f>
        <v>8733.2845050238611</v>
      </c>
      <c r="J13" s="142">
        <f>+'Flussi Cassa'!J26</f>
        <v>6682.1421117738046</v>
      </c>
      <c r="K13" s="142">
        <f>+'Flussi Cassa'!K26</f>
        <v>4589.9768706587474</v>
      </c>
      <c r="L13" s="142">
        <f>+'Flussi Cassa'!L26</f>
        <v>2455.9683247213889</v>
      </c>
      <c r="M13" s="142">
        <f>+'Flussi Cassa'!M26</f>
        <v>279.27960786528274</v>
      </c>
      <c r="N13" s="142">
        <f>+'Flussi Cassa'!N26</f>
        <v>-1940.9428833279453</v>
      </c>
      <c r="O13" s="142">
        <f>+'Flussi Cassa'!O26</f>
        <v>-4277.7620912381408</v>
      </c>
      <c r="P13" s="142">
        <f>+'Flussi Cassa'!P26</f>
        <v>-6620.4111349841842</v>
      </c>
      <c r="Q13" s="142">
        <f>+'Flussi Cassa'!Q26</f>
        <v>-7963.35167052202</v>
      </c>
      <c r="R13" s="142">
        <f>+'Flussi Cassa'!R26</f>
        <v>-9256.3067806494455</v>
      </c>
      <c r="S13" s="142">
        <f>+'Flussi Cassa'!S26</f>
        <v>-10546.762619506349</v>
      </c>
      <c r="T13" s="142">
        <f>+'Flussi Cassa'!T26</f>
        <v>-11837.093494799728</v>
      </c>
      <c r="U13" s="142">
        <f>+'Flussi Cassa'!U26</f>
        <v>-13127.41812191493</v>
      </c>
      <c r="V13" s="142">
        <f>+'Flussi Cassa'!V26</f>
        <v>-14417.742436621225</v>
      </c>
      <c r="W13" s="142">
        <f>+'Flussi Cassa'!W26</f>
        <v>-15708.066735707074</v>
      </c>
      <c r="X13" s="142">
        <f>+'Flussi Cassa'!X26</f>
        <v>-16998.3910340119</v>
      </c>
      <c r="Y13" s="142">
        <f>+'Flussi Cassa'!Y26</f>
        <v>-18288.715332277676</v>
      </c>
      <c r="Z13" s="142">
        <f>+'Flussi Cassa'!Z26</f>
        <v>-18527.144590669224</v>
      </c>
      <c r="AA13" s="142">
        <f>+'Flussi Cassa'!AA26</f>
        <v>-18712.979097067062</v>
      </c>
      <c r="AB13" s="142">
        <f>+'Flussi Cassa'!AB26</f>
        <v>-18896.183865865216</v>
      </c>
      <c r="AC13" s="142">
        <f>+'Flussi Cassa'!AC26</f>
        <v>-18079.257147783384</v>
      </c>
      <c r="AD13" s="142">
        <f>+'Flussi Cassa'!AD26</f>
        <v>-17212.323855357554</v>
      </c>
      <c r="AE13" s="142">
        <f>+'Flussi Cassa'!AE26</f>
        <v>-16342.890234214523</v>
      </c>
      <c r="AF13" s="142">
        <f>+'Flussi Cassa'!AF26</f>
        <v>-15473.331596635631</v>
      </c>
      <c r="AG13" s="142">
        <f>+'Flussi Cassa'!AG26</f>
        <v>-14603.766708234947</v>
      </c>
      <c r="AH13" s="142">
        <f>+'Flussi Cassa'!AH26</f>
        <v>-13734.201507293174</v>
      </c>
      <c r="AI13" s="142">
        <f>+'Flussi Cassa'!AI26</f>
        <v>-12864.636290724346</v>
      </c>
      <c r="AJ13" s="142">
        <f>+'Flussi Cassa'!AJ26</f>
        <v>-11995.071073374165</v>
      </c>
      <c r="AK13" s="142">
        <f>+'Flussi Cassa'!AK26</f>
        <v>-11125.505855984917</v>
      </c>
      <c r="AL13" s="142">
        <f>+'Flussi Cassa'!AL26</f>
        <v>-10255.940638593715</v>
      </c>
      <c r="AM13" s="142">
        <f>+'Flussi Cassa'!AM26</f>
        <v>-9386.375421202416</v>
      </c>
      <c r="AN13" s="142">
        <f>+'Flussi Cassa'!AN26</f>
        <v>-8516.8102038111119</v>
      </c>
      <c r="AO13" s="142">
        <f>+'Flussi Cassa'!AO26</f>
        <v>-6647.2449864198079</v>
      </c>
      <c r="AP13" s="142">
        <f>+'Flussi Cassa'!AP26</f>
        <v>-4727.6797690285039</v>
      </c>
      <c r="AQ13" s="142">
        <f>+'Flussi Cassa'!AQ26</f>
        <v>-2805.6145516371998</v>
      </c>
      <c r="AR13" s="142">
        <f>+'Flussi Cassa'!AR26</f>
        <v>-883.42433424589581</v>
      </c>
      <c r="AS13" s="142">
        <f>+'Flussi Cassa'!AS26</f>
        <v>1038.7721331454086</v>
      </c>
      <c r="AT13" s="142">
        <f>+'Flussi Cassa'!AT26</f>
        <v>2885.6345323300557</v>
      </c>
      <c r="AU13" s="142">
        <f>+'Flussi Cassa'!AU26</f>
        <v>4769.4341794983957</v>
      </c>
      <c r="AV13" s="142">
        <f>+'Flussi Cassa'!AV26</f>
        <v>6690.9098196101022</v>
      </c>
      <c r="AW13" s="142">
        <f>+'Flussi Cassa'!AW26</f>
        <v>8650.8149725240437</v>
      </c>
      <c r="AX13" s="142">
        <f>+'Flussi Cassa'!AX26</f>
        <v>10649.918228496263</v>
      </c>
      <c r="AY13" s="142">
        <f>+'Flussi Cassa'!AY26</f>
        <v>12689.003549587927</v>
      </c>
      <c r="AZ13" s="142">
        <f>+'Flussi Cassa'!AZ26</f>
        <v>14768.870577101425</v>
      </c>
      <c r="BA13" s="142">
        <f>+'Flussi Cassa'!BA26</f>
        <v>16890.334945165192</v>
      </c>
      <c r="BB13" s="142">
        <f>+'Flussi Cassa'!BB26</f>
        <v>19054.228600590235</v>
      </c>
      <c r="BC13" s="142">
        <f>+'Flussi Cassa'!BC26</f>
        <v>31261.40012912378</v>
      </c>
      <c r="BD13" s="142">
        <f>+'Flussi Cassa'!BD26</f>
        <v>43712.715088227997</v>
      </c>
      <c r="BE13" s="142">
        <f>+'Flussi Cassa'!BE26</f>
        <v>56413.056346514291</v>
      </c>
      <c r="BF13" s="142">
        <f>+'Flussi Cassa'!BF26</f>
        <v>69367.404429966322</v>
      </c>
      <c r="BG13" s="142">
        <f>+'Flussi Cassa'!BG26</f>
        <v>82580.839475087385</v>
      </c>
      <c r="BH13" s="142">
        <f>+'Flussi Cassa'!BH26</f>
        <v>96058.543221110871</v>
      </c>
      <c r="BI13" s="142">
        <f>+'Flussi Cassa'!BI26</f>
        <v>109805.80104205482</v>
      </c>
      <c r="BJ13" s="142">
        <f>+'Flussi Cassa'!BJ26</f>
        <v>123828.00401941765</v>
      </c>
      <c r="BK13" s="142">
        <f>+'Flussi Cassa'!BK26</f>
        <v>138130.65105632774</v>
      </c>
    </row>
    <row r="14" spans="1:63" x14ac:dyDescent="0.25"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</row>
    <row r="15" spans="1:63" x14ac:dyDescent="0.25">
      <c r="C15" s="20" t="s">
        <v>380</v>
      </c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</row>
    <row r="16" spans="1:63" x14ac:dyDescent="0.25">
      <c r="C16" s="20" t="s">
        <v>382</v>
      </c>
      <c r="D16" s="142">
        <f>+'Cash Flow'!C8</f>
        <v>-2891.304347826087</v>
      </c>
      <c r="E16" s="142">
        <f>+'Cash Flow'!D8</f>
        <v>-439.56521739130437</v>
      </c>
      <c r="F16" s="142">
        <f>+'Cash Flow'!E8</f>
        <v>37.898770362662844</v>
      </c>
      <c r="G16" s="142">
        <f>+'Cash Flow'!F8</f>
        <v>38.656745769916114</v>
      </c>
      <c r="H16" s="142">
        <f>+'Cash Flow'!G8</f>
        <v>39.429880685314401</v>
      </c>
      <c r="I16" s="142">
        <f>+'Cash Flow'!H8</f>
        <v>40.218478299020717</v>
      </c>
      <c r="J16" s="142">
        <f>+'Cash Flow'!I8</f>
        <v>41.022847865001154</v>
      </c>
      <c r="K16" s="142">
        <f>+'Cash Flow'!J8</f>
        <v>41.843304822301135</v>
      </c>
      <c r="L16" s="142">
        <f>+'Cash Flow'!K8</f>
        <v>42.680170918747166</v>
      </c>
      <c r="M16" s="142">
        <f>+'Cash Flow'!L8</f>
        <v>43.533774337122125</v>
      </c>
      <c r="N16" s="142">
        <f>+'Cash Flow'!M8</f>
        <v>116.59671671696707</v>
      </c>
      <c r="O16" s="142">
        <f>+'Cash Flow'!N8</f>
        <v>5.8298358358483426</v>
      </c>
      <c r="P16" s="142">
        <f>+'Cash Flow'!O8</f>
        <v>-2999.7085082082076</v>
      </c>
      <c r="Q16" s="142">
        <f>+'Cash Flow'!P8</f>
        <v>-49.985425410410386</v>
      </c>
      <c r="R16" s="142">
        <f>+'Cash Flow'!Q8</f>
        <v>-2.4992712705205093</v>
      </c>
      <c r="S16" s="142">
        <f>+'Cash Flow'!R8</f>
        <v>-0.12496356352603755</v>
      </c>
      <c r="T16" s="142">
        <f>+'Cash Flow'!S8</f>
        <v>-6.2481781762926403E-3</v>
      </c>
      <c r="U16" s="142">
        <f>+'Cash Flow'!T8</f>
        <v>-3.124089088260007E-4</v>
      </c>
      <c r="V16" s="142">
        <f>+'Cash Flow'!U8</f>
        <v>-1.5620445424247009E-5</v>
      </c>
      <c r="W16" s="142">
        <f>+'Cash Flow'!V8</f>
        <v>-7.8102227973886329E-7</v>
      </c>
      <c r="X16" s="142">
        <f>+'Cash Flow'!W8</f>
        <v>-3.9051101907716657E-8</v>
      </c>
      <c r="Y16" s="142">
        <f>+'Cash Flow'!X8</f>
        <v>-1.9525714378687553E-9</v>
      </c>
      <c r="Z16" s="142">
        <f>+'Cash Flow'!Y8</f>
        <v>-52.594751993711256</v>
      </c>
      <c r="AA16" s="142">
        <f>+'Cash Flow'!Z8</f>
        <v>-2.6297375996855639</v>
      </c>
      <c r="AB16" s="142">
        <f>+'Cash Flow'!AA8</f>
        <v>-3000.1314868799841</v>
      </c>
      <c r="AC16" s="142">
        <f>+'Cash Flow'!AB8</f>
        <v>-50.006574343999226</v>
      </c>
      <c r="AD16" s="142">
        <f>+'Cash Flow'!AC8</f>
        <v>-2.500328717199956</v>
      </c>
      <c r="AE16" s="142">
        <f>+'Cash Flow'!AD8</f>
        <v>-0.12501643585999744</v>
      </c>
      <c r="AF16" s="142">
        <f>+'Cash Flow'!AE8</f>
        <v>-6.250821793010175E-3</v>
      </c>
      <c r="AG16" s="142">
        <f>+'Cash Flow'!AF8</f>
        <v>-3.125410896487324E-4</v>
      </c>
      <c r="AH16" s="142">
        <f>+'Cash Flow'!AG8</f>
        <v>-1.5627054473554836E-5</v>
      </c>
      <c r="AI16" s="142">
        <f>+'Cash Flow'!AH8</f>
        <v>-7.8135271763812852E-7</v>
      </c>
      <c r="AJ16" s="142">
        <f>+'Cash Flow'!AI8</f>
        <v>-3.9067643342605152E-8</v>
      </c>
      <c r="AK16" s="142">
        <f>+'Cash Flow'!AJ8</f>
        <v>-1.9533885620148794E-9</v>
      </c>
      <c r="AL16" s="142">
        <f>+'Cash Flow'!AK8</f>
        <v>-9.765699360286817E-11</v>
      </c>
      <c r="AM16" s="142">
        <f>+'Cash Flow'!AL8</f>
        <v>-4.8885340220294893E-12</v>
      </c>
      <c r="AN16" s="142">
        <f>+'Cash Flow'!AM8</f>
        <v>-3000</v>
      </c>
      <c r="AO16" s="142">
        <f>+'Cash Flow'!AN8</f>
        <v>-50</v>
      </c>
      <c r="AP16" s="142">
        <f>+'Cash Flow'!AO8</f>
        <v>-2.5</v>
      </c>
      <c r="AQ16" s="142">
        <f>+'Cash Flow'!AP8</f>
        <v>-0.125</v>
      </c>
      <c r="AR16" s="142">
        <f>+'Cash Flow'!AQ8</f>
        <v>-6.2500000000085265E-3</v>
      </c>
      <c r="AS16" s="142">
        <f>+'Cash Flow'!AR8</f>
        <v>75.334068206657037</v>
      </c>
      <c r="AT16" s="142">
        <f>+'Cash Flow'!AS8</f>
        <v>-36.937247983692941</v>
      </c>
      <c r="AU16" s="142">
        <f>+'Cash Flow'!AT8</f>
        <v>-37.675992943366793</v>
      </c>
      <c r="AV16" s="142">
        <f>+'Cash Flow'!AU8</f>
        <v>-38.429512802234143</v>
      </c>
      <c r="AW16" s="142">
        <f>+'Cash Flow'!AV8</f>
        <v>-39.198103058278832</v>
      </c>
      <c r="AX16" s="142">
        <f>+'Cash Flow'!AW8</f>
        <v>-39.982065119444371</v>
      </c>
      <c r="AY16" s="142">
        <f>+'Cash Flow'!AX8</f>
        <v>-40.781706421833292</v>
      </c>
      <c r="AZ16" s="142">
        <f>+'Cash Flow'!AY8</f>
        <v>-41.597340550269934</v>
      </c>
      <c r="BA16" s="142">
        <f>+'Cash Flow'!AZ8</f>
        <v>-42.429287361275385</v>
      </c>
      <c r="BB16" s="142">
        <f>+'Cash Flow'!BA8</f>
        <v>-30043.277873108498</v>
      </c>
      <c r="BC16" s="142">
        <f>+'Cash Flow'!BB8</f>
        <v>-244.14343057067089</v>
      </c>
      <c r="BD16" s="142">
        <f>+'Cash Flow'!BC8</f>
        <v>-249.02629918208436</v>
      </c>
      <c r="BE16" s="142">
        <f>+'Cash Flow'!BD8</f>
        <v>-254.0068251657259</v>
      </c>
      <c r="BF16" s="142">
        <f>+'Cash Flow'!BE8</f>
        <v>-259.08696166904065</v>
      </c>
      <c r="BG16" s="142">
        <f>+'Cash Flow'!BF8</f>
        <v>-264.26870090242119</v>
      </c>
      <c r="BH16" s="142">
        <f>+'Cash Flow'!BG8</f>
        <v>-269.5540749204697</v>
      </c>
      <c r="BI16" s="142">
        <f>+'Cash Flow'!BH8</f>
        <v>-274.94515641887915</v>
      </c>
      <c r="BJ16" s="142">
        <f>+'Cash Flow'!BI8</f>
        <v>-280.44405954725653</v>
      </c>
      <c r="BK16" s="142">
        <f>+'Cash Flow'!BJ8</f>
        <v>-286.05294073820187</v>
      </c>
    </row>
    <row r="17" spans="3:63" x14ac:dyDescent="0.25">
      <c r="C17" s="20" t="s">
        <v>375</v>
      </c>
      <c r="D17" s="142">
        <f>+'Cash Flow'!C41</f>
        <v>-2173.913043478261</v>
      </c>
      <c r="E17" s="142">
        <f>+'Cash Flow'!D41</f>
        <v>18717.391304347828</v>
      </c>
      <c r="F17" s="142">
        <f>+'Cash Flow'!E41</f>
        <v>-1894.9385181331422</v>
      </c>
      <c r="G17" s="142">
        <f>+'Cash Flow'!F41</f>
        <v>-1932.8372884958037</v>
      </c>
      <c r="H17" s="142">
        <f>+'Cash Flow'!G41</f>
        <v>-1971.4940342657221</v>
      </c>
      <c r="I17" s="142">
        <f>+'Cash Flow'!H41</f>
        <v>-2010.9239149510363</v>
      </c>
      <c r="J17" s="142">
        <f>+'Cash Flow'!I41</f>
        <v>-2051.1423932500566</v>
      </c>
      <c r="K17" s="142">
        <f>+'Cash Flow'!J41</f>
        <v>-2092.1652411150567</v>
      </c>
      <c r="L17" s="142">
        <f>+'Cash Flow'!K41</f>
        <v>-2134.0085459373577</v>
      </c>
      <c r="M17" s="142">
        <f>+'Cash Flow'!L41</f>
        <v>-2176.6887168561079</v>
      </c>
      <c r="N17" s="142">
        <f>+'Cash Flow'!M41</f>
        <v>-2220.2224911932271</v>
      </c>
      <c r="O17" s="142">
        <f>+'Cash Flow'!N41</f>
        <v>-2336.8192079101955</v>
      </c>
      <c r="P17" s="142">
        <f>+'Cash Flow'!O41</f>
        <v>-2342.6490437460438</v>
      </c>
      <c r="Q17" s="142">
        <f>+'Cash Flow'!P41</f>
        <v>-1342.9405355378356</v>
      </c>
      <c r="R17" s="142">
        <f>+'Cash Flow'!Q41</f>
        <v>-1292.9551101274251</v>
      </c>
      <c r="S17" s="142">
        <f>+'Cash Flow'!R41</f>
        <v>-1290.4558388569058</v>
      </c>
      <c r="T17" s="142">
        <f>+'Cash Flow'!S41</f>
        <v>-1290.3308752933781</v>
      </c>
      <c r="U17" s="142">
        <f>+'Cash Flow'!T41</f>
        <v>-1290.3246271152018</v>
      </c>
      <c r="V17" s="142">
        <f>+'Cash Flow'!U41</f>
        <v>-1290.3243147062947</v>
      </c>
      <c r="W17" s="142">
        <f>+'Cash Flow'!V41</f>
        <v>-1290.3242990858478</v>
      </c>
      <c r="X17" s="142">
        <f>+'Cash Flow'!W41</f>
        <v>-1290.3242983048251</v>
      </c>
      <c r="Y17" s="142">
        <f>+'Cash Flow'!X41</f>
        <v>-1290.324298265773</v>
      </c>
      <c r="Z17" s="142">
        <f>+'Cash Flow'!Y41</f>
        <v>-238.429258391735</v>
      </c>
      <c r="AA17" s="142">
        <f>+'Cash Flow'!Z41</f>
        <v>-185.83450639783769</v>
      </c>
      <c r="AB17" s="142">
        <f>+'Cash Flow'!AA41</f>
        <v>-183.20476879815197</v>
      </c>
      <c r="AC17" s="142">
        <f>+'Cash Flow'!AB41</f>
        <v>816.92671808183138</v>
      </c>
      <c r="AD17" s="142">
        <f>+'Cash Flow'!AC41</f>
        <v>866.93329242583059</v>
      </c>
      <c r="AE17" s="142">
        <f>+'Cash Flow'!AD41</f>
        <v>869.43362114303056</v>
      </c>
      <c r="AF17" s="142">
        <f>+'Cash Flow'!AE41</f>
        <v>869.55863757889051</v>
      </c>
      <c r="AG17" s="142">
        <f>+'Cash Flow'!AF41</f>
        <v>869.56488840068357</v>
      </c>
      <c r="AH17" s="142">
        <f>+'Cash Flow'!AG41</f>
        <v>869.56520094177313</v>
      </c>
      <c r="AI17" s="142">
        <f>+'Cash Flow'!AH41</f>
        <v>869.56521656882774</v>
      </c>
      <c r="AJ17" s="142">
        <f>+'Cash Flow'!AI41</f>
        <v>869.56521735018032</v>
      </c>
      <c r="AK17" s="142">
        <f>+'Cash Flow'!AJ41</f>
        <v>869.56521738924801</v>
      </c>
      <c r="AL17" s="142">
        <f>+'Cash Flow'!AK41</f>
        <v>869.56521739120137</v>
      </c>
      <c r="AM17" s="142">
        <f>+'Cash Flow'!AL41</f>
        <v>869.56521739129903</v>
      </c>
      <c r="AN17" s="142">
        <f>+'Cash Flow'!AM41</f>
        <v>869.56521739130426</v>
      </c>
      <c r="AO17" s="142">
        <f>+'Cash Flow'!AN41</f>
        <v>1869.5652173913043</v>
      </c>
      <c r="AP17" s="142">
        <f>+'Cash Flow'!AO41</f>
        <v>1919.5652173913043</v>
      </c>
      <c r="AQ17" s="142">
        <f>+'Cash Flow'!AP41</f>
        <v>1922.0652173913043</v>
      </c>
      <c r="AR17" s="142">
        <f>+'Cash Flow'!AQ41</f>
        <v>1922.1902173913043</v>
      </c>
      <c r="AS17" s="142">
        <f>+'Cash Flow'!AR41</f>
        <v>1922.1964673913042</v>
      </c>
      <c r="AT17" s="142">
        <f>+'Cash Flow'!AS41</f>
        <v>1846.8623991846471</v>
      </c>
      <c r="AU17" s="142">
        <f>+'Cash Flow'!AT41</f>
        <v>1883.7996471683402</v>
      </c>
      <c r="AV17" s="142">
        <f>+'Cash Flow'!AU41</f>
        <v>1921.475640111707</v>
      </c>
      <c r="AW17" s="142">
        <f>+'Cash Flow'!AV41</f>
        <v>1959.905152913941</v>
      </c>
      <c r="AX17" s="142">
        <f>+'Cash Flow'!AW41</f>
        <v>1999.10325597222</v>
      </c>
      <c r="AY17" s="142">
        <f>+'Cash Flow'!AX41</f>
        <v>2039.0853210916641</v>
      </c>
      <c r="AZ17" s="142">
        <f>+'Cash Flow'!AY41</f>
        <v>2079.8670275134973</v>
      </c>
      <c r="BA17" s="142">
        <f>+'Cash Flow'!AZ41</f>
        <v>2121.4643680637673</v>
      </c>
      <c r="BB17" s="142">
        <f>+'Cash Flow'!BA41</f>
        <v>2163.8936554250463</v>
      </c>
      <c r="BC17" s="142">
        <f>+'Cash Flow'!BB41</f>
        <v>12207.171528533543</v>
      </c>
      <c r="BD17" s="142">
        <f>+'Cash Flow'!BC41</f>
        <v>12451.314959104217</v>
      </c>
      <c r="BE17" s="142">
        <f>+'Cash Flow'!BD41</f>
        <v>12700.341258286298</v>
      </c>
      <c r="BF17" s="142">
        <f>+'Cash Flow'!BE41</f>
        <v>12954.348083452027</v>
      </c>
      <c r="BG17" s="142">
        <f>+'Cash Flow'!BF41</f>
        <v>13213.435045121067</v>
      </c>
      <c r="BH17" s="142">
        <f>+'Cash Flow'!BG41</f>
        <v>13477.703746023488</v>
      </c>
      <c r="BI17" s="142">
        <f>+'Cash Flow'!BH41</f>
        <v>13747.257820943958</v>
      </c>
      <c r="BJ17" s="142">
        <f>+'Cash Flow'!BI41</f>
        <v>14022.202977362836</v>
      </c>
      <c r="BK17" s="142">
        <f>+'Cash Flow'!BJ41</f>
        <v>14302.647036910093</v>
      </c>
    </row>
    <row r="19" spans="3:63" x14ac:dyDescent="0.25">
      <c r="C19" s="20" t="s">
        <v>201</v>
      </c>
    </row>
    <row r="20" spans="3:63" x14ac:dyDescent="0.25">
      <c r="C20" s="20" t="s">
        <v>383</v>
      </c>
      <c r="D20" s="112">
        <f>+D7/D12</f>
        <v>1</v>
      </c>
      <c r="E20" s="112">
        <f t="shared" ref="E20:BK20" si="0">+E7/E12</f>
        <v>6.7093425605536217</v>
      </c>
      <c r="F20" s="112">
        <f t="shared" si="0"/>
        <v>0.88617899937718858</v>
      </c>
      <c r="G20" s="112">
        <f t="shared" si="0"/>
        <v>0.4783480788294257</v>
      </c>
      <c r="H20" s="112">
        <f t="shared" si="0"/>
        <v>0.33100246829605146</v>
      </c>
      <c r="I20" s="112">
        <f t="shared" si="0"/>
        <v>0.25497307135486375</v>
      </c>
      <c r="J20" s="112">
        <f t="shared" si="0"/>
        <v>0.20856300498648545</v>
      </c>
      <c r="K20" s="112">
        <f t="shared" si="0"/>
        <v>0.17727944934108583</v>
      </c>
      <c r="L20" s="112">
        <f t="shared" si="0"/>
        <v>0.15475907436387842</v>
      </c>
      <c r="M20" s="112">
        <f t="shared" si="0"/>
        <v>0.13776895371330705</v>
      </c>
      <c r="N20" s="112">
        <f t="shared" si="0"/>
        <v>0.13063363675005191</v>
      </c>
      <c r="O20" s="112">
        <f t="shared" si="0"/>
        <v>0.11561616434075433</v>
      </c>
      <c r="P20" s="112">
        <f t="shared" si="0"/>
        <v>-0.16627146841121346</v>
      </c>
      <c r="Q20" s="112">
        <f t="shared" si="0"/>
        <v>2.7867470632460301E-2</v>
      </c>
      <c r="R20" s="112">
        <f t="shared" si="0"/>
        <v>2.6429022223755969E-2</v>
      </c>
      <c r="S20" s="112">
        <f t="shared" si="0"/>
        <v>2.5293653944493958E-2</v>
      </c>
      <c r="T20" s="112">
        <f t="shared" si="0"/>
        <v>2.42336750616996E-2</v>
      </c>
      <c r="U20" s="112">
        <f t="shared" si="0"/>
        <v>2.3232432884168125E-2</v>
      </c>
      <c r="V20" s="112">
        <f t="shared" si="0"/>
        <v>2.228418785138701E-2</v>
      </c>
      <c r="W20" s="112">
        <f t="shared" si="0"/>
        <v>2.1384284314482839E-2</v>
      </c>
      <c r="X20" s="112">
        <f t="shared" si="0"/>
        <v>2.0528595676398698E-2</v>
      </c>
      <c r="Y20" s="112">
        <f t="shared" si="0"/>
        <v>1.9713433515873527E-2</v>
      </c>
      <c r="Z20" s="112">
        <f t="shared" si="0"/>
        <v>1.482044241601616E-2</v>
      </c>
      <c r="AA20" s="112">
        <f t="shared" si="0"/>
        <v>1.4400319829363406E-2</v>
      </c>
      <c r="AB20" s="112">
        <f t="shared" si="0"/>
        <v>-0.28438453913554307</v>
      </c>
      <c r="AC20" s="112">
        <f t="shared" si="0"/>
        <v>-9.5916562155638319E-2</v>
      </c>
      <c r="AD20" s="112">
        <f t="shared" si="0"/>
        <v>-0.1064311480914602</v>
      </c>
      <c r="AE20" s="112">
        <f t="shared" si="0"/>
        <v>-0.11912711009053466</v>
      </c>
      <c r="AF20" s="112">
        <f t="shared" si="0"/>
        <v>-0.13523867474106269</v>
      </c>
      <c r="AG20" s="112">
        <f t="shared" si="0"/>
        <v>-0.15638850512894734</v>
      </c>
      <c r="AH20" s="112">
        <f t="shared" si="0"/>
        <v>-0.18537977423402982</v>
      </c>
      <c r="AI20" s="112">
        <f t="shared" si="0"/>
        <v>-0.22756588723807067</v>
      </c>
      <c r="AJ20" s="112">
        <f t="shared" si="0"/>
        <v>-0.29460880027374514</v>
      </c>
      <c r="AK20" s="112">
        <f t="shared" si="0"/>
        <v>-0.41765307022403153</v>
      </c>
      <c r="AL20" s="112">
        <f t="shared" si="0"/>
        <v>-0.71718944304348797</v>
      </c>
      <c r="AM20" s="112">
        <f t="shared" si="0"/>
        <v>-2.5359358956100957</v>
      </c>
      <c r="AN20" s="112">
        <f t="shared" si="0"/>
        <v>1.097229780287021</v>
      </c>
      <c r="AO20" s="112">
        <f t="shared" si="0"/>
        <v>0.35245739957499433</v>
      </c>
      <c r="AP20" s="112">
        <f t="shared" si="0"/>
        <v>0.26085604695842057</v>
      </c>
      <c r="AQ20" s="112">
        <f t="shared" si="0"/>
        <v>0.20689871949159971</v>
      </c>
      <c r="AR20" s="112">
        <f t="shared" si="0"/>
        <v>0.17143052151314758</v>
      </c>
      <c r="AS20" s="112">
        <f t="shared" si="0"/>
        <v>0.14141855898636377</v>
      </c>
      <c r="AT20" s="112">
        <f t="shared" si="0"/>
        <v>0.12606276352006743</v>
      </c>
      <c r="AU20" s="112">
        <f t="shared" si="0"/>
        <v>0.11393393548871571</v>
      </c>
      <c r="AV20" s="112">
        <f t="shared" si="0"/>
        <v>0.10411333174364626</v>
      </c>
      <c r="AW20" s="112">
        <f t="shared" si="0"/>
        <v>9.6000742123890689E-2</v>
      </c>
      <c r="AX20" s="112">
        <f t="shared" si="0"/>
        <v>8.918745396246118E-2</v>
      </c>
      <c r="AY20" s="112">
        <f t="shared" si="0"/>
        <v>8.3385521806694618E-2</v>
      </c>
      <c r="AZ20" s="112">
        <f t="shared" si="0"/>
        <v>7.8386230016587871E-2</v>
      </c>
      <c r="BA20" s="112">
        <f t="shared" si="0"/>
        <v>7.4034595896526764E-2</v>
      </c>
      <c r="BB20" s="112">
        <f t="shared" si="0"/>
        <v>0.5242452567637742</v>
      </c>
      <c r="BC20" s="112">
        <f t="shared" si="0"/>
        <v>0.16851919317402347</v>
      </c>
      <c r="BD20" s="112">
        <f t="shared" si="0"/>
        <v>0.14667728120940784</v>
      </c>
      <c r="BE20" s="112">
        <f t="shared" si="0"/>
        <v>0.13014041216510905</v>
      </c>
      <c r="BF20" s="112">
        <f t="shared" si="0"/>
        <v>0.11718738900114591</v>
      </c>
      <c r="BG20" s="112">
        <f t="shared" si="0"/>
        <v>0.10676892571727836</v>
      </c>
      <c r="BH20" s="112">
        <f t="shared" si="0"/>
        <v>9.8208929134859235E-2</v>
      </c>
      <c r="BI20" s="112">
        <f t="shared" si="0"/>
        <v>9.1052132627907775E-2</v>
      </c>
      <c r="BJ20" s="112">
        <f t="shared" si="0"/>
        <v>8.4980743768948055E-2</v>
      </c>
      <c r="BK20" s="112">
        <f t="shared" si="0"/>
        <v>7.9766196154004196E-2</v>
      </c>
    </row>
    <row r="21" spans="3:63" x14ac:dyDescent="0.25">
      <c r="C21" s="20" t="s">
        <v>384</v>
      </c>
      <c r="D21" s="112">
        <f>+D6/D11</f>
        <v>0.27536231884057966</v>
      </c>
      <c r="E21" s="112">
        <f t="shared" ref="E21:BK21" si="1">+E6/E11</f>
        <v>-5.906674542232724E-2</v>
      </c>
      <c r="F21" s="112">
        <f t="shared" si="1"/>
        <v>-6.5430000501834659E-2</v>
      </c>
      <c r="G21" s="112">
        <f t="shared" si="1"/>
        <v>-7.3507315614471505E-2</v>
      </c>
      <c r="H21" s="112">
        <f t="shared" si="1"/>
        <v>-8.4096658579078096E-2</v>
      </c>
      <c r="I21" s="112">
        <f t="shared" si="1"/>
        <v>-9.8582293698113957E-2</v>
      </c>
      <c r="J21" s="112">
        <f t="shared" si="1"/>
        <v>-0.11959441338400281</v>
      </c>
      <c r="K21" s="112">
        <f t="shared" si="1"/>
        <v>-0.15281791360716079</v>
      </c>
      <c r="L21" s="112">
        <f t="shared" si="1"/>
        <v>-0.21324147939576207</v>
      </c>
      <c r="M21" s="112">
        <f t="shared" si="1"/>
        <v>-0.3573702334787402</v>
      </c>
      <c r="N21" s="112">
        <f t="shared" si="1"/>
        <v>-0.39130434782608697</v>
      </c>
      <c r="O21" s="112">
        <f t="shared" si="1"/>
        <v>-0.39130434782608697</v>
      </c>
      <c r="P21" s="112">
        <f t="shared" si="1"/>
        <v>0.30434782608695649</v>
      </c>
      <c r="Q21" s="112">
        <f t="shared" si="1"/>
        <v>-2.8985507246376833E-2</v>
      </c>
      <c r="R21" s="112">
        <f t="shared" si="1"/>
        <v>-2.8985507246376833E-2</v>
      </c>
      <c r="S21" s="112">
        <f t="shared" si="1"/>
        <v>-2.8985507246376833E-2</v>
      </c>
      <c r="T21" s="112">
        <f t="shared" si="1"/>
        <v>-2.8985507246376833E-2</v>
      </c>
      <c r="U21" s="112">
        <f t="shared" si="1"/>
        <v>-2.8985507246376833E-2</v>
      </c>
      <c r="V21" s="112">
        <f t="shared" si="1"/>
        <v>-2.8985507246376833E-2</v>
      </c>
      <c r="W21" s="112">
        <f t="shared" si="1"/>
        <v>-2.8985507246376833E-2</v>
      </c>
      <c r="X21" s="112">
        <f t="shared" si="1"/>
        <v>-2.8985507246376833E-2</v>
      </c>
      <c r="Y21" s="112">
        <f t="shared" si="1"/>
        <v>-2.8985507246376833E-2</v>
      </c>
      <c r="Z21" s="112">
        <f t="shared" si="1"/>
        <v>-2.8985507246376833E-2</v>
      </c>
      <c r="AA21" s="112">
        <f t="shared" si="1"/>
        <v>-2.8985507246376833E-2</v>
      </c>
      <c r="AB21" s="112">
        <f t="shared" si="1"/>
        <v>0.3140096618357488</v>
      </c>
      <c r="AC21" s="112">
        <f t="shared" si="1"/>
        <v>9.1372746071469405E-2</v>
      </c>
      <c r="AD21" s="112">
        <f t="shared" si="1"/>
        <v>9.1347483089805129E-2</v>
      </c>
      <c r="AE21" s="112">
        <f t="shared" si="1"/>
        <v>9.1346220307417625E-2</v>
      </c>
      <c r="AF21" s="112">
        <f t="shared" si="1"/>
        <v>9.1346157169214723E-2</v>
      </c>
      <c r="AG21" s="112">
        <f t="shared" si="1"/>
        <v>9.1346154012306877E-2</v>
      </c>
      <c r="AH21" s="112">
        <f t="shared" si="1"/>
        <v>9.1346153854461487E-2</v>
      </c>
      <c r="AI21" s="112">
        <f t="shared" si="1"/>
        <v>9.1346153846569231E-2</v>
      </c>
      <c r="AJ21" s="112">
        <f t="shared" si="1"/>
        <v>9.1346153846174602E-2</v>
      </c>
      <c r="AK21" s="112">
        <f t="shared" si="1"/>
        <v>9.1346153846154868E-2</v>
      </c>
      <c r="AL21" s="112">
        <f t="shared" si="1"/>
        <v>9.1346153846153882E-2</v>
      </c>
      <c r="AM21" s="112">
        <f t="shared" si="1"/>
        <v>9.1346153846153841E-2</v>
      </c>
      <c r="AN21" s="112">
        <f t="shared" si="1"/>
        <v>0.3176895306859206</v>
      </c>
      <c r="AO21" s="112">
        <f t="shared" si="1"/>
        <v>0.15099766313140392</v>
      </c>
      <c r="AP21" s="112">
        <f t="shared" si="1"/>
        <v>0.15096645489427857</v>
      </c>
      <c r="AQ21" s="112">
        <f t="shared" si="1"/>
        <v>0.15096489482105044</v>
      </c>
      <c r="AR21" s="112">
        <f t="shared" si="1"/>
        <v>0.1509648168182354</v>
      </c>
      <c r="AS21" s="112">
        <f t="shared" si="1"/>
        <v>0.13982773491360509</v>
      </c>
      <c r="AT21" s="112">
        <f t="shared" si="1"/>
        <v>0.12220066423364481</v>
      </c>
      <c r="AU21" s="112">
        <f t="shared" si="1"/>
        <v>0.10827786163817066</v>
      </c>
      <c r="AV21" s="112">
        <f t="shared" si="1"/>
        <v>9.7004692708943269E-2</v>
      </c>
      <c r="AW21" s="112">
        <f t="shared" si="1"/>
        <v>8.7692170219384843E-2</v>
      </c>
      <c r="AX21" s="112">
        <f t="shared" si="1"/>
        <v>7.9871128825075202E-2</v>
      </c>
      <c r="AY21" s="112">
        <f t="shared" si="1"/>
        <v>7.321103307070663E-2</v>
      </c>
      <c r="AZ21" s="112">
        <f t="shared" si="1"/>
        <v>6.7472296192674239E-2</v>
      </c>
      <c r="BA21" s="112">
        <f t="shared" si="1"/>
        <v>6.2477012009838871E-2</v>
      </c>
      <c r="BB21" s="112">
        <f t="shared" si="1"/>
        <v>0.5180422352061036</v>
      </c>
      <c r="BC21" s="112">
        <f t="shared" si="1"/>
        <v>0.16005720189912045</v>
      </c>
      <c r="BD21" s="112">
        <f t="shared" si="1"/>
        <v>0.13658044668657221</v>
      </c>
      <c r="BE21" s="112">
        <f t="shared" si="1"/>
        <v>0.11880581106108705</v>
      </c>
      <c r="BF21" s="112">
        <f t="shared" si="1"/>
        <v>0.10488326826467481</v>
      </c>
      <c r="BG21" s="112">
        <f t="shared" si="1"/>
        <v>9.3684994386338399E-2</v>
      </c>
      <c r="BH21" s="112">
        <f t="shared" si="1"/>
        <v>8.4484291411650828E-2</v>
      </c>
      <c r="BI21" s="112">
        <f t="shared" si="1"/>
        <v>7.679181650506238E-2</v>
      </c>
      <c r="BJ21" s="112">
        <f t="shared" si="1"/>
        <v>7.0265990823093608E-2</v>
      </c>
      <c r="BK21" s="112">
        <f t="shared" si="1"/>
        <v>6.4661140016143287E-2</v>
      </c>
    </row>
  </sheetData>
  <hyperlinks>
    <hyperlink ref="A1" location="Input!A1" display="I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Input</vt:lpstr>
      <vt:lpstr>SPm</vt:lpstr>
      <vt:lpstr>CEm</vt:lpstr>
      <vt:lpstr>Flussi Cassa</vt:lpstr>
      <vt:lpstr>Cash Flow</vt:lpstr>
      <vt:lpstr>SP Anno</vt:lpstr>
      <vt:lpstr>CE Anno</vt:lpstr>
      <vt:lpstr>CF ANNO</vt:lpstr>
      <vt:lpstr>Ind mese</vt:lpstr>
      <vt:lpstr>Ind anno</vt:lpstr>
      <vt:lpstr>Elaborazioni</vt:lpstr>
      <vt:lpstr>Variazioni Patrimoniali</vt:lpstr>
      <vt:lpstr>M-Leasing</vt:lpstr>
      <vt:lpstr>M-Finanziamenti</vt:lpstr>
      <vt:lpstr>M_Altri Costi</vt:lpstr>
      <vt:lpstr>M_Personale</vt:lpstr>
      <vt:lpstr>M_Acquisti</vt:lpstr>
      <vt:lpstr>M_Vendite</vt:lpstr>
      <vt:lpstr>M_Inv</vt:lpstr>
      <vt:lpstr>Linee Prodotto</vt:lpstr>
      <vt:lpstr>I_Inv</vt:lpstr>
      <vt:lpstr>I_Iva</vt:lpstr>
      <vt:lpstr>I_Vendite</vt:lpstr>
      <vt:lpstr>I_Dist Base</vt:lpstr>
      <vt:lpstr>I_Acquisto</vt:lpstr>
      <vt:lpstr>i_Altri Costi</vt:lpstr>
      <vt:lpstr>I Personale</vt:lpstr>
      <vt:lpstr>I_Finanziamento</vt:lpstr>
      <vt:lpstr>I_Leasing</vt:lpstr>
      <vt:lpstr>I_Cap soc</vt:lpstr>
      <vt:lpstr>Imposte</vt:lpstr>
      <vt:lpstr>I_distr utili</vt:lpstr>
      <vt:lpstr>app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2014-05-11T09:48:56Z</dcterms:modified>
</cp:coreProperties>
</file>